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larktim\Dropbox\Timothy Clark\2017 Deakin University\Galaxias CTmax &amp; Pcrit\Resp files\"/>
    </mc:Choice>
  </mc:AlternateContent>
  <xr:revisionPtr revIDLastSave="0" documentId="13_ncr:1_{702A3CE7-AB48-4D3C-BBFF-40EBCE8ADC0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1Nov" sheetId="1" r:id="rId1"/>
    <sheet name="22Nov" sheetId="2" r:id="rId2"/>
    <sheet name="24Nov" sheetId="3" r:id="rId3"/>
    <sheet name="25Nov" sheetId="4" r:id="rId4"/>
    <sheet name="26Nov" sheetId="5" r:id="rId5"/>
    <sheet name="27Nov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40" i="6" l="1"/>
  <c r="CY39" i="6"/>
  <c r="CY38" i="6"/>
  <c r="CY37" i="6"/>
  <c r="CY36" i="6"/>
  <c r="CY35" i="6"/>
  <c r="CY34" i="6"/>
  <c r="CY33" i="6"/>
  <c r="CY32" i="6"/>
  <c r="CY31" i="6"/>
  <c r="CY30" i="6"/>
  <c r="CY29" i="6"/>
  <c r="CY28" i="6"/>
  <c r="CY27" i="6"/>
  <c r="CY26" i="6"/>
  <c r="CY25" i="6"/>
  <c r="CY24" i="6"/>
  <c r="CY23" i="6"/>
  <c r="CY22" i="6"/>
  <c r="CY21" i="6"/>
  <c r="CY20" i="6"/>
  <c r="CY19" i="6"/>
  <c r="CY18" i="6"/>
  <c r="CY17" i="6"/>
  <c r="CY16" i="6"/>
  <c r="CY15" i="6"/>
  <c r="CY14" i="6"/>
  <c r="CY13" i="6"/>
  <c r="CY12" i="6"/>
  <c r="CY11" i="6"/>
  <c r="CY10" i="6"/>
  <c r="CY9" i="6"/>
  <c r="CY8" i="6"/>
  <c r="CY7" i="6"/>
  <c r="CY6" i="6"/>
  <c r="CY5" i="6"/>
  <c r="CY4" i="6"/>
  <c r="CY3" i="6"/>
  <c r="CY2" i="6"/>
  <c r="CS40" i="6"/>
  <c r="CS39" i="6"/>
  <c r="CS38" i="6"/>
  <c r="CS37" i="6"/>
  <c r="CS36" i="6"/>
  <c r="CS35" i="6"/>
  <c r="CS34" i="6"/>
  <c r="CS33" i="6"/>
  <c r="CS32" i="6"/>
  <c r="CS31" i="6"/>
  <c r="CS30" i="6"/>
  <c r="CS29" i="6"/>
  <c r="CS28" i="6"/>
  <c r="CS27" i="6"/>
  <c r="CS26" i="6"/>
  <c r="CS25" i="6"/>
  <c r="CS24" i="6"/>
  <c r="CS23" i="6"/>
  <c r="CS22" i="6"/>
  <c r="CS21" i="6"/>
  <c r="CS20" i="6"/>
  <c r="CS19" i="6"/>
  <c r="CS18" i="6"/>
  <c r="CS17" i="6"/>
  <c r="CS16" i="6"/>
  <c r="CS15" i="6"/>
  <c r="CS14" i="6"/>
  <c r="CS13" i="6"/>
  <c r="CS12" i="6"/>
  <c r="CS11" i="6"/>
  <c r="CS10" i="6"/>
  <c r="CS9" i="6"/>
  <c r="CS8" i="6"/>
  <c r="CS7" i="6"/>
  <c r="CS6" i="6"/>
  <c r="CS5" i="6"/>
  <c r="CS4" i="6"/>
  <c r="CS3" i="6"/>
  <c r="CS2" i="6"/>
  <c r="CM40" i="6"/>
  <c r="CM39" i="6"/>
  <c r="CM38" i="6"/>
  <c r="CM37" i="6"/>
  <c r="CM36" i="6"/>
  <c r="CM35" i="6"/>
  <c r="CM34" i="6"/>
  <c r="CM33" i="6"/>
  <c r="CM32" i="6"/>
  <c r="CM31" i="6"/>
  <c r="CM30" i="6"/>
  <c r="CM29" i="6"/>
  <c r="CM28" i="6"/>
  <c r="CM27" i="6"/>
  <c r="CM26" i="6"/>
  <c r="CM25" i="6"/>
  <c r="CM24" i="6"/>
  <c r="CM23" i="6"/>
  <c r="CM22" i="6"/>
  <c r="CM21" i="6"/>
  <c r="CM20" i="6"/>
  <c r="CM19" i="6"/>
  <c r="CM18" i="6"/>
  <c r="CM17" i="6"/>
  <c r="CM16" i="6"/>
  <c r="CM15" i="6"/>
  <c r="CM14" i="6"/>
  <c r="CM13" i="6"/>
  <c r="CM12" i="6"/>
  <c r="CM11" i="6"/>
  <c r="CM10" i="6"/>
  <c r="CM9" i="6"/>
  <c r="CM8" i="6"/>
  <c r="CM7" i="6"/>
  <c r="CM6" i="6"/>
  <c r="CM5" i="6"/>
  <c r="CM4" i="6"/>
  <c r="CM3" i="6"/>
  <c r="CM2" i="6"/>
  <c r="CG40" i="6"/>
  <c r="CG39" i="6"/>
  <c r="CG38" i="6"/>
  <c r="CG37" i="6"/>
  <c r="CG36" i="6"/>
  <c r="CG35" i="6"/>
  <c r="CG34" i="6"/>
  <c r="CG33" i="6"/>
  <c r="CG32" i="6"/>
  <c r="CG31" i="6"/>
  <c r="CG30" i="6"/>
  <c r="CG29" i="6"/>
  <c r="CG28" i="6"/>
  <c r="CG27" i="6"/>
  <c r="CG26" i="6"/>
  <c r="CG25" i="6"/>
  <c r="CG24" i="6"/>
  <c r="CG23" i="6"/>
  <c r="CG22" i="6"/>
  <c r="CG21" i="6"/>
  <c r="CG20" i="6"/>
  <c r="CG19" i="6"/>
  <c r="CG18" i="6"/>
  <c r="CG17" i="6"/>
  <c r="CG16" i="6"/>
  <c r="CG15" i="6"/>
  <c r="CG14" i="6"/>
  <c r="CG13" i="6"/>
  <c r="CG12" i="6"/>
  <c r="CG11" i="6"/>
  <c r="CG10" i="6"/>
  <c r="CG9" i="6"/>
  <c r="CG8" i="6"/>
  <c r="CG7" i="6"/>
  <c r="CG6" i="6"/>
  <c r="CG5" i="6"/>
  <c r="CG4" i="6"/>
  <c r="CG3" i="6"/>
  <c r="CG2" i="6"/>
  <c r="CA40" i="6"/>
  <c r="CA39" i="6"/>
  <c r="CA38" i="6"/>
  <c r="CA37" i="6"/>
  <c r="CA36" i="6"/>
  <c r="CA35" i="6"/>
  <c r="CA34" i="6"/>
  <c r="CA33" i="6"/>
  <c r="CA32" i="6"/>
  <c r="CA31" i="6"/>
  <c r="CA30" i="6"/>
  <c r="CA29" i="6"/>
  <c r="CA28" i="6"/>
  <c r="CA27" i="6"/>
  <c r="CA26" i="6"/>
  <c r="CA25" i="6"/>
  <c r="CA24" i="6"/>
  <c r="CA23" i="6"/>
  <c r="CA22" i="6"/>
  <c r="CA21" i="6"/>
  <c r="CA20" i="6"/>
  <c r="CA19" i="6"/>
  <c r="CA18" i="6"/>
  <c r="CA17" i="6"/>
  <c r="CA16" i="6"/>
  <c r="CA15" i="6"/>
  <c r="CA14" i="6"/>
  <c r="CA13" i="6"/>
  <c r="CA12" i="6"/>
  <c r="CA11" i="6"/>
  <c r="CA10" i="6"/>
  <c r="CA9" i="6"/>
  <c r="CA8" i="6"/>
  <c r="CA7" i="6"/>
  <c r="CA6" i="6"/>
  <c r="CA5" i="6"/>
  <c r="CA4" i="6"/>
  <c r="CA3" i="6"/>
  <c r="CA2" i="6"/>
  <c r="BU40" i="6"/>
  <c r="BU39" i="6"/>
  <c r="BU38" i="6"/>
  <c r="BU37" i="6"/>
  <c r="BU36" i="6"/>
  <c r="BU35" i="6"/>
  <c r="BU34" i="6"/>
  <c r="BU33" i="6"/>
  <c r="BU32" i="6"/>
  <c r="BU31" i="6"/>
  <c r="BU30" i="6"/>
  <c r="BU29" i="6"/>
  <c r="BU28" i="6"/>
  <c r="BU27" i="6"/>
  <c r="BU26" i="6"/>
  <c r="BU25" i="6"/>
  <c r="BU24" i="6"/>
  <c r="BU23" i="6"/>
  <c r="BU22" i="6"/>
  <c r="BU21" i="6"/>
  <c r="BU20" i="6"/>
  <c r="BU19" i="6"/>
  <c r="BU18" i="6"/>
  <c r="BU17" i="6"/>
  <c r="BU16" i="6"/>
  <c r="BU15" i="6"/>
  <c r="BU14" i="6"/>
  <c r="BU13" i="6"/>
  <c r="BU12" i="6"/>
  <c r="BU11" i="6"/>
  <c r="BU10" i="6"/>
  <c r="BU9" i="6"/>
  <c r="BU8" i="6"/>
  <c r="BU7" i="6"/>
  <c r="BU6" i="6"/>
  <c r="BU5" i="6"/>
  <c r="BU4" i="6"/>
  <c r="BU3" i="6"/>
  <c r="BU2" i="6"/>
  <c r="BO40" i="6"/>
  <c r="BO39" i="6"/>
  <c r="BO38" i="6"/>
  <c r="BO37" i="6"/>
  <c r="BO36" i="6"/>
  <c r="BO35" i="6"/>
  <c r="BO34" i="6"/>
  <c r="BO33" i="6"/>
  <c r="BO32" i="6"/>
  <c r="BO31" i="6"/>
  <c r="BO30" i="6"/>
  <c r="BO29" i="6"/>
  <c r="BO28" i="6"/>
  <c r="BO27" i="6"/>
  <c r="BO26" i="6"/>
  <c r="BO25" i="6"/>
  <c r="BO24" i="6"/>
  <c r="BO23" i="6"/>
  <c r="BO22" i="6"/>
  <c r="BO21" i="6"/>
  <c r="BO20" i="6"/>
  <c r="BO19" i="6"/>
  <c r="BO18" i="6"/>
  <c r="BO17" i="6"/>
  <c r="BO16" i="6"/>
  <c r="BO15" i="6"/>
  <c r="BO14" i="6"/>
  <c r="BO13" i="6"/>
  <c r="BO12" i="6"/>
  <c r="BO11" i="6"/>
  <c r="BO10" i="6"/>
  <c r="BO9" i="6"/>
  <c r="BO8" i="6"/>
  <c r="BO7" i="6"/>
  <c r="BO6" i="6"/>
  <c r="BO5" i="6"/>
  <c r="BO4" i="6"/>
  <c r="BO3" i="6"/>
  <c r="BO2" i="6"/>
  <c r="BI40" i="6"/>
  <c r="BI39" i="6"/>
  <c r="BI38" i="6"/>
  <c r="BI37" i="6"/>
  <c r="BI36" i="6"/>
  <c r="BI35" i="6"/>
  <c r="BI34" i="6"/>
  <c r="BI33" i="6"/>
  <c r="BI32" i="6"/>
  <c r="BI31" i="6"/>
  <c r="BI30" i="6"/>
  <c r="BI29" i="6"/>
  <c r="BI28" i="6"/>
  <c r="BI27" i="6"/>
  <c r="BI26" i="6"/>
  <c r="BI25" i="6"/>
  <c r="BI24" i="6"/>
  <c r="BI23" i="6"/>
  <c r="BI22" i="6"/>
  <c r="BI21" i="6"/>
  <c r="BI20" i="6"/>
  <c r="BI19" i="6"/>
  <c r="BI18" i="6"/>
  <c r="BI17" i="6"/>
  <c r="BI16" i="6"/>
  <c r="BI15" i="6"/>
  <c r="BI14" i="6"/>
  <c r="BI13" i="6"/>
  <c r="BI12" i="6"/>
  <c r="BI11" i="6"/>
  <c r="BI10" i="6"/>
  <c r="BI9" i="6"/>
  <c r="BI8" i="6"/>
  <c r="BI7" i="6"/>
  <c r="BI6" i="6"/>
  <c r="BI5" i="6"/>
  <c r="BI4" i="6"/>
  <c r="BI3" i="6"/>
  <c r="BI2" i="6"/>
  <c r="BC40" i="6"/>
  <c r="BC39" i="6"/>
  <c r="BC38" i="6"/>
  <c r="BC37" i="6"/>
  <c r="BC36" i="6"/>
  <c r="BC35" i="6"/>
  <c r="BC34" i="6"/>
  <c r="BC33" i="6"/>
  <c r="BC32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C3" i="6"/>
  <c r="BC2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W4" i="6"/>
  <c r="AW3" i="6"/>
  <c r="AW2" i="6"/>
  <c r="AQ40" i="6"/>
  <c r="AQ39" i="6"/>
  <c r="AQ38" i="6"/>
  <c r="AQ37" i="6"/>
  <c r="AQ36" i="6"/>
  <c r="AQ35" i="6"/>
  <c r="AQ34" i="6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Q3" i="6"/>
  <c r="AQ2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K2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CY45" i="5"/>
  <c r="CY44" i="5"/>
  <c r="CY43" i="5"/>
  <c r="CY42" i="5"/>
  <c r="CY41" i="5"/>
  <c r="CY40" i="5"/>
  <c r="CY39" i="5"/>
  <c r="CY38" i="5"/>
  <c r="CY37" i="5"/>
  <c r="CY36" i="5"/>
  <c r="CY35" i="5"/>
  <c r="CY34" i="5"/>
  <c r="CY33" i="5"/>
  <c r="CY32" i="5"/>
  <c r="CY31" i="5"/>
  <c r="CY30" i="5"/>
  <c r="CY29" i="5"/>
  <c r="CY28" i="5"/>
  <c r="CY27" i="5"/>
  <c r="CY26" i="5"/>
  <c r="CY25" i="5"/>
  <c r="CY24" i="5"/>
  <c r="CY23" i="5"/>
  <c r="CY22" i="5"/>
  <c r="CY21" i="5"/>
  <c r="CY20" i="5"/>
  <c r="CY19" i="5"/>
  <c r="CY18" i="5"/>
  <c r="CY17" i="5"/>
  <c r="CY16" i="5"/>
  <c r="CY15" i="5"/>
  <c r="CY14" i="5"/>
  <c r="CY13" i="5"/>
  <c r="CY12" i="5"/>
  <c r="CY11" i="5"/>
  <c r="CY10" i="5"/>
  <c r="CY9" i="5"/>
  <c r="CY8" i="5"/>
  <c r="CY7" i="5"/>
  <c r="CY6" i="5"/>
  <c r="CY5" i="5"/>
  <c r="CY4" i="5"/>
  <c r="CY3" i="5"/>
  <c r="CY2" i="5"/>
  <c r="CS45" i="5"/>
  <c r="CS44" i="5"/>
  <c r="CS43" i="5"/>
  <c r="CS42" i="5"/>
  <c r="CS41" i="5"/>
  <c r="CS40" i="5"/>
  <c r="CS39" i="5"/>
  <c r="CS38" i="5"/>
  <c r="CS37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S2" i="5"/>
  <c r="CM45" i="5"/>
  <c r="CM44" i="5"/>
  <c r="CM43" i="5"/>
  <c r="CM42" i="5"/>
  <c r="CM41" i="5"/>
  <c r="CM40" i="5"/>
  <c r="CM39" i="5"/>
  <c r="CM38" i="5"/>
  <c r="CM37" i="5"/>
  <c r="CM36" i="5"/>
  <c r="CM35" i="5"/>
  <c r="CM34" i="5"/>
  <c r="CM33" i="5"/>
  <c r="CM32" i="5"/>
  <c r="CM31" i="5"/>
  <c r="CM30" i="5"/>
  <c r="CM29" i="5"/>
  <c r="CM28" i="5"/>
  <c r="CM27" i="5"/>
  <c r="CM26" i="5"/>
  <c r="CM25" i="5"/>
  <c r="CM24" i="5"/>
  <c r="CM23" i="5"/>
  <c r="CM22" i="5"/>
  <c r="CM21" i="5"/>
  <c r="CM20" i="5"/>
  <c r="CM19" i="5"/>
  <c r="CM18" i="5"/>
  <c r="CM17" i="5"/>
  <c r="CM16" i="5"/>
  <c r="CM15" i="5"/>
  <c r="CM14" i="5"/>
  <c r="CM13" i="5"/>
  <c r="CM12" i="5"/>
  <c r="CM11" i="5"/>
  <c r="CM10" i="5"/>
  <c r="CM9" i="5"/>
  <c r="CM8" i="5"/>
  <c r="CM7" i="5"/>
  <c r="CM6" i="5"/>
  <c r="CM5" i="5"/>
  <c r="CM4" i="5"/>
  <c r="CM3" i="5"/>
  <c r="CM2" i="5"/>
  <c r="CG45" i="5"/>
  <c r="CG44" i="5"/>
  <c r="CG43" i="5"/>
  <c r="CG42" i="5"/>
  <c r="CG41" i="5"/>
  <c r="CG40" i="5"/>
  <c r="CG39" i="5"/>
  <c r="CG38" i="5"/>
  <c r="CG37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G2" i="5"/>
  <c r="CA45" i="5"/>
  <c r="CA44" i="5"/>
  <c r="CA43" i="5"/>
  <c r="CA42" i="5"/>
  <c r="CA41" i="5"/>
  <c r="CA40" i="5"/>
  <c r="CA39" i="5"/>
  <c r="CA38" i="5"/>
  <c r="CA37" i="5"/>
  <c r="CA36" i="5"/>
  <c r="CA35" i="5"/>
  <c r="CA34" i="5"/>
  <c r="CA33" i="5"/>
  <c r="CA32" i="5"/>
  <c r="CA31" i="5"/>
  <c r="CA30" i="5"/>
  <c r="CA29" i="5"/>
  <c r="CA28" i="5"/>
  <c r="CA27" i="5"/>
  <c r="CA26" i="5"/>
  <c r="CA25" i="5"/>
  <c r="CA24" i="5"/>
  <c r="CA23" i="5"/>
  <c r="CA22" i="5"/>
  <c r="CA21" i="5"/>
  <c r="CA20" i="5"/>
  <c r="CA19" i="5"/>
  <c r="CA18" i="5"/>
  <c r="CA17" i="5"/>
  <c r="CA16" i="5"/>
  <c r="CA15" i="5"/>
  <c r="CA14" i="5"/>
  <c r="CA13" i="5"/>
  <c r="CA12" i="5"/>
  <c r="CA11" i="5"/>
  <c r="CA10" i="5"/>
  <c r="CA9" i="5"/>
  <c r="CA8" i="5"/>
  <c r="CA7" i="5"/>
  <c r="CA6" i="5"/>
  <c r="CA5" i="5"/>
  <c r="CA4" i="5"/>
  <c r="CA3" i="5"/>
  <c r="CA2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U2" i="5"/>
  <c r="BO45" i="5"/>
  <c r="BO44" i="5"/>
  <c r="BO43" i="5"/>
  <c r="BO42" i="5"/>
  <c r="BO41" i="5"/>
  <c r="BO40" i="5"/>
  <c r="BO39" i="5"/>
  <c r="BO38" i="5"/>
  <c r="BO37" i="5"/>
  <c r="BO36" i="5"/>
  <c r="BO35" i="5"/>
  <c r="BO34" i="5"/>
  <c r="BO33" i="5"/>
  <c r="BO32" i="5"/>
  <c r="BO31" i="5"/>
  <c r="BO30" i="5"/>
  <c r="BO29" i="5"/>
  <c r="BO28" i="5"/>
  <c r="BO27" i="5"/>
  <c r="BO26" i="5"/>
  <c r="BO25" i="5"/>
  <c r="BO24" i="5"/>
  <c r="BO23" i="5"/>
  <c r="BO22" i="5"/>
  <c r="BO21" i="5"/>
  <c r="BO20" i="5"/>
  <c r="BO19" i="5"/>
  <c r="BO18" i="5"/>
  <c r="BO17" i="5"/>
  <c r="BO16" i="5"/>
  <c r="BO15" i="5"/>
  <c r="BO14" i="5"/>
  <c r="BO13" i="5"/>
  <c r="BO12" i="5"/>
  <c r="BO11" i="5"/>
  <c r="BO10" i="5"/>
  <c r="BO9" i="5"/>
  <c r="BO8" i="5"/>
  <c r="BO7" i="5"/>
  <c r="BO6" i="5"/>
  <c r="BO5" i="5"/>
  <c r="BO4" i="5"/>
  <c r="BO3" i="5"/>
  <c r="BO2" i="5"/>
  <c r="BI45" i="5"/>
  <c r="BI44" i="5"/>
  <c r="BI43" i="5"/>
  <c r="BI42" i="5"/>
  <c r="BI41" i="5"/>
  <c r="BI40" i="5"/>
  <c r="BI39" i="5"/>
  <c r="BI38" i="5"/>
  <c r="BI37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I2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BC2" i="5"/>
  <c r="AW45" i="5"/>
  <c r="AW44" i="5"/>
  <c r="AW43" i="5"/>
  <c r="AW42" i="5"/>
  <c r="AW41" i="5"/>
  <c r="AW40" i="5"/>
  <c r="AW39" i="5"/>
  <c r="AW38" i="5"/>
  <c r="AW37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W2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Q3" i="5"/>
  <c r="AQ2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2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Y28" i="4"/>
  <c r="CY27" i="4"/>
  <c r="CY26" i="4"/>
  <c r="CY25" i="4"/>
  <c r="CY24" i="4"/>
  <c r="CY23" i="4"/>
  <c r="CY22" i="4"/>
  <c r="CY21" i="4"/>
  <c r="CY20" i="4"/>
  <c r="CY19" i="4"/>
  <c r="CY18" i="4"/>
  <c r="CY17" i="4"/>
  <c r="CY16" i="4"/>
  <c r="CY15" i="4"/>
  <c r="CY14" i="4"/>
  <c r="CY13" i="4"/>
  <c r="CY12" i="4"/>
  <c r="CY11" i="4"/>
  <c r="CY10" i="4"/>
  <c r="CY9" i="4"/>
  <c r="CY8" i="4"/>
  <c r="CY7" i="4"/>
  <c r="CY6" i="4"/>
  <c r="CY5" i="4"/>
  <c r="CY4" i="4"/>
  <c r="CY3" i="4"/>
  <c r="CY2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S32" i="4"/>
  <c r="CS31" i="4"/>
  <c r="CS30" i="4"/>
  <c r="CS29" i="4"/>
  <c r="CS28" i="4"/>
  <c r="CS27" i="4"/>
  <c r="CS26" i="4"/>
  <c r="CS25" i="4"/>
  <c r="CS24" i="4"/>
  <c r="CS23" i="4"/>
  <c r="CS22" i="4"/>
  <c r="CS21" i="4"/>
  <c r="CS20" i="4"/>
  <c r="CS19" i="4"/>
  <c r="CS18" i="4"/>
  <c r="CS17" i="4"/>
  <c r="CS16" i="4"/>
  <c r="CS15" i="4"/>
  <c r="CS14" i="4"/>
  <c r="CS13" i="4"/>
  <c r="CS12" i="4"/>
  <c r="CS11" i="4"/>
  <c r="CS10" i="4"/>
  <c r="CS9" i="4"/>
  <c r="CS8" i="4"/>
  <c r="CS7" i="4"/>
  <c r="CS6" i="4"/>
  <c r="CS5" i="4"/>
  <c r="CS4" i="4"/>
  <c r="CS3" i="4"/>
  <c r="CS2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M32" i="4"/>
  <c r="CM31" i="4"/>
  <c r="CM30" i="4"/>
  <c r="CM29" i="4"/>
  <c r="CM28" i="4"/>
  <c r="CM27" i="4"/>
  <c r="CM26" i="4"/>
  <c r="CM25" i="4"/>
  <c r="CM24" i="4"/>
  <c r="CM23" i="4"/>
  <c r="CM22" i="4"/>
  <c r="CM21" i="4"/>
  <c r="CM20" i="4"/>
  <c r="CM19" i="4"/>
  <c r="CM18" i="4"/>
  <c r="CM17" i="4"/>
  <c r="CM16" i="4"/>
  <c r="CM15" i="4"/>
  <c r="CM14" i="4"/>
  <c r="CM13" i="4"/>
  <c r="CM12" i="4"/>
  <c r="CM11" i="4"/>
  <c r="CM10" i="4"/>
  <c r="CM9" i="4"/>
  <c r="CM8" i="4"/>
  <c r="CM7" i="4"/>
  <c r="CM6" i="4"/>
  <c r="CM5" i="4"/>
  <c r="CM4" i="4"/>
  <c r="CM3" i="4"/>
  <c r="CM2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G33" i="4"/>
  <c r="CG32" i="4"/>
  <c r="CG31" i="4"/>
  <c r="CG30" i="4"/>
  <c r="CG29" i="4"/>
  <c r="CG28" i="4"/>
  <c r="CG27" i="4"/>
  <c r="CG26" i="4"/>
  <c r="CG25" i="4"/>
  <c r="CG24" i="4"/>
  <c r="CG23" i="4"/>
  <c r="CG22" i="4"/>
  <c r="CG21" i="4"/>
  <c r="CG20" i="4"/>
  <c r="CG19" i="4"/>
  <c r="CG18" i="4"/>
  <c r="CG17" i="4"/>
  <c r="CG16" i="4"/>
  <c r="CG15" i="4"/>
  <c r="CG14" i="4"/>
  <c r="CG13" i="4"/>
  <c r="CG12" i="4"/>
  <c r="CG11" i="4"/>
  <c r="CG10" i="4"/>
  <c r="CG9" i="4"/>
  <c r="CG8" i="4"/>
  <c r="CG7" i="4"/>
  <c r="CG6" i="4"/>
  <c r="CG5" i="4"/>
  <c r="CG4" i="4"/>
  <c r="CG3" i="4"/>
  <c r="CG2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CA32" i="4"/>
  <c r="CA31" i="4"/>
  <c r="CA30" i="4"/>
  <c r="CA29" i="4"/>
  <c r="CA28" i="4"/>
  <c r="CA27" i="4"/>
  <c r="CA26" i="4"/>
  <c r="CA25" i="4"/>
  <c r="CA24" i="4"/>
  <c r="CA23" i="4"/>
  <c r="CA22" i="4"/>
  <c r="CA21" i="4"/>
  <c r="CA20" i="4"/>
  <c r="CA19" i="4"/>
  <c r="CA18" i="4"/>
  <c r="CA17" i="4"/>
  <c r="CA16" i="4"/>
  <c r="CA15" i="4"/>
  <c r="CA14" i="4"/>
  <c r="CA13" i="4"/>
  <c r="CA12" i="4"/>
  <c r="CA11" i="4"/>
  <c r="CA10" i="4"/>
  <c r="CA9" i="4"/>
  <c r="CA8" i="4"/>
  <c r="CA7" i="4"/>
  <c r="CA6" i="4"/>
  <c r="CA5" i="4"/>
  <c r="CA4" i="4"/>
  <c r="CA3" i="4"/>
  <c r="CA2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U32" i="4"/>
  <c r="BU31" i="4"/>
  <c r="BU30" i="4"/>
  <c r="BU29" i="4"/>
  <c r="BU28" i="4"/>
  <c r="BU27" i="4"/>
  <c r="BU26" i="4"/>
  <c r="BU25" i="4"/>
  <c r="BU24" i="4"/>
  <c r="BU23" i="4"/>
  <c r="BU22" i="4"/>
  <c r="BU21" i="4"/>
  <c r="BU20" i="4"/>
  <c r="BU19" i="4"/>
  <c r="BU18" i="4"/>
  <c r="BU17" i="4"/>
  <c r="BU16" i="4"/>
  <c r="BU15" i="4"/>
  <c r="BU14" i="4"/>
  <c r="BU13" i="4"/>
  <c r="BU12" i="4"/>
  <c r="BU11" i="4"/>
  <c r="BU10" i="4"/>
  <c r="BU9" i="4"/>
  <c r="BU8" i="4"/>
  <c r="BU7" i="4"/>
  <c r="BU6" i="4"/>
  <c r="BU5" i="4"/>
  <c r="BU4" i="4"/>
  <c r="BU3" i="4"/>
  <c r="BU2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10" i="4"/>
  <c r="BO9" i="4"/>
  <c r="BO8" i="4"/>
  <c r="BO7" i="4"/>
  <c r="BO6" i="4"/>
  <c r="BO5" i="4"/>
  <c r="BO4" i="4"/>
  <c r="BO3" i="4"/>
  <c r="BO2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C4" i="4"/>
  <c r="BC3" i="4"/>
  <c r="BC2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Q3" i="4"/>
  <c r="AQ2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CY54" i="3"/>
  <c r="CY53" i="3"/>
  <c r="CY52" i="3"/>
  <c r="CY51" i="3"/>
  <c r="CY50" i="3"/>
  <c r="CY49" i="3"/>
  <c r="CY48" i="3"/>
  <c r="CY47" i="3"/>
  <c r="CY46" i="3"/>
  <c r="CY45" i="3"/>
  <c r="CY44" i="3"/>
  <c r="CY43" i="3"/>
  <c r="CY42" i="3"/>
  <c r="CY41" i="3"/>
  <c r="CY40" i="3"/>
  <c r="CY39" i="3"/>
  <c r="CY38" i="3"/>
  <c r="CY37" i="3"/>
  <c r="CY36" i="3"/>
  <c r="CY35" i="3"/>
  <c r="CY34" i="3"/>
  <c r="CY33" i="3"/>
  <c r="CY32" i="3"/>
  <c r="CY31" i="3"/>
  <c r="CY30" i="3"/>
  <c r="CY29" i="3"/>
  <c r="CY28" i="3"/>
  <c r="CY27" i="3"/>
  <c r="CY26" i="3"/>
  <c r="CY25" i="3"/>
  <c r="CY24" i="3"/>
  <c r="CY23" i="3"/>
  <c r="CY22" i="3"/>
  <c r="CY21" i="3"/>
  <c r="CY20" i="3"/>
  <c r="CY19" i="3"/>
  <c r="CY18" i="3"/>
  <c r="CY17" i="3"/>
  <c r="CY16" i="3"/>
  <c r="CY15" i="3"/>
  <c r="CY14" i="3"/>
  <c r="CY13" i="3"/>
  <c r="CY12" i="3"/>
  <c r="CY11" i="3"/>
  <c r="CY10" i="3"/>
  <c r="CY9" i="3"/>
  <c r="CY8" i="3"/>
  <c r="CY7" i="3"/>
  <c r="CY6" i="3"/>
  <c r="CY5" i="3"/>
  <c r="CY4" i="3"/>
  <c r="CY3" i="3"/>
  <c r="CY2" i="3"/>
  <c r="CS54" i="3"/>
  <c r="CS53" i="3"/>
  <c r="CS52" i="3"/>
  <c r="CS51" i="3"/>
  <c r="CS50" i="3"/>
  <c r="CS49" i="3"/>
  <c r="CS48" i="3"/>
  <c r="CS47" i="3"/>
  <c r="CS46" i="3"/>
  <c r="CS45" i="3"/>
  <c r="CS44" i="3"/>
  <c r="CS43" i="3"/>
  <c r="CS42" i="3"/>
  <c r="CS41" i="3"/>
  <c r="CS40" i="3"/>
  <c r="CS39" i="3"/>
  <c r="CS38" i="3"/>
  <c r="CS37" i="3"/>
  <c r="CS36" i="3"/>
  <c r="CS35" i="3"/>
  <c r="CS34" i="3"/>
  <c r="CS33" i="3"/>
  <c r="CS32" i="3"/>
  <c r="CS31" i="3"/>
  <c r="CS30" i="3"/>
  <c r="CS29" i="3"/>
  <c r="CS28" i="3"/>
  <c r="CS27" i="3"/>
  <c r="CS26" i="3"/>
  <c r="CS25" i="3"/>
  <c r="CS24" i="3"/>
  <c r="CS23" i="3"/>
  <c r="CS22" i="3"/>
  <c r="CS21" i="3"/>
  <c r="CS20" i="3"/>
  <c r="CS19" i="3"/>
  <c r="CS18" i="3"/>
  <c r="CS17" i="3"/>
  <c r="CS16" i="3"/>
  <c r="CS15" i="3"/>
  <c r="CS14" i="3"/>
  <c r="CS13" i="3"/>
  <c r="CS12" i="3"/>
  <c r="CS11" i="3"/>
  <c r="CS10" i="3"/>
  <c r="CS9" i="3"/>
  <c r="CS8" i="3"/>
  <c r="CS7" i="3"/>
  <c r="CS6" i="3"/>
  <c r="CS5" i="3"/>
  <c r="CS4" i="3"/>
  <c r="CS3" i="3"/>
  <c r="CS2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20" i="3"/>
  <c r="CM19" i="3"/>
  <c r="CM18" i="3"/>
  <c r="CM17" i="3"/>
  <c r="CM16" i="3"/>
  <c r="CM15" i="3"/>
  <c r="CM14" i="3"/>
  <c r="CM13" i="3"/>
  <c r="CM12" i="3"/>
  <c r="CM11" i="3"/>
  <c r="CM10" i="3"/>
  <c r="CM9" i="3"/>
  <c r="CM8" i="3"/>
  <c r="CM7" i="3"/>
  <c r="CM6" i="3"/>
  <c r="CM5" i="3"/>
  <c r="CM4" i="3"/>
  <c r="CM3" i="3"/>
  <c r="CM2" i="3"/>
  <c r="CG54" i="3"/>
  <c r="CG53" i="3"/>
  <c r="CG52" i="3"/>
  <c r="CG51" i="3"/>
  <c r="CG50" i="3"/>
  <c r="CG49" i="3"/>
  <c r="CG48" i="3"/>
  <c r="CG47" i="3"/>
  <c r="CG46" i="3"/>
  <c r="CG45" i="3"/>
  <c r="CG44" i="3"/>
  <c r="CG43" i="3"/>
  <c r="CG42" i="3"/>
  <c r="CG41" i="3"/>
  <c r="CG40" i="3"/>
  <c r="CG39" i="3"/>
  <c r="CG38" i="3"/>
  <c r="CG37" i="3"/>
  <c r="CG36" i="3"/>
  <c r="CG35" i="3"/>
  <c r="CG34" i="3"/>
  <c r="CG33" i="3"/>
  <c r="CG32" i="3"/>
  <c r="CG31" i="3"/>
  <c r="CG30" i="3"/>
  <c r="CG29" i="3"/>
  <c r="CG28" i="3"/>
  <c r="CG27" i="3"/>
  <c r="CG26" i="3"/>
  <c r="CG25" i="3"/>
  <c r="CG24" i="3"/>
  <c r="CG23" i="3"/>
  <c r="CG22" i="3"/>
  <c r="CG21" i="3"/>
  <c r="CG20" i="3"/>
  <c r="CG19" i="3"/>
  <c r="CG18" i="3"/>
  <c r="CG17" i="3"/>
  <c r="CG16" i="3"/>
  <c r="CG15" i="3"/>
  <c r="CG14" i="3"/>
  <c r="CG13" i="3"/>
  <c r="CG12" i="3"/>
  <c r="CG11" i="3"/>
  <c r="CG10" i="3"/>
  <c r="CG9" i="3"/>
  <c r="CG8" i="3"/>
  <c r="CG7" i="3"/>
  <c r="CG6" i="3"/>
  <c r="CG5" i="3"/>
  <c r="CG4" i="3"/>
  <c r="CG3" i="3"/>
  <c r="CG2" i="3"/>
  <c r="CA54" i="3"/>
  <c r="CA53" i="3"/>
  <c r="CA52" i="3"/>
  <c r="CA51" i="3"/>
  <c r="CA50" i="3"/>
  <c r="CA49" i="3"/>
  <c r="CA48" i="3"/>
  <c r="CA47" i="3"/>
  <c r="CA46" i="3"/>
  <c r="CA45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CA25" i="3"/>
  <c r="CA24" i="3"/>
  <c r="CA23" i="3"/>
  <c r="CA22" i="3"/>
  <c r="CA21" i="3"/>
  <c r="CA20" i="3"/>
  <c r="CA19" i="3"/>
  <c r="CA18" i="3"/>
  <c r="CA17" i="3"/>
  <c r="CA16" i="3"/>
  <c r="CA15" i="3"/>
  <c r="CA14" i="3"/>
  <c r="CA13" i="3"/>
  <c r="CA12" i="3"/>
  <c r="CA11" i="3"/>
  <c r="CA10" i="3"/>
  <c r="CA9" i="3"/>
  <c r="CA8" i="3"/>
  <c r="CA7" i="3"/>
  <c r="CA6" i="3"/>
  <c r="CA5" i="3"/>
  <c r="CA4" i="3"/>
  <c r="CA3" i="3"/>
  <c r="CA2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  <c r="BI54" i="3"/>
  <c r="BI53" i="3"/>
  <c r="BI52" i="3"/>
  <c r="BI51" i="3"/>
  <c r="BI50" i="3"/>
  <c r="BI49" i="3"/>
  <c r="BI48" i="3"/>
  <c r="BI47" i="3"/>
  <c r="BI46" i="3"/>
  <c r="BI45" i="3"/>
  <c r="BI44" i="3"/>
  <c r="BI43" i="3"/>
  <c r="BI42" i="3"/>
  <c r="BI41" i="3"/>
  <c r="BI40" i="3"/>
  <c r="BI39" i="3"/>
  <c r="BI38" i="3"/>
  <c r="BI37" i="3"/>
  <c r="BI36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21" i="3"/>
  <c r="BI20" i="3"/>
  <c r="BI19" i="3"/>
  <c r="BI18" i="3"/>
  <c r="BI17" i="3"/>
  <c r="BI16" i="3"/>
  <c r="BI15" i="3"/>
  <c r="BI14" i="3"/>
  <c r="BI13" i="3"/>
  <c r="BI12" i="3"/>
  <c r="BI11" i="3"/>
  <c r="BI10" i="3"/>
  <c r="BI9" i="3"/>
  <c r="BI8" i="3"/>
  <c r="BI7" i="3"/>
  <c r="BI6" i="3"/>
  <c r="BI5" i="3"/>
  <c r="BI4" i="3"/>
  <c r="BI3" i="3"/>
  <c r="BI2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C3" i="3"/>
  <c r="BC2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Y61" i="2"/>
  <c r="CY60" i="2"/>
  <c r="CY59" i="2"/>
  <c r="CY58" i="2"/>
  <c r="CY57" i="2"/>
  <c r="CY56" i="2"/>
  <c r="CY55" i="2"/>
  <c r="CY54" i="2"/>
  <c r="CY53" i="2"/>
  <c r="CY52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S61" i="2"/>
  <c r="CS60" i="2"/>
  <c r="CS59" i="2"/>
  <c r="CS58" i="2"/>
  <c r="CS57" i="2"/>
  <c r="CS56" i="2"/>
  <c r="CS55" i="2"/>
  <c r="CS54" i="2"/>
  <c r="CS53" i="2"/>
  <c r="CS52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M61" i="2"/>
  <c r="CM60" i="2"/>
  <c r="CM59" i="2"/>
  <c r="CM58" i="2"/>
  <c r="CM57" i="2"/>
  <c r="CM56" i="2"/>
  <c r="CM55" i="2"/>
  <c r="CM54" i="2"/>
  <c r="CM53" i="2"/>
  <c r="CM52" i="2"/>
  <c r="CM51" i="2"/>
  <c r="CM50" i="2"/>
  <c r="CM49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G61" i="2"/>
  <c r="CG60" i="2"/>
  <c r="CG59" i="2"/>
  <c r="CG58" i="2"/>
  <c r="CG57" i="2"/>
  <c r="CG56" i="2"/>
  <c r="CG55" i="2"/>
  <c r="CG54" i="2"/>
  <c r="CG53" i="2"/>
  <c r="CG52" i="2"/>
  <c r="CG51" i="2"/>
  <c r="CG50" i="2"/>
  <c r="CG49" i="2"/>
  <c r="CG48" i="2"/>
  <c r="CG47" i="2"/>
  <c r="CG46" i="2"/>
  <c r="CG45" i="2"/>
  <c r="CG44" i="2"/>
  <c r="CG43" i="2"/>
  <c r="CG42" i="2"/>
  <c r="CG41" i="2"/>
  <c r="CG40" i="2"/>
  <c r="CG39" i="2"/>
  <c r="CG38" i="2"/>
  <c r="CG37" i="2"/>
  <c r="CG36" i="2"/>
  <c r="CG35" i="2"/>
  <c r="CG34" i="2"/>
  <c r="CG33" i="2"/>
  <c r="CG32" i="2"/>
  <c r="CG31" i="2"/>
  <c r="CG30" i="2"/>
  <c r="CG29" i="2"/>
  <c r="CG28" i="2"/>
  <c r="CG27" i="2"/>
  <c r="CG26" i="2"/>
  <c r="CG25" i="2"/>
  <c r="CG24" i="2"/>
  <c r="CG23" i="2"/>
  <c r="CG22" i="2"/>
  <c r="CG21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U61" i="2"/>
  <c r="BU60" i="2"/>
  <c r="BU59" i="2"/>
  <c r="BU58" i="2"/>
  <c r="BU57" i="2"/>
  <c r="BU56" i="2"/>
  <c r="BU55" i="2"/>
  <c r="BU54" i="2"/>
  <c r="BU53" i="2"/>
  <c r="BU52" i="2"/>
  <c r="BU51" i="2"/>
  <c r="BU50" i="2"/>
  <c r="BU49" i="2"/>
  <c r="BU48" i="2"/>
  <c r="BU47" i="2"/>
  <c r="BU46" i="2"/>
  <c r="BU45" i="2"/>
  <c r="BU44" i="2"/>
  <c r="BU43" i="2"/>
  <c r="BU42" i="2"/>
  <c r="BU41" i="2"/>
  <c r="BU40" i="2"/>
  <c r="BU39" i="2"/>
  <c r="BU38" i="2"/>
  <c r="BU37" i="2"/>
  <c r="BU36" i="2"/>
  <c r="BU35" i="2"/>
  <c r="BU34" i="2"/>
  <c r="BU33" i="2"/>
  <c r="BU32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I3" i="2"/>
  <c r="BI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S2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CC11" i="4" l="1"/>
  <c r="CC12" i="4"/>
  <c r="BW30" i="3"/>
  <c r="BW34" i="3"/>
  <c r="CU3" i="6"/>
  <c r="CU4" i="6"/>
  <c r="CU5" i="6"/>
  <c r="CU6" i="6"/>
  <c r="CU7" i="6"/>
  <c r="CU8" i="6"/>
  <c r="CU9" i="6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38" i="6"/>
  <c r="CU39" i="6"/>
  <c r="CU40" i="6"/>
  <c r="CU2" i="6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2" i="5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2" i="4"/>
  <c r="AY51" i="3"/>
  <c r="AY49" i="3"/>
  <c r="AY47" i="3"/>
  <c r="AY45" i="3"/>
  <c r="AY41" i="3"/>
  <c r="AY39" i="3"/>
  <c r="AY35" i="3"/>
  <c r="AY33" i="3"/>
  <c r="AY31" i="3"/>
  <c r="AY29" i="3"/>
  <c r="AY28" i="3"/>
  <c r="AY25" i="3"/>
  <c r="AY23" i="3"/>
  <c r="AY19" i="3"/>
  <c r="AY17" i="3"/>
  <c r="AY16" i="3"/>
  <c r="AY15" i="3"/>
  <c r="AY13" i="3"/>
  <c r="AY12" i="3"/>
  <c r="AY9" i="3"/>
  <c r="AY7" i="3"/>
  <c r="AY3" i="3"/>
  <c r="BQ42" i="2"/>
  <c r="BQ41" i="2"/>
  <c r="BQ40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6" i="2"/>
  <c r="AA45" i="2"/>
  <c r="AA44" i="2"/>
  <c r="O36" i="2"/>
  <c r="O39" i="2"/>
  <c r="O41" i="2"/>
  <c r="CZ40" i="6"/>
  <c r="CZ39" i="6"/>
  <c r="CZ38" i="6"/>
  <c r="CZ37" i="6"/>
  <c r="CZ36" i="6"/>
  <c r="CZ35" i="6"/>
  <c r="CZ34" i="6"/>
  <c r="CZ33" i="6"/>
  <c r="CZ32" i="6"/>
  <c r="CZ31" i="6"/>
  <c r="CZ30" i="6"/>
  <c r="CZ29" i="6"/>
  <c r="CZ28" i="6"/>
  <c r="CZ27" i="6"/>
  <c r="CZ26" i="6"/>
  <c r="CZ25" i="6"/>
  <c r="CZ24" i="6"/>
  <c r="CZ23" i="6"/>
  <c r="CZ22" i="6"/>
  <c r="CZ21" i="6"/>
  <c r="CZ20" i="6"/>
  <c r="CZ19" i="6"/>
  <c r="CZ18" i="6"/>
  <c r="CZ17" i="6"/>
  <c r="CZ16" i="6"/>
  <c r="CZ15" i="6"/>
  <c r="CZ14" i="6"/>
  <c r="CZ13" i="6"/>
  <c r="CZ12" i="6"/>
  <c r="CZ11" i="6"/>
  <c r="CZ10" i="6"/>
  <c r="CZ9" i="6"/>
  <c r="CZ8" i="6"/>
  <c r="CZ7" i="6"/>
  <c r="CZ6" i="6"/>
  <c r="CZ5" i="6"/>
  <c r="CZ4" i="6"/>
  <c r="CZ3" i="6"/>
  <c r="CZ2" i="6"/>
  <c r="DA2" i="6" s="1"/>
  <c r="CZ45" i="5"/>
  <c r="DA45" i="5" s="1"/>
  <c r="CZ44" i="5"/>
  <c r="DA44" i="5" s="1"/>
  <c r="CZ43" i="5"/>
  <c r="DA43" i="5" s="1"/>
  <c r="CZ42" i="5"/>
  <c r="DA42" i="5" s="1"/>
  <c r="CZ41" i="5"/>
  <c r="DA41" i="5" s="1"/>
  <c r="DA40" i="5"/>
  <c r="CZ40" i="5"/>
  <c r="CZ39" i="5"/>
  <c r="CZ38" i="5"/>
  <c r="DA38" i="5" s="1"/>
  <c r="CZ37" i="5"/>
  <c r="DA36" i="5"/>
  <c r="CZ36" i="5"/>
  <c r="CZ35" i="5"/>
  <c r="DA35" i="5" s="1"/>
  <c r="CZ34" i="5"/>
  <c r="DA34" i="5" s="1"/>
  <c r="CZ33" i="5"/>
  <c r="DA33" i="5" s="1"/>
  <c r="CZ32" i="5"/>
  <c r="DA32" i="5"/>
  <c r="CZ31" i="5"/>
  <c r="DA31" i="5" s="1"/>
  <c r="CZ30" i="5"/>
  <c r="CZ29" i="5"/>
  <c r="DA29" i="5" s="1"/>
  <c r="CZ28" i="5"/>
  <c r="DA28" i="5" s="1"/>
  <c r="CZ27" i="5"/>
  <c r="DA27" i="5" s="1"/>
  <c r="CZ26" i="5"/>
  <c r="DA26" i="5" s="1"/>
  <c r="CZ25" i="5"/>
  <c r="DA25" i="5" s="1"/>
  <c r="DA24" i="5"/>
  <c r="CZ24" i="5"/>
  <c r="CZ23" i="5"/>
  <c r="CZ22" i="5"/>
  <c r="DA22" i="5" s="1"/>
  <c r="CZ21" i="5"/>
  <c r="DA20" i="5"/>
  <c r="CZ20" i="5"/>
  <c r="CZ19" i="5"/>
  <c r="DA19" i="5" s="1"/>
  <c r="CZ18" i="5"/>
  <c r="DA18" i="5" s="1"/>
  <c r="CZ17" i="5"/>
  <c r="DA17" i="5" s="1"/>
  <c r="CZ16" i="5"/>
  <c r="DA16" i="5"/>
  <c r="CZ15" i="5"/>
  <c r="DA15" i="5" s="1"/>
  <c r="CZ14" i="5"/>
  <c r="CZ13" i="5"/>
  <c r="DA13" i="5" s="1"/>
  <c r="CZ12" i="5"/>
  <c r="DA12" i="5" s="1"/>
  <c r="CZ11" i="5"/>
  <c r="DA11" i="5" s="1"/>
  <c r="CZ10" i="5"/>
  <c r="DA10" i="5" s="1"/>
  <c r="CZ9" i="5"/>
  <c r="DA9" i="5" s="1"/>
  <c r="DA8" i="5"/>
  <c r="CZ8" i="5"/>
  <c r="CZ7" i="5"/>
  <c r="CZ6" i="5"/>
  <c r="DA6" i="5" s="1"/>
  <c r="CZ5" i="5"/>
  <c r="DA4" i="5"/>
  <c r="CZ4" i="5"/>
  <c r="CZ3" i="5"/>
  <c r="DA3" i="5" s="1"/>
  <c r="CZ2" i="5"/>
  <c r="DA2" i="5" s="1"/>
  <c r="CZ45" i="4"/>
  <c r="CZ44" i="4"/>
  <c r="DA44" i="4" s="1"/>
  <c r="CZ43" i="4"/>
  <c r="DA43" i="4" s="1"/>
  <c r="CZ42" i="4"/>
  <c r="DA42" i="4" s="1"/>
  <c r="CZ41" i="4"/>
  <c r="DA41" i="4" s="1"/>
  <c r="CZ40" i="4"/>
  <c r="DA40" i="4"/>
  <c r="CZ39" i="4"/>
  <c r="CZ38" i="4"/>
  <c r="CZ37" i="4"/>
  <c r="CZ36" i="4"/>
  <c r="DA36" i="4" s="1"/>
  <c r="CZ35" i="4"/>
  <c r="DA35" i="4" s="1"/>
  <c r="CZ34" i="4"/>
  <c r="DA34" i="4" s="1"/>
  <c r="CZ33" i="4"/>
  <c r="DA33" i="4" s="1"/>
  <c r="DA32" i="4"/>
  <c r="CZ32" i="4"/>
  <c r="CZ31" i="4"/>
  <c r="CZ30" i="4"/>
  <c r="CZ29" i="4"/>
  <c r="CZ28" i="4"/>
  <c r="DA28" i="4" s="1"/>
  <c r="CZ27" i="4"/>
  <c r="DA27" i="4" s="1"/>
  <c r="CZ26" i="4"/>
  <c r="DA26" i="4" s="1"/>
  <c r="CZ25" i="4"/>
  <c r="DA25" i="4" s="1"/>
  <c r="DA24" i="4"/>
  <c r="CZ24" i="4"/>
  <c r="CZ23" i="4"/>
  <c r="CZ22" i="4"/>
  <c r="DA22" i="4" s="1"/>
  <c r="CZ21" i="4"/>
  <c r="CZ20" i="4"/>
  <c r="DA20" i="4" s="1"/>
  <c r="CZ19" i="4"/>
  <c r="DA19" i="4" s="1"/>
  <c r="CZ18" i="4"/>
  <c r="DA18" i="4" s="1"/>
  <c r="CZ17" i="4"/>
  <c r="DA17" i="4" s="1"/>
  <c r="CZ16" i="4"/>
  <c r="DA16" i="4"/>
  <c r="CZ15" i="4"/>
  <c r="DA15" i="4" s="1"/>
  <c r="CZ14" i="4"/>
  <c r="CZ13" i="4"/>
  <c r="DA13" i="4" s="1"/>
  <c r="CZ12" i="4"/>
  <c r="CZ11" i="4"/>
  <c r="DA11" i="4" s="1"/>
  <c r="CZ10" i="4"/>
  <c r="CZ9" i="4"/>
  <c r="DA9" i="4" s="1"/>
  <c r="CZ8" i="4"/>
  <c r="DA8" i="4" s="1"/>
  <c r="CZ7" i="4"/>
  <c r="CZ6" i="4"/>
  <c r="DA6" i="4" s="1"/>
  <c r="CZ5" i="4"/>
  <c r="DA4" i="4"/>
  <c r="CZ4" i="4"/>
  <c r="CZ3" i="4"/>
  <c r="CZ2" i="4"/>
  <c r="DA2" i="4" s="1"/>
  <c r="CZ54" i="3"/>
  <c r="CZ53" i="3"/>
  <c r="CZ52" i="3"/>
  <c r="DA52" i="3"/>
  <c r="CZ51" i="3"/>
  <c r="CZ50" i="3"/>
  <c r="CZ49" i="3"/>
  <c r="CZ48" i="3"/>
  <c r="CZ47" i="3"/>
  <c r="CZ46" i="3"/>
  <c r="CZ45" i="3"/>
  <c r="CZ44" i="3"/>
  <c r="CZ43" i="3"/>
  <c r="CZ42" i="3"/>
  <c r="CZ41" i="3"/>
  <c r="CZ40" i="3"/>
  <c r="DA40" i="3" s="1"/>
  <c r="CZ39" i="3"/>
  <c r="CZ38" i="3"/>
  <c r="CZ37" i="3"/>
  <c r="CZ36" i="3"/>
  <c r="CZ35" i="3"/>
  <c r="DA35" i="3" s="1"/>
  <c r="CZ34" i="3"/>
  <c r="CZ33" i="3"/>
  <c r="DA33" i="3" s="1"/>
  <c r="CZ32" i="3"/>
  <c r="DA32" i="3" s="1"/>
  <c r="CZ31" i="3"/>
  <c r="DA31" i="3" s="1"/>
  <c r="CZ30" i="3"/>
  <c r="CZ29" i="3"/>
  <c r="DA29" i="3" s="1"/>
  <c r="CZ28" i="3"/>
  <c r="DA28" i="3"/>
  <c r="CZ27" i="3"/>
  <c r="CZ26" i="3"/>
  <c r="CZ25" i="3"/>
  <c r="CZ24" i="3"/>
  <c r="CZ23" i="3"/>
  <c r="DA23" i="3" s="1"/>
  <c r="CZ22" i="3"/>
  <c r="DA22" i="3"/>
  <c r="CZ21" i="3"/>
  <c r="DA21" i="3" s="1"/>
  <c r="CZ20" i="3"/>
  <c r="CZ19" i="3"/>
  <c r="DA19" i="3" s="1"/>
  <c r="CZ18" i="3"/>
  <c r="DA18" i="3"/>
  <c r="CZ17" i="3"/>
  <c r="DA17" i="3" s="1"/>
  <c r="CZ16" i="3"/>
  <c r="CZ15" i="3"/>
  <c r="CZ14" i="3"/>
  <c r="DA14" i="3"/>
  <c r="CZ13" i="3"/>
  <c r="CZ12" i="3"/>
  <c r="CZ11" i="3"/>
  <c r="CZ10" i="3"/>
  <c r="CZ9" i="3"/>
  <c r="CZ8" i="3"/>
  <c r="DA8" i="3" s="1"/>
  <c r="CZ7" i="3"/>
  <c r="CZ6" i="3"/>
  <c r="CZ5" i="3"/>
  <c r="CZ4" i="3"/>
  <c r="DA4" i="3" s="1"/>
  <c r="CZ3" i="3"/>
  <c r="CZ2" i="3"/>
  <c r="CT40" i="6"/>
  <c r="CT39" i="6"/>
  <c r="CT38" i="6"/>
  <c r="CT37" i="6"/>
  <c r="CT36" i="6"/>
  <c r="CT35" i="6"/>
  <c r="CT34" i="6"/>
  <c r="CT33" i="6"/>
  <c r="CT32" i="6"/>
  <c r="CT31" i="6"/>
  <c r="CT30" i="6"/>
  <c r="CT29" i="6"/>
  <c r="CT28" i="6"/>
  <c r="CT27" i="6"/>
  <c r="CT26" i="6"/>
  <c r="CT25" i="6"/>
  <c r="CT24" i="6"/>
  <c r="CT23" i="6"/>
  <c r="CT22" i="6"/>
  <c r="CT21" i="6"/>
  <c r="CT20" i="6"/>
  <c r="CT19" i="6"/>
  <c r="CT18" i="6"/>
  <c r="CT17" i="6"/>
  <c r="CT16" i="6"/>
  <c r="CT15" i="6"/>
  <c r="CT14" i="6"/>
  <c r="CT13" i="6"/>
  <c r="CT12" i="6"/>
  <c r="CT11" i="6"/>
  <c r="CT10" i="6"/>
  <c r="CT9" i="6"/>
  <c r="CT8" i="6"/>
  <c r="CT7" i="6"/>
  <c r="CT6" i="6"/>
  <c r="CT5" i="6"/>
  <c r="CT4" i="6"/>
  <c r="CT3" i="6"/>
  <c r="CT2" i="6"/>
  <c r="CT45" i="5"/>
  <c r="CU45" i="5" s="1"/>
  <c r="CT44" i="5"/>
  <c r="CU44" i="5"/>
  <c r="CT43" i="5"/>
  <c r="CU43" i="5" s="1"/>
  <c r="CT42" i="5"/>
  <c r="CT41" i="5"/>
  <c r="CU41" i="5" s="1"/>
  <c r="CT40" i="5"/>
  <c r="CU40" i="5" s="1"/>
  <c r="CT39" i="5"/>
  <c r="CU39" i="5" s="1"/>
  <c r="CT38" i="5"/>
  <c r="CU38" i="5" s="1"/>
  <c r="CT37" i="5"/>
  <c r="CU37" i="5" s="1"/>
  <c r="CU36" i="5"/>
  <c r="CT36" i="5"/>
  <c r="CT35" i="5"/>
  <c r="CT34" i="5"/>
  <c r="CU34" i="5" s="1"/>
  <c r="CT33" i="5"/>
  <c r="CU32" i="5"/>
  <c r="CT32" i="5"/>
  <c r="CT31" i="5"/>
  <c r="CU31" i="5" s="1"/>
  <c r="CT30" i="5"/>
  <c r="CU30" i="5" s="1"/>
  <c r="CT29" i="5"/>
  <c r="CU29" i="5" s="1"/>
  <c r="CT28" i="5"/>
  <c r="CU28" i="5"/>
  <c r="CT27" i="5"/>
  <c r="CU27" i="5" s="1"/>
  <c r="CT26" i="5"/>
  <c r="CT25" i="5"/>
  <c r="CU25" i="5" s="1"/>
  <c r="CT24" i="5"/>
  <c r="CT23" i="5"/>
  <c r="CU23" i="5" s="1"/>
  <c r="CT22" i="5"/>
  <c r="CT21" i="5"/>
  <c r="CU21" i="5" s="1"/>
  <c r="CT20" i="5"/>
  <c r="CU20" i="5" s="1"/>
  <c r="CT19" i="5"/>
  <c r="CT18" i="5"/>
  <c r="CU18" i="5" s="1"/>
  <c r="CT17" i="5"/>
  <c r="CU16" i="5"/>
  <c r="CT16" i="5"/>
  <c r="CT15" i="5"/>
  <c r="CT14" i="5"/>
  <c r="CU14" i="5" s="1"/>
  <c r="CT13" i="5"/>
  <c r="CT12" i="5"/>
  <c r="CU12" i="5"/>
  <c r="CT11" i="5"/>
  <c r="CU11" i="5" s="1"/>
  <c r="CT10" i="5"/>
  <c r="CT9" i="5"/>
  <c r="CU9" i="5" s="1"/>
  <c r="CT8" i="5"/>
  <c r="CU8" i="5" s="1"/>
  <c r="CT7" i="5"/>
  <c r="CU7" i="5" s="1"/>
  <c r="CT6" i="5"/>
  <c r="CU6" i="5" s="1"/>
  <c r="CT5" i="5"/>
  <c r="CU5" i="5" s="1"/>
  <c r="CU4" i="5"/>
  <c r="CT4" i="5"/>
  <c r="CT3" i="5"/>
  <c r="CT2" i="5"/>
  <c r="CU2" i="5" s="1"/>
  <c r="CT45" i="4"/>
  <c r="CT44" i="4"/>
  <c r="CU44" i="4"/>
  <c r="CT43" i="4"/>
  <c r="CU43" i="4" s="1"/>
  <c r="CT42" i="4"/>
  <c r="CU42" i="4"/>
  <c r="CT41" i="4"/>
  <c r="CU41" i="4" s="1"/>
  <c r="CT40" i="4"/>
  <c r="CT39" i="4"/>
  <c r="CU39" i="4" s="1"/>
  <c r="CT38" i="4"/>
  <c r="CU38" i="4"/>
  <c r="CT37" i="4"/>
  <c r="CU37" i="4" s="1"/>
  <c r="CT36" i="4"/>
  <c r="CT35" i="4"/>
  <c r="CT34" i="4"/>
  <c r="CU34" i="4"/>
  <c r="CT33" i="4"/>
  <c r="CT32" i="4"/>
  <c r="CU32" i="4" s="1"/>
  <c r="CT31" i="4"/>
  <c r="CT30" i="4"/>
  <c r="CT29" i="4"/>
  <c r="CU28" i="4"/>
  <c r="CT28" i="4"/>
  <c r="CT27" i="4"/>
  <c r="CT26" i="4"/>
  <c r="CU26" i="4"/>
  <c r="CT25" i="4"/>
  <c r="CT24" i="4"/>
  <c r="CU24" i="4" s="1"/>
  <c r="CT23" i="4"/>
  <c r="CU23" i="4" s="1"/>
  <c r="CT22" i="4"/>
  <c r="CT21" i="4"/>
  <c r="CU21" i="4" s="1"/>
  <c r="CT20" i="4"/>
  <c r="CU20" i="4"/>
  <c r="CT19" i="4"/>
  <c r="CT18" i="4"/>
  <c r="CU18" i="4"/>
  <c r="CT17" i="4"/>
  <c r="CT16" i="4"/>
  <c r="CU16" i="4" s="1"/>
  <c r="CT15" i="4"/>
  <c r="CU15" i="4" s="1"/>
  <c r="CT14" i="4"/>
  <c r="CT13" i="4"/>
  <c r="CU13" i="4" s="1"/>
  <c r="CU12" i="4"/>
  <c r="CT12" i="4"/>
  <c r="CT11" i="4"/>
  <c r="CT10" i="4"/>
  <c r="CU10" i="4"/>
  <c r="CT9" i="4"/>
  <c r="CT8" i="4"/>
  <c r="CU8" i="4" s="1"/>
  <c r="CT7" i="4"/>
  <c r="CU7" i="4" s="1"/>
  <c r="CT6" i="4"/>
  <c r="CT5" i="4"/>
  <c r="CU5" i="4" s="1"/>
  <c r="CU4" i="4"/>
  <c r="CT4" i="4"/>
  <c r="CT3" i="4"/>
  <c r="CT2" i="4"/>
  <c r="CU2" i="4"/>
  <c r="CT54" i="3"/>
  <c r="CT53" i="3"/>
  <c r="CT52" i="3"/>
  <c r="CT51" i="3"/>
  <c r="CT50" i="3"/>
  <c r="CT49" i="3"/>
  <c r="CT48" i="3"/>
  <c r="CT47" i="3"/>
  <c r="CT46" i="3"/>
  <c r="CT45" i="3"/>
  <c r="CU45" i="3"/>
  <c r="CT44" i="3"/>
  <c r="CU44" i="3" s="1"/>
  <c r="CT43" i="3"/>
  <c r="CT42" i="3"/>
  <c r="CU42" i="3" s="1"/>
  <c r="CT41" i="3"/>
  <c r="CU41" i="3"/>
  <c r="CT40" i="3"/>
  <c r="CU40" i="3"/>
  <c r="CT39" i="3"/>
  <c r="CT38" i="3"/>
  <c r="CT37" i="3"/>
  <c r="CT36" i="3"/>
  <c r="CT35" i="3"/>
  <c r="CU35" i="3" s="1"/>
  <c r="CT34" i="3"/>
  <c r="CT33" i="3"/>
  <c r="CT32" i="3"/>
  <c r="CT31" i="3"/>
  <c r="CT30" i="3"/>
  <c r="CT29" i="3"/>
  <c r="CT28" i="3"/>
  <c r="CT27" i="3"/>
  <c r="CT26" i="3"/>
  <c r="CT25" i="3"/>
  <c r="CT24" i="3"/>
  <c r="CT23" i="3"/>
  <c r="CT22" i="3"/>
  <c r="CT21" i="3"/>
  <c r="CT20" i="3"/>
  <c r="CT19" i="3"/>
  <c r="CU19" i="3" s="1"/>
  <c r="CT18" i="3"/>
  <c r="CT17" i="3"/>
  <c r="CT16" i="3"/>
  <c r="CT15" i="3"/>
  <c r="CT14" i="3"/>
  <c r="CT13" i="3"/>
  <c r="CT12" i="3"/>
  <c r="CT11" i="3"/>
  <c r="CT10" i="3"/>
  <c r="CT9" i="3"/>
  <c r="CT8" i="3"/>
  <c r="CT7" i="3"/>
  <c r="CT6" i="3"/>
  <c r="CT5" i="3"/>
  <c r="CU5" i="3"/>
  <c r="CT4" i="3"/>
  <c r="CT3" i="3"/>
  <c r="CT2" i="3"/>
  <c r="CN40" i="6"/>
  <c r="CN39" i="6"/>
  <c r="CN38" i="6"/>
  <c r="CN37" i="6"/>
  <c r="CN36" i="6"/>
  <c r="CN35" i="6"/>
  <c r="CN34" i="6"/>
  <c r="CN33" i="6"/>
  <c r="CN32" i="6"/>
  <c r="CN31" i="6"/>
  <c r="CN30" i="6"/>
  <c r="CN29" i="6"/>
  <c r="CN28" i="6"/>
  <c r="CN27" i="6"/>
  <c r="CN26" i="6"/>
  <c r="CN25" i="6"/>
  <c r="CN24" i="6"/>
  <c r="CN23" i="6"/>
  <c r="CN22" i="6"/>
  <c r="CN21" i="6"/>
  <c r="CN20" i="6"/>
  <c r="CN19" i="6"/>
  <c r="CN18" i="6"/>
  <c r="CN17" i="6"/>
  <c r="CN16" i="6"/>
  <c r="CN15" i="6"/>
  <c r="CN14" i="6"/>
  <c r="CN13" i="6"/>
  <c r="CN12" i="6"/>
  <c r="CN11" i="6"/>
  <c r="CN10" i="6"/>
  <c r="CN9" i="6"/>
  <c r="CN8" i="6"/>
  <c r="CN7" i="6"/>
  <c r="CN6" i="6"/>
  <c r="CN5" i="6"/>
  <c r="CN4" i="6"/>
  <c r="CN3" i="6"/>
  <c r="CN2" i="6"/>
  <c r="CN45" i="5"/>
  <c r="CO45" i="5" s="1"/>
  <c r="CO44" i="5"/>
  <c r="CN44" i="5"/>
  <c r="CN43" i="5"/>
  <c r="CN42" i="5"/>
  <c r="CO42" i="5" s="1"/>
  <c r="CN41" i="5"/>
  <c r="CO40" i="5"/>
  <c r="CN40" i="5"/>
  <c r="CN39" i="5"/>
  <c r="CO39" i="5" s="1"/>
  <c r="CN38" i="5"/>
  <c r="CO38" i="5" s="1"/>
  <c r="CN37" i="5"/>
  <c r="CO37" i="5" s="1"/>
  <c r="CN36" i="5"/>
  <c r="CO36" i="5"/>
  <c r="CN35" i="5"/>
  <c r="CO35" i="5" s="1"/>
  <c r="CN34" i="5"/>
  <c r="CN33" i="5"/>
  <c r="CO33" i="5" s="1"/>
  <c r="CN32" i="5"/>
  <c r="CN31" i="5"/>
  <c r="CO31" i="5" s="1"/>
  <c r="CN30" i="5"/>
  <c r="CN29" i="5"/>
  <c r="CO29" i="5" s="1"/>
  <c r="CN28" i="5"/>
  <c r="CO28" i="5" s="1"/>
  <c r="CN27" i="5"/>
  <c r="CN26" i="5"/>
  <c r="CO26" i="5" s="1"/>
  <c r="CN25" i="5"/>
  <c r="CO24" i="5"/>
  <c r="CN24" i="5"/>
  <c r="CN23" i="5"/>
  <c r="CN22" i="5"/>
  <c r="CO22" i="5" s="1"/>
  <c r="CN21" i="5"/>
  <c r="CN20" i="5"/>
  <c r="CO20" i="5"/>
  <c r="CN19" i="5"/>
  <c r="CO19" i="5" s="1"/>
  <c r="CN18" i="5"/>
  <c r="CN17" i="5"/>
  <c r="CO17" i="5" s="1"/>
  <c r="CN16" i="5"/>
  <c r="CO16" i="5" s="1"/>
  <c r="CN15" i="5"/>
  <c r="CO15" i="5" s="1"/>
  <c r="CN14" i="5"/>
  <c r="CO14" i="5" s="1"/>
  <c r="CN13" i="5"/>
  <c r="CO13" i="5" s="1"/>
  <c r="CO12" i="5"/>
  <c r="CN12" i="5"/>
  <c r="CN11" i="5"/>
  <c r="CN10" i="5"/>
  <c r="CO10" i="5" s="1"/>
  <c r="CN9" i="5"/>
  <c r="CO8" i="5"/>
  <c r="CN8" i="5"/>
  <c r="CN7" i="5"/>
  <c r="CO7" i="5" s="1"/>
  <c r="CN6" i="5"/>
  <c r="CO6" i="5" s="1"/>
  <c r="CN5" i="5"/>
  <c r="CO5" i="5" s="1"/>
  <c r="CN4" i="5"/>
  <c r="CO4" i="5"/>
  <c r="CN3" i="5"/>
  <c r="CO3" i="5" s="1"/>
  <c r="CN2" i="5"/>
  <c r="CN45" i="4"/>
  <c r="CO45" i="4" s="1"/>
  <c r="CO44" i="4"/>
  <c r="CN44" i="4"/>
  <c r="CN43" i="4"/>
  <c r="CN42" i="4"/>
  <c r="CO42" i="4"/>
  <c r="CN41" i="4"/>
  <c r="CN40" i="4"/>
  <c r="CO40" i="4" s="1"/>
  <c r="CN39" i="4"/>
  <c r="CO39" i="4" s="1"/>
  <c r="CN38" i="4"/>
  <c r="CN37" i="4"/>
  <c r="CO37" i="4" s="1"/>
  <c r="CN36" i="4"/>
  <c r="CO36" i="4"/>
  <c r="CN35" i="4"/>
  <c r="CN34" i="4"/>
  <c r="CO34" i="4"/>
  <c r="CN33" i="4"/>
  <c r="CN32" i="4"/>
  <c r="CO32" i="4" s="1"/>
  <c r="CN31" i="4"/>
  <c r="CO31" i="4" s="1"/>
  <c r="CN30" i="4"/>
  <c r="CN29" i="4"/>
  <c r="CO29" i="4" s="1"/>
  <c r="CN28" i="4"/>
  <c r="CO28" i="4" s="1"/>
  <c r="CN27" i="4"/>
  <c r="CN26" i="4"/>
  <c r="CN25" i="4"/>
  <c r="CO24" i="4"/>
  <c r="CN24" i="4"/>
  <c r="CN23" i="4"/>
  <c r="CO23" i="4" s="1"/>
  <c r="CN22" i="4"/>
  <c r="CN21" i="4"/>
  <c r="CO21" i="4" s="1"/>
  <c r="CN20" i="4"/>
  <c r="CO20" i="4"/>
  <c r="CN19" i="4"/>
  <c r="CO19" i="4" s="1"/>
  <c r="CN18" i="4"/>
  <c r="CO18" i="4"/>
  <c r="CN17" i="4"/>
  <c r="CO17" i="4" s="1"/>
  <c r="CN16" i="4"/>
  <c r="CN15" i="4"/>
  <c r="CO15" i="4" s="1"/>
  <c r="CN14" i="4"/>
  <c r="CO14" i="4"/>
  <c r="CN13" i="4"/>
  <c r="CO13" i="4" s="1"/>
  <c r="CN12" i="4"/>
  <c r="CN11" i="4"/>
  <c r="CN10" i="4"/>
  <c r="CO10" i="4"/>
  <c r="CN9" i="4"/>
  <c r="CN8" i="4"/>
  <c r="CO8" i="4" s="1"/>
  <c r="CN7" i="4"/>
  <c r="CN6" i="4"/>
  <c r="CN5" i="4"/>
  <c r="CO4" i="4"/>
  <c r="CN4" i="4"/>
  <c r="CN3" i="4"/>
  <c r="CN2" i="4"/>
  <c r="CO2" i="4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O40" i="3" s="1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O24" i="3" s="1"/>
  <c r="CN23" i="3"/>
  <c r="CN22" i="3"/>
  <c r="CN21" i="3"/>
  <c r="CN20" i="3"/>
  <c r="CO20" i="3" s="1"/>
  <c r="CN19" i="3"/>
  <c r="CN18" i="3"/>
  <c r="CN17" i="3"/>
  <c r="CN16" i="3"/>
  <c r="CO16" i="3" s="1"/>
  <c r="CN15" i="3"/>
  <c r="CN14" i="3"/>
  <c r="CO14" i="3" s="1"/>
  <c r="CN13" i="3"/>
  <c r="CO12" i="3"/>
  <c r="CN12" i="3"/>
  <c r="CN11" i="3"/>
  <c r="CN10" i="3"/>
  <c r="CN9" i="3"/>
  <c r="CN8" i="3"/>
  <c r="CO8" i="3" s="1"/>
  <c r="CN7" i="3"/>
  <c r="CO7" i="3" s="1"/>
  <c r="CN6" i="3"/>
  <c r="CN5" i="3"/>
  <c r="CO5" i="3" s="1"/>
  <c r="CN4" i="3"/>
  <c r="CN3" i="3"/>
  <c r="CO3" i="3" s="1"/>
  <c r="CN2" i="3"/>
  <c r="CH40" i="6"/>
  <c r="CH39" i="6"/>
  <c r="CH38" i="6"/>
  <c r="CH37" i="6"/>
  <c r="CH36" i="6"/>
  <c r="CH35" i="6"/>
  <c r="CH34" i="6"/>
  <c r="CH33" i="6"/>
  <c r="CH32" i="6"/>
  <c r="CH31" i="6"/>
  <c r="CH30" i="6"/>
  <c r="CH29" i="6"/>
  <c r="CH28" i="6"/>
  <c r="CH27" i="6"/>
  <c r="CH26" i="6"/>
  <c r="CH25" i="6"/>
  <c r="CH24" i="6"/>
  <c r="CH23" i="6"/>
  <c r="CH22" i="6"/>
  <c r="CH21" i="6"/>
  <c r="CH20" i="6"/>
  <c r="CH19" i="6"/>
  <c r="CH18" i="6"/>
  <c r="CH17" i="6"/>
  <c r="CH16" i="6"/>
  <c r="CH15" i="6"/>
  <c r="CH14" i="6"/>
  <c r="CH13" i="6"/>
  <c r="CH12" i="6"/>
  <c r="CH11" i="6"/>
  <c r="CH10" i="6"/>
  <c r="CH9" i="6"/>
  <c r="CH8" i="6"/>
  <c r="CH7" i="6"/>
  <c r="CH6" i="6"/>
  <c r="CH5" i="6"/>
  <c r="CH4" i="6"/>
  <c r="CH3" i="6"/>
  <c r="CH2" i="6"/>
  <c r="CH45" i="5"/>
  <c r="CI45" i="5"/>
  <c r="CI44" i="5"/>
  <c r="CH44" i="5"/>
  <c r="CH43" i="5"/>
  <c r="CH42" i="5"/>
  <c r="CI42" i="5" s="1"/>
  <c r="CH41" i="5"/>
  <c r="CI41" i="5" s="1"/>
  <c r="CH40" i="5"/>
  <c r="CH39" i="5"/>
  <c r="CI39" i="5" s="1"/>
  <c r="CH38" i="5"/>
  <c r="CH37" i="5"/>
  <c r="CI37" i="5"/>
  <c r="CI36" i="5"/>
  <c r="CH36" i="5"/>
  <c r="CH35" i="5"/>
  <c r="CI35" i="5" s="1"/>
  <c r="CH34" i="5"/>
  <c r="CI34" i="5" s="1"/>
  <c r="CI33" i="5"/>
  <c r="CH33" i="5"/>
  <c r="CH32" i="5"/>
  <c r="CH31" i="5"/>
  <c r="CI31" i="5" s="1"/>
  <c r="CH30" i="5"/>
  <c r="CH29" i="5"/>
  <c r="CI29" i="5"/>
  <c r="CI28" i="5"/>
  <c r="CH28" i="5"/>
  <c r="CH27" i="5"/>
  <c r="CH26" i="5"/>
  <c r="CI26" i="5" s="1"/>
  <c r="CH25" i="5"/>
  <c r="CH24" i="5"/>
  <c r="CI24" i="5"/>
  <c r="CH23" i="5"/>
  <c r="CI23" i="5" s="1"/>
  <c r="CH22" i="5"/>
  <c r="CI21" i="5"/>
  <c r="CH21" i="5"/>
  <c r="CH20" i="5"/>
  <c r="CI20" i="5" s="1"/>
  <c r="CH19" i="5"/>
  <c r="CH18" i="5"/>
  <c r="CI18" i="5" s="1"/>
  <c r="CH17" i="5"/>
  <c r="CI16" i="5"/>
  <c r="CH16" i="5"/>
  <c r="CH15" i="5"/>
  <c r="CH14" i="5"/>
  <c r="CI14" i="5" s="1"/>
  <c r="CH13" i="5"/>
  <c r="CH12" i="5"/>
  <c r="CI12" i="5"/>
  <c r="CH11" i="5"/>
  <c r="CI11" i="5" s="1"/>
  <c r="CH10" i="5"/>
  <c r="CH9" i="5"/>
  <c r="CI9" i="5" s="1"/>
  <c r="CH8" i="5"/>
  <c r="CH7" i="5"/>
  <c r="CI7" i="5" s="1"/>
  <c r="CH6" i="5"/>
  <c r="CH5" i="5"/>
  <c r="CI5" i="5" s="1"/>
  <c r="CH4" i="5"/>
  <c r="CI4" i="5" s="1"/>
  <c r="CH3" i="5"/>
  <c r="CH2" i="5"/>
  <c r="CI2" i="5" s="1"/>
  <c r="CH45" i="4"/>
  <c r="CI45" i="4" s="1"/>
  <c r="CH44" i="4"/>
  <c r="CH43" i="4"/>
  <c r="CH42" i="4"/>
  <c r="CH41" i="4"/>
  <c r="CH40" i="4"/>
  <c r="CI40" i="4" s="1"/>
  <c r="CH39" i="4"/>
  <c r="CH38" i="4"/>
  <c r="CI38" i="4" s="1"/>
  <c r="CH37" i="4"/>
  <c r="CI36" i="4"/>
  <c r="CH36" i="4"/>
  <c r="CH35" i="4"/>
  <c r="CH34" i="4"/>
  <c r="CH33" i="4"/>
  <c r="CH32" i="4"/>
  <c r="CH31" i="4"/>
  <c r="CI31" i="4" s="1"/>
  <c r="CH30" i="4"/>
  <c r="CH29" i="4"/>
  <c r="CI29" i="4" s="1"/>
  <c r="CH28" i="4"/>
  <c r="CI28" i="4" s="1"/>
  <c r="CH27" i="4"/>
  <c r="CH26" i="4"/>
  <c r="CH25" i="4"/>
  <c r="CH24" i="4"/>
  <c r="CI24" i="4" s="1"/>
  <c r="CH23" i="4"/>
  <c r="CH22" i="4"/>
  <c r="CI22" i="4" s="1"/>
  <c r="CH21" i="4"/>
  <c r="CI20" i="4"/>
  <c r="CH20" i="4"/>
  <c r="CH19" i="4"/>
  <c r="CH18" i="4"/>
  <c r="CH17" i="4"/>
  <c r="CH16" i="4"/>
  <c r="CI16" i="4" s="1"/>
  <c r="CH15" i="4"/>
  <c r="CI15" i="4" s="1"/>
  <c r="CH14" i="4"/>
  <c r="CI14" i="4" s="1"/>
  <c r="CH13" i="4"/>
  <c r="CI13" i="4" s="1"/>
  <c r="CI12" i="4"/>
  <c r="CH12" i="4"/>
  <c r="CH11" i="4"/>
  <c r="CH10" i="4"/>
  <c r="CH9" i="4"/>
  <c r="CH8" i="4"/>
  <c r="CI8" i="4" s="1"/>
  <c r="CH7" i="4"/>
  <c r="CI7" i="4" s="1"/>
  <c r="CH6" i="4"/>
  <c r="CI6" i="4" s="1"/>
  <c r="CH5" i="4"/>
  <c r="CI5" i="4" s="1"/>
  <c r="CH4" i="4"/>
  <c r="CI4" i="4"/>
  <c r="CH3" i="4"/>
  <c r="CH2" i="4"/>
  <c r="CH54" i="3"/>
  <c r="CH53" i="3"/>
  <c r="CH52" i="3"/>
  <c r="CH51" i="3"/>
  <c r="CH50" i="3"/>
  <c r="CH49" i="3"/>
  <c r="CI49" i="3" s="1"/>
  <c r="CH48" i="3"/>
  <c r="CH47" i="3"/>
  <c r="CH46" i="3"/>
  <c r="CH45" i="3"/>
  <c r="CH44" i="3"/>
  <c r="CI44" i="3" s="1"/>
  <c r="CH43" i="3"/>
  <c r="CH42" i="3"/>
  <c r="CI42" i="3" s="1"/>
  <c r="CH41" i="3"/>
  <c r="CH40" i="3"/>
  <c r="CH39" i="3"/>
  <c r="CH38" i="3"/>
  <c r="CH37" i="3"/>
  <c r="CI37" i="3" s="1"/>
  <c r="CH36" i="3"/>
  <c r="CH35" i="3"/>
  <c r="CI35" i="3" s="1"/>
  <c r="CH34" i="3"/>
  <c r="CH33" i="3"/>
  <c r="CI33" i="3"/>
  <c r="CH32" i="3"/>
  <c r="CH31" i="3"/>
  <c r="CH30" i="3"/>
  <c r="CH29" i="3"/>
  <c r="CH28" i="3"/>
  <c r="CH27" i="3"/>
  <c r="CH26" i="3"/>
  <c r="CH25" i="3"/>
  <c r="CH24" i="3"/>
  <c r="CH23" i="3"/>
  <c r="CH22" i="3"/>
  <c r="CH21" i="3"/>
  <c r="CH20" i="3"/>
  <c r="CH19" i="3"/>
  <c r="CH18" i="3"/>
  <c r="CH17" i="3"/>
  <c r="CH16" i="3"/>
  <c r="CH15" i="3"/>
  <c r="CH14" i="3"/>
  <c r="CH13" i="3"/>
  <c r="CH12" i="3"/>
  <c r="CI12" i="3" s="1"/>
  <c r="CH11" i="3"/>
  <c r="CH10" i="3"/>
  <c r="CI10" i="3" s="1"/>
  <c r="CH9" i="3"/>
  <c r="CH8" i="3"/>
  <c r="CH7" i="3"/>
  <c r="CH6" i="3"/>
  <c r="CH5" i="3"/>
  <c r="CH4" i="3"/>
  <c r="CH3" i="3"/>
  <c r="CH2" i="3"/>
  <c r="CB40" i="6"/>
  <c r="CB39" i="6"/>
  <c r="CB38" i="6"/>
  <c r="CB37" i="6"/>
  <c r="CB36" i="6"/>
  <c r="CB35" i="6"/>
  <c r="CB34" i="6"/>
  <c r="CB33" i="6"/>
  <c r="CB32" i="6"/>
  <c r="CB31" i="6"/>
  <c r="CB30" i="6"/>
  <c r="CB29" i="6"/>
  <c r="CB28" i="6"/>
  <c r="CB27" i="6"/>
  <c r="CB26" i="6"/>
  <c r="CB25" i="6"/>
  <c r="CB24" i="6"/>
  <c r="CB23" i="6"/>
  <c r="CB22" i="6"/>
  <c r="CB21" i="6"/>
  <c r="CB20" i="6"/>
  <c r="CB19" i="6"/>
  <c r="CB18" i="6"/>
  <c r="CB17" i="6"/>
  <c r="CB16" i="6"/>
  <c r="CB15" i="6"/>
  <c r="CB14" i="6"/>
  <c r="CB13" i="6"/>
  <c r="CB12" i="6"/>
  <c r="CB11" i="6"/>
  <c r="CB10" i="6"/>
  <c r="CB9" i="6"/>
  <c r="CB8" i="6"/>
  <c r="CB7" i="6"/>
  <c r="CB6" i="6"/>
  <c r="CB5" i="6"/>
  <c r="CB4" i="6"/>
  <c r="CB3" i="6"/>
  <c r="CB2" i="6"/>
  <c r="CC2" i="6" s="1"/>
  <c r="CB45" i="5"/>
  <c r="CC45" i="5" s="1"/>
  <c r="CB44" i="5"/>
  <c r="CC44" i="5" s="1"/>
  <c r="CB43" i="5"/>
  <c r="CB42" i="5"/>
  <c r="CC42" i="5" s="1"/>
  <c r="CB41" i="5"/>
  <c r="CC40" i="5"/>
  <c r="CB40" i="5"/>
  <c r="CB39" i="5"/>
  <c r="CB38" i="5"/>
  <c r="CC38" i="5" s="1"/>
  <c r="CB37" i="5"/>
  <c r="CB36" i="5"/>
  <c r="CC36" i="5"/>
  <c r="CB35" i="5"/>
  <c r="CC35" i="5" s="1"/>
  <c r="CB34" i="5"/>
  <c r="CB33" i="5"/>
  <c r="CC33" i="5" s="1"/>
  <c r="CB32" i="5"/>
  <c r="CB31" i="5"/>
  <c r="CC31" i="5" s="1"/>
  <c r="CB30" i="5"/>
  <c r="CB29" i="5"/>
  <c r="CC29" i="5" s="1"/>
  <c r="CB28" i="5"/>
  <c r="CC28" i="5" s="1"/>
  <c r="CB27" i="5"/>
  <c r="CB26" i="5"/>
  <c r="CC26" i="5" s="1"/>
  <c r="CB25" i="5"/>
  <c r="CC24" i="5"/>
  <c r="CB24" i="5"/>
  <c r="CB23" i="5"/>
  <c r="CB22" i="5"/>
  <c r="CC22" i="5" s="1"/>
  <c r="CB21" i="5"/>
  <c r="CB20" i="5"/>
  <c r="CC20" i="5"/>
  <c r="CB19" i="5"/>
  <c r="CC19" i="5" s="1"/>
  <c r="CB18" i="5"/>
  <c r="CB17" i="5"/>
  <c r="CC17" i="5" s="1"/>
  <c r="CB16" i="5"/>
  <c r="CB15" i="5"/>
  <c r="CC15" i="5" s="1"/>
  <c r="CB14" i="5"/>
  <c r="CB13" i="5"/>
  <c r="CC13" i="5" s="1"/>
  <c r="CB12" i="5"/>
  <c r="CC12" i="5" s="1"/>
  <c r="CB11" i="5"/>
  <c r="CB10" i="5"/>
  <c r="CC10" i="5" s="1"/>
  <c r="CB9" i="5"/>
  <c r="CC8" i="5"/>
  <c r="CB8" i="5"/>
  <c r="CB7" i="5"/>
  <c r="CB6" i="5"/>
  <c r="CC6" i="5" s="1"/>
  <c r="CB5" i="5"/>
  <c r="CB4" i="5"/>
  <c r="CC4" i="5"/>
  <c r="CB3" i="5"/>
  <c r="CC3" i="5" s="1"/>
  <c r="CB2" i="5"/>
  <c r="CB45" i="4"/>
  <c r="CC45" i="4" s="1"/>
  <c r="CB44" i="4"/>
  <c r="CC44" i="4"/>
  <c r="CB43" i="4"/>
  <c r="CB42" i="4"/>
  <c r="CB41" i="4"/>
  <c r="CB40" i="4"/>
  <c r="CC40" i="4" s="1"/>
  <c r="CB39" i="4"/>
  <c r="CC39" i="4" s="1"/>
  <c r="CB38" i="4"/>
  <c r="CC38" i="4" s="1"/>
  <c r="CB37" i="4"/>
  <c r="CC37" i="4" s="1"/>
  <c r="CC36" i="4"/>
  <c r="CB36" i="4"/>
  <c r="CB35" i="4"/>
  <c r="CB34" i="4"/>
  <c r="CC34" i="4" s="1"/>
  <c r="CB33" i="4"/>
  <c r="CC32" i="4"/>
  <c r="CB32" i="4"/>
  <c r="CB31" i="4"/>
  <c r="CC31" i="4" s="1"/>
  <c r="CB30" i="4"/>
  <c r="CC30" i="4" s="1"/>
  <c r="CB29" i="4"/>
  <c r="CC29" i="4" s="1"/>
  <c r="CB28" i="4"/>
  <c r="CC28" i="4"/>
  <c r="CB27" i="4"/>
  <c r="CC27" i="4" s="1"/>
  <c r="CB26" i="4"/>
  <c r="CB25" i="4"/>
  <c r="CC25" i="4" s="1"/>
  <c r="CB24" i="4"/>
  <c r="CB23" i="4"/>
  <c r="CB22" i="4"/>
  <c r="CB21" i="4"/>
  <c r="CC21" i="4" s="1"/>
  <c r="CB20" i="4"/>
  <c r="CB19" i="4"/>
  <c r="CB18" i="4"/>
  <c r="CB17" i="4"/>
  <c r="CB16" i="4"/>
  <c r="CC16" i="4" s="1"/>
  <c r="CB15" i="4"/>
  <c r="CB14" i="4"/>
  <c r="CC14" i="4" s="1"/>
  <c r="CB13" i="4"/>
  <c r="CB12" i="4"/>
  <c r="CB11" i="4"/>
  <c r="CB10" i="4"/>
  <c r="CB9" i="4"/>
  <c r="CB8" i="4"/>
  <c r="CB7" i="4"/>
  <c r="CC7" i="4" s="1"/>
  <c r="CB6" i="4"/>
  <c r="CB5" i="4"/>
  <c r="CC5" i="4" s="1"/>
  <c r="CB4" i="4"/>
  <c r="CC4" i="4" s="1"/>
  <c r="CB3" i="4"/>
  <c r="CB2" i="4"/>
  <c r="CB54" i="3"/>
  <c r="CB53" i="3"/>
  <c r="CB52" i="3"/>
  <c r="CC52" i="3" s="1"/>
  <c r="CB51" i="3"/>
  <c r="CB50" i="3"/>
  <c r="CB49" i="3"/>
  <c r="CB48" i="3"/>
  <c r="CC48" i="3" s="1"/>
  <c r="CB47" i="3"/>
  <c r="CB46" i="3"/>
  <c r="CC46" i="3" s="1"/>
  <c r="CB45" i="3"/>
  <c r="CB44" i="3"/>
  <c r="CC44" i="3"/>
  <c r="CB43" i="3"/>
  <c r="CB42" i="3"/>
  <c r="CB41" i="3"/>
  <c r="CB40" i="3"/>
  <c r="CB39" i="3"/>
  <c r="CC39" i="3" s="1"/>
  <c r="CB38" i="3"/>
  <c r="CB37" i="3"/>
  <c r="CC37" i="3" s="1"/>
  <c r="CB36" i="3"/>
  <c r="CB35" i="3"/>
  <c r="CC35" i="3" s="1"/>
  <c r="CB34" i="3"/>
  <c r="CB33" i="3"/>
  <c r="CC33" i="3" s="1"/>
  <c r="CB32" i="3"/>
  <c r="CB31" i="3"/>
  <c r="CB30" i="3"/>
  <c r="CB29" i="3"/>
  <c r="CB28" i="3"/>
  <c r="CB27" i="3"/>
  <c r="CB26" i="3"/>
  <c r="CB25" i="3"/>
  <c r="CB24" i="3"/>
  <c r="CC24" i="3" s="1"/>
  <c r="CB23" i="3"/>
  <c r="CB22" i="3"/>
  <c r="CB21" i="3"/>
  <c r="CB20" i="3"/>
  <c r="CB19" i="3"/>
  <c r="CB18" i="3"/>
  <c r="CB17" i="3"/>
  <c r="CB16" i="3"/>
  <c r="CB15" i="3"/>
  <c r="CB14" i="3"/>
  <c r="CB13" i="3"/>
  <c r="CB12" i="3"/>
  <c r="CB11" i="3"/>
  <c r="CB10" i="3"/>
  <c r="CB9" i="3"/>
  <c r="CB8" i="3"/>
  <c r="CC8" i="3" s="1"/>
  <c r="CB7" i="3"/>
  <c r="CB6" i="3"/>
  <c r="CB5" i="3"/>
  <c r="CB4" i="3"/>
  <c r="CB3" i="3"/>
  <c r="CB2" i="3"/>
  <c r="BV40" i="6"/>
  <c r="BV39" i="6"/>
  <c r="BV38" i="6"/>
  <c r="BV37" i="6"/>
  <c r="BV36" i="6"/>
  <c r="BV35" i="6"/>
  <c r="BV34" i="6"/>
  <c r="BV33" i="6"/>
  <c r="BV32" i="6"/>
  <c r="BV31" i="6"/>
  <c r="BV30" i="6"/>
  <c r="BV29" i="6"/>
  <c r="BV28" i="6"/>
  <c r="BV27" i="6"/>
  <c r="BV26" i="6"/>
  <c r="BV25" i="6"/>
  <c r="BV24" i="6"/>
  <c r="BV23" i="6"/>
  <c r="BV22" i="6"/>
  <c r="BV21" i="6"/>
  <c r="BV20" i="6"/>
  <c r="BV19" i="6"/>
  <c r="BV18" i="6"/>
  <c r="BV17" i="6"/>
  <c r="BV16" i="6"/>
  <c r="BV15" i="6"/>
  <c r="BV14" i="6"/>
  <c r="BV13" i="6"/>
  <c r="BV12" i="6"/>
  <c r="BV11" i="6"/>
  <c r="BV10" i="6"/>
  <c r="BV9" i="6"/>
  <c r="BV8" i="6"/>
  <c r="BV7" i="6"/>
  <c r="BV6" i="6"/>
  <c r="BV5" i="6"/>
  <c r="BV4" i="6"/>
  <c r="BV3" i="6"/>
  <c r="BV2" i="6"/>
  <c r="BW2" i="6" s="1"/>
  <c r="BV45" i="5"/>
  <c r="BW45" i="5" s="1"/>
  <c r="BV44" i="5"/>
  <c r="BV43" i="5"/>
  <c r="BW43" i="5" s="1"/>
  <c r="BV42" i="5"/>
  <c r="BV41" i="5"/>
  <c r="BW41" i="5" s="1"/>
  <c r="BV40" i="5"/>
  <c r="BW40" i="5" s="1"/>
  <c r="BV39" i="5"/>
  <c r="BV38" i="5"/>
  <c r="BW38" i="5" s="1"/>
  <c r="BV37" i="5"/>
  <c r="BW36" i="5"/>
  <c r="BV36" i="5"/>
  <c r="BV35" i="5"/>
  <c r="BV34" i="5"/>
  <c r="BW34" i="5" s="1"/>
  <c r="BV33" i="5"/>
  <c r="BV32" i="5"/>
  <c r="BW32" i="5"/>
  <c r="BV31" i="5"/>
  <c r="BW31" i="5" s="1"/>
  <c r="BV30" i="5"/>
  <c r="BV29" i="5"/>
  <c r="BW29" i="5" s="1"/>
  <c r="BV28" i="5"/>
  <c r="BV27" i="5"/>
  <c r="BW27" i="5" s="1"/>
  <c r="BV26" i="5"/>
  <c r="BV25" i="5"/>
  <c r="BW25" i="5" s="1"/>
  <c r="BV24" i="5"/>
  <c r="BW24" i="5" s="1"/>
  <c r="BV23" i="5"/>
  <c r="BV22" i="5"/>
  <c r="BW22" i="5" s="1"/>
  <c r="BV21" i="5"/>
  <c r="BW20" i="5"/>
  <c r="BV20" i="5"/>
  <c r="BV19" i="5"/>
  <c r="BV18" i="5"/>
  <c r="BW18" i="5" s="1"/>
  <c r="BV17" i="5"/>
  <c r="BV16" i="5"/>
  <c r="BW16" i="5"/>
  <c r="BV15" i="5"/>
  <c r="BW15" i="5" s="1"/>
  <c r="BV14" i="5"/>
  <c r="BV13" i="5"/>
  <c r="BW13" i="5" s="1"/>
  <c r="BV12" i="5"/>
  <c r="BV11" i="5"/>
  <c r="BW11" i="5" s="1"/>
  <c r="BV10" i="5"/>
  <c r="BV9" i="5"/>
  <c r="BW9" i="5" s="1"/>
  <c r="BV8" i="5"/>
  <c r="BW8" i="5" s="1"/>
  <c r="BV7" i="5"/>
  <c r="BV6" i="5"/>
  <c r="BW6" i="5" s="1"/>
  <c r="BV5" i="5"/>
  <c r="BW4" i="5"/>
  <c r="BV4" i="5"/>
  <c r="BV3" i="5"/>
  <c r="BV2" i="5"/>
  <c r="BW2" i="5" s="1"/>
  <c r="BV45" i="4"/>
  <c r="BV44" i="4"/>
  <c r="BW44" i="4" s="1"/>
  <c r="BV43" i="4"/>
  <c r="BV42" i="4"/>
  <c r="BV41" i="4"/>
  <c r="BW40" i="4"/>
  <c r="BV40" i="4"/>
  <c r="BV39" i="4"/>
  <c r="BV38" i="4"/>
  <c r="BW38" i="4"/>
  <c r="BV37" i="4"/>
  <c r="BV36" i="4"/>
  <c r="BW36" i="4" s="1"/>
  <c r="BV35" i="4"/>
  <c r="BW35" i="4" s="1"/>
  <c r="BV34" i="4"/>
  <c r="BV33" i="4"/>
  <c r="BW33" i="4" s="1"/>
  <c r="BW32" i="4"/>
  <c r="BV32" i="4"/>
  <c r="BV31" i="4"/>
  <c r="BV30" i="4"/>
  <c r="BW30" i="4"/>
  <c r="BV29" i="4"/>
  <c r="BV28" i="4"/>
  <c r="BW28" i="4" s="1"/>
  <c r="BV27" i="4"/>
  <c r="BW27" i="4" s="1"/>
  <c r="BV26" i="4"/>
  <c r="BV25" i="4"/>
  <c r="BW25" i="4" s="1"/>
  <c r="BV24" i="4"/>
  <c r="BW24" i="4"/>
  <c r="BV23" i="4"/>
  <c r="BV22" i="4"/>
  <c r="BW22" i="4"/>
  <c r="BV21" i="4"/>
  <c r="BV20" i="4"/>
  <c r="BV19" i="4"/>
  <c r="BW19" i="4" s="1"/>
  <c r="BV18" i="4"/>
  <c r="BW18" i="4"/>
  <c r="BV17" i="4"/>
  <c r="BW17" i="4" s="1"/>
  <c r="BV16" i="4"/>
  <c r="BW16" i="4" s="1"/>
  <c r="BV15" i="4"/>
  <c r="BV14" i="4"/>
  <c r="BV13" i="4"/>
  <c r="BW12" i="4"/>
  <c r="BV12" i="4"/>
  <c r="BV11" i="4"/>
  <c r="BV10" i="4"/>
  <c r="BV9" i="4"/>
  <c r="BV8" i="4"/>
  <c r="BW8" i="4"/>
  <c r="BV7" i="4"/>
  <c r="BW7" i="4" s="1"/>
  <c r="BV6" i="4"/>
  <c r="BW6" i="4"/>
  <c r="BV5" i="4"/>
  <c r="BW5" i="4" s="1"/>
  <c r="BV4" i="4"/>
  <c r="BV3" i="4"/>
  <c r="BW3" i="4" s="1"/>
  <c r="BV2" i="4"/>
  <c r="BW2" i="4"/>
  <c r="BV54" i="3"/>
  <c r="BV53" i="3"/>
  <c r="BV52" i="3"/>
  <c r="BW52" i="3" s="1"/>
  <c r="BV51" i="3"/>
  <c r="BV50" i="3"/>
  <c r="BV49" i="3"/>
  <c r="BV48" i="3"/>
  <c r="BW48" i="3" s="1"/>
  <c r="BV47" i="3"/>
  <c r="BV46" i="3"/>
  <c r="BW46" i="3" s="1"/>
  <c r="BV45" i="3"/>
  <c r="BW44" i="3"/>
  <c r="BV44" i="3"/>
  <c r="BV43" i="3"/>
  <c r="BV42" i="3"/>
  <c r="BV41" i="3"/>
  <c r="BV40" i="3"/>
  <c r="BV39" i="3"/>
  <c r="BW39" i="3" s="1"/>
  <c r="BV38" i="3"/>
  <c r="BV37" i="3"/>
  <c r="BW37" i="3" s="1"/>
  <c r="BV36" i="3"/>
  <c r="BV35" i="3"/>
  <c r="BW35" i="3" s="1"/>
  <c r="BV34" i="3"/>
  <c r="BV33" i="3"/>
  <c r="BW33" i="3" s="1"/>
  <c r="BV32" i="3"/>
  <c r="BV31" i="3"/>
  <c r="BV30" i="3"/>
  <c r="BV29" i="3"/>
  <c r="BV28" i="3"/>
  <c r="BV27" i="3"/>
  <c r="BV26" i="3"/>
  <c r="BV25" i="3"/>
  <c r="BV24" i="3"/>
  <c r="BW24" i="3" s="1"/>
  <c r="BV23" i="3"/>
  <c r="BV22" i="3"/>
  <c r="BV21" i="3"/>
  <c r="BV20" i="3"/>
  <c r="BV19" i="3"/>
  <c r="BV18" i="3"/>
  <c r="BV17" i="3"/>
  <c r="BV16" i="3"/>
  <c r="BW16" i="3" s="1"/>
  <c r="BV15" i="3"/>
  <c r="BV14" i="3"/>
  <c r="BV13" i="3"/>
  <c r="BV12" i="3"/>
  <c r="BW12" i="3" s="1"/>
  <c r="BV11" i="3"/>
  <c r="BV10" i="3"/>
  <c r="BW10" i="3" s="1"/>
  <c r="BV9" i="3"/>
  <c r="BV8" i="3"/>
  <c r="BV7" i="3"/>
  <c r="BV6" i="3"/>
  <c r="BV5" i="3"/>
  <c r="BV4" i="3"/>
  <c r="BV3" i="3"/>
  <c r="BV2" i="3"/>
  <c r="BP40" i="6"/>
  <c r="BP39" i="6"/>
  <c r="BP38" i="6"/>
  <c r="BP37" i="6"/>
  <c r="BP36" i="6"/>
  <c r="BP35" i="6"/>
  <c r="BP34" i="6"/>
  <c r="BP33" i="6"/>
  <c r="BP32" i="6"/>
  <c r="BP31" i="6"/>
  <c r="BP30" i="6"/>
  <c r="BP29" i="6"/>
  <c r="BP28" i="6"/>
  <c r="BP27" i="6"/>
  <c r="BP26" i="6"/>
  <c r="BP25" i="6"/>
  <c r="BP24" i="6"/>
  <c r="BP23" i="6"/>
  <c r="BP22" i="6"/>
  <c r="BP21" i="6"/>
  <c r="BP20" i="6"/>
  <c r="BP19" i="6"/>
  <c r="BP18" i="6"/>
  <c r="BP17" i="6"/>
  <c r="BP16" i="6"/>
  <c r="BP15" i="6"/>
  <c r="BP14" i="6"/>
  <c r="BP13" i="6"/>
  <c r="BP12" i="6"/>
  <c r="BP11" i="6"/>
  <c r="BP10" i="6"/>
  <c r="BP9" i="6"/>
  <c r="BP8" i="6"/>
  <c r="BP7" i="6"/>
  <c r="BP6" i="6"/>
  <c r="BP5" i="6"/>
  <c r="BP4" i="6"/>
  <c r="BP3" i="6"/>
  <c r="BP2" i="6"/>
  <c r="BQ2" i="6" s="1"/>
  <c r="BP45" i="5"/>
  <c r="BP44" i="5"/>
  <c r="BQ44" i="5"/>
  <c r="BP43" i="5"/>
  <c r="BQ43" i="5" s="1"/>
  <c r="BP42" i="5"/>
  <c r="BP41" i="5"/>
  <c r="BQ41" i="5" s="1"/>
  <c r="BP40" i="5"/>
  <c r="BP39" i="5"/>
  <c r="BQ39" i="5" s="1"/>
  <c r="BP38" i="5"/>
  <c r="BP37" i="5"/>
  <c r="BQ37" i="5" s="1"/>
  <c r="BP36" i="5"/>
  <c r="BQ36" i="5" s="1"/>
  <c r="BP35" i="5"/>
  <c r="BP34" i="5"/>
  <c r="BQ34" i="5" s="1"/>
  <c r="BP33" i="5"/>
  <c r="BQ32" i="5"/>
  <c r="BP32" i="5"/>
  <c r="BP31" i="5"/>
  <c r="BP30" i="5"/>
  <c r="BQ30" i="5" s="1"/>
  <c r="BP29" i="5"/>
  <c r="BP28" i="5"/>
  <c r="BQ28" i="5"/>
  <c r="BP27" i="5"/>
  <c r="BQ27" i="5" s="1"/>
  <c r="BP26" i="5"/>
  <c r="BP25" i="5"/>
  <c r="BQ25" i="5" s="1"/>
  <c r="BP24" i="5"/>
  <c r="BP23" i="5"/>
  <c r="BQ23" i="5" s="1"/>
  <c r="BP22" i="5"/>
  <c r="BP21" i="5"/>
  <c r="BQ21" i="5" s="1"/>
  <c r="BP20" i="5"/>
  <c r="BQ20" i="5" s="1"/>
  <c r="BP19" i="5"/>
  <c r="BP18" i="5"/>
  <c r="BQ18" i="5" s="1"/>
  <c r="BP17" i="5"/>
  <c r="BQ16" i="5"/>
  <c r="BP16" i="5"/>
  <c r="BP15" i="5"/>
  <c r="BP14" i="5"/>
  <c r="BQ14" i="5" s="1"/>
  <c r="BP13" i="5"/>
  <c r="BP12" i="5"/>
  <c r="BQ12" i="5"/>
  <c r="BP11" i="5"/>
  <c r="BQ11" i="5" s="1"/>
  <c r="BP10" i="5"/>
  <c r="BP9" i="5"/>
  <c r="BQ9" i="5" s="1"/>
  <c r="BP8" i="5"/>
  <c r="BP7" i="5"/>
  <c r="BQ7" i="5" s="1"/>
  <c r="BP6" i="5"/>
  <c r="BP5" i="5"/>
  <c r="BQ5" i="5" s="1"/>
  <c r="BP4" i="5"/>
  <c r="BQ4" i="5" s="1"/>
  <c r="BP3" i="5"/>
  <c r="BP2" i="5"/>
  <c r="BQ2" i="5" s="1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P28" i="4"/>
  <c r="BP27" i="4"/>
  <c r="BP26" i="4"/>
  <c r="BP25" i="4"/>
  <c r="BP24" i="4"/>
  <c r="BP23" i="4"/>
  <c r="BP22" i="4"/>
  <c r="BP21" i="4"/>
  <c r="BP20" i="4"/>
  <c r="BP19" i="4"/>
  <c r="BP18" i="4"/>
  <c r="BP17" i="4"/>
  <c r="BP16" i="4"/>
  <c r="BP15" i="4"/>
  <c r="BP14" i="4"/>
  <c r="BP13" i="4"/>
  <c r="BP12" i="4"/>
  <c r="BP11" i="4"/>
  <c r="BP10" i="4"/>
  <c r="BP9" i="4"/>
  <c r="BP8" i="4"/>
  <c r="BP7" i="4"/>
  <c r="BP6" i="4"/>
  <c r="BP5" i="4"/>
  <c r="BP4" i="4"/>
  <c r="BP3" i="4"/>
  <c r="BP2" i="4"/>
  <c r="BP54" i="3"/>
  <c r="BP53" i="3"/>
  <c r="BP52" i="3"/>
  <c r="BP51" i="3"/>
  <c r="BP50" i="3"/>
  <c r="BP49" i="3"/>
  <c r="BP48" i="3"/>
  <c r="BQ48" i="3" s="1"/>
  <c r="BP47" i="3"/>
  <c r="BP46" i="3"/>
  <c r="BP45" i="3"/>
  <c r="BP44" i="3"/>
  <c r="BQ44" i="3" s="1"/>
  <c r="BP43" i="3"/>
  <c r="BP42" i="3"/>
  <c r="BQ42" i="3" s="1"/>
  <c r="BP41" i="3"/>
  <c r="BQ40" i="3"/>
  <c r="BP40" i="3"/>
  <c r="BP39" i="3"/>
  <c r="BP38" i="3"/>
  <c r="BP37" i="3"/>
  <c r="BP36" i="3"/>
  <c r="BP35" i="3"/>
  <c r="BP34" i="3"/>
  <c r="BP33" i="3"/>
  <c r="BP32" i="3"/>
  <c r="BP31" i="3"/>
  <c r="BP30" i="3"/>
  <c r="BP29" i="3"/>
  <c r="BP28" i="3"/>
  <c r="BQ28" i="3" s="1"/>
  <c r="BP27" i="3"/>
  <c r="BP26" i="3"/>
  <c r="BP25" i="3"/>
  <c r="BP24" i="3"/>
  <c r="BQ24" i="3" s="1"/>
  <c r="BP23" i="3"/>
  <c r="BQ23" i="3" s="1"/>
  <c r="BP22" i="3"/>
  <c r="BQ22" i="3" s="1"/>
  <c r="BP21" i="3"/>
  <c r="BQ21" i="3" s="1"/>
  <c r="BP20" i="3"/>
  <c r="BP19" i="3"/>
  <c r="BP18" i="3"/>
  <c r="BP17" i="3"/>
  <c r="BP16" i="3"/>
  <c r="BP15" i="3"/>
  <c r="BQ15" i="3" s="1"/>
  <c r="BP14" i="3"/>
  <c r="BP13" i="3"/>
  <c r="BQ13" i="3" s="1"/>
  <c r="BP12" i="3"/>
  <c r="BQ12" i="3" s="1"/>
  <c r="BP11" i="3"/>
  <c r="BP10" i="3"/>
  <c r="BQ10" i="3" s="1"/>
  <c r="BP9" i="3"/>
  <c r="BQ8" i="3"/>
  <c r="BP8" i="3"/>
  <c r="BP7" i="3"/>
  <c r="BP6" i="3"/>
  <c r="BP5" i="3"/>
  <c r="BP4" i="3"/>
  <c r="BQ4" i="3"/>
  <c r="BP3" i="3"/>
  <c r="BP2" i="3"/>
  <c r="BJ40" i="6"/>
  <c r="BJ39" i="6"/>
  <c r="BJ38" i="6"/>
  <c r="BJ37" i="6"/>
  <c r="BJ36" i="6"/>
  <c r="BJ35" i="6"/>
  <c r="BJ34" i="6"/>
  <c r="BJ33" i="6"/>
  <c r="BJ32" i="6"/>
  <c r="BJ31" i="6"/>
  <c r="BJ30" i="6"/>
  <c r="BJ29" i="6"/>
  <c r="BJ28" i="6"/>
  <c r="BJ27" i="6"/>
  <c r="BJ26" i="6"/>
  <c r="BJ25" i="6"/>
  <c r="BJ24" i="6"/>
  <c r="BJ23" i="6"/>
  <c r="BJ22" i="6"/>
  <c r="BJ21" i="6"/>
  <c r="BJ20" i="6"/>
  <c r="BJ19" i="6"/>
  <c r="BJ18" i="6"/>
  <c r="BJ17" i="6"/>
  <c r="BJ16" i="6"/>
  <c r="BJ15" i="6"/>
  <c r="BJ14" i="6"/>
  <c r="BJ13" i="6"/>
  <c r="BJ12" i="6"/>
  <c r="BJ11" i="6"/>
  <c r="BJ10" i="6"/>
  <c r="BJ9" i="6"/>
  <c r="BJ8" i="6"/>
  <c r="BJ7" i="6"/>
  <c r="BJ6" i="6"/>
  <c r="BJ5" i="6"/>
  <c r="BJ4" i="6"/>
  <c r="BJ3" i="6"/>
  <c r="BJ2" i="6"/>
  <c r="BK2" i="6" s="1"/>
  <c r="BJ45" i="5"/>
  <c r="BK44" i="5"/>
  <c r="BJ44" i="5"/>
  <c r="BJ43" i="5"/>
  <c r="BJ42" i="5"/>
  <c r="BK42" i="5" s="1"/>
  <c r="BJ41" i="5"/>
  <c r="BJ40" i="5"/>
  <c r="BK40" i="5"/>
  <c r="BJ39" i="5"/>
  <c r="BK39" i="5" s="1"/>
  <c r="BJ38" i="5"/>
  <c r="BJ37" i="5"/>
  <c r="BK37" i="5" s="1"/>
  <c r="BJ36" i="5"/>
  <c r="BJ35" i="5"/>
  <c r="BK35" i="5" s="1"/>
  <c r="BJ34" i="5"/>
  <c r="BJ33" i="5"/>
  <c r="BK33" i="5" s="1"/>
  <c r="BJ32" i="5"/>
  <c r="BK32" i="5" s="1"/>
  <c r="BJ31" i="5"/>
  <c r="BJ30" i="5"/>
  <c r="BK30" i="5" s="1"/>
  <c r="BJ29" i="5"/>
  <c r="BK28" i="5"/>
  <c r="BJ28" i="5"/>
  <c r="BJ27" i="5"/>
  <c r="BJ26" i="5"/>
  <c r="BK26" i="5" s="1"/>
  <c r="BJ25" i="5"/>
  <c r="BJ24" i="5"/>
  <c r="BK24" i="5"/>
  <c r="BJ23" i="5"/>
  <c r="BJ22" i="5"/>
  <c r="BJ21" i="5"/>
  <c r="BJ20" i="5"/>
  <c r="BJ19" i="5"/>
  <c r="BK19" i="5" s="1"/>
  <c r="BJ18" i="5"/>
  <c r="BJ17" i="5"/>
  <c r="BK17" i="5" s="1"/>
  <c r="BJ16" i="5"/>
  <c r="BK16" i="5" s="1"/>
  <c r="BJ15" i="5"/>
  <c r="BJ14" i="5"/>
  <c r="BK14" i="5" s="1"/>
  <c r="BJ13" i="5"/>
  <c r="BK12" i="5"/>
  <c r="BJ12" i="5"/>
  <c r="BJ11" i="5"/>
  <c r="BJ10" i="5"/>
  <c r="BK10" i="5" s="1"/>
  <c r="BJ9" i="5"/>
  <c r="BJ8" i="5"/>
  <c r="BK8" i="5"/>
  <c r="BJ7" i="5"/>
  <c r="BK7" i="5" s="1"/>
  <c r="BJ6" i="5"/>
  <c r="BJ5" i="5"/>
  <c r="BK5" i="5" s="1"/>
  <c r="BJ4" i="5"/>
  <c r="BJ3" i="5"/>
  <c r="BK3" i="5" s="1"/>
  <c r="BJ2" i="5"/>
  <c r="BJ45" i="4"/>
  <c r="BJ44" i="4"/>
  <c r="BK44" i="4"/>
  <c r="BJ43" i="4"/>
  <c r="BJ42" i="4"/>
  <c r="BJ41" i="4"/>
  <c r="BK41" i="4"/>
  <c r="BJ40" i="4"/>
  <c r="BK40" i="4" s="1"/>
  <c r="BJ39" i="4"/>
  <c r="BK39" i="4" s="1"/>
  <c r="BJ38" i="4"/>
  <c r="BK38" i="4" s="1"/>
  <c r="BJ37" i="4"/>
  <c r="BK36" i="4"/>
  <c r="BJ36" i="4"/>
  <c r="BJ35" i="4"/>
  <c r="BJ34" i="4"/>
  <c r="BK34" i="4" s="1"/>
  <c r="BJ33" i="4"/>
  <c r="BK33" i="4"/>
  <c r="BK32" i="4"/>
  <c r="BJ32" i="4"/>
  <c r="BJ31" i="4"/>
  <c r="BK31" i="4" s="1"/>
  <c r="BJ30" i="4"/>
  <c r="BK30" i="4" s="1"/>
  <c r="BJ29" i="4"/>
  <c r="BJ28" i="4"/>
  <c r="BK28" i="4"/>
  <c r="BJ27" i="4"/>
  <c r="BK27" i="4" s="1"/>
  <c r="BJ26" i="4"/>
  <c r="BJ25" i="4"/>
  <c r="BJ24" i="4"/>
  <c r="BJ23" i="4"/>
  <c r="BK23" i="4" s="1"/>
  <c r="BJ22" i="4"/>
  <c r="BJ21" i="4"/>
  <c r="BJ20" i="4"/>
  <c r="BJ19" i="4"/>
  <c r="BJ18" i="4"/>
  <c r="BJ17" i="4"/>
  <c r="BK17" i="4"/>
  <c r="BJ16" i="4"/>
  <c r="BK16" i="4" s="1"/>
  <c r="BJ15" i="4"/>
  <c r="BJ14" i="4"/>
  <c r="BK14" i="4" s="1"/>
  <c r="BJ13" i="4"/>
  <c r="BK13" i="4"/>
  <c r="BK12" i="4"/>
  <c r="BJ12" i="4"/>
  <c r="BJ11" i="4"/>
  <c r="BJ10" i="4"/>
  <c r="BJ9" i="4"/>
  <c r="BK9" i="4"/>
  <c r="BJ8" i="4"/>
  <c r="BK8" i="4" s="1"/>
  <c r="BJ7" i="4"/>
  <c r="BK7" i="4" s="1"/>
  <c r="BJ6" i="4"/>
  <c r="BJ5" i="4"/>
  <c r="BJ4" i="4"/>
  <c r="BK4" i="4" s="1"/>
  <c r="BJ3" i="4"/>
  <c r="BJ2" i="4"/>
  <c r="BK2" i="4" s="1"/>
  <c r="BJ54" i="3"/>
  <c r="BJ53" i="3"/>
  <c r="BJ52" i="3"/>
  <c r="BK52" i="3"/>
  <c r="BJ51" i="3"/>
  <c r="BJ50" i="3"/>
  <c r="BJ49" i="3"/>
  <c r="BJ48" i="3"/>
  <c r="BJ47" i="3"/>
  <c r="BJ46" i="3"/>
  <c r="BJ45" i="3"/>
  <c r="BJ44" i="3"/>
  <c r="BJ43" i="3"/>
  <c r="BJ42" i="3"/>
  <c r="BJ41" i="3"/>
  <c r="BJ40" i="3"/>
  <c r="BJ39" i="3"/>
  <c r="BJ38" i="3"/>
  <c r="BJ37" i="3"/>
  <c r="BJ36" i="3"/>
  <c r="BK36" i="3" s="1"/>
  <c r="BJ35" i="3"/>
  <c r="BJ34" i="3"/>
  <c r="BJ33" i="3"/>
  <c r="BJ32" i="3"/>
  <c r="BJ31" i="3"/>
  <c r="BK31" i="3" s="1"/>
  <c r="BJ30" i="3"/>
  <c r="BJ29" i="3"/>
  <c r="BK29" i="3" s="1"/>
  <c r="BJ28" i="3"/>
  <c r="BK28" i="3" s="1"/>
  <c r="BJ27" i="3"/>
  <c r="BJ26" i="3"/>
  <c r="BJ25" i="3"/>
  <c r="BJ24" i="3"/>
  <c r="BK24" i="3" s="1"/>
  <c r="BJ23" i="3"/>
  <c r="BJ22" i="3"/>
  <c r="BK22" i="3" s="1"/>
  <c r="BJ21" i="3"/>
  <c r="BJ20" i="3"/>
  <c r="BK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K7" i="3" s="1"/>
  <c r="BJ6" i="3"/>
  <c r="BJ5" i="3"/>
  <c r="BK5" i="3" s="1"/>
  <c r="BJ4" i="3"/>
  <c r="BK4" i="3"/>
  <c r="BJ3" i="3"/>
  <c r="BJ2" i="3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3" i="6"/>
  <c r="BD2" i="6"/>
  <c r="BD45" i="5"/>
  <c r="BD44" i="5"/>
  <c r="BE44" i="5" s="1"/>
  <c r="BD43" i="5"/>
  <c r="BE43" i="5" s="1"/>
  <c r="BD42" i="5"/>
  <c r="BD41" i="5"/>
  <c r="BE41" i="5" s="1"/>
  <c r="BD40" i="5"/>
  <c r="BE40" i="5" s="1"/>
  <c r="BD39" i="5"/>
  <c r="BD38" i="5"/>
  <c r="BD37" i="5"/>
  <c r="BE37" i="5" s="1"/>
  <c r="BD36" i="5"/>
  <c r="BE36" i="5" s="1"/>
  <c r="BD35" i="5"/>
  <c r="BD34" i="5"/>
  <c r="BE34" i="5" s="1"/>
  <c r="BD33" i="5"/>
  <c r="BE32" i="5"/>
  <c r="BD32" i="5"/>
  <c r="BD31" i="5"/>
  <c r="BD30" i="5"/>
  <c r="BE30" i="5" s="1"/>
  <c r="BD29" i="5"/>
  <c r="BD28" i="5"/>
  <c r="BE28" i="5" s="1"/>
  <c r="BD27" i="5"/>
  <c r="BE27" i="5" s="1"/>
  <c r="BD26" i="5"/>
  <c r="BD25" i="5"/>
  <c r="BE25" i="5" s="1"/>
  <c r="BD24" i="5"/>
  <c r="BE24" i="5" s="1"/>
  <c r="BD23" i="5"/>
  <c r="BE23" i="5" s="1"/>
  <c r="BD22" i="5"/>
  <c r="BD21" i="5"/>
  <c r="BE21" i="5" s="1"/>
  <c r="BD20" i="5"/>
  <c r="BE20" i="5" s="1"/>
  <c r="BD19" i="5"/>
  <c r="BD18" i="5"/>
  <c r="BE18" i="5" s="1"/>
  <c r="BD17" i="5"/>
  <c r="BE16" i="5"/>
  <c r="BD16" i="5"/>
  <c r="BD15" i="5"/>
  <c r="BD14" i="5"/>
  <c r="BE14" i="5" s="1"/>
  <c r="BD13" i="5"/>
  <c r="BD12" i="5"/>
  <c r="BE12" i="5"/>
  <c r="BD11" i="5"/>
  <c r="BE11" i="5" s="1"/>
  <c r="BD10" i="5"/>
  <c r="BD9" i="5"/>
  <c r="BE9" i="5" s="1"/>
  <c r="BD8" i="5"/>
  <c r="BD7" i="5"/>
  <c r="BE7" i="5" s="1"/>
  <c r="BD6" i="5"/>
  <c r="BD5" i="5"/>
  <c r="BE5" i="5" s="1"/>
  <c r="BD4" i="5"/>
  <c r="BE4" i="5" s="1"/>
  <c r="BD3" i="5"/>
  <c r="BD2" i="5"/>
  <c r="BE2" i="5" s="1"/>
  <c r="BD45" i="4"/>
  <c r="BE45" i="4" s="1"/>
  <c r="BD44" i="4"/>
  <c r="BD43" i="4"/>
  <c r="BD42" i="4"/>
  <c r="BD41" i="4"/>
  <c r="BE41" i="4" s="1"/>
  <c r="BD40" i="4"/>
  <c r="BE40" i="4" s="1"/>
  <c r="BD39" i="4"/>
  <c r="BD38" i="4"/>
  <c r="BE38" i="4" s="1"/>
  <c r="BD37" i="4"/>
  <c r="BE36" i="4"/>
  <c r="BD36" i="4"/>
  <c r="BD35" i="4"/>
  <c r="BD34" i="4"/>
  <c r="BD33" i="4"/>
  <c r="BD32" i="4"/>
  <c r="BE32" i="4" s="1"/>
  <c r="BD31" i="4"/>
  <c r="BE31" i="4" s="1"/>
  <c r="BD30" i="4"/>
  <c r="BD29" i="4"/>
  <c r="BE29" i="4" s="1"/>
  <c r="BD28" i="4"/>
  <c r="BE28" i="4" s="1"/>
  <c r="BD27" i="4"/>
  <c r="BD26" i="4"/>
  <c r="BE26" i="4" s="1"/>
  <c r="BD25" i="4"/>
  <c r="BE25" i="4" s="1"/>
  <c r="BE24" i="4"/>
  <c r="BD24" i="4"/>
  <c r="BD23" i="4"/>
  <c r="BD22" i="4"/>
  <c r="BE22" i="4" s="1"/>
  <c r="BD21" i="4"/>
  <c r="BE20" i="4"/>
  <c r="BD20" i="4"/>
  <c r="BD19" i="4"/>
  <c r="BE19" i="4" s="1"/>
  <c r="BD18" i="4"/>
  <c r="BE18" i="4" s="1"/>
  <c r="BD17" i="4"/>
  <c r="BE17" i="4" s="1"/>
  <c r="BD16" i="4"/>
  <c r="BD15" i="4"/>
  <c r="BE15" i="4" s="1"/>
  <c r="BD14" i="4"/>
  <c r="BD13" i="4"/>
  <c r="BE13" i="4" s="1"/>
  <c r="BD12" i="4"/>
  <c r="BD11" i="4"/>
  <c r="BD10" i="4"/>
  <c r="BD9" i="4"/>
  <c r="BE9" i="4" s="1"/>
  <c r="BD8" i="4"/>
  <c r="BE8" i="4" s="1"/>
  <c r="BD7" i="4"/>
  <c r="BD6" i="4"/>
  <c r="BE6" i="4" s="1"/>
  <c r="BD5" i="4"/>
  <c r="BE4" i="4"/>
  <c r="BD4" i="4"/>
  <c r="BD3" i="4"/>
  <c r="BD2" i="4"/>
  <c r="BE2" i="4" s="1"/>
  <c r="BD54" i="3"/>
  <c r="BD53" i="3"/>
  <c r="BE53" i="3" s="1"/>
  <c r="BD52" i="3"/>
  <c r="BE52" i="3"/>
  <c r="BD51" i="3"/>
  <c r="BD50" i="3"/>
  <c r="BD49" i="3"/>
  <c r="BD48" i="3"/>
  <c r="BD47" i="3"/>
  <c r="BE47" i="3" s="1"/>
  <c r="BD46" i="3"/>
  <c r="BD45" i="3"/>
  <c r="BD44" i="3"/>
  <c r="BD43" i="3"/>
  <c r="BD42" i="3"/>
  <c r="BD41" i="3"/>
  <c r="BD40" i="3"/>
  <c r="BE40" i="3" s="1"/>
  <c r="BD39" i="3"/>
  <c r="BD38" i="3"/>
  <c r="BE38" i="3" s="1"/>
  <c r="BD37" i="3"/>
  <c r="BE37" i="3"/>
  <c r="BD36" i="3"/>
  <c r="BD35" i="3"/>
  <c r="BD34" i="3"/>
  <c r="BD33" i="3"/>
  <c r="BD32" i="3"/>
  <c r="BD31" i="3"/>
  <c r="BD30" i="3"/>
  <c r="BD29" i="3"/>
  <c r="BD28" i="3"/>
  <c r="BE28" i="3" s="1"/>
  <c r="BD27" i="3"/>
  <c r="BD26" i="3"/>
  <c r="BD25" i="3"/>
  <c r="BE25" i="3"/>
  <c r="BD24" i="3"/>
  <c r="BE24" i="3" s="1"/>
  <c r="BD23" i="3"/>
  <c r="BD22" i="3"/>
  <c r="BE22" i="3" s="1"/>
  <c r="BD21" i="3"/>
  <c r="BE21" i="3"/>
  <c r="BE20" i="3"/>
  <c r="BD20" i="3"/>
  <c r="BD19" i="3"/>
  <c r="BD18" i="3"/>
  <c r="BD17" i="3"/>
  <c r="BE17" i="3"/>
  <c r="BD16" i="3"/>
  <c r="BD15" i="3"/>
  <c r="BD14" i="3"/>
  <c r="BD13" i="3"/>
  <c r="BD12" i="3"/>
  <c r="BE12" i="3" s="1"/>
  <c r="BD11" i="3"/>
  <c r="BD10" i="3"/>
  <c r="BD9" i="3"/>
  <c r="BE9" i="3"/>
  <c r="BD8" i="3"/>
  <c r="BE8" i="3" s="1"/>
  <c r="BD7" i="3"/>
  <c r="BD6" i="3"/>
  <c r="BE6" i="3" s="1"/>
  <c r="BD5" i="3"/>
  <c r="BE5" i="3"/>
  <c r="BD4" i="3"/>
  <c r="BE4" i="3"/>
  <c r="BD3" i="3"/>
  <c r="BD2" i="3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X45" i="5"/>
  <c r="AY44" i="5"/>
  <c r="AX44" i="5"/>
  <c r="AX43" i="5"/>
  <c r="AX42" i="5"/>
  <c r="AY42" i="5" s="1"/>
  <c r="AX41" i="5"/>
  <c r="AX40" i="5"/>
  <c r="AY40" i="5"/>
  <c r="AX39" i="5"/>
  <c r="AY39" i="5" s="1"/>
  <c r="AX38" i="5"/>
  <c r="AX37" i="5"/>
  <c r="AY37" i="5" s="1"/>
  <c r="AX36" i="5"/>
  <c r="AX35" i="5"/>
  <c r="AY35" i="5" s="1"/>
  <c r="AX34" i="5"/>
  <c r="AX33" i="5"/>
  <c r="AY33" i="5" s="1"/>
  <c r="AX32" i="5"/>
  <c r="AY32" i="5" s="1"/>
  <c r="AX31" i="5"/>
  <c r="AX30" i="5"/>
  <c r="AY30" i="5" s="1"/>
  <c r="AX29" i="5"/>
  <c r="AY28" i="5"/>
  <c r="AX28" i="5"/>
  <c r="AX27" i="5"/>
  <c r="AX26" i="5"/>
  <c r="AY26" i="5" s="1"/>
  <c r="AX25" i="5"/>
  <c r="AX24" i="5"/>
  <c r="AY24" i="5"/>
  <c r="AX23" i="5"/>
  <c r="AY23" i="5" s="1"/>
  <c r="AX22" i="5"/>
  <c r="AX21" i="5"/>
  <c r="AY21" i="5" s="1"/>
  <c r="AX20" i="5"/>
  <c r="AY20" i="5" s="1"/>
  <c r="AX19" i="5"/>
  <c r="AY19" i="5" s="1"/>
  <c r="AX18" i="5"/>
  <c r="AX17" i="5"/>
  <c r="AY17" i="5" s="1"/>
  <c r="AX16" i="5"/>
  <c r="AY16" i="5" s="1"/>
  <c r="AX15" i="5"/>
  <c r="AX14" i="5"/>
  <c r="AY14" i="5" s="1"/>
  <c r="AX13" i="5"/>
  <c r="AY12" i="5"/>
  <c r="AX12" i="5"/>
  <c r="AX11" i="5"/>
  <c r="AX10" i="5"/>
  <c r="AY10" i="5" s="1"/>
  <c r="AX9" i="5"/>
  <c r="AX8" i="5"/>
  <c r="AY8" i="5"/>
  <c r="AX7" i="5"/>
  <c r="AY7" i="5" s="1"/>
  <c r="AX6" i="5"/>
  <c r="AX5" i="5"/>
  <c r="AY5" i="5" s="1"/>
  <c r="AX4" i="5"/>
  <c r="AX3" i="5"/>
  <c r="AY3" i="5" s="1"/>
  <c r="AX2" i="5"/>
  <c r="AX45" i="4"/>
  <c r="AY44" i="4"/>
  <c r="AX44" i="4"/>
  <c r="AX43" i="4"/>
  <c r="AX42" i="4"/>
  <c r="AY42" i="4" s="1"/>
  <c r="AX41" i="4"/>
  <c r="AY41" i="4"/>
  <c r="AX40" i="4"/>
  <c r="AY40" i="4" s="1"/>
  <c r="AX39" i="4"/>
  <c r="AY39" i="4" s="1"/>
  <c r="AX38" i="4"/>
  <c r="AX37" i="4"/>
  <c r="AX36" i="4"/>
  <c r="AY36" i="4" s="1"/>
  <c r="AX35" i="4"/>
  <c r="AX34" i="4"/>
  <c r="AY34" i="4" s="1"/>
  <c r="AX33" i="4"/>
  <c r="AY33" i="4"/>
  <c r="AY32" i="4"/>
  <c r="AX32" i="4"/>
  <c r="AX31" i="4"/>
  <c r="AX30" i="4"/>
  <c r="AY30" i="4" s="1"/>
  <c r="AX29" i="4"/>
  <c r="AY29" i="4"/>
  <c r="AY28" i="4"/>
  <c r="AX28" i="4"/>
  <c r="AX27" i="4"/>
  <c r="AY27" i="4" s="1"/>
  <c r="AX26" i="4"/>
  <c r="AX25" i="4"/>
  <c r="AX24" i="4"/>
  <c r="AX23" i="4"/>
  <c r="AY23" i="4" s="1"/>
  <c r="AX22" i="4"/>
  <c r="AX21" i="4"/>
  <c r="AX20" i="4"/>
  <c r="AX19" i="4"/>
  <c r="AX18" i="4"/>
  <c r="AX17" i="4"/>
  <c r="AY17" i="4"/>
  <c r="AX16" i="4"/>
  <c r="AY16" i="4" s="1"/>
  <c r="AX15" i="4"/>
  <c r="AX14" i="4"/>
  <c r="AY14" i="4" s="1"/>
  <c r="AX13" i="4"/>
  <c r="AY13" i="4"/>
  <c r="AY12" i="4"/>
  <c r="AX12" i="4"/>
  <c r="AX11" i="4"/>
  <c r="AX10" i="4"/>
  <c r="AX9" i="4"/>
  <c r="AY9" i="4"/>
  <c r="AX8" i="4"/>
  <c r="AY8" i="4" s="1"/>
  <c r="AX7" i="4"/>
  <c r="AY7" i="4" s="1"/>
  <c r="AX6" i="4"/>
  <c r="AX5" i="4"/>
  <c r="AX4" i="4"/>
  <c r="AY4" i="4" s="1"/>
  <c r="AX3" i="4"/>
  <c r="AX2" i="4"/>
  <c r="AY2" i="4" s="1"/>
  <c r="AX54" i="3"/>
  <c r="AX53" i="3"/>
  <c r="AY53" i="3" s="1"/>
  <c r="AX52" i="3"/>
  <c r="AX51" i="3"/>
  <c r="AX50" i="3"/>
  <c r="AX49" i="3"/>
  <c r="AX48" i="3"/>
  <c r="AX47" i="3"/>
  <c r="AX46" i="3"/>
  <c r="AX45" i="3"/>
  <c r="AX44" i="3"/>
  <c r="AY44" i="3"/>
  <c r="AX43" i="3"/>
  <c r="AY43" i="3" s="1"/>
  <c r="AX42" i="3"/>
  <c r="AX41" i="3"/>
  <c r="AX40" i="3"/>
  <c r="AX39" i="3"/>
  <c r="AX38" i="3"/>
  <c r="AX37" i="3"/>
  <c r="AY37" i="3" s="1"/>
  <c r="AX36" i="3"/>
  <c r="AX35" i="3"/>
  <c r="AX34" i="3"/>
  <c r="AX33" i="3"/>
  <c r="AX32" i="3"/>
  <c r="AX31" i="3"/>
  <c r="AX30" i="3"/>
  <c r="AX29" i="3"/>
  <c r="AX28" i="3"/>
  <c r="AX27" i="3"/>
  <c r="AY27" i="3" s="1"/>
  <c r="AX26" i="3"/>
  <c r="AX25" i="3"/>
  <c r="AX24" i="3"/>
  <c r="AX23" i="3"/>
  <c r="AX22" i="3"/>
  <c r="AX21" i="3"/>
  <c r="AY21" i="3" s="1"/>
  <c r="AX20" i="3"/>
  <c r="AX19" i="3"/>
  <c r="AX18" i="3"/>
  <c r="AX17" i="3"/>
  <c r="AX16" i="3"/>
  <c r="AX15" i="3"/>
  <c r="AX14" i="3"/>
  <c r="AX13" i="3"/>
  <c r="AX12" i="3"/>
  <c r="AX11" i="3"/>
  <c r="AY11" i="3" s="1"/>
  <c r="AX10" i="3"/>
  <c r="AX9" i="3"/>
  <c r="AX8" i="3"/>
  <c r="AX7" i="3"/>
  <c r="AX6" i="3"/>
  <c r="AX5" i="3"/>
  <c r="AY5" i="3" s="1"/>
  <c r="AX4" i="3"/>
  <c r="AX3" i="3"/>
  <c r="AX2" i="3"/>
  <c r="AR40" i="6"/>
  <c r="AR39" i="6"/>
  <c r="AR38" i="6"/>
  <c r="AR37" i="6"/>
  <c r="AR36" i="6"/>
  <c r="AR35" i="6"/>
  <c r="AR34" i="6"/>
  <c r="AR33" i="6"/>
  <c r="AR32" i="6"/>
  <c r="AR31" i="6"/>
  <c r="AR30" i="6"/>
  <c r="AR29" i="6"/>
  <c r="AR28" i="6"/>
  <c r="AR27" i="6"/>
  <c r="AR26" i="6"/>
  <c r="AR25" i="6"/>
  <c r="AR24" i="6"/>
  <c r="AR23" i="6"/>
  <c r="AR22" i="6"/>
  <c r="AR21" i="6"/>
  <c r="AR20" i="6"/>
  <c r="AR19" i="6"/>
  <c r="AR18" i="6"/>
  <c r="AR17" i="6"/>
  <c r="AR16" i="6"/>
  <c r="AR15" i="6"/>
  <c r="AR14" i="6"/>
  <c r="AR13" i="6"/>
  <c r="AR12" i="6"/>
  <c r="AR11" i="6"/>
  <c r="AR10" i="6"/>
  <c r="AR9" i="6"/>
  <c r="AR8" i="6"/>
  <c r="AR7" i="6"/>
  <c r="AR6" i="6"/>
  <c r="AR5" i="6"/>
  <c r="AR4" i="6"/>
  <c r="AR3" i="6"/>
  <c r="AR2" i="6"/>
  <c r="AS2" i="6"/>
  <c r="AR45" i="5"/>
  <c r="AR44" i="5"/>
  <c r="AS44" i="5"/>
  <c r="AR43" i="5"/>
  <c r="AS43" i="5" s="1"/>
  <c r="AR42" i="5"/>
  <c r="AR41" i="5"/>
  <c r="AS41" i="5" s="1"/>
  <c r="AR40" i="5"/>
  <c r="AR39" i="5"/>
  <c r="AS39" i="5" s="1"/>
  <c r="AR38" i="5"/>
  <c r="AR37" i="5"/>
  <c r="AS37" i="5" s="1"/>
  <c r="AR36" i="5"/>
  <c r="AS36" i="5" s="1"/>
  <c r="AR35" i="5"/>
  <c r="AR34" i="5"/>
  <c r="AS34" i="5" s="1"/>
  <c r="AR33" i="5"/>
  <c r="AS32" i="5"/>
  <c r="AR32" i="5"/>
  <c r="AR31" i="5"/>
  <c r="AR30" i="5"/>
  <c r="AS30" i="5" s="1"/>
  <c r="AR29" i="5"/>
  <c r="AR28" i="5"/>
  <c r="AS28" i="5"/>
  <c r="AR27" i="5"/>
  <c r="AS27" i="5" s="1"/>
  <c r="AR26" i="5"/>
  <c r="AR25" i="5"/>
  <c r="AS25" i="5" s="1"/>
  <c r="AR24" i="5"/>
  <c r="AS24" i="5" s="1"/>
  <c r="AR23" i="5"/>
  <c r="AS23" i="5" s="1"/>
  <c r="AR22" i="5"/>
  <c r="AR21" i="5"/>
  <c r="AS21" i="5" s="1"/>
  <c r="AS20" i="5"/>
  <c r="AR20" i="5"/>
  <c r="AR19" i="5"/>
  <c r="AR18" i="5"/>
  <c r="AS18" i="5" s="1"/>
  <c r="AR17" i="5"/>
  <c r="AS16" i="5"/>
  <c r="AR16" i="5"/>
  <c r="AR15" i="5"/>
  <c r="AS15" i="5" s="1"/>
  <c r="AR14" i="5"/>
  <c r="AS14" i="5" s="1"/>
  <c r="AR13" i="5"/>
  <c r="AS13" i="5" s="1"/>
  <c r="AR12" i="5"/>
  <c r="AS12" i="5"/>
  <c r="AR11" i="5"/>
  <c r="AS11" i="5" s="1"/>
  <c r="AR10" i="5"/>
  <c r="AR9" i="5"/>
  <c r="AS9" i="5" s="1"/>
  <c r="AR8" i="5"/>
  <c r="AR7" i="5"/>
  <c r="AS7" i="5" s="1"/>
  <c r="AR6" i="5"/>
  <c r="AR5" i="5"/>
  <c r="AS5" i="5" s="1"/>
  <c r="AR4" i="5"/>
  <c r="AS4" i="5" s="1"/>
  <c r="AR3" i="5"/>
  <c r="AR2" i="5"/>
  <c r="AS2" i="5" s="1"/>
  <c r="AR45" i="4"/>
  <c r="AS44" i="4"/>
  <c r="AR44" i="4"/>
  <c r="AR43" i="4"/>
  <c r="AS43" i="4" s="1"/>
  <c r="AR42" i="4"/>
  <c r="AR41" i="4"/>
  <c r="AR40" i="4"/>
  <c r="AR39" i="4"/>
  <c r="AS39" i="4" s="1"/>
  <c r="AR38" i="4"/>
  <c r="AR37" i="4"/>
  <c r="AR36" i="4"/>
  <c r="AR35" i="4"/>
  <c r="AS35" i="4" s="1"/>
  <c r="AR34" i="4"/>
  <c r="AR33" i="4"/>
  <c r="AR32" i="4"/>
  <c r="AS32" i="4" s="1"/>
  <c r="AR31" i="4"/>
  <c r="AR30" i="4"/>
  <c r="AS30" i="4" s="1"/>
  <c r="AR29" i="4"/>
  <c r="AS29" i="4"/>
  <c r="AS28" i="4"/>
  <c r="AR28" i="4"/>
  <c r="AR27" i="4"/>
  <c r="AR26" i="4"/>
  <c r="AS26" i="4" s="1"/>
  <c r="AR25" i="4"/>
  <c r="AS25" i="4"/>
  <c r="AR24" i="4"/>
  <c r="AS24" i="4" s="1"/>
  <c r="AR23" i="4"/>
  <c r="AS23" i="4" s="1"/>
  <c r="AR22" i="4"/>
  <c r="AR21" i="4"/>
  <c r="AR20" i="4"/>
  <c r="AS20" i="4" s="1"/>
  <c r="AR19" i="4"/>
  <c r="AS19" i="4" s="1"/>
  <c r="AR18" i="4"/>
  <c r="AS18" i="4" s="1"/>
  <c r="AR17" i="4"/>
  <c r="AS16" i="4"/>
  <c r="AR16" i="4"/>
  <c r="AR15" i="4"/>
  <c r="AR14" i="4"/>
  <c r="AS14" i="4" s="1"/>
  <c r="AR13" i="4"/>
  <c r="AS13" i="4"/>
  <c r="AS12" i="4"/>
  <c r="AR12" i="4"/>
  <c r="AR11" i="4"/>
  <c r="AS11" i="4" s="1"/>
  <c r="AR10" i="4"/>
  <c r="AS10" i="4" s="1"/>
  <c r="AR9" i="4"/>
  <c r="AR8" i="4"/>
  <c r="AR7" i="4"/>
  <c r="AS7" i="4" s="1"/>
  <c r="AR6" i="4"/>
  <c r="AR5" i="4"/>
  <c r="AR4" i="4"/>
  <c r="AR3" i="4"/>
  <c r="AS3" i="4" s="1"/>
  <c r="AR2" i="4"/>
  <c r="AR54" i="3"/>
  <c r="AR53" i="3"/>
  <c r="AR52" i="3"/>
  <c r="AR51" i="3"/>
  <c r="AR50" i="3"/>
  <c r="AR49" i="3"/>
  <c r="AR48" i="3"/>
  <c r="AS48" i="3" s="1"/>
  <c r="AR47" i="3"/>
  <c r="AR46" i="3"/>
  <c r="AR45" i="3"/>
  <c r="AR44" i="3"/>
  <c r="AS44" i="3" s="1"/>
  <c r="AR43" i="3"/>
  <c r="AR42" i="3"/>
  <c r="AS42" i="3" s="1"/>
  <c r="AR41" i="3"/>
  <c r="AS40" i="3"/>
  <c r="AR40" i="3"/>
  <c r="AR39" i="3"/>
  <c r="AR38" i="3"/>
  <c r="AR37" i="3"/>
  <c r="AR36" i="3"/>
  <c r="AS36" i="3" s="1"/>
  <c r="AR35" i="3"/>
  <c r="AR34" i="3"/>
  <c r="AS34" i="3" s="1"/>
  <c r="AR33" i="3"/>
  <c r="AR32" i="3"/>
  <c r="AS32" i="3"/>
  <c r="AR31" i="3"/>
  <c r="AR30" i="3"/>
  <c r="AR29" i="3"/>
  <c r="AR28" i="3"/>
  <c r="AR27" i="3"/>
  <c r="AS27" i="3" s="1"/>
  <c r="AR26" i="3"/>
  <c r="AR25" i="3"/>
  <c r="AS25" i="3" s="1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S11" i="3" s="1"/>
  <c r="AR10" i="3"/>
  <c r="AR9" i="3"/>
  <c r="AS9" i="3" s="1"/>
  <c r="AR8" i="3"/>
  <c r="AR7" i="3"/>
  <c r="AR6" i="3"/>
  <c r="AR5" i="3"/>
  <c r="AR4" i="3"/>
  <c r="AR3" i="3"/>
  <c r="AR2" i="3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45" i="4"/>
  <c r="AM45" i="4" s="1"/>
  <c r="AL44" i="4"/>
  <c r="AL43" i="4"/>
  <c r="AM43" i="4" s="1"/>
  <c r="AL42" i="4"/>
  <c r="AL41" i="4"/>
  <c r="AM41" i="4" s="1"/>
  <c r="AL40" i="4"/>
  <c r="AM40" i="4" s="1"/>
  <c r="AL39" i="4"/>
  <c r="AM39" i="4" s="1"/>
  <c r="AL38" i="4"/>
  <c r="AL37" i="4"/>
  <c r="AM37" i="4" s="1"/>
  <c r="AL36" i="4"/>
  <c r="AM36" i="4" s="1"/>
  <c r="AL35" i="4"/>
  <c r="AL34" i="4"/>
  <c r="AM34" i="4" s="1"/>
  <c r="AL33" i="4"/>
  <c r="AM32" i="4"/>
  <c r="AL32" i="4"/>
  <c r="AL31" i="4"/>
  <c r="AL30" i="4"/>
  <c r="AM30" i="4" s="1"/>
  <c r="AL29" i="4"/>
  <c r="AL28" i="4"/>
  <c r="AM28" i="4"/>
  <c r="AL27" i="4"/>
  <c r="AM27" i="4" s="1"/>
  <c r="AL26" i="4"/>
  <c r="AL25" i="4"/>
  <c r="AM25" i="4" s="1"/>
  <c r="AL24" i="4"/>
  <c r="AM24" i="4" s="1"/>
  <c r="AL23" i="4"/>
  <c r="AM23" i="4" s="1"/>
  <c r="AL22" i="4"/>
  <c r="AL21" i="4"/>
  <c r="AM21" i="4" s="1"/>
  <c r="AL20" i="4"/>
  <c r="AM20" i="4" s="1"/>
  <c r="AL19" i="4"/>
  <c r="AL18" i="4"/>
  <c r="AM18" i="4" s="1"/>
  <c r="AL17" i="4"/>
  <c r="AM16" i="4"/>
  <c r="AL16" i="4"/>
  <c r="AL15" i="4"/>
  <c r="AL14" i="4"/>
  <c r="AM14" i="4" s="1"/>
  <c r="AL13" i="4"/>
  <c r="AL12" i="4"/>
  <c r="AM12" i="4"/>
  <c r="AL11" i="4"/>
  <c r="AM11" i="4" s="1"/>
  <c r="AL10" i="4"/>
  <c r="AL9" i="4"/>
  <c r="AM9" i="4" s="1"/>
  <c r="AL8" i="4"/>
  <c r="AM8" i="4" s="1"/>
  <c r="AL7" i="4"/>
  <c r="AM7" i="4" s="1"/>
  <c r="AL6" i="4"/>
  <c r="AL5" i="4"/>
  <c r="AM5" i="4" s="1"/>
  <c r="AL4" i="4"/>
  <c r="AM4" i="4" s="1"/>
  <c r="AL3" i="4"/>
  <c r="AL2" i="4"/>
  <c r="AM2" i="4" s="1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M32" i="3" s="1"/>
  <c r="AL31" i="3"/>
  <c r="AL30" i="3"/>
  <c r="AL29" i="3"/>
  <c r="AL28" i="3"/>
  <c r="AM28" i="3" s="1"/>
  <c r="AL27" i="3"/>
  <c r="AL26" i="3"/>
  <c r="AL25" i="3"/>
  <c r="AL24" i="3"/>
  <c r="AM24" i="3" s="1"/>
  <c r="AL23" i="3"/>
  <c r="AL22" i="3"/>
  <c r="AL21" i="3"/>
  <c r="AL20" i="3"/>
  <c r="AM20" i="3" s="1"/>
  <c r="AL19" i="3"/>
  <c r="AL18" i="3"/>
  <c r="AM18" i="3" s="1"/>
  <c r="AL17" i="3"/>
  <c r="AM16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G2" i="6" s="1"/>
  <c r="AF45" i="5"/>
  <c r="AG45" i="5" s="1"/>
  <c r="AF44" i="5"/>
  <c r="AG44" i="5"/>
  <c r="AF43" i="5"/>
  <c r="AG43" i="5" s="1"/>
  <c r="AF42" i="5"/>
  <c r="AF41" i="5"/>
  <c r="AG41" i="5" s="1"/>
  <c r="AF40" i="5"/>
  <c r="AF39" i="5"/>
  <c r="AG39" i="5" s="1"/>
  <c r="AF38" i="5"/>
  <c r="AF37" i="5"/>
  <c r="AG37" i="5" s="1"/>
  <c r="AF36" i="5"/>
  <c r="AG36" i="5" s="1"/>
  <c r="AF35" i="5"/>
  <c r="AF34" i="5"/>
  <c r="AG34" i="5" s="1"/>
  <c r="AF33" i="5"/>
  <c r="AG32" i="5"/>
  <c r="AF32" i="5"/>
  <c r="AF31" i="5"/>
  <c r="AF30" i="5"/>
  <c r="AG30" i="5" s="1"/>
  <c r="AF29" i="5"/>
  <c r="AF28" i="5"/>
  <c r="AG28" i="5"/>
  <c r="AF27" i="5"/>
  <c r="AG27" i="5" s="1"/>
  <c r="AF26" i="5"/>
  <c r="AF25" i="5"/>
  <c r="AG25" i="5" s="1"/>
  <c r="AF24" i="5"/>
  <c r="AG24" i="5" s="1"/>
  <c r="AF23" i="5"/>
  <c r="AG23" i="5" s="1"/>
  <c r="AF22" i="5"/>
  <c r="AG22" i="5" s="1"/>
  <c r="AF21" i="5"/>
  <c r="AG21" i="5" s="1"/>
  <c r="AG20" i="5"/>
  <c r="AF20" i="5"/>
  <c r="AF19" i="5"/>
  <c r="AF18" i="5"/>
  <c r="AG18" i="5" s="1"/>
  <c r="AF17" i="5"/>
  <c r="AG16" i="5"/>
  <c r="AF16" i="5"/>
  <c r="AF15" i="5"/>
  <c r="AG15" i="5" s="1"/>
  <c r="AF14" i="5"/>
  <c r="AG14" i="5" s="1"/>
  <c r="AF13" i="5"/>
  <c r="AG13" i="5" s="1"/>
  <c r="AF12" i="5"/>
  <c r="AG12" i="5"/>
  <c r="AF11" i="5"/>
  <c r="AG11" i="5" s="1"/>
  <c r="AF10" i="5"/>
  <c r="AF9" i="5"/>
  <c r="AG9" i="5" s="1"/>
  <c r="AF8" i="5"/>
  <c r="AF7" i="5"/>
  <c r="AG7" i="5" s="1"/>
  <c r="AF6" i="5"/>
  <c r="AF5" i="5"/>
  <c r="AG5" i="5" s="1"/>
  <c r="AF4" i="5"/>
  <c r="AG4" i="5" s="1"/>
  <c r="AF3" i="5"/>
  <c r="AF2" i="5"/>
  <c r="AG2" i="5" s="1"/>
  <c r="AF45" i="4"/>
  <c r="AG45" i="4" s="1"/>
  <c r="AF44" i="4"/>
  <c r="AG44" i="4" s="1"/>
  <c r="AF43" i="4"/>
  <c r="AF42" i="4"/>
  <c r="AG42" i="4" s="1"/>
  <c r="AF41" i="4"/>
  <c r="AG40" i="4"/>
  <c r="AF40" i="4"/>
  <c r="AF39" i="4"/>
  <c r="AF38" i="4"/>
  <c r="AG38" i="4" s="1"/>
  <c r="AF37" i="4"/>
  <c r="AF36" i="4"/>
  <c r="AG36" i="4"/>
  <c r="AF35" i="4"/>
  <c r="AG35" i="4" s="1"/>
  <c r="AF34" i="4"/>
  <c r="AF33" i="4"/>
  <c r="AG33" i="4" s="1"/>
  <c r="AF32" i="4"/>
  <c r="AG32" i="4" s="1"/>
  <c r="AF31" i="4"/>
  <c r="AG31" i="4" s="1"/>
  <c r="AF30" i="4"/>
  <c r="AF29" i="4"/>
  <c r="AG29" i="4" s="1"/>
  <c r="AF28" i="4"/>
  <c r="AG28" i="4" s="1"/>
  <c r="AF27" i="4"/>
  <c r="AF26" i="4"/>
  <c r="AG26" i="4" s="1"/>
  <c r="AF25" i="4"/>
  <c r="AG24" i="4"/>
  <c r="AF24" i="4"/>
  <c r="AF23" i="4"/>
  <c r="AF22" i="4"/>
  <c r="AG22" i="4" s="1"/>
  <c r="AF21" i="4"/>
  <c r="AF20" i="4"/>
  <c r="AG20" i="4"/>
  <c r="AF19" i="4"/>
  <c r="AG19" i="4" s="1"/>
  <c r="AF18" i="4"/>
  <c r="AF17" i="4"/>
  <c r="AG17" i="4" s="1"/>
  <c r="AF16" i="4"/>
  <c r="AG16" i="4" s="1"/>
  <c r="AF15" i="4"/>
  <c r="AG15" i="4" s="1"/>
  <c r="AF14" i="4"/>
  <c r="AF13" i="4"/>
  <c r="AG13" i="4" s="1"/>
  <c r="AF12" i="4"/>
  <c r="AG12" i="4" s="1"/>
  <c r="AF11" i="4"/>
  <c r="AF10" i="4"/>
  <c r="AG10" i="4" s="1"/>
  <c r="AF9" i="4"/>
  <c r="AG8" i="4"/>
  <c r="AF8" i="4"/>
  <c r="AF7" i="4"/>
  <c r="AF6" i="4"/>
  <c r="AG6" i="4" s="1"/>
  <c r="AF5" i="4"/>
  <c r="AF4" i="4"/>
  <c r="AG4" i="4"/>
  <c r="AF3" i="4"/>
  <c r="AG3" i="4" s="1"/>
  <c r="AF2" i="4"/>
  <c r="AF54" i="3"/>
  <c r="AF53" i="3"/>
  <c r="AF52" i="3"/>
  <c r="AF51" i="3"/>
  <c r="AF50" i="3"/>
  <c r="AF49" i="3"/>
  <c r="AF48" i="3"/>
  <c r="AF47" i="3"/>
  <c r="AF46" i="3"/>
  <c r="AF45" i="3"/>
  <c r="AF44" i="3"/>
  <c r="AF43" i="3"/>
  <c r="AG43" i="3" s="1"/>
  <c r="AF42" i="3"/>
  <c r="AF41" i="3"/>
  <c r="AG41" i="3" s="1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4" i="3" s="1"/>
  <c r="AF3" i="3"/>
  <c r="AF2" i="3"/>
  <c r="AG2" i="3" s="1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AA2" i="6" s="1"/>
  <c r="Z45" i="5"/>
  <c r="AA44" i="5"/>
  <c r="Z44" i="5"/>
  <c r="Z43" i="5"/>
  <c r="Z42" i="5"/>
  <c r="AA42" i="5" s="1"/>
  <c r="Z41" i="5"/>
  <c r="Z40" i="5"/>
  <c r="AA40" i="5"/>
  <c r="Z39" i="5"/>
  <c r="AA39" i="5" s="1"/>
  <c r="Z38" i="5"/>
  <c r="Z37" i="5"/>
  <c r="AA37" i="5" s="1"/>
  <c r="Z36" i="5"/>
  <c r="AA36" i="5" s="1"/>
  <c r="Z35" i="5"/>
  <c r="AA35" i="5" s="1"/>
  <c r="Z34" i="5"/>
  <c r="AA34" i="5" s="1"/>
  <c r="Z33" i="5"/>
  <c r="AA33" i="5" s="1"/>
  <c r="AA32" i="5"/>
  <c r="Z32" i="5"/>
  <c r="Z31" i="5"/>
  <c r="Z30" i="5"/>
  <c r="AA30" i="5" s="1"/>
  <c r="Z29" i="5"/>
  <c r="AA28" i="5"/>
  <c r="Z28" i="5"/>
  <c r="Z27" i="5"/>
  <c r="AA27" i="5" s="1"/>
  <c r="Z26" i="5"/>
  <c r="AA26" i="5" s="1"/>
  <c r="Z25" i="5"/>
  <c r="AA25" i="5" s="1"/>
  <c r="Z24" i="5"/>
  <c r="AA24" i="5"/>
  <c r="Z23" i="5"/>
  <c r="AA23" i="5" s="1"/>
  <c r="Z22" i="5"/>
  <c r="Z21" i="5"/>
  <c r="AA21" i="5" s="1"/>
  <c r="Z20" i="5"/>
  <c r="Z19" i="5"/>
  <c r="AA19" i="5" s="1"/>
  <c r="Z18" i="5"/>
  <c r="Z17" i="5"/>
  <c r="AA17" i="5" s="1"/>
  <c r="Z16" i="5"/>
  <c r="AA16" i="5" s="1"/>
  <c r="Z15" i="5"/>
  <c r="Z14" i="5"/>
  <c r="AA14" i="5" s="1"/>
  <c r="Z13" i="5"/>
  <c r="AA12" i="5"/>
  <c r="Z12" i="5"/>
  <c r="Z11" i="5"/>
  <c r="Z10" i="5"/>
  <c r="AA10" i="5" s="1"/>
  <c r="Z9" i="5"/>
  <c r="Z8" i="5"/>
  <c r="AA8" i="5"/>
  <c r="Z7" i="5"/>
  <c r="AA7" i="5" s="1"/>
  <c r="Z6" i="5"/>
  <c r="Z5" i="5"/>
  <c r="AA5" i="5" s="1"/>
  <c r="Z4" i="5"/>
  <c r="AA4" i="5" s="1"/>
  <c r="Z3" i="5"/>
  <c r="AA3" i="5" s="1"/>
  <c r="Z2" i="5"/>
  <c r="AA2" i="5" s="1"/>
  <c r="Z45" i="4"/>
  <c r="AA45" i="4" s="1"/>
  <c r="Z44" i="4"/>
  <c r="AA44" i="4" s="1"/>
  <c r="Z43" i="4"/>
  <c r="AA43" i="4" s="1"/>
  <c r="Z42" i="4"/>
  <c r="Z41" i="4"/>
  <c r="AA41" i="4" s="1"/>
  <c r="Z40" i="4"/>
  <c r="AA40" i="4" s="1"/>
  <c r="Z39" i="4"/>
  <c r="Z38" i="4"/>
  <c r="AA38" i="4" s="1"/>
  <c r="Z37" i="4"/>
  <c r="AA36" i="4"/>
  <c r="Z36" i="4"/>
  <c r="Z35" i="4"/>
  <c r="Z34" i="4"/>
  <c r="AA34" i="4" s="1"/>
  <c r="Z33" i="4"/>
  <c r="Z32" i="4"/>
  <c r="AA32" i="4"/>
  <c r="Z31" i="4"/>
  <c r="AA31" i="4" s="1"/>
  <c r="Z30" i="4"/>
  <c r="Z29" i="4"/>
  <c r="AA29" i="4" s="1"/>
  <c r="Z28" i="4"/>
  <c r="AA28" i="4" s="1"/>
  <c r="Z27" i="4"/>
  <c r="AA27" i="4" s="1"/>
  <c r="Z26" i="4"/>
  <c r="Z25" i="4"/>
  <c r="AA25" i="4" s="1"/>
  <c r="Z24" i="4"/>
  <c r="AA24" i="4" s="1"/>
  <c r="Z23" i="4"/>
  <c r="Z22" i="4"/>
  <c r="AA22" i="4" s="1"/>
  <c r="Z21" i="4"/>
  <c r="AA20" i="4"/>
  <c r="Z20" i="4"/>
  <c r="Z19" i="4"/>
  <c r="Z18" i="4"/>
  <c r="AA18" i="4" s="1"/>
  <c r="Z17" i="4"/>
  <c r="Z16" i="4"/>
  <c r="AA16" i="4"/>
  <c r="Z15" i="4"/>
  <c r="AA15" i="4" s="1"/>
  <c r="Z14" i="4"/>
  <c r="Z13" i="4"/>
  <c r="AA13" i="4" s="1"/>
  <c r="Z12" i="4"/>
  <c r="AA12" i="4" s="1"/>
  <c r="Z11" i="4"/>
  <c r="AA11" i="4" s="1"/>
  <c r="Z10" i="4"/>
  <c r="Z9" i="4"/>
  <c r="AA9" i="4" s="1"/>
  <c r="Z8" i="4"/>
  <c r="AA8" i="4" s="1"/>
  <c r="Z7" i="4"/>
  <c r="Z6" i="4"/>
  <c r="AA6" i="4" s="1"/>
  <c r="Z5" i="4"/>
  <c r="AA4" i="4"/>
  <c r="Z4" i="4"/>
  <c r="Z3" i="4"/>
  <c r="Z2" i="4"/>
  <c r="AA2" i="4" s="1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AA32" i="3" s="1"/>
  <c r="Z31" i="3"/>
  <c r="Z30" i="3"/>
  <c r="Z29" i="3"/>
  <c r="Z28" i="3"/>
  <c r="AA28" i="3" s="1"/>
  <c r="Z27" i="3"/>
  <c r="Z26" i="3"/>
  <c r="Z25" i="3"/>
  <c r="Z24" i="3"/>
  <c r="AA24" i="3" s="1"/>
  <c r="Z23" i="3"/>
  <c r="Z22" i="3"/>
  <c r="AA22" i="3" s="1"/>
  <c r="Z21" i="3"/>
  <c r="AA20" i="3"/>
  <c r="Z20" i="3"/>
  <c r="Z19" i="3"/>
  <c r="Z18" i="3"/>
  <c r="Z17" i="3"/>
  <c r="Z16" i="3"/>
  <c r="Z15" i="3"/>
  <c r="AA15" i="3" s="1"/>
  <c r="Z14" i="3"/>
  <c r="Z13" i="3"/>
  <c r="AA13" i="3" s="1"/>
  <c r="Z12" i="3"/>
  <c r="Z11" i="3"/>
  <c r="AA11" i="3" s="1"/>
  <c r="Z10" i="3"/>
  <c r="Z9" i="3"/>
  <c r="AA9" i="3" s="1"/>
  <c r="Z8" i="3"/>
  <c r="Z7" i="3"/>
  <c r="Z6" i="3"/>
  <c r="Z5" i="3"/>
  <c r="Z4" i="3"/>
  <c r="Z3" i="3"/>
  <c r="Z2" i="3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45" i="5"/>
  <c r="U44" i="5"/>
  <c r="T44" i="5"/>
  <c r="T43" i="5"/>
  <c r="U43" i="5" s="1"/>
  <c r="T42" i="5"/>
  <c r="U42" i="5" s="1"/>
  <c r="T41" i="5"/>
  <c r="U41" i="5" s="1"/>
  <c r="T40" i="5"/>
  <c r="U40" i="5"/>
  <c r="T39" i="5"/>
  <c r="U39" i="5" s="1"/>
  <c r="T38" i="5"/>
  <c r="T37" i="5"/>
  <c r="U37" i="5" s="1"/>
  <c r="T36" i="5"/>
  <c r="T35" i="5"/>
  <c r="U35" i="5" s="1"/>
  <c r="T34" i="5"/>
  <c r="T33" i="5"/>
  <c r="U33" i="5" s="1"/>
  <c r="T32" i="5"/>
  <c r="U32" i="5" s="1"/>
  <c r="T31" i="5"/>
  <c r="T30" i="5"/>
  <c r="U30" i="5" s="1"/>
  <c r="T29" i="5"/>
  <c r="U28" i="5"/>
  <c r="T28" i="5"/>
  <c r="T27" i="5"/>
  <c r="T26" i="5"/>
  <c r="U26" i="5" s="1"/>
  <c r="T25" i="5"/>
  <c r="T24" i="5"/>
  <c r="U24" i="5"/>
  <c r="T23" i="5"/>
  <c r="U23" i="5" s="1"/>
  <c r="T22" i="5"/>
  <c r="T21" i="5"/>
  <c r="U21" i="5" s="1"/>
  <c r="T20" i="5"/>
  <c r="U20" i="5" s="1"/>
  <c r="T19" i="5"/>
  <c r="U19" i="5" s="1"/>
  <c r="T18" i="5"/>
  <c r="U18" i="5" s="1"/>
  <c r="T17" i="5"/>
  <c r="U17" i="5" s="1"/>
  <c r="U16" i="5"/>
  <c r="T16" i="5"/>
  <c r="T15" i="5"/>
  <c r="T14" i="5"/>
  <c r="U14" i="5" s="1"/>
  <c r="T13" i="5"/>
  <c r="U12" i="5"/>
  <c r="T12" i="5"/>
  <c r="T11" i="5"/>
  <c r="U11" i="5" s="1"/>
  <c r="T10" i="5"/>
  <c r="U10" i="5" s="1"/>
  <c r="T9" i="5"/>
  <c r="U9" i="5" s="1"/>
  <c r="T8" i="5"/>
  <c r="U8" i="5"/>
  <c r="T7" i="5"/>
  <c r="U7" i="5" s="1"/>
  <c r="T6" i="5"/>
  <c r="T5" i="5"/>
  <c r="U5" i="5" s="1"/>
  <c r="T4" i="5"/>
  <c r="T3" i="5"/>
  <c r="U3" i="5" s="1"/>
  <c r="T2" i="5"/>
  <c r="T45" i="4"/>
  <c r="U45" i="4" s="1"/>
  <c r="T44" i="4"/>
  <c r="U44" i="4" s="1"/>
  <c r="T43" i="4"/>
  <c r="U43" i="4" s="1"/>
  <c r="T42" i="4"/>
  <c r="U42" i="4"/>
  <c r="T41" i="4"/>
  <c r="U41" i="4" s="1"/>
  <c r="T40" i="4"/>
  <c r="U40" i="4" s="1"/>
  <c r="T39" i="4"/>
  <c r="T38" i="4"/>
  <c r="T37" i="4"/>
  <c r="U36" i="4"/>
  <c r="T36" i="4"/>
  <c r="T35" i="4"/>
  <c r="T34" i="4"/>
  <c r="T33" i="4"/>
  <c r="T32" i="4"/>
  <c r="U32" i="4"/>
  <c r="T31" i="4"/>
  <c r="U31" i="4" s="1"/>
  <c r="T30" i="4"/>
  <c r="U30" i="4"/>
  <c r="T29" i="4"/>
  <c r="U29" i="4" s="1"/>
  <c r="T28" i="4"/>
  <c r="U28" i="4" s="1"/>
  <c r="T27" i="4"/>
  <c r="U27" i="4" s="1"/>
  <c r="T26" i="4"/>
  <c r="U26" i="4"/>
  <c r="T25" i="4"/>
  <c r="U25" i="4" s="1"/>
  <c r="T24" i="4"/>
  <c r="U24" i="4" s="1"/>
  <c r="T23" i="4"/>
  <c r="T22" i="4"/>
  <c r="T21" i="4"/>
  <c r="U20" i="4"/>
  <c r="T20" i="4"/>
  <c r="T19" i="4"/>
  <c r="T18" i="4"/>
  <c r="T17" i="4"/>
  <c r="T16" i="4"/>
  <c r="U16" i="4"/>
  <c r="T15" i="4"/>
  <c r="U15" i="4" s="1"/>
  <c r="T14" i="4"/>
  <c r="U14" i="4"/>
  <c r="T13" i="4"/>
  <c r="U13" i="4" s="1"/>
  <c r="T12" i="4"/>
  <c r="U12" i="4" s="1"/>
  <c r="T11" i="4"/>
  <c r="U11" i="4" s="1"/>
  <c r="T10" i="4"/>
  <c r="U10" i="4"/>
  <c r="T9" i="4"/>
  <c r="U9" i="4" s="1"/>
  <c r="T8" i="4"/>
  <c r="U8" i="4" s="1"/>
  <c r="T7" i="4"/>
  <c r="T6" i="4"/>
  <c r="T5" i="4"/>
  <c r="U4" i="4"/>
  <c r="T4" i="4"/>
  <c r="T3" i="4"/>
  <c r="T2" i="4"/>
  <c r="U2" i="4" s="1"/>
  <c r="T54" i="3"/>
  <c r="T53" i="3"/>
  <c r="T52" i="3"/>
  <c r="T51" i="3"/>
  <c r="T50" i="3"/>
  <c r="T49" i="3"/>
  <c r="T48" i="3"/>
  <c r="U48" i="3" s="1"/>
  <c r="T47" i="3"/>
  <c r="T46" i="3"/>
  <c r="T45" i="3"/>
  <c r="T44" i="3"/>
  <c r="U44" i="3" s="1"/>
  <c r="T43" i="3"/>
  <c r="T42" i="3"/>
  <c r="T41" i="3"/>
  <c r="T40" i="3"/>
  <c r="U40" i="3" s="1"/>
  <c r="T39" i="3"/>
  <c r="T38" i="3"/>
  <c r="U38" i="3" s="1"/>
  <c r="T37" i="3"/>
  <c r="U36" i="3"/>
  <c r="T36" i="3"/>
  <c r="T35" i="3"/>
  <c r="T34" i="3"/>
  <c r="T33" i="3"/>
  <c r="T32" i="3"/>
  <c r="U32" i="3" s="1"/>
  <c r="T31" i="3"/>
  <c r="U31" i="3" s="1"/>
  <c r="T30" i="3"/>
  <c r="T29" i="3"/>
  <c r="U29" i="3" s="1"/>
  <c r="T28" i="3"/>
  <c r="T27" i="3"/>
  <c r="U27" i="3" s="1"/>
  <c r="T26" i="3"/>
  <c r="T25" i="3"/>
  <c r="U25" i="3" s="1"/>
  <c r="T24" i="3"/>
  <c r="T23" i="3"/>
  <c r="T22" i="3"/>
  <c r="U22" i="3"/>
  <c r="T21" i="3"/>
  <c r="T20" i="3"/>
  <c r="T19" i="3"/>
  <c r="T18" i="3"/>
  <c r="T17" i="3"/>
  <c r="T16" i="3"/>
  <c r="U16" i="3" s="1"/>
  <c r="T15" i="3"/>
  <c r="T14" i="3"/>
  <c r="T13" i="3"/>
  <c r="T12" i="3"/>
  <c r="U12" i="3" s="1"/>
  <c r="T11" i="3"/>
  <c r="T10" i="3"/>
  <c r="T9" i="3"/>
  <c r="T8" i="3"/>
  <c r="U8" i="3" s="1"/>
  <c r="T7" i="3"/>
  <c r="T6" i="3"/>
  <c r="T5" i="3"/>
  <c r="U4" i="3"/>
  <c r="T4" i="3"/>
  <c r="T3" i="3"/>
  <c r="T2" i="3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45" i="5"/>
  <c r="O44" i="5"/>
  <c r="N44" i="5"/>
  <c r="N43" i="5"/>
  <c r="N42" i="5"/>
  <c r="O42" i="5" s="1"/>
  <c r="N41" i="5"/>
  <c r="O41" i="5"/>
  <c r="N40" i="5"/>
  <c r="O40" i="5"/>
  <c r="N39" i="5"/>
  <c r="O39" i="5" s="1"/>
  <c r="N38" i="5"/>
  <c r="N37" i="5"/>
  <c r="N36" i="5"/>
  <c r="O36" i="5" s="1"/>
  <c r="N35" i="5"/>
  <c r="O35" i="5" s="1"/>
  <c r="N34" i="5"/>
  <c r="O34" i="5" s="1"/>
  <c r="N33" i="5"/>
  <c r="O32" i="5"/>
  <c r="N32" i="5"/>
  <c r="N31" i="5"/>
  <c r="N30" i="5"/>
  <c r="O30" i="5" s="1"/>
  <c r="N29" i="5"/>
  <c r="O29" i="5"/>
  <c r="O28" i="5"/>
  <c r="N28" i="5"/>
  <c r="N27" i="5"/>
  <c r="O27" i="5" s="1"/>
  <c r="N26" i="5"/>
  <c r="O26" i="5" s="1"/>
  <c r="N25" i="5"/>
  <c r="N24" i="5"/>
  <c r="O24" i="5"/>
  <c r="N23" i="5"/>
  <c r="O23" i="5" s="1"/>
  <c r="N22" i="5"/>
  <c r="N21" i="5"/>
  <c r="N20" i="5"/>
  <c r="N19" i="5"/>
  <c r="O19" i="5" s="1"/>
  <c r="N18" i="5"/>
  <c r="N17" i="5"/>
  <c r="N16" i="5"/>
  <c r="O16" i="5" s="1"/>
  <c r="N15" i="5"/>
  <c r="N14" i="5"/>
  <c r="O14" i="5" s="1"/>
  <c r="N13" i="5"/>
  <c r="O13" i="5"/>
  <c r="O12" i="5"/>
  <c r="N12" i="5"/>
  <c r="N11" i="5"/>
  <c r="N10" i="5"/>
  <c r="O10" i="5" s="1"/>
  <c r="N9" i="5"/>
  <c r="O9" i="5"/>
  <c r="N8" i="5"/>
  <c r="O8" i="5"/>
  <c r="N7" i="5"/>
  <c r="O7" i="5" s="1"/>
  <c r="N6" i="5"/>
  <c r="N5" i="5"/>
  <c r="N4" i="5"/>
  <c r="O4" i="5" s="1"/>
  <c r="N3" i="5"/>
  <c r="O3" i="5" s="1"/>
  <c r="N2" i="5"/>
  <c r="O2" i="5" s="1"/>
  <c r="N45" i="4"/>
  <c r="O45" i="4" s="1"/>
  <c r="N44" i="4"/>
  <c r="O44" i="4" s="1"/>
  <c r="N43" i="4"/>
  <c r="O43" i="4" s="1"/>
  <c r="N42" i="4"/>
  <c r="N41" i="4"/>
  <c r="O41" i="4" s="1"/>
  <c r="N40" i="4"/>
  <c r="O40" i="4" s="1"/>
  <c r="N39" i="4"/>
  <c r="N38" i="4"/>
  <c r="O38" i="4" s="1"/>
  <c r="N37" i="4"/>
  <c r="O36" i="4"/>
  <c r="N36" i="4"/>
  <c r="N35" i="4"/>
  <c r="N34" i="4"/>
  <c r="O34" i="4" s="1"/>
  <c r="N33" i="4"/>
  <c r="N32" i="4"/>
  <c r="O32" i="4"/>
  <c r="N31" i="4"/>
  <c r="O31" i="4" s="1"/>
  <c r="N30" i="4"/>
  <c r="N29" i="4"/>
  <c r="O29" i="4" s="1"/>
  <c r="N28" i="4"/>
  <c r="O28" i="4" s="1"/>
  <c r="N27" i="4"/>
  <c r="O27" i="4" s="1"/>
  <c r="N26" i="4"/>
  <c r="N25" i="4"/>
  <c r="O25" i="4" s="1"/>
  <c r="N24" i="4"/>
  <c r="O24" i="4" s="1"/>
  <c r="N23" i="4"/>
  <c r="N22" i="4"/>
  <c r="O22" i="4" s="1"/>
  <c r="N21" i="4"/>
  <c r="O20" i="4"/>
  <c r="N20" i="4"/>
  <c r="N19" i="4"/>
  <c r="N18" i="4"/>
  <c r="O18" i="4" s="1"/>
  <c r="N17" i="4"/>
  <c r="N16" i="4"/>
  <c r="O16" i="4"/>
  <c r="N15" i="4"/>
  <c r="O15" i="4" s="1"/>
  <c r="N14" i="4"/>
  <c r="N13" i="4"/>
  <c r="O13" i="4" s="1"/>
  <c r="N12" i="4"/>
  <c r="O12" i="4" s="1"/>
  <c r="N11" i="4"/>
  <c r="O11" i="4" s="1"/>
  <c r="N10" i="4"/>
  <c r="N9" i="4"/>
  <c r="O9" i="4" s="1"/>
  <c r="N8" i="4"/>
  <c r="O8" i="4" s="1"/>
  <c r="N7" i="4"/>
  <c r="N6" i="4"/>
  <c r="O6" i="4" s="1"/>
  <c r="N5" i="4"/>
  <c r="O4" i="4"/>
  <c r="N4" i="4"/>
  <c r="N3" i="4"/>
  <c r="N2" i="4"/>
  <c r="O2" i="4" s="1"/>
  <c r="N54" i="3"/>
  <c r="N53" i="3"/>
  <c r="O53" i="3" s="1"/>
  <c r="N52" i="3"/>
  <c r="N51" i="3"/>
  <c r="N50" i="3"/>
  <c r="N49" i="3"/>
  <c r="N48" i="3"/>
  <c r="N47" i="3"/>
  <c r="N46" i="3"/>
  <c r="N45" i="3"/>
  <c r="N44" i="3"/>
  <c r="O44" i="3"/>
  <c r="N43" i="3"/>
  <c r="N42" i="3"/>
  <c r="N41" i="3"/>
  <c r="N40" i="3"/>
  <c r="N39" i="3"/>
  <c r="N38" i="3"/>
  <c r="N37" i="3"/>
  <c r="N36" i="3"/>
  <c r="N35" i="3"/>
  <c r="N34" i="3"/>
  <c r="N33" i="3"/>
  <c r="O33" i="3"/>
  <c r="N32" i="3"/>
  <c r="O32" i="3" s="1"/>
  <c r="N31" i="3"/>
  <c r="N30" i="3"/>
  <c r="O30" i="3" s="1"/>
  <c r="N29" i="3"/>
  <c r="O29" i="3"/>
  <c r="N28" i="3"/>
  <c r="N27" i="3"/>
  <c r="N26" i="3"/>
  <c r="N25" i="3"/>
  <c r="N24" i="3"/>
  <c r="O24" i="3" s="1"/>
  <c r="N23" i="3"/>
  <c r="N22" i="3"/>
  <c r="O22" i="3" s="1"/>
  <c r="N21" i="3"/>
  <c r="O20" i="3"/>
  <c r="N20" i="3"/>
  <c r="N19" i="3"/>
  <c r="N18" i="3"/>
  <c r="N17" i="3"/>
  <c r="O17" i="3"/>
  <c r="N16" i="3"/>
  <c r="O16" i="3" s="1"/>
  <c r="N15" i="3"/>
  <c r="O15" i="3" s="1"/>
  <c r="N14" i="3"/>
  <c r="N13" i="3"/>
  <c r="N12" i="3"/>
  <c r="O12" i="3"/>
  <c r="N11" i="3"/>
  <c r="O11" i="3" s="1"/>
  <c r="N10" i="3"/>
  <c r="N9" i="3"/>
  <c r="N8" i="3"/>
  <c r="N7" i="3"/>
  <c r="O7" i="3" s="1"/>
  <c r="N6" i="3"/>
  <c r="N5" i="3"/>
  <c r="N4" i="3"/>
  <c r="N3" i="3"/>
  <c r="N2" i="3"/>
  <c r="CZ50" i="2"/>
  <c r="DA50" i="2" s="1"/>
  <c r="CZ51" i="2"/>
  <c r="CZ52" i="2"/>
  <c r="DA52" i="2" s="1"/>
  <c r="CZ53" i="2"/>
  <c r="DA53" i="2"/>
  <c r="CZ54" i="2"/>
  <c r="DA54" i="2" s="1"/>
  <c r="CZ55" i="2"/>
  <c r="DA55" i="2" s="1"/>
  <c r="CZ56" i="2"/>
  <c r="DA56" i="2" s="1"/>
  <c r="CZ57" i="2"/>
  <c r="DA57" i="2" s="1"/>
  <c r="CZ58" i="2"/>
  <c r="CZ59" i="2"/>
  <c r="CZ60" i="2"/>
  <c r="CZ61" i="2"/>
  <c r="DA61" i="2" s="1"/>
  <c r="CT50" i="2"/>
  <c r="CU50" i="2" s="1"/>
  <c r="CT51" i="2"/>
  <c r="CT52" i="2"/>
  <c r="CU52" i="2" s="1"/>
  <c r="CT53" i="2"/>
  <c r="CU53" i="2"/>
  <c r="CT54" i="2"/>
  <c r="CT55" i="2"/>
  <c r="CU55" i="2" s="1"/>
  <c r="CT56" i="2"/>
  <c r="CT57" i="2"/>
  <c r="CU57" i="2" s="1"/>
  <c r="CT58" i="2"/>
  <c r="CU59" i="2"/>
  <c r="CT59" i="2"/>
  <c r="CT60" i="2"/>
  <c r="CT61" i="2"/>
  <c r="CN50" i="2"/>
  <c r="CO50" i="2" s="1"/>
  <c r="CN51" i="2"/>
  <c r="CN52" i="2"/>
  <c r="CO52" i="2" s="1"/>
  <c r="CN53" i="2"/>
  <c r="CN54" i="2"/>
  <c r="CO54" i="2" s="1"/>
  <c r="CO55" i="2"/>
  <c r="CN55" i="2"/>
  <c r="CN56" i="2"/>
  <c r="CO56" i="2" s="1"/>
  <c r="CN57" i="2"/>
  <c r="CO57" i="2"/>
  <c r="CN58" i="2"/>
  <c r="CN59" i="2"/>
  <c r="CN60" i="2"/>
  <c r="CN61" i="2"/>
  <c r="CO61" i="2"/>
  <c r="CH50" i="2"/>
  <c r="CI50" i="2"/>
  <c r="CH51" i="2"/>
  <c r="CH52" i="2"/>
  <c r="CI52" i="2" s="1"/>
  <c r="CH53" i="2"/>
  <c r="CI53" i="2" s="1"/>
  <c r="CH54" i="2"/>
  <c r="CI54" i="2" s="1"/>
  <c r="CH55" i="2"/>
  <c r="CI55" i="2" s="1"/>
  <c r="CH56" i="2"/>
  <c r="CH57" i="2"/>
  <c r="CI57" i="2" s="1"/>
  <c r="CH58" i="2"/>
  <c r="CI58" i="2"/>
  <c r="CH59" i="2"/>
  <c r="CH60" i="2"/>
  <c r="CI60" i="2" s="1"/>
  <c r="CH61" i="2"/>
  <c r="CB50" i="2"/>
  <c r="CC50" i="2" s="1"/>
  <c r="CB51" i="2"/>
  <c r="CC51" i="2" s="1"/>
  <c r="CB52" i="2"/>
  <c r="CB53" i="2"/>
  <c r="CC53" i="2"/>
  <c r="CB54" i="2"/>
  <c r="CC54" i="2"/>
  <c r="CB55" i="2"/>
  <c r="CB56" i="2"/>
  <c r="CC56" i="2" s="1"/>
  <c r="CB57" i="2"/>
  <c r="CC57" i="2" s="1"/>
  <c r="CB58" i="2"/>
  <c r="CC58" i="2" s="1"/>
  <c r="CB59" i="2"/>
  <c r="CC59" i="2" s="1"/>
  <c r="CB60" i="2"/>
  <c r="CB61" i="2"/>
  <c r="CC61" i="2" s="1"/>
  <c r="BV50" i="2"/>
  <c r="BV51" i="2"/>
  <c r="BV52" i="2"/>
  <c r="BV53" i="2"/>
  <c r="BV54" i="2"/>
  <c r="BW54" i="2" s="1"/>
  <c r="BV55" i="2"/>
  <c r="BV56" i="2"/>
  <c r="BW56" i="2" s="1"/>
  <c r="BV57" i="2"/>
  <c r="BV58" i="2"/>
  <c r="BW58" i="2" s="1"/>
  <c r="BV59" i="2"/>
  <c r="BV60" i="2"/>
  <c r="BW60" i="2" s="1"/>
  <c r="BV61" i="2"/>
  <c r="BW61" i="2"/>
  <c r="BP50" i="2"/>
  <c r="BP51" i="2"/>
  <c r="BQ51" i="2" s="1"/>
  <c r="BP52" i="2"/>
  <c r="BP53" i="2"/>
  <c r="BQ53" i="2" s="1"/>
  <c r="BP54" i="2"/>
  <c r="BP55" i="2"/>
  <c r="BQ55" i="2" s="1"/>
  <c r="BP56" i="2"/>
  <c r="BP57" i="2"/>
  <c r="BQ57" i="2" s="1"/>
  <c r="BP58" i="2"/>
  <c r="BP59" i="2"/>
  <c r="BQ59" i="2" s="1"/>
  <c r="BP60" i="2"/>
  <c r="BP61" i="2"/>
  <c r="BQ61" i="2" s="1"/>
  <c r="BJ50" i="2"/>
  <c r="BJ51" i="2"/>
  <c r="BK51" i="2" s="1"/>
  <c r="BJ52" i="2"/>
  <c r="BJ53" i="2"/>
  <c r="BK53" i="2" s="1"/>
  <c r="BJ54" i="2"/>
  <c r="BK54" i="2" s="1"/>
  <c r="BJ55" i="2"/>
  <c r="BJ56" i="2"/>
  <c r="BJ57" i="2"/>
  <c r="BK57" i="2"/>
  <c r="BJ58" i="2"/>
  <c r="BK58" i="2" s="1"/>
  <c r="BJ59" i="2"/>
  <c r="BK59" i="2" s="1"/>
  <c r="BJ60" i="2"/>
  <c r="BJ61" i="2"/>
  <c r="BK61" i="2" s="1"/>
  <c r="BD50" i="2"/>
  <c r="BE50" i="2" s="1"/>
  <c r="BD51" i="2"/>
  <c r="BD52" i="2"/>
  <c r="BE52" i="2" s="1"/>
  <c r="BD53" i="2"/>
  <c r="BE53" i="2" s="1"/>
  <c r="BD54" i="2"/>
  <c r="BE54" i="2" s="1"/>
  <c r="BD55" i="2"/>
  <c r="BD56" i="2"/>
  <c r="BE56" i="2" s="1"/>
  <c r="BD57" i="2"/>
  <c r="BE57" i="2"/>
  <c r="BD58" i="2"/>
  <c r="BD59" i="2"/>
  <c r="BE59" i="2" s="1"/>
  <c r="BD60" i="2"/>
  <c r="BD61" i="2"/>
  <c r="BE61" i="2"/>
  <c r="AX50" i="2"/>
  <c r="AY50" i="2"/>
  <c r="AX51" i="2"/>
  <c r="AX52" i="2"/>
  <c r="AY52" i="2" s="1"/>
  <c r="AX53" i="2"/>
  <c r="AY53" i="2" s="1"/>
  <c r="AX54" i="2"/>
  <c r="AX55" i="2"/>
  <c r="AY55" i="2" s="1"/>
  <c r="AX56" i="2"/>
  <c r="AX57" i="2"/>
  <c r="AY57" i="2"/>
  <c r="AX58" i="2"/>
  <c r="AY58" i="2"/>
  <c r="AY59" i="2"/>
  <c r="AX59" i="2"/>
  <c r="AX60" i="2"/>
  <c r="AY60" i="2" s="1"/>
  <c r="AX61" i="2"/>
  <c r="AR50" i="2"/>
  <c r="AS50" i="2" s="1"/>
  <c r="AR51" i="2"/>
  <c r="AR52" i="2"/>
  <c r="AS52" i="2" s="1"/>
  <c r="AR53" i="2"/>
  <c r="AS53" i="2"/>
  <c r="AR54" i="2"/>
  <c r="AR55" i="2"/>
  <c r="AS55" i="2" s="1"/>
  <c r="AR56" i="2"/>
  <c r="AR57" i="2"/>
  <c r="AS57" i="2"/>
  <c r="AR58" i="2"/>
  <c r="AR59" i="2"/>
  <c r="AS59" i="2" s="1"/>
  <c r="AR60" i="2"/>
  <c r="AR61" i="2"/>
  <c r="AS61" i="2" s="1"/>
  <c r="AL50" i="2"/>
  <c r="AM50" i="2" s="1"/>
  <c r="AL51" i="2"/>
  <c r="AL52" i="2"/>
  <c r="AM52" i="2" s="1"/>
  <c r="AL53" i="2"/>
  <c r="AM53" i="2" s="1"/>
  <c r="AL54" i="2"/>
  <c r="AM54" i="2" s="1"/>
  <c r="AL55" i="2"/>
  <c r="AL56" i="2"/>
  <c r="AM56" i="2" s="1"/>
  <c r="AL57" i="2"/>
  <c r="AM57" i="2" s="1"/>
  <c r="AL58" i="2"/>
  <c r="AM58" i="2" s="1"/>
  <c r="AL59" i="2"/>
  <c r="AL60" i="2"/>
  <c r="AM60" i="2" s="1"/>
  <c r="AL61" i="2"/>
  <c r="AM61" i="2" s="1"/>
  <c r="AF50" i="2"/>
  <c r="AG50" i="2" s="1"/>
  <c r="AF51" i="2"/>
  <c r="AF52" i="2"/>
  <c r="AG52" i="2" s="1"/>
  <c r="AF53" i="2"/>
  <c r="AG53" i="2" s="1"/>
  <c r="AF54" i="2"/>
  <c r="AG54" i="2" s="1"/>
  <c r="AF55" i="2"/>
  <c r="AF56" i="2"/>
  <c r="AG56" i="2" s="1"/>
  <c r="AF57" i="2"/>
  <c r="AG57" i="2" s="1"/>
  <c r="AF58" i="2"/>
  <c r="AG58" i="2" s="1"/>
  <c r="AF59" i="2"/>
  <c r="AF60" i="2"/>
  <c r="AG60" i="2" s="1"/>
  <c r="AF61" i="2"/>
  <c r="AG61" i="2" s="1"/>
  <c r="Z50" i="2"/>
  <c r="Z51" i="2"/>
  <c r="Z52" i="2"/>
  <c r="Z53" i="2"/>
  <c r="Z54" i="2"/>
  <c r="Z55" i="2"/>
  <c r="Z56" i="2"/>
  <c r="Z57" i="2"/>
  <c r="Z58" i="2"/>
  <c r="Z59" i="2"/>
  <c r="Z60" i="2"/>
  <c r="Z61" i="2"/>
  <c r="T50" i="2"/>
  <c r="U50" i="2" s="1"/>
  <c r="T51" i="2"/>
  <c r="T52" i="2"/>
  <c r="U52" i="2" s="1"/>
  <c r="T53" i="2"/>
  <c r="U53" i="2" s="1"/>
  <c r="T54" i="2"/>
  <c r="U54" i="2" s="1"/>
  <c r="T55" i="2"/>
  <c r="T56" i="2"/>
  <c r="U56" i="2" s="1"/>
  <c r="T57" i="2"/>
  <c r="U57" i="2" s="1"/>
  <c r="T58" i="2"/>
  <c r="U58" i="2" s="1"/>
  <c r="T59" i="2"/>
  <c r="T60" i="2"/>
  <c r="U60" i="2" s="1"/>
  <c r="T61" i="2"/>
  <c r="U61" i="2" s="1"/>
  <c r="CZ49" i="2"/>
  <c r="DA48" i="2"/>
  <c r="CZ48" i="2"/>
  <c r="CZ47" i="2"/>
  <c r="CZ46" i="2"/>
  <c r="DA46" i="2" s="1"/>
  <c r="CZ45" i="2"/>
  <c r="DA44" i="2"/>
  <c r="CZ44" i="2"/>
  <c r="CZ43" i="2"/>
  <c r="CZ42" i="2"/>
  <c r="CZ41" i="2"/>
  <c r="CZ40" i="2"/>
  <c r="DA40" i="2" s="1"/>
  <c r="CZ39" i="2"/>
  <c r="DA39" i="2" s="1"/>
  <c r="CZ38" i="2"/>
  <c r="DA38" i="2" s="1"/>
  <c r="CZ37" i="2"/>
  <c r="DA37" i="2" s="1"/>
  <c r="DA36" i="2"/>
  <c r="CZ36" i="2"/>
  <c r="CZ35" i="2"/>
  <c r="CZ34" i="2"/>
  <c r="CZ33" i="2"/>
  <c r="CZ32" i="2"/>
  <c r="DA32" i="2" s="1"/>
  <c r="CZ31" i="2"/>
  <c r="DA31" i="2" s="1"/>
  <c r="CZ30" i="2"/>
  <c r="DA30" i="2" s="1"/>
  <c r="CZ29" i="2"/>
  <c r="DA29" i="2" s="1"/>
  <c r="CZ28" i="2"/>
  <c r="DA28" i="2"/>
  <c r="CZ27" i="2"/>
  <c r="CZ26" i="2"/>
  <c r="CZ25" i="2"/>
  <c r="CZ24" i="2"/>
  <c r="CZ23" i="2"/>
  <c r="DA23" i="2" s="1"/>
  <c r="CZ22" i="2"/>
  <c r="DA22" i="2" s="1"/>
  <c r="CZ21" i="2"/>
  <c r="DA21" i="2" s="1"/>
  <c r="CZ20" i="2"/>
  <c r="DA20" i="2" s="1"/>
  <c r="CZ19" i="2"/>
  <c r="CZ18" i="2"/>
  <c r="DA18" i="2" s="1"/>
  <c r="CZ17" i="2"/>
  <c r="DA16" i="2"/>
  <c r="CZ16" i="2"/>
  <c r="CZ15" i="2"/>
  <c r="DA15" i="2" s="1"/>
  <c r="CZ14" i="2"/>
  <c r="DA14" i="2" s="1"/>
  <c r="CZ13" i="2"/>
  <c r="DA13" i="2" s="1"/>
  <c r="CZ12" i="2"/>
  <c r="DA12" i="2"/>
  <c r="CZ11" i="2"/>
  <c r="DA11" i="2" s="1"/>
  <c r="CZ10" i="2"/>
  <c r="CZ9" i="2"/>
  <c r="DA9" i="2" s="1"/>
  <c r="CZ8" i="2"/>
  <c r="CZ7" i="2"/>
  <c r="DA7" i="2" s="1"/>
  <c r="CZ6" i="2"/>
  <c r="CZ5" i="2"/>
  <c r="DA5" i="2" s="1"/>
  <c r="CZ4" i="2"/>
  <c r="CZ3" i="2"/>
  <c r="CZ2" i="2"/>
  <c r="CT49" i="2"/>
  <c r="CT48" i="2"/>
  <c r="CU48" i="2" s="1"/>
  <c r="CT47" i="2"/>
  <c r="CT46" i="2"/>
  <c r="CU46" i="2" s="1"/>
  <c r="CT45" i="2"/>
  <c r="CU44" i="2"/>
  <c r="CT44" i="2"/>
  <c r="CT43" i="2"/>
  <c r="CT42" i="2"/>
  <c r="CT41" i="2"/>
  <c r="CT40" i="2"/>
  <c r="CT39" i="2"/>
  <c r="CU39" i="2" s="1"/>
  <c r="CT38" i="2"/>
  <c r="CT37" i="2"/>
  <c r="CU37" i="2" s="1"/>
  <c r="CT36" i="2"/>
  <c r="CU36" i="2" s="1"/>
  <c r="CT35" i="2"/>
  <c r="CT34" i="2"/>
  <c r="CT33" i="2"/>
  <c r="CT32" i="2"/>
  <c r="CU32" i="2" s="1"/>
  <c r="CT31" i="2"/>
  <c r="CT30" i="2"/>
  <c r="CU30" i="2" s="1"/>
  <c r="CT29" i="2"/>
  <c r="CU28" i="2"/>
  <c r="CT28" i="2"/>
  <c r="CT27" i="2"/>
  <c r="CT26" i="2"/>
  <c r="CT25" i="2"/>
  <c r="CU24" i="2"/>
  <c r="CT24" i="2"/>
  <c r="CT23" i="2"/>
  <c r="CU23" i="2" s="1"/>
  <c r="CT22" i="2"/>
  <c r="CT21" i="2"/>
  <c r="CU21" i="2" s="1"/>
  <c r="CT20" i="2"/>
  <c r="CT19" i="2"/>
  <c r="CU19" i="2" s="1"/>
  <c r="CT18" i="2"/>
  <c r="CT17" i="2"/>
  <c r="CU17" i="2" s="1"/>
  <c r="CT16" i="2"/>
  <c r="CU16" i="2" s="1"/>
  <c r="CT15" i="2"/>
  <c r="CT14" i="2"/>
  <c r="CU14" i="2" s="1"/>
  <c r="CT13" i="2"/>
  <c r="CT12" i="2"/>
  <c r="CU12" i="2" s="1"/>
  <c r="CT11" i="2"/>
  <c r="CT10" i="2"/>
  <c r="CU10" i="2" s="1"/>
  <c r="CT9" i="2"/>
  <c r="CU8" i="2"/>
  <c r="CT8" i="2"/>
  <c r="CT7" i="2"/>
  <c r="CT6" i="2"/>
  <c r="CT5" i="2"/>
  <c r="CU5" i="2" s="1"/>
  <c r="CT4" i="2"/>
  <c r="CU4" i="2" s="1"/>
  <c r="CT3" i="2"/>
  <c r="CU3" i="2" s="1"/>
  <c r="CT2" i="2"/>
  <c r="CN49" i="2"/>
  <c r="CO49" i="2" s="1"/>
  <c r="CN48" i="2"/>
  <c r="CO48" i="2" s="1"/>
  <c r="CN47" i="2"/>
  <c r="CN46" i="2"/>
  <c r="CO46" i="2" s="1"/>
  <c r="CN45" i="2"/>
  <c r="CO44" i="2"/>
  <c r="CN44" i="2"/>
  <c r="CN43" i="2"/>
  <c r="CN42" i="2"/>
  <c r="CO42" i="2" s="1"/>
  <c r="CN41" i="2"/>
  <c r="CO40" i="2"/>
  <c r="CN40" i="2"/>
  <c r="CN39" i="2"/>
  <c r="CO39" i="2" s="1"/>
  <c r="CN38" i="2"/>
  <c r="CN37" i="2"/>
  <c r="CO37" i="2" s="1"/>
  <c r="CN36" i="2"/>
  <c r="CO36" i="2" s="1"/>
  <c r="CN35" i="2"/>
  <c r="CO35" i="2" s="1"/>
  <c r="CN34" i="2"/>
  <c r="CN33" i="2"/>
  <c r="CO33" i="2" s="1"/>
  <c r="CN32" i="2"/>
  <c r="CO32" i="2" s="1"/>
  <c r="CN31" i="2"/>
  <c r="CN30" i="2"/>
  <c r="CO30" i="2" s="1"/>
  <c r="CN29" i="2"/>
  <c r="CO28" i="2"/>
  <c r="CN28" i="2"/>
  <c r="CN27" i="2"/>
  <c r="CN26" i="2"/>
  <c r="CO26" i="2" s="1"/>
  <c r="CN25" i="2"/>
  <c r="CO24" i="2"/>
  <c r="CN24" i="2"/>
  <c r="CN23" i="2"/>
  <c r="CO23" i="2" s="1"/>
  <c r="CN22" i="2"/>
  <c r="CN21" i="2"/>
  <c r="CO21" i="2" s="1"/>
  <c r="CN20" i="2"/>
  <c r="CO20" i="2" s="1"/>
  <c r="CN19" i="2"/>
  <c r="CO19" i="2" s="1"/>
  <c r="CN18" i="2"/>
  <c r="CN17" i="2"/>
  <c r="CO17" i="2" s="1"/>
  <c r="CN16" i="2"/>
  <c r="CO16" i="2" s="1"/>
  <c r="CN15" i="2"/>
  <c r="CN14" i="2"/>
  <c r="CO14" i="2" s="1"/>
  <c r="CN13" i="2"/>
  <c r="CO12" i="2"/>
  <c r="CN12" i="2"/>
  <c r="CN11" i="2"/>
  <c r="CO11" i="2" s="1"/>
  <c r="CN10" i="2"/>
  <c r="CO10" i="2" s="1"/>
  <c r="CN9" i="2"/>
  <c r="CO9" i="2" s="1"/>
  <c r="CN8" i="2"/>
  <c r="CO8" i="2"/>
  <c r="CN7" i="2"/>
  <c r="CO7" i="2" s="1"/>
  <c r="CN6" i="2"/>
  <c r="CN5" i="2"/>
  <c r="CO5" i="2" s="1"/>
  <c r="CN4" i="2"/>
  <c r="CO4" i="2" s="1"/>
  <c r="CN3" i="2"/>
  <c r="CO3" i="2" s="1"/>
  <c r="CN2" i="2"/>
  <c r="CO2" i="2" s="1"/>
  <c r="CH49" i="2"/>
  <c r="CI49" i="2" s="1"/>
  <c r="CI48" i="2"/>
  <c r="CH48" i="2"/>
  <c r="CH47" i="2"/>
  <c r="CH46" i="2"/>
  <c r="CI46" i="2" s="1"/>
  <c r="CH45" i="2"/>
  <c r="CI44" i="2"/>
  <c r="CH44" i="2"/>
  <c r="CH43" i="2"/>
  <c r="CI43" i="2" s="1"/>
  <c r="CH42" i="2"/>
  <c r="CI42" i="2" s="1"/>
  <c r="CH41" i="2"/>
  <c r="CI41" i="2" s="1"/>
  <c r="CH40" i="2"/>
  <c r="CI40" i="2"/>
  <c r="CH39" i="2"/>
  <c r="CI39" i="2" s="1"/>
  <c r="CH38" i="2"/>
  <c r="CH37" i="2"/>
  <c r="CI37" i="2" s="1"/>
  <c r="CH36" i="2"/>
  <c r="CH35" i="2"/>
  <c r="CI35" i="2" s="1"/>
  <c r="CH34" i="2"/>
  <c r="CH33" i="2"/>
  <c r="CI33" i="2" s="1"/>
  <c r="CH32" i="2"/>
  <c r="CI32" i="2" s="1"/>
  <c r="CH31" i="2"/>
  <c r="CH30" i="2"/>
  <c r="CI30" i="2" s="1"/>
  <c r="CH29" i="2"/>
  <c r="CI28" i="2"/>
  <c r="CH28" i="2"/>
  <c r="CH27" i="2"/>
  <c r="CH26" i="2"/>
  <c r="CI26" i="2" s="1"/>
  <c r="CH25" i="2"/>
  <c r="CI24" i="2"/>
  <c r="CH24" i="2"/>
  <c r="CH23" i="2"/>
  <c r="CI23" i="2" s="1"/>
  <c r="CH22" i="2"/>
  <c r="CH21" i="2"/>
  <c r="CI21" i="2" s="1"/>
  <c r="CH20" i="2"/>
  <c r="CI20" i="2" s="1"/>
  <c r="CH19" i="2"/>
  <c r="CI19" i="2" s="1"/>
  <c r="CH18" i="2"/>
  <c r="CI18" i="2" s="1"/>
  <c r="CH17" i="2"/>
  <c r="CI17" i="2" s="1"/>
  <c r="CH16" i="2"/>
  <c r="CI16" i="2"/>
  <c r="CH15" i="2"/>
  <c r="CH14" i="2"/>
  <c r="CH13" i="2"/>
  <c r="CH12" i="2"/>
  <c r="CI12" i="2" s="1"/>
  <c r="CH11" i="2"/>
  <c r="CI11" i="2" s="1"/>
  <c r="CH10" i="2"/>
  <c r="CI10" i="2" s="1"/>
  <c r="CH9" i="2"/>
  <c r="CI9" i="2" s="1"/>
  <c r="CI8" i="2"/>
  <c r="CH8" i="2"/>
  <c r="CH7" i="2"/>
  <c r="CH6" i="2"/>
  <c r="CH5" i="2"/>
  <c r="CH4" i="2"/>
  <c r="CI4" i="2" s="1"/>
  <c r="CH3" i="2"/>
  <c r="CI3" i="2" s="1"/>
  <c r="CH2" i="2"/>
  <c r="CI2" i="2" s="1"/>
  <c r="CB49" i="2"/>
  <c r="CC49" i="2" s="1"/>
  <c r="CC48" i="2"/>
  <c r="CB48" i="2"/>
  <c r="CB47" i="2"/>
  <c r="CB46" i="2"/>
  <c r="CC46" i="2" s="1"/>
  <c r="CB45" i="2"/>
  <c r="CC44" i="2"/>
  <c r="CB44" i="2"/>
  <c r="CB43" i="2"/>
  <c r="CC43" i="2" s="1"/>
  <c r="CB42" i="2"/>
  <c r="CC42" i="2" s="1"/>
  <c r="CB41" i="2"/>
  <c r="CC41" i="2" s="1"/>
  <c r="CB40" i="2"/>
  <c r="CC40" i="2"/>
  <c r="CB39" i="2"/>
  <c r="CC39" i="2" s="1"/>
  <c r="CB38" i="2"/>
  <c r="CB37" i="2"/>
  <c r="CC37" i="2" s="1"/>
  <c r="CB36" i="2"/>
  <c r="CB35" i="2"/>
  <c r="CC35" i="2" s="1"/>
  <c r="CB34" i="2"/>
  <c r="CB33" i="2"/>
  <c r="CC33" i="2" s="1"/>
  <c r="CB32" i="2"/>
  <c r="CC32" i="2" s="1"/>
  <c r="CB31" i="2"/>
  <c r="CB30" i="2"/>
  <c r="CC30" i="2" s="1"/>
  <c r="CB29" i="2"/>
  <c r="CC28" i="2"/>
  <c r="CB28" i="2"/>
  <c r="CB27" i="2"/>
  <c r="CB26" i="2"/>
  <c r="CC26" i="2" s="1"/>
  <c r="CB25" i="2"/>
  <c r="CB24" i="2"/>
  <c r="CC24" i="2"/>
  <c r="CB23" i="2"/>
  <c r="CC23" i="2" s="1"/>
  <c r="CB22" i="2"/>
  <c r="CB21" i="2"/>
  <c r="CC21" i="2" s="1"/>
  <c r="CB20" i="2"/>
  <c r="CB19" i="2"/>
  <c r="CC19" i="2" s="1"/>
  <c r="CB18" i="2"/>
  <c r="CB17" i="2"/>
  <c r="CC17" i="2" s="1"/>
  <c r="CB16" i="2"/>
  <c r="CC16" i="2" s="1"/>
  <c r="CB15" i="2"/>
  <c r="CB14" i="2"/>
  <c r="CC14" i="2" s="1"/>
  <c r="CB13" i="2"/>
  <c r="CC12" i="2"/>
  <c r="CB12" i="2"/>
  <c r="CB11" i="2"/>
  <c r="CB10" i="2"/>
  <c r="CC10" i="2" s="1"/>
  <c r="CB9" i="2"/>
  <c r="CC8" i="2"/>
  <c r="CB8" i="2"/>
  <c r="CB7" i="2"/>
  <c r="CC7" i="2" s="1"/>
  <c r="CB6" i="2"/>
  <c r="CB5" i="2"/>
  <c r="CC5" i="2" s="1"/>
  <c r="CB4" i="2"/>
  <c r="CC4" i="2" s="1"/>
  <c r="CB3" i="2"/>
  <c r="CC3" i="2" s="1"/>
  <c r="CB2" i="2"/>
  <c r="CC2" i="2" s="1"/>
  <c r="BV49" i="2"/>
  <c r="BW49" i="2" s="1"/>
  <c r="BV48" i="2"/>
  <c r="BW48" i="2"/>
  <c r="BV47" i="2"/>
  <c r="BV46" i="2"/>
  <c r="BV45" i="2"/>
  <c r="BV44" i="2"/>
  <c r="BW44" i="2" s="1"/>
  <c r="BV43" i="2"/>
  <c r="BW43" i="2" s="1"/>
  <c r="BV42" i="2"/>
  <c r="BW42" i="2" s="1"/>
  <c r="BV41" i="2"/>
  <c r="BW41" i="2" s="1"/>
  <c r="BW40" i="2"/>
  <c r="BV40" i="2"/>
  <c r="BV39" i="2"/>
  <c r="BV38" i="2"/>
  <c r="BV37" i="2"/>
  <c r="BV36" i="2"/>
  <c r="BW36" i="2" s="1"/>
  <c r="BV35" i="2"/>
  <c r="BW35" i="2" s="1"/>
  <c r="BV34" i="2"/>
  <c r="BW34" i="2" s="1"/>
  <c r="BV33" i="2"/>
  <c r="BW33" i="2" s="1"/>
  <c r="BW32" i="2"/>
  <c r="BV32" i="2"/>
  <c r="BV31" i="2"/>
  <c r="BV30" i="2"/>
  <c r="BW30" i="2" s="1"/>
  <c r="BV29" i="2"/>
  <c r="BW28" i="2"/>
  <c r="BV28" i="2"/>
  <c r="BV27" i="2"/>
  <c r="BW27" i="2" s="1"/>
  <c r="BV26" i="2"/>
  <c r="BW26" i="2" s="1"/>
  <c r="BV25" i="2"/>
  <c r="BW25" i="2" s="1"/>
  <c r="BV24" i="2"/>
  <c r="BW24" i="2"/>
  <c r="BV23" i="2"/>
  <c r="BW23" i="2" s="1"/>
  <c r="BV22" i="2"/>
  <c r="BV21" i="2"/>
  <c r="BW21" i="2" s="1"/>
  <c r="BV20" i="2"/>
  <c r="BW20" i="2" s="1"/>
  <c r="BV19" i="2"/>
  <c r="BW19" i="2" s="1"/>
  <c r="BV18" i="2"/>
  <c r="BW18" i="2" s="1"/>
  <c r="BV17" i="2"/>
  <c r="BW17" i="2" s="1"/>
  <c r="BW16" i="2"/>
  <c r="BV16" i="2"/>
  <c r="BV15" i="2"/>
  <c r="BV14" i="2"/>
  <c r="BW14" i="2" s="1"/>
  <c r="BV13" i="2"/>
  <c r="BW12" i="2"/>
  <c r="BV12" i="2"/>
  <c r="BV11" i="2"/>
  <c r="BW11" i="2" s="1"/>
  <c r="BV10" i="2"/>
  <c r="BW10" i="2" s="1"/>
  <c r="BV9" i="2"/>
  <c r="BW9" i="2" s="1"/>
  <c r="BV8" i="2"/>
  <c r="BW8" i="2"/>
  <c r="BV7" i="2"/>
  <c r="BW7" i="2" s="1"/>
  <c r="BV6" i="2"/>
  <c r="BV5" i="2"/>
  <c r="BW5" i="2" s="1"/>
  <c r="BV4" i="2"/>
  <c r="BV3" i="2"/>
  <c r="BW3" i="2" s="1"/>
  <c r="BV2" i="2"/>
  <c r="BP49" i="2"/>
  <c r="BQ49" i="2" s="1"/>
  <c r="BP48" i="2"/>
  <c r="BP47" i="2"/>
  <c r="BQ47" i="2" s="1"/>
  <c r="BP46" i="2"/>
  <c r="BP45" i="2"/>
  <c r="BQ45" i="2" s="1"/>
  <c r="BP44" i="2"/>
  <c r="BP43" i="2"/>
  <c r="BQ43" i="2" s="1"/>
  <c r="BP42" i="2"/>
  <c r="BP41" i="2"/>
  <c r="BP40" i="2"/>
  <c r="BP39" i="2"/>
  <c r="BQ39" i="2" s="1"/>
  <c r="BP38" i="2"/>
  <c r="BP37" i="2"/>
  <c r="BQ37" i="2" s="1"/>
  <c r="BP36" i="2"/>
  <c r="BP35" i="2"/>
  <c r="BQ35" i="2" s="1"/>
  <c r="BP34" i="2"/>
  <c r="BP33" i="2"/>
  <c r="BQ33" i="2" s="1"/>
  <c r="BP32" i="2"/>
  <c r="BP31" i="2"/>
  <c r="BQ31" i="2" s="1"/>
  <c r="BP30" i="2"/>
  <c r="BP29" i="2"/>
  <c r="BQ29" i="2" s="1"/>
  <c r="BP28" i="2"/>
  <c r="BP27" i="2"/>
  <c r="BQ27" i="2" s="1"/>
  <c r="BP26" i="2"/>
  <c r="BP25" i="2"/>
  <c r="BQ25" i="2" s="1"/>
  <c r="BP24" i="2"/>
  <c r="BP23" i="2"/>
  <c r="BQ23" i="2" s="1"/>
  <c r="BP22" i="2"/>
  <c r="BP21" i="2"/>
  <c r="BQ21" i="2" s="1"/>
  <c r="BP20" i="2"/>
  <c r="BP19" i="2"/>
  <c r="BQ19" i="2" s="1"/>
  <c r="BP18" i="2"/>
  <c r="BP17" i="2"/>
  <c r="BQ17" i="2" s="1"/>
  <c r="BP16" i="2"/>
  <c r="BP15" i="2"/>
  <c r="BQ15" i="2" s="1"/>
  <c r="BP14" i="2"/>
  <c r="BP13" i="2"/>
  <c r="BQ13" i="2" s="1"/>
  <c r="BP12" i="2"/>
  <c r="BP11" i="2"/>
  <c r="BQ11" i="2" s="1"/>
  <c r="BP10" i="2"/>
  <c r="BP9" i="2"/>
  <c r="BQ9" i="2" s="1"/>
  <c r="BP8" i="2"/>
  <c r="BP7" i="2"/>
  <c r="BQ7" i="2" s="1"/>
  <c r="BP6" i="2"/>
  <c r="BP5" i="2"/>
  <c r="BQ5" i="2" s="1"/>
  <c r="BP4" i="2"/>
  <c r="BP3" i="2"/>
  <c r="BQ3" i="2" s="1"/>
  <c r="BP2" i="2"/>
  <c r="BJ49" i="2"/>
  <c r="BK49" i="2" s="1"/>
  <c r="BJ48" i="2"/>
  <c r="BK48" i="2" s="1"/>
  <c r="BJ47" i="2"/>
  <c r="BJ46" i="2"/>
  <c r="BK46" i="2" s="1"/>
  <c r="BJ45" i="2"/>
  <c r="BK44" i="2"/>
  <c r="BJ44" i="2"/>
  <c r="BJ43" i="2"/>
  <c r="BJ42" i="2"/>
  <c r="BK42" i="2" s="1"/>
  <c r="BJ41" i="2"/>
  <c r="BK40" i="2"/>
  <c r="BJ40" i="2"/>
  <c r="BJ39" i="2"/>
  <c r="BK39" i="2" s="1"/>
  <c r="BJ38" i="2"/>
  <c r="BJ37" i="2"/>
  <c r="BK37" i="2" s="1"/>
  <c r="BJ36" i="2"/>
  <c r="BJ35" i="2"/>
  <c r="BK35" i="2" s="1"/>
  <c r="BJ34" i="2"/>
  <c r="BJ33" i="2"/>
  <c r="BK33" i="2" s="1"/>
  <c r="BJ32" i="2"/>
  <c r="BK32" i="2" s="1"/>
  <c r="BJ31" i="2"/>
  <c r="BJ30" i="2"/>
  <c r="BJ29" i="2"/>
  <c r="BJ28" i="2"/>
  <c r="BK28" i="2" s="1"/>
  <c r="BJ27" i="2"/>
  <c r="BJ26" i="2"/>
  <c r="BK26" i="2" s="1"/>
  <c r="BJ25" i="2"/>
  <c r="BK24" i="2"/>
  <c r="BJ24" i="2"/>
  <c r="BJ23" i="2"/>
  <c r="BJ22" i="2"/>
  <c r="BJ21" i="2"/>
  <c r="BJ20" i="2"/>
  <c r="BK20" i="2" s="1"/>
  <c r="BJ19" i="2"/>
  <c r="BK19" i="2" s="1"/>
  <c r="BJ18" i="2"/>
  <c r="BK18" i="2" s="1"/>
  <c r="BJ17" i="2"/>
  <c r="BK17" i="2" s="1"/>
  <c r="BK16" i="2"/>
  <c r="BJ16" i="2"/>
  <c r="BJ15" i="2"/>
  <c r="BJ14" i="2"/>
  <c r="BJ13" i="2"/>
  <c r="BJ12" i="2"/>
  <c r="BK12" i="2" s="1"/>
  <c r="BJ11" i="2"/>
  <c r="BK11" i="2" s="1"/>
  <c r="BJ10" i="2"/>
  <c r="BK10" i="2" s="1"/>
  <c r="BJ9" i="2"/>
  <c r="BK9" i="2" s="1"/>
  <c r="BJ8" i="2"/>
  <c r="BK8" i="2"/>
  <c r="BJ7" i="2"/>
  <c r="BJ6" i="2"/>
  <c r="BJ5" i="2"/>
  <c r="BJ4" i="2"/>
  <c r="BK4" i="2" s="1"/>
  <c r="BJ3" i="2"/>
  <c r="BK3" i="2" s="1"/>
  <c r="BJ2" i="2"/>
  <c r="BK2" i="2" s="1"/>
  <c r="BD49" i="2"/>
  <c r="BE49" i="2" s="1"/>
  <c r="BE48" i="2"/>
  <c r="BD48" i="2"/>
  <c r="BD47" i="2"/>
  <c r="BD46" i="2"/>
  <c r="BE46" i="2" s="1"/>
  <c r="BD45" i="2"/>
  <c r="BE44" i="2"/>
  <c r="BD44" i="2"/>
  <c r="BD43" i="2"/>
  <c r="BE43" i="2" s="1"/>
  <c r="BD42" i="2"/>
  <c r="BE42" i="2" s="1"/>
  <c r="BD41" i="2"/>
  <c r="BE41" i="2" s="1"/>
  <c r="BD40" i="2"/>
  <c r="BE40" i="2"/>
  <c r="BD39" i="2"/>
  <c r="BE39" i="2" s="1"/>
  <c r="BD38" i="2"/>
  <c r="BD37" i="2"/>
  <c r="BE37" i="2" s="1"/>
  <c r="BD36" i="2"/>
  <c r="BD35" i="2"/>
  <c r="BE35" i="2" s="1"/>
  <c r="BD34" i="2"/>
  <c r="BD33" i="2"/>
  <c r="BE33" i="2" s="1"/>
  <c r="BD32" i="2"/>
  <c r="BE32" i="2" s="1"/>
  <c r="BD31" i="2"/>
  <c r="BD30" i="2"/>
  <c r="BE30" i="2" s="1"/>
  <c r="BD29" i="2"/>
  <c r="BE28" i="2"/>
  <c r="BD28" i="2"/>
  <c r="BD27" i="2"/>
  <c r="BD26" i="2"/>
  <c r="BD25" i="2"/>
  <c r="BE25" i="2" s="1"/>
  <c r="BD24" i="2"/>
  <c r="BD23" i="2"/>
  <c r="BD22" i="2"/>
  <c r="BD21" i="2"/>
  <c r="BE21" i="2" s="1"/>
  <c r="BD20" i="2"/>
  <c r="BE20" i="2"/>
  <c r="BD19" i="2"/>
  <c r="BD18" i="2"/>
  <c r="BD17" i="2"/>
  <c r="BE17" i="2" s="1"/>
  <c r="BE16" i="2"/>
  <c r="BD16" i="2"/>
  <c r="BD15" i="2"/>
  <c r="BD14" i="2"/>
  <c r="BD13" i="2"/>
  <c r="BE13" i="2" s="1"/>
  <c r="BD12" i="2"/>
  <c r="BE12" i="2"/>
  <c r="BD11" i="2"/>
  <c r="BE11" i="2" s="1"/>
  <c r="BD10" i="2"/>
  <c r="BE9" i="2"/>
  <c r="BD9" i="2"/>
  <c r="BD8" i="2"/>
  <c r="BE8" i="2" s="1"/>
  <c r="BD7" i="2"/>
  <c r="BD6" i="2"/>
  <c r="BE6" i="2" s="1"/>
  <c r="BD5" i="2"/>
  <c r="BE4" i="2"/>
  <c r="BD4" i="2"/>
  <c r="BD3" i="2"/>
  <c r="BD2" i="2"/>
  <c r="AX49" i="2"/>
  <c r="AX48" i="2"/>
  <c r="AX47" i="2"/>
  <c r="AY47" i="2" s="1"/>
  <c r="AX46" i="2"/>
  <c r="AX45" i="2"/>
  <c r="AY45" i="2" s="1"/>
  <c r="AX44" i="2"/>
  <c r="AX43" i="2"/>
  <c r="AX42" i="2"/>
  <c r="AX41" i="2"/>
  <c r="AX40" i="2"/>
  <c r="AY40" i="2" s="1"/>
  <c r="AX39" i="2"/>
  <c r="AX38" i="2"/>
  <c r="AY38" i="2" s="1"/>
  <c r="AX37" i="2"/>
  <c r="AY37" i="2"/>
  <c r="AY36" i="2"/>
  <c r="AX36" i="2"/>
  <c r="AX35" i="2"/>
  <c r="AX34" i="2"/>
  <c r="AX33" i="2"/>
  <c r="AY33" i="2"/>
  <c r="AX32" i="2"/>
  <c r="AY32" i="2" s="1"/>
  <c r="AX31" i="2"/>
  <c r="AY31" i="2" s="1"/>
  <c r="AX30" i="2"/>
  <c r="AY30" i="2" s="1"/>
  <c r="AX29" i="2"/>
  <c r="AY28" i="2"/>
  <c r="AX28" i="2"/>
  <c r="AX27" i="2"/>
  <c r="AX26" i="2"/>
  <c r="AX25" i="2"/>
  <c r="AY25" i="2"/>
  <c r="AX24" i="2"/>
  <c r="AY24" i="2" s="1"/>
  <c r="AX23" i="2"/>
  <c r="AY23" i="2" s="1"/>
  <c r="AX22" i="2"/>
  <c r="AY22" i="2" s="1"/>
  <c r="AX21" i="2"/>
  <c r="AX20" i="2"/>
  <c r="AY20" i="2"/>
  <c r="AX19" i="2"/>
  <c r="AX18" i="2"/>
  <c r="AX17" i="2"/>
  <c r="AY17" i="2"/>
  <c r="AX16" i="2"/>
  <c r="AX15" i="2"/>
  <c r="AY15" i="2" s="1"/>
  <c r="AX14" i="2"/>
  <c r="AX13" i="2"/>
  <c r="AX12" i="2"/>
  <c r="AY12" i="2" s="1"/>
  <c r="AX11" i="2"/>
  <c r="AX10" i="2"/>
  <c r="AY10" i="2" s="1"/>
  <c r="AX9" i="2"/>
  <c r="AY9" i="2"/>
  <c r="AY8" i="2"/>
  <c r="AX8" i="2"/>
  <c r="AX7" i="2"/>
  <c r="AX6" i="2"/>
  <c r="AY6" i="2" s="1"/>
  <c r="AX5" i="2"/>
  <c r="AY5" i="2"/>
  <c r="AX4" i="2"/>
  <c r="AY4" i="2"/>
  <c r="AX3" i="2"/>
  <c r="AY3" i="2" s="1"/>
  <c r="AX2" i="2"/>
  <c r="AR49" i="2"/>
  <c r="AS49" i="2" s="1"/>
  <c r="AR48" i="2"/>
  <c r="AR47" i="2"/>
  <c r="AS47" i="2" s="1"/>
  <c r="AR46" i="2"/>
  <c r="AR45" i="2"/>
  <c r="AS45" i="2" s="1"/>
  <c r="AR44" i="2"/>
  <c r="AR43" i="2"/>
  <c r="AR42" i="2"/>
  <c r="AR41" i="2"/>
  <c r="AR40" i="2"/>
  <c r="AS40" i="2" s="1"/>
  <c r="AR39" i="2"/>
  <c r="AR38" i="2"/>
  <c r="AS38" i="2" s="1"/>
  <c r="AR37" i="2"/>
  <c r="AS36" i="2"/>
  <c r="AR36" i="2"/>
  <c r="AR35" i="2"/>
  <c r="AR34" i="2"/>
  <c r="AR33" i="2"/>
  <c r="AR32" i="2"/>
  <c r="AR31" i="2"/>
  <c r="AS31" i="2" s="1"/>
  <c r="AR30" i="2"/>
  <c r="AR29" i="2"/>
  <c r="AS29" i="2" s="1"/>
  <c r="AR28" i="2"/>
  <c r="AR27" i="2"/>
  <c r="AR26" i="2"/>
  <c r="AR25" i="2"/>
  <c r="AR24" i="2"/>
  <c r="AS24" i="2" s="1"/>
  <c r="AR23" i="2"/>
  <c r="AR22" i="2"/>
  <c r="AS22" i="2" s="1"/>
  <c r="AR21" i="2"/>
  <c r="AS20" i="2"/>
  <c r="AR20" i="2"/>
  <c r="AR19" i="2"/>
  <c r="AR18" i="2"/>
  <c r="AR17" i="2"/>
  <c r="AR16" i="2"/>
  <c r="AS16" i="2" s="1"/>
  <c r="AR15" i="2"/>
  <c r="AS15" i="2" s="1"/>
  <c r="AR14" i="2"/>
  <c r="AS14" i="2" s="1"/>
  <c r="AR13" i="2"/>
  <c r="AS13" i="2" s="1"/>
  <c r="AS12" i="2"/>
  <c r="AR12" i="2"/>
  <c r="AR11" i="2"/>
  <c r="AR10" i="2"/>
  <c r="AR9" i="2"/>
  <c r="AR8" i="2"/>
  <c r="AS8" i="2" s="1"/>
  <c r="AR7" i="2"/>
  <c r="AS7" i="2" s="1"/>
  <c r="AR6" i="2"/>
  <c r="AS6" i="2" s="1"/>
  <c r="AR5" i="2"/>
  <c r="AS5" i="2" s="1"/>
  <c r="AR4" i="2"/>
  <c r="AS4" i="2"/>
  <c r="AR3" i="2"/>
  <c r="AR2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M23" i="2" s="1"/>
  <c r="AL22" i="2"/>
  <c r="AL21" i="2"/>
  <c r="AM21" i="2" s="1"/>
  <c r="AL20" i="2"/>
  <c r="AL19" i="2"/>
  <c r="AM19" i="2" s="1"/>
  <c r="AL18" i="2"/>
  <c r="AL17" i="2"/>
  <c r="AM17" i="2" s="1"/>
  <c r="AL16" i="2"/>
  <c r="AL15" i="2"/>
  <c r="AM15" i="2" s="1"/>
  <c r="AL14" i="2"/>
  <c r="AL13" i="2"/>
  <c r="AM13" i="2" s="1"/>
  <c r="AL12" i="2"/>
  <c r="AL11" i="2"/>
  <c r="AM11" i="2" s="1"/>
  <c r="AL10" i="2"/>
  <c r="AL9" i="2"/>
  <c r="AM9" i="2" s="1"/>
  <c r="AL8" i="2"/>
  <c r="AL7" i="2"/>
  <c r="AM7" i="2" s="1"/>
  <c r="AL6" i="2"/>
  <c r="AL5" i="2"/>
  <c r="AM5" i="2" s="1"/>
  <c r="AL4" i="2"/>
  <c r="AL3" i="2"/>
  <c r="AM3" i="2" s="1"/>
  <c r="AL2" i="2"/>
  <c r="AF49" i="2"/>
  <c r="AG49" i="2" s="1"/>
  <c r="AF48" i="2"/>
  <c r="AF47" i="2"/>
  <c r="AG47" i="2" s="1"/>
  <c r="AF46" i="2"/>
  <c r="AF45" i="2"/>
  <c r="AG45" i="2" s="1"/>
  <c r="AF44" i="2"/>
  <c r="AF43" i="2"/>
  <c r="AG43" i="2" s="1"/>
  <c r="AF42" i="2"/>
  <c r="AF41" i="2"/>
  <c r="AG41" i="2" s="1"/>
  <c r="AF40" i="2"/>
  <c r="AF39" i="2"/>
  <c r="AG39" i="2" s="1"/>
  <c r="AF38" i="2"/>
  <c r="AF37" i="2"/>
  <c r="AG37" i="2" s="1"/>
  <c r="AF36" i="2"/>
  <c r="AF35" i="2"/>
  <c r="AG35" i="2" s="1"/>
  <c r="AF34" i="2"/>
  <c r="AF33" i="2"/>
  <c r="AG33" i="2" s="1"/>
  <c r="AF32" i="2"/>
  <c r="AF31" i="2"/>
  <c r="AG31" i="2" s="1"/>
  <c r="AF30" i="2"/>
  <c r="AF29" i="2"/>
  <c r="AG29" i="2" s="1"/>
  <c r="AF28" i="2"/>
  <c r="AF27" i="2"/>
  <c r="AG27" i="2" s="1"/>
  <c r="AF26" i="2"/>
  <c r="AF25" i="2"/>
  <c r="AG25" i="2" s="1"/>
  <c r="AF24" i="2"/>
  <c r="AF23" i="2"/>
  <c r="AG23" i="2" s="1"/>
  <c r="AF22" i="2"/>
  <c r="AF21" i="2"/>
  <c r="AG21" i="2" s="1"/>
  <c r="AF20" i="2"/>
  <c r="AF19" i="2"/>
  <c r="AG19" i="2" s="1"/>
  <c r="AF18" i="2"/>
  <c r="AF17" i="2"/>
  <c r="AG17" i="2" s="1"/>
  <c r="AF16" i="2"/>
  <c r="AF15" i="2"/>
  <c r="AG15" i="2" s="1"/>
  <c r="AF14" i="2"/>
  <c r="AF13" i="2"/>
  <c r="AG13" i="2" s="1"/>
  <c r="AF12" i="2"/>
  <c r="AF11" i="2"/>
  <c r="AG11" i="2" s="1"/>
  <c r="AF10" i="2"/>
  <c r="AF9" i="2"/>
  <c r="AG9" i="2" s="1"/>
  <c r="AF8" i="2"/>
  <c r="AF7" i="2"/>
  <c r="AG7" i="2" s="1"/>
  <c r="AF6" i="2"/>
  <c r="AF5" i="2"/>
  <c r="AG5" i="2" s="1"/>
  <c r="AF4" i="2"/>
  <c r="AF3" i="2"/>
  <c r="AG3" i="2" s="1"/>
  <c r="AF2" i="2"/>
  <c r="Z49" i="2"/>
  <c r="AA49" i="2" s="1"/>
  <c r="Z48" i="2"/>
  <c r="Z47" i="2"/>
  <c r="AA47" i="2" s="1"/>
  <c r="Z46" i="2"/>
  <c r="Z45" i="2"/>
  <c r="Z44" i="2"/>
  <c r="Z43" i="2"/>
  <c r="AA43" i="2" s="1"/>
  <c r="Z42" i="2"/>
  <c r="Z41" i="2"/>
  <c r="AA41" i="2" s="1"/>
  <c r="Z40" i="2"/>
  <c r="Z39" i="2"/>
  <c r="AA39" i="2" s="1"/>
  <c r="Z38" i="2"/>
  <c r="Z37" i="2"/>
  <c r="AA37" i="2" s="1"/>
  <c r="Z36" i="2"/>
  <c r="Z35" i="2"/>
  <c r="AA35" i="2" s="1"/>
  <c r="Z34" i="2"/>
  <c r="Z33" i="2"/>
  <c r="AA33" i="2" s="1"/>
  <c r="Z32" i="2"/>
  <c r="Z31" i="2"/>
  <c r="AA31" i="2" s="1"/>
  <c r="Z30" i="2"/>
  <c r="Z29" i="2"/>
  <c r="AA29" i="2" s="1"/>
  <c r="Z28" i="2"/>
  <c r="Z27" i="2"/>
  <c r="AA27" i="2" s="1"/>
  <c r="Z26" i="2"/>
  <c r="Z25" i="2"/>
  <c r="AA25" i="2" s="1"/>
  <c r="Z24" i="2"/>
  <c r="Z23" i="2"/>
  <c r="AA23" i="2" s="1"/>
  <c r="Z22" i="2"/>
  <c r="Z21" i="2"/>
  <c r="AA21" i="2" s="1"/>
  <c r="Z20" i="2"/>
  <c r="Z19" i="2"/>
  <c r="AA19" i="2" s="1"/>
  <c r="Z18" i="2"/>
  <c r="Z17" i="2"/>
  <c r="AA17" i="2" s="1"/>
  <c r="Z16" i="2"/>
  <c r="Z15" i="2"/>
  <c r="AA15" i="2" s="1"/>
  <c r="Z14" i="2"/>
  <c r="Z13" i="2"/>
  <c r="AA13" i="2" s="1"/>
  <c r="Z12" i="2"/>
  <c r="Z11" i="2"/>
  <c r="AA11" i="2" s="1"/>
  <c r="Z10" i="2"/>
  <c r="Z9" i="2"/>
  <c r="AA9" i="2" s="1"/>
  <c r="Z8" i="2"/>
  <c r="Z7" i="2"/>
  <c r="AA7" i="2" s="1"/>
  <c r="Z6" i="2"/>
  <c r="Z5" i="2"/>
  <c r="AA5" i="2" s="1"/>
  <c r="Z4" i="2"/>
  <c r="Z3" i="2"/>
  <c r="AA3" i="2" s="1"/>
  <c r="Z2" i="2"/>
  <c r="T49" i="2"/>
  <c r="U49" i="2" s="1"/>
  <c r="T48" i="2"/>
  <c r="T47" i="2"/>
  <c r="U47" i="2" s="1"/>
  <c r="T46" i="2"/>
  <c r="T45" i="2"/>
  <c r="U45" i="2" s="1"/>
  <c r="T44" i="2"/>
  <c r="T43" i="2"/>
  <c r="U43" i="2" s="1"/>
  <c r="T42" i="2"/>
  <c r="T41" i="2"/>
  <c r="U41" i="2" s="1"/>
  <c r="T40" i="2"/>
  <c r="T39" i="2"/>
  <c r="U39" i="2" s="1"/>
  <c r="T38" i="2"/>
  <c r="T37" i="2"/>
  <c r="U37" i="2" s="1"/>
  <c r="T36" i="2"/>
  <c r="T35" i="2"/>
  <c r="U35" i="2" s="1"/>
  <c r="T34" i="2"/>
  <c r="T33" i="2"/>
  <c r="U33" i="2" s="1"/>
  <c r="T32" i="2"/>
  <c r="T31" i="2"/>
  <c r="U31" i="2" s="1"/>
  <c r="T30" i="2"/>
  <c r="T29" i="2"/>
  <c r="U29" i="2" s="1"/>
  <c r="T28" i="2"/>
  <c r="T27" i="2"/>
  <c r="U27" i="2" s="1"/>
  <c r="T26" i="2"/>
  <c r="T25" i="2"/>
  <c r="U25" i="2" s="1"/>
  <c r="T24" i="2"/>
  <c r="T23" i="2"/>
  <c r="U23" i="2" s="1"/>
  <c r="T22" i="2"/>
  <c r="T21" i="2"/>
  <c r="U21" i="2" s="1"/>
  <c r="T20" i="2"/>
  <c r="T19" i="2"/>
  <c r="U19" i="2" s="1"/>
  <c r="T18" i="2"/>
  <c r="T17" i="2"/>
  <c r="U17" i="2" s="1"/>
  <c r="T16" i="2"/>
  <c r="T15" i="2"/>
  <c r="U15" i="2" s="1"/>
  <c r="T14" i="2"/>
  <c r="T13" i="2"/>
  <c r="U13" i="2" s="1"/>
  <c r="T12" i="2"/>
  <c r="T11" i="2"/>
  <c r="U11" i="2" s="1"/>
  <c r="T10" i="2"/>
  <c r="T9" i="2"/>
  <c r="U9" i="2" s="1"/>
  <c r="T8" i="2"/>
  <c r="T7" i="2"/>
  <c r="U7" i="2" s="1"/>
  <c r="T6" i="2"/>
  <c r="T5" i="2"/>
  <c r="U5" i="2" s="1"/>
  <c r="T4" i="2"/>
  <c r="T3" i="2"/>
  <c r="U3" i="2" s="1"/>
  <c r="T2" i="2"/>
  <c r="N50" i="2"/>
  <c r="N51" i="2"/>
  <c r="O51" i="2" s="1"/>
  <c r="N52" i="2"/>
  <c r="N53" i="2"/>
  <c r="O53" i="2" s="1"/>
  <c r="N54" i="2"/>
  <c r="N55" i="2"/>
  <c r="O55" i="2" s="1"/>
  <c r="N56" i="2"/>
  <c r="N57" i="2"/>
  <c r="O57" i="2" s="1"/>
  <c r="N58" i="2"/>
  <c r="N59" i="2"/>
  <c r="O59" i="2" s="1"/>
  <c r="N60" i="2"/>
  <c r="N61" i="2"/>
  <c r="O61" i="2" s="1"/>
  <c r="N49" i="2"/>
  <c r="O49" i="2" s="1"/>
  <c r="N48" i="2"/>
  <c r="N47" i="2"/>
  <c r="O47" i="2" s="1"/>
  <c r="N46" i="2"/>
  <c r="N45" i="2"/>
  <c r="O45" i="2" s="1"/>
  <c r="N44" i="2"/>
  <c r="N43" i="2"/>
  <c r="O43" i="2" s="1"/>
  <c r="N42" i="2"/>
  <c r="N41" i="2"/>
  <c r="N40" i="2"/>
  <c r="N39" i="2"/>
  <c r="N38" i="2"/>
  <c r="N37" i="2"/>
  <c r="O37" i="2" s="1"/>
  <c r="N36" i="2"/>
  <c r="N35" i="2"/>
  <c r="O35" i="2" s="1"/>
  <c r="N34" i="2"/>
  <c r="N33" i="2"/>
  <c r="O33" i="2" s="1"/>
  <c r="N32" i="2"/>
  <c r="N31" i="2"/>
  <c r="O31" i="2" s="1"/>
  <c r="N30" i="2"/>
  <c r="N29" i="2"/>
  <c r="O29" i="2" s="1"/>
  <c r="N28" i="2"/>
  <c r="N27" i="2"/>
  <c r="O27" i="2" s="1"/>
  <c r="N26" i="2"/>
  <c r="N25" i="2"/>
  <c r="O25" i="2" s="1"/>
  <c r="N24" i="2"/>
  <c r="N23" i="2"/>
  <c r="O23" i="2" s="1"/>
  <c r="N22" i="2"/>
  <c r="N21" i="2"/>
  <c r="O21" i="2" s="1"/>
  <c r="N20" i="2"/>
  <c r="N19" i="2"/>
  <c r="O19" i="2" s="1"/>
  <c r="N18" i="2"/>
  <c r="N17" i="2"/>
  <c r="O17" i="2" s="1"/>
  <c r="N16" i="2"/>
  <c r="N15" i="2"/>
  <c r="O15" i="2" s="1"/>
  <c r="N14" i="2"/>
  <c r="N13" i="2"/>
  <c r="O13" i="2" s="1"/>
  <c r="N12" i="2"/>
  <c r="N11" i="2"/>
  <c r="O11" i="2" s="1"/>
  <c r="N10" i="2"/>
  <c r="N9" i="2"/>
  <c r="O9" i="2" s="1"/>
  <c r="N8" i="2"/>
  <c r="N7" i="2"/>
  <c r="O7" i="2" s="1"/>
  <c r="N6" i="2"/>
  <c r="N5" i="2"/>
  <c r="O5" i="2" s="1"/>
  <c r="N4" i="2"/>
  <c r="N3" i="2"/>
  <c r="O3" i="2" s="1"/>
  <c r="N2" i="2"/>
  <c r="AL45" i="1"/>
  <c r="AL37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CO2" i="1" s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Q2" i="1" s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49" i="1"/>
  <c r="AL48" i="1"/>
  <c r="AL47" i="1"/>
  <c r="AL46" i="1"/>
  <c r="AL44" i="1"/>
  <c r="AL43" i="1"/>
  <c r="AL42" i="1"/>
  <c r="AL41" i="1"/>
  <c r="AL40" i="1"/>
  <c r="AL39" i="1"/>
  <c r="AL38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AM2" i="1"/>
  <c r="AG2" i="1"/>
  <c r="AA2" i="1"/>
  <c r="U2" i="1"/>
  <c r="O2" i="6" l="1"/>
  <c r="O2" i="2"/>
  <c r="O6" i="2"/>
  <c r="O12" i="2"/>
  <c r="O16" i="2"/>
  <c r="O22" i="2"/>
  <c r="O28" i="2"/>
  <c r="O34" i="2"/>
  <c r="O40" i="2"/>
  <c r="O46" i="2"/>
  <c r="U2" i="2"/>
  <c r="U8" i="2"/>
  <c r="U14" i="2"/>
  <c r="U20" i="2"/>
  <c r="U22" i="2"/>
  <c r="U24" i="2"/>
  <c r="U26" i="2"/>
  <c r="U32" i="2"/>
  <c r="U34" i="2"/>
  <c r="U36" i="2"/>
  <c r="U38" i="2"/>
  <c r="U40" i="2"/>
  <c r="U42" i="2"/>
  <c r="U44" i="2"/>
  <c r="U46" i="2"/>
  <c r="U48" i="2"/>
  <c r="AA2" i="2"/>
  <c r="AA4" i="2"/>
  <c r="AA6" i="2"/>
  <c r="AA8" i="2"/>
  <c r="AA10" i="2"/>
  <c r="AA12" i="2"/>
  <c r="AA14" i="2"/>
  <c r="AA16" i="2"/>
  <c r="AA18" i="2"/>
  <c r="AA20" i="2"/>
  <c r="AA22" i="2"/>
  <c r="AA24" i="2"/>
  <c r="AA26" i="2"/>
  <c r="AA28" i="2"/>
  <c r="AA30" i="2"/>
  <c r="AA32" i="2"/>
  <c r="AA34" i="2"/>
  <c r="AA36" i="2"/>
  <c r="AA38" i="2"/>
  <c r="AA40" i="2"/>
  <c r="AA42" i="2"/>
  <c r="AA48" i="2"/>
  <c r="AG2" i="2"/>
  <c r="AG4" i="2"/>
  <c r="AG6" i="2"/>
  <c r="AG8" i="2"/>
  <c r="AG10" i="2"/>
  <c r="AG12" i="2"/>
  <c r="AG14" i="2"/>
  <c r="AS33" i="2"/>
  <c r="AS35" i="2"/>
  <c r="AS42" i="2"/>
  <c r="AS44" i="2"/>
  <c r="AY44" i="2"/>
  <c r="BE24" i="2"/>
  <c r="CC25" i="2"/>
  <c r="CC27" i="2"/>
  <c r="CC34" i="2"/>
  <c r="CC36" i="2"/>
  <c r="O4" i="2"/>
  <c r="O10" i="2"/>
  <c r="O18" i="2"/>
  <c r="O24" i="2"/>
  <c r="O30" i="2"/>
  <c r="O42" i="2"/>
  <c r="O48" i="2"/>
  <c r="U4" i="2"/>
  <c r="U10" i="2"/>
  <c r="U16" i="2"/>
  <c r="U30" i="2"/>
  <c r="O8" i="2"/>
  <c r="O14" i="2"/>
  <c r="O20" i="2"/>
  <c r="O26" i="2"/>
  <c r="O32" i="2"/>
  <c r="O38" i="2"/>
  <c r="O44" i="2"/>
  <c r="U6" i="2"/>
  <c r="U12" i="2"/>
  <c r="U18" i="2"/>
  <c r="U28" i="2"/>
  <c r="AS28" i="2"/>
  <c r="AY7" i="2"/>
  <c r="AY14" i="2"/>
  <c r="AY16" i="2"/>
  <c r="AY49" i="2"/>
  <c r="BE3" i="2"/>
  <c r="CU7" i="2"/>
  <c r="CU20" i="2"/>
  <c r="CU41" i="2"/>
  <c r="CU43" i="2"/>
  <c r="DA2" i="2"/>
  <c r="DA4" i="2"/>
  <c r="O60" i="2"/>
  <c r="O58" i="2"/>
  <c r="O56" i="2"/>
  <c r="O54" i="2"/>
  <c r="O52" i="2"/>
  <c r="O50" i="2"/>
  <c r="AS17" i="2"/>
  <c r="AS19" i="2"/>
  <c r="AS26" i="2"/>
  <c r="AS37" i="2"/>
  <c r="AS39" i="2"/>
  <c r="AS46" i="2"/>
  <c r="AS48" i="2"/>
  <c r="AY35" i="2"/>
  <c r="AY42" i="2"/>
  <c r="BE5" i="2"/>
  <c r="BE22" i="2"/>
  <c r="BE27" i="2"/>
  <c r="BE34" i="2"/>
  <c r="BE36" i="2"/>
  <c r="BK21" i="2"/>
  <c r="BK23" i="2"/>
  <c r="BK30" i="2"/>
  <c r="BK41" i="2"/>
  <c r="BK43" i="2"/>
  <c r="BQ2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4" i="2"/>
  <c r="BQ46" i="2"/>
  <c r="BQ48" i="2"/>
  <c r="BW2" i="2"/>
  <c r="BW4" i="2"/>
  <c r="BW37" i="2"/>
  <c r="BW39" i="2"/>
  <c r="BW46" i="2"/>
  <c r="CC9" i="2"/>
  <c r="CC11" i="2"/>
  <c r="CC18" i="2"/>
  <c r="CC20" i="2"/>
  <c r="CI5" i="2"/>
  <c r="CI7" i="2"/>
  <c r="CI14" i="2"/>
  <c r="CI25" i="2"/>
  <c r="CI27" i="2"/>
  <c r="CI34" i="2"/>
  <c r="CI36" i="2"/>
  <c r="AM29" i="2"/>
  <c r="AM31" i="2"/>
  <c r="AM33" i="2"/>
  <c r="AM35" i="2"/>
  <c r="AM37" i="2"/>
  <c r="AM39" i="2"/>
  <c r="AM41" i="2"/>
  <c r="AM43" i="2"/>
  <c r="AM45" i="2"/>
  <c r="AM47" i="2"/>
  <c r="AM49" i="2"/>
  <c r="AS3" i="2"/>
  <c r="AS10" i="2"/>
  <c r="AS21" i="2"/>
  <c r="AS23" i="2"/>
  <c r="AS30" i="2"/>
  <c r="AS32" i="2"/>
  <c r="AY19" i="2"/>
  <c r="AY21" i="2"/>
  <c r="AY26" i="2"/>
  <c r="AY39" i="2"/>
  <c r="AY46" i="2"/>
  <c r="AY48" i="2"/>
  <c r="BE14" i="2"/>
  <c r="BE19" i="2"/>
  <c r="BE29" i="2"/>
  <c r="BK5" i="2"/>
  <c r="BK7" i="2"/>
  <c r="BK14" i="2"/>
  <c r="BK25" i="2"/>
  <c r="BK27" i="2"/>
  <c r="BK34" i="2"/>
  <c r="BK36" i="2"/>
  <c r="DA24" i="2"/>
  <c r="BK50" i="2"/>
  <c r="BQ60" i="2"/>
  <c r="BQ56" i="2"/>
  <c r="BQ52" i="2"/>
  <c r="CO18" i="2"/>
  <c r="CO25" i="2"/>
  <c r="CO27" i="2"/>
  <c r="CO34" i="2"/>
  <c r="CO41" i="2"/>
  <c r="CO43" i="2"/>
  <c r="CU2" i="2"/>
  <c r="CU9" i="2"/>
  <c r="CU11" i="2"/>
  <c r="CU18" i="2"/>
  <c r="CU25" i="2"/>
  <c r="CU27" i="2"/>
  <c r="CU34" i="2"/>
  <c r="CU45" i="2"/>
  <c r="CU47" i="2"/>
  <c r="DA6" i="2"/>
  <c r="DA8" i="2"/>
  <c r="DA41" i="2"/>
  <c r="DA43" i="2"/>
  <c r="CI61" i="2"/>
  <c r="AG16" i="2"/>
  <c r="AG18" i="2"/>
  <c r="AG20" i="2"/>
  <c r="AG22" i="2"/>
  <c r="AG24" i="2"/>
  <c r="AG26" i="2"/>
  <c r="AG28" i="2"/>
  <c r="AG30" i="2"/>
  <c r="AG32" i="2"/>
  <c r="AG34" i="2"/>
  <c r="AG36" i="2"/>
  <c r="AG38" i="2"/>
  <c r="AG40" i="2"/>
  <c r="AG42" i="2"/>
  <c r="AG44" i="2"/>
  <c r="AG46" i="2"/>
  <c r="AG48" i="2"/>
  <c r="AM2" i="2"/>
  <c r="AM4" i="2"/>
  <c r="AM6" i="2"/>
  <c r="AM8" i="2"/>
  <c r="AM10" i="2"/>
  <c r="AM12" i="2"/>
  <c r="AM14" i="2"/>
  <c r="AM16" i="2"/>
  <c r="AM18" i="2"/>
  <c r="AM20" i="2"/>
  <c r="AM22" i="2"/>
  <c r="AM24" i="2"/>
  <c r="AM26" i="2"/>
  <c r="AM30" i="2"/>
  <c r="AM32" i="2"/>
  <c r="AM34" i="2"/>
  <c r="AM36" i="2"/>
  <c r="AM38" i="2"/>
  <c r="AM40" i="2"/>
  <c r="AM42" i="2"/>
  <c r="AM44" i="2"/>
  <c r="AM46" i="2"/>
  <c r="AM48" i="2"/>
  <c r="AS2" i="2"/>
  <c r="AS9" i="2"/>
  <c r="AS11" i="2"/>
  <c r="AS18" i="2"/>
  <c r="AS25" i="2"/>
  <c r="AS27" i="2"/>
  <c r="AS34" i="2"/>
  <c r="AS41" i="2"/>
  <c r="AS43" i="2"/>
  <c r="AY2" i="2"/>
  <c r="AY11" i="2"/>
  <c r="AY13" i="2"/>
  <c r="AY18" i="2"/>
  <c r="AY27" i="2"/>
  <c r="AY29" i="2"/>
  <c r="AY34" i="2"/>
  <c r="AY41" i="2"/>
  <c r="AY43" i="2"/>
  <c r="BE2" i="2"/>
  <c r="BE7" i="2"/>
  <c r="BE10" i="2"/>
  <c r="BE15" i="2"/>
  <c r="BE18" i="2"/>
  <c r="BE23" i="2"/>
  <c r="BE26" i="2"/>
  <c r="BE31" i="2"/>
  <c r="BE38" i="2"/>
  <c r="BE45" i="2"/>
  <c r="BE47" i="2"/>
  <c r="BK6" i="2"/>
  <c r="BK13" i="2"/>
  <c r="BK15" i="2"/>
  <c r="BK22" i="2"/>
  <c r="BK29" i="2"/>
  <c r="BK31" i="2"/>
  <c r="BK38" i="2"/>
  <c r="BK45" i="2"/>
  <c r="BK47" i="2"/>
  <c r="BW6" i="2"/>
  <c r="BW13" i="2"/>
  <c r="BW15" i="2"/>
  <c r="BW22" i="2"/>
  <c r="BW29" i="2"/>
  <c r="BW31" i="2"/>
  <c r="BW38" i="2"/>
  <c r="BW45" i="2"/>
  <c r="BW47" i="2"/>
  <c r="CC6" i="2"/>
  <c r="CC13" i="2"/>
  <c r="CC15" i="2"/>
  <c r="CC22" i="2"/>
  <c r="CC29" i="2"/>
  <c r="CC31" i="2"/>
  <c r="CC38" i="2"/>
  <c r="CC45" i="2"/>
  <c r="CC47" i="2"/>
  <c r="CI6" i="2"/>
  <c r="CI13" i="2"/>
  <c r="CI15" i="2"/>
  <c r="CI22" i="2"/>
  <c r="CI29" i="2"/>
  <c r="CI31" i="2"/>
  <c r="CI38" i="2"/>
  <c r="CI45" i="2"/>
  <c r="CI47" i="2"/>
  <c r="CO6" i="2"/>
  <c r="CO13" i="2"/>
  <c r="CO15" i="2"/>
  <c r="CO22" i="2"/>
  <c r="CO29" i="2"/>
  <c r="CO31" i="2"/>
  <c r="CO38" i="2"/>
  <c r="CO45" i="2"/>
  <c r="CO47" i="2"/>
  <c r="CU6" i="2"/>
  <c r="CU13" i="2"/>
  <c r="CU15" i="2"/>
  <c r="CU22" i="2"/>
  <c r="CU29" i="2"/>
  <c r="CU31" i="2"/>
  <c r="CU38" i="2"/>
  <c r="CU40" i="2"/>
  <c r="DA25" i="2"/>
  <c r="DA27" i="2"/>
  <c r="DA34" i="2"/>
  <c r="DA45" i="2"/>
  <c r="DA47" i="2"/>
  <c r="AY61" i="2"/>
  <c r="AY54" i="2"/>
  <c r="BK56" i="2"/>
  <c r="BW57" i="2"/>
  <c r="BW53" i="2"/>
  <c r="BW51" i="2"/>
  <c r="CO53" i="2"/>
  <c r="CU61" i="2"/>
  <c r="CU26" i="2"/>
  <c r="CU33" i="2"/>
  <c r="CU35" i="2"/>
  <c r="CU42" i="2"/>
  <c r="CU49" i="2"/>
  <c r="DA3" i="2"/>
  <c r="DA10" i="2"/>
  <c r="DA17" i="2"/>
  <c r="DA19" i="2"/>
  <c r="DA26" i="2"/>
  <c r="DA33" i="2"/>
  <c r="DA35" i="2"/>
  <c r="DA42" i="2"/>
  <c r="DA49" i="2"/>
  <c r="AS60" i="2"/>
  <c r="AS58" i="2"/>
  <c r="AS51" i="2"/>
  <c r="BE55" i="2"/>
  <c r="BK60" i="2"/>
  <c r="BK55" i="2"/>
  <c r="BK52" i="2"/>
  <c r="BW59" i="2"/>
  <c r="BW52" i="2"/>
  <c r="BW50" i="2"/>
  <c r="CO59" i="2"/>
  <c r="CU60" i="2"/>
  <c r="CU58" i="2"/>
  <c r="CU51" i="2"/>
  <c r="U59" i="2"/>
  <c r="U55" i="2"/>
  <c r="U51" i="2"/>
  <c r="AG59" i="2"/>
  <c r="AG55" i="2"/>
  <c r="AG51" i="2"/>
  <c r="AM59" i="2"/>
  <c r="AM55" i="2"/>
  <c r="AM51" i="2"/>
  <c r="AS56" i="2"/>
  <c r="AS54" i="2"/>
  <c r="AY56" i="2"/>
  <c r="AY51" i="2"/>
  <c r="BE60" i="2"/>
  <c r="BE58" i="2"/>
  <c r="BE51" i="2"/>
  <c r="BQ58" i="2"/>
  <c r="BQ54" i="2"/>
  <c r="BQ50" i="2"/>
  <c r="BW55" i="2"/>
  <c r="CC60" i="2"/>
  <c r="CC55" i="2"/>
  <c r="CC52" i="2"/>
  <c r="CI59" i="2"/>
  <c r="CI56" i="2"/>
  <c r="CI51" i="2"/>
  <c r="CO60" i="2"/>
  <c r="CO58" i="2"/>
  <c r="CO51" i="2"/>
  <c r="CU56" i="2"/>
  <c r="CU54" i="2"/>
  <c r="DA59" i="2"/>
  <c r="DA60" i="2"/>
  <c r="DA58" i="2"/>
  <c r="DA51" i="2"/>
  <c r="BW2" i="1"/>
  <c r="CU2" i="1"/>
  <c r="AS2" i="1"/>
  <c r="AY2" i="1"/>
  <c r="BK2" i="1"/>
  <c r="CC2" i="1"/>
  <c r="CI2" i="1"/>
  <c r="DA2" i="1"/>
  <c r="BE2" i="1"/>
  <c r="AA34" i="3"/>
  <c r="AA48" i="3"/>
  <c r="AM9" i="3"/>
  <c r="AA36" i="3"/>
  <c r="AA52" i="3"/>
  <c r="AM11" i="3"/>
  <c r="AM34" i="3"/>
  <c r="AM36" i="3"/>
  <c r="AM40" i="3"/>
  <c r="AM44" i="3"/>
  <c r="AM48" i="3"/>
  <c r="O34" i="3"/>
  <c r="O36" i="3"/>
  <c r="O46" i="3"/>
  <c r="O48" i="3"/>
  <c r="O52" i="3"/>
  <c r="U50" i="3"/>
  <c r="U52" i="3"/>
  <c r="CU8" i="3"/>
  <c r="U10" i="3"/>
  <c r="AA16" i="3"/>
  <c r="AG6" i="3"/>
  <c r="AG8" i="3"/>
  <c r="AG12" i="3"/>
  <c r="AG16" i="3"/>
  <c r="AG32" i="3"/>
  <c r="AY2" i="3"/>
  <c r="AY4" i="3"/>
  <c r="AY6" i="3"/>
  <c r="AY8" i="3"/>
  <c r="AY10" i="3"/>
  <c r="AY14" i="3"/>
  <c r="AY18" i="3"/>
  <c r="AY20" i="3"/>
  <c r="AY22" i="3"/>
  <c r="AY24" i="3"/>
  <c r="AY26" i="3"/>
  <c r="AY32" i="3"/>
  <c r="AY36" i="3"/>
  <c r="AY40" i="3"/>
  <c r="AY48" i="3"/>
  <c r="AY52" i="3"/>
  <c r="AY30" i="3"/>
  <c r="AY34" i="3"/>
  <c r="AY38" i="3"/>
  <c r="AY42" i="3"/>
  <c r="AY46" i="3"/>
  <c r="AY50" i="3"/>
  <c r="AY54" i="3"/>
  <c r="BE15" i="3"/>
  <c r="BE42" i="3"/>
  <c r="BE44" i="3"/>
  <c r="BE54" i="3"/>
  <c r="BK6" i="3"/>
  <c r="BK8" i="3"/>
  <c r="BK12" i="3"/>
  <c r="CC10" i="3"/>
  <c r="CC12" i="3"/>
  <c r="CC49" i="3"/>
  <c r="CC51" i="3"/>
  <c r="CI3" i="3"/>
  <c r="CI5" i="3"/>
  <c r="CI17" i="3"/>
  <c r="CO49" i="3"/>
  <c r="CO51" i="3"/>
  <c r="CU51" i="3"/>
  <c r="DA12" i="3"/>
  <c r="DA24" i="3"/>
  <c r="O2" i="3"/>
  <c r="O4" i="3"/>
  <c r="O14" i="3"/>
  <c r="O23" i="3"/>
  <c r="O27" i="3"/>
  <c r="O50" i="3"/>
  <c r="U20" i="3"/>
  <c r="U41" i="3"/>
  <c r="U43" i="3"/>
  <c r="AA2" i="3"/>
  <c r="AA4" i="3"/>
  <c r="AA25" i="3"/>
  <c r="AA27" i="3"/>
  <c r="AA50" i="3"/>
  <c r="AG18" i="3"/>
  <c r="AG20" i="3"/>
  <c r="AM25" i="3"/>
  <c r="AM27" i="3"/>
  <c r="AM50" i="3"/>
  <c r="AM52" i="3"/>
  <c r="AS2" i="3"/>
  <c r="AS4" i="3"/>
  <c r="AS8" i="3"/>
  <c r="AS12" i="3"/>
  <c r="AS16" i="3"/>
  <c r="BQ29" i="3"/>
  <c r="BQ33" i="3"/>
  <c r="BQ35" i="3"/>
  <c r="BW18" i="3"/>
  <c r="BW20" i="3"/>
  <c r="BW49" i="3"/>
  <c r="BW51" i="3"/>
  <c r="CC3" i="3"/>
  <c r="CC26" i="3"/>
  <c r="CC28" i="3"/>
  <c r="CC40" i="3"/>
  <c r="CO26" i="3"/>
  <c r="CO28" i="3"/>
  <c r="CU10" i="3"/>
  <c r="CU12" i="3"/>
  <c r="CU24" i="3"/>
  <c r="O18" i="3"/>
  <c r="O28" i="3"/>
  <c r="O39" i="3"/>
  <c r="O43" i="3"/>
  <c r="O47" i="3"/>
  <c r="O49" i="3"/>
  <c r="O54" i="3"/>
  <c r="U5" i="3"/>
  <c r="U7" i="3"/>
  <c r="U9" i="3"/>
  <c r="U11" i="3"/>
  <c r="U34" i="3"/>
  <c r="AA18" i="3"/>
  <c r="AA41" i="3"/>
  <c r="AA43" i="3"/>
  <c r="AA45" i="3"/>
  <c r="AA47" i="3"/>
  <c r="AA54" i="3"/>
  <c r="AG9" i="3"/>
  <c r="AG11" i="3"/>
  <c r="AG34" i="3"/>
  <c r="AG36" i="3"/>
  <c r="AG44" i="3"/>
  <c r="AG48" i="3"/>
  <c r="BE36" i="3"/>
  <c r="BK13" i="3"/>
  <c r="BK15" i="3"/>
  <c r="BK38" i="3"/>
  <c r="BK40" i="3"/>
  <c r="BK44" i="3"/>
  <c r="BK54" i="3"/>
  <c r="BQ6" i="3"/>
  <c r="BQ20" i="3"/>
  <c r="BQ49" i="3"/>
  <c r="BQ51" i="3"/>
  <c r="BQ53" i="3"/>
  <c r="BW3" i="3"/>
  <c r="BW9" i="3"/>
  <c r="BW11" i="3"/>
  <c r="BW26" i="3"/>
  <c r="BW28" i="3"/>
  <c r="BW40" i="3"/>
  <c r="CI26" i="3"/>
  <c r="CI28" i="3"/>
  <c r="CI51" i="3"/>
  <c r="CI53" i="3"/>
  <c r="CO17" i="3"/>
  <c r="CO19" i="3"/>
  <c r="CO42" i="3"/>
  <c r="CO44" i="3"/>
  <c r="CU25" i="3"/>
  <c r="CU29" i="3"/>
  <c r="CU37" i="3"/>
  <c r="DA2" i="3"/>
  <c r="DA6" i="3"/>
  <c r="DA44" i="3"/>
  <c r="DA54" i="3"/>
  <c r="AG25" i="3"/>
  <c r="AG27" i="3"/>
  <c r="AG29" i="3"/>
  <c r="AG31" i="3"/>
  <c r="AG50" i="3"/>
  <c r="AG52" i="3"/>
  <c r="AM2" i="3"/>
  <c r="AM4" i="3"/>
  <c r="AM12" i="3"/>
  <c r="AM41" i="3"/>
  <c r="AM43" i="3"/>
  <c r="AS18" i="3"/>
  <c r="AS20" i="3"/>
  <c r="AS28" i="3"/>
  <c r="AS49" i="3"/>
  <c r="AS51" i="3"/>
  <c r="BE31" i="3"/>
  <c r="BE35" i="3"/>
  <c r="BE41" i="3"/>
  <c r="BE49" i="3"/>
  <c r="BK14" i="3"/>
  <c r="BK16" i="3"/>
  <c r="BK45" i="3"/>
  <c r="BK47" i="3"/>
  <c r="BK49" i="3"/>
  <c r="BK51" i="3"/>
  <c r="BQ3" i="3"/>
  <c r="BQ30" i="3"/>
  <c r="BQ32" i="3"/>
  <c r="BW8" i="3"/>
  <c r="BW17" i="3"/>
  <c r="BW19" i="3"/>
  <c r="BW42" i="3"/>
  <c r="CC17" i="3"/>
  <c r="CC19" i="3"/>
  <c r="CC42" i="3"/>
  <c r="CI19" i="3"/>
  <c r="CI21" i="3"/>
  <c r="CO10" i="3"/>
  <c r="CO33" i="3"/>
  <c r="CO35" i="3"/>
  <c r="CO37" i="3"/>
  <c r="CO39" i="3"/>
  <c r="CO46" i="3"/>
  <c r="CO48" i="3"/>
  <c r="CO52" i="3"/>
  <c r="CU3" i="3"/>
  <c r="CU9" i="3"/>
  <c r="CU13" i="3"/>
  <c r="CU21" i="3"/>
  <c r="CU26" i="3"/>
  <c r="CU28" i="3"/>
  <c r="DA3" i="3"/>
  <c r="DA34" i="3"/>
  <c r="DA36" i="3"/>
  <c r="DA45" i="3"/>
  <c r="DA47" i="3"/>
  <c r="DA49" i="3"/>
  <c r="DA51" i="3"/>
  <c r="DA53" i="3"/>
  <c r="U2" i="6"/>
  <c r="BE2" i="6"/>
  <c r="AM2" i="6"/>
  <c r="AY2" i="6"/>
  <c r="CO2" i="6"/>
  <c r="CI2" i="6"/>
  <c r="AS40" i="5"/>
  <c r="AY36" i="5"/>
  <c r="O18" i="5"/>
  <c r="O43" i="5"/>
  <c r="U2" i="5"/>
  <c r="U4" i="5"/>
  <c r="U25" i="5"/>
  <c r="U27" i="5"/>
  <c r="U34" i="5"/>
  <c r="U36" i="5"/>
  <c r="AA9" i="5"/>
  <c r="AA11" i="5"/>
  <c r="AA18" i="5"/>
  <c r="AA20" i="5"/>
  <c r="AA41" i="5"/>
  <c r="AA43" i="5"/>
  <c r="AG6" i="5"/>
  <c r="AG8" i="5"/>
  <c r="AG29" i="5"/>
  <c r="AG31" i="5"/>
  <c r="AG38" i="5"/>
  <c r="AG40" i="5"/>
  <c r="AS6" i="5"/>
  <c r="AS8" i="5"/>
  <c r="BE8" i="5"/>
  <c r="O11" i="5"/>
  <c r="O20" i="5"/>
  <c r="O25" i="5"/>
  <c r="AY4" i="5"/>
  <c r="CC37" i="5"/>
  <c r="CC39" i="5"/>
  <c r="CI6" i="5"/>
  <c r="CI8" i="5"/>
  <c r="CI30" i="5"/>
  <c r="CI32" i="5"/>
  <c r="AS31" i="5"/>
  <c r="AY11" i="5"/>
  <c r="AY25" i="5"/>
  <c r="AY43" i="5"/>
  <c r="BE6" i="5"/>
  <c r="BE15" i="5"/>
  <c r="BE29" i="5"/>
  <c r="BE38" i="5"/>
  <c r="BK9" i="5"/>
  <c r="BK20" i="5"/>
  <c r="BK43" i="5"/>
  <c r="BQ8" i="5"/>
  <c r="BQ31" i="5"/>
  <c r="BQ40" i="5"/>
  <c r="BW17" i="5"/>
  <c r="BW26" i="5"/>
  <c r="BW28" i="5"/>
  <c r="CC5" i="5"/>
  <c r="CC7" i="5"/>
  <c r="CC14" i="5"/>
  <c r="CC16" i="5"/>
  <c r="O6" i="5"/>
  <c r="O15" i="5"/>
  <c r="O17" i="5"/>
  <c r="O22" i="5"/>
  <c r="O31" i="5"/>
  <c r="O33" i="5"/>
  <c r="O38" i="5"/>
  <c r="O45" i="5"/>
  <c r="U6" i="5"/>
  <c r="U13" i="5"/>
  <c r="U15" i="5"/>
  <c r="U22" i="5"/>
  <c r="U29" i="5"/>
  <c r="U31" i="5"/>
  <c r="U38" i="5"/>
  <c r="U45" i="5"/>
  <c r="AA6" i="5"/>
  <c r="AA13" i="5"/>
  <c r="AA15" i="5"/>
  <c r="AA22" i="5"/>
  <c r="AA29" i="5"/>
  <c r="AA31" i="5"/>
  <c r="AA38" i="5"/>
  <c r="AA45" i="5"/>
  <c r="AG3" i="5"/>
  <c r="AG10" i="5"/>
  <c r="AG19" i="5"/>
  <c r="AG26" i="5"/>
  <c r="AG33" i="5"/>
  <c r="AG35" i="5"/>
  <c r="AG42" i="5"/>
  <c r="AS3" i="5"/>
  <c r="AS10" i="5"/>
  <c r="AS17" i="5"/>
  <c r="AS19" i="5"/>
  <c r="AS26" i="5"/>
  <c r="AS33" i="5"/>
  <c r="AS35" i="5"/>
  <c r="AS42" i="5"/>
  <c r="AY6" i="5"/>
  <c r="AY13" i="5"/>
  <c r="AY15" i="5"/>
  <c r="AY22" i="5"/>
  <c r="AY29" i="5"/>
  <c r="AY31" i="5"/>
  <c r="AY38" i="5"/>
  <c r="AY45" i="5"/>
  <c r="BE3" i="5"/>
  <c r="BE10" i="5"/>
  <c r="BE17" i="5"/>
  <c r="BE19" i="5"/>
  <c r="BE26" i="5"/>
  <c r="BE33" i="5"/>
  <c r="BE35" i="5"/>
  <c r="BE42" i="5"/>
  <c r="BK2" i="5"/>
  <c r="BK4" i="5"/>
  <c r="CI25" i="5"/>
  <c r="CI27" i="5"/>
  <c r="CI43" i="5"/>
  <c r="CO21" i="5"/>
  <c r="CO23" i="5"/>
  <c r="CO30" i="5"/>
  <c r="CO32" i="5"/>
  <c r="CU13" i="5"/>
  <c r="CU15" i="5"/>
  <c r="CU22" i="5"/>
  <c r="CU24" i="5"/>
  <c r="AS22" i="5"/>
  <c r="AS29" i="5"/>
  <c r="AS38" i="5"/>
  <c r="AS45" i="5"/>
  <c r="AY2" i="5"/>
  <c r="AY9" i="5"/>
  <c r="AY18" i="5"/>
  <c r="AY27" i="5"/>
  <c r="AY34" i="5"/>
  <c r="AY41" i="5"/>
  <c r="BE13" i="5"/>
  <c r="BE22" i="5"/>
  <c r="BE31" i="5"/>
  <c r="BE45" i="5"/>
  <c r="BK11" i="5"/>
  <c r="BK18" i="5"/>
  <c r="BK41" i="5"/>
  <c r="BQ6" i="5"/>
  <c r="BQ29" i="5"/>
  <c r="BQ38" i="5"/>
  <c r="BW19" i="5"/>
  <c r="O5" i="5"/>
  <c r="O21" i="5"/>
  <c r="O37" i="5"/>
  <c r="BE39" i="5"/>
  <c r="BK21" i="5"/>
  <c r="BK23" i="5"/>
  <c r="BK25" i="5"/>
  <c r="BK27" i="5"/>
  <c r="BK34" i="5"/>
  <c r="BK36" i="5"/>
  <c r="BQ13" i="5"/>
  <c r="BQ15" i="5"/>
  <c r="BQ22" i="5"/>
  <c r="BQ24" i="5"/>
  <c r="BQ45" i="5"/>
  <c r="BW3" i="5"/>
  <c r="BW10" i="5"/>
  <c r="BW12" i="5"/>
  <c r="BW33" i="5"/>
  <c r="BW35" i="5"/>
  <c r="BW42" i="5"/>
  <c r="BW44" i="5"/>
  <c r="CC21" i="5"/>
  <c r="CC23" i="5"/>
  <c r="CC30" i="5"/>
  <c r="CC32" i="5"/>
  <c r="CI13" i="5"/>
  <c r="CI15" i="5"/>
  <c r="CI38" i="5"/>
  <c r="CI40" i="5"/>
  <c r="BK6" i="5"/>
  <c r="BK13" i="5"/>
  <c r="BK15" i="5"/>
  <c r="BK22" i="5"/>
  <c r="BK29" i="5"/>
  <c r="BK31" i="5"/>
  <c r="BK38" i="5"/>
  <c r="BK45" i="5"/>
  <c r="BQ3" i="5"/>
  <c r="BQ10" i="5"/>
  <c r="BQ17" i="5"/>
  <c r="BQ19" i="5"/>
  <c r="BQ26" i="5"/>
  <c r="BQ33" i="5"/>
  <c r="BQ35" i="5"/>
  <c r="BQ42" i="5"/>
  <c r="BW5" i="5"/>
  <c r="BW7" i="5"/>
  <c r="BW14" i="5"/>
  <c r="BW21" i="5"/>
  <c r="BW23" i="5"/>
  <c r="BW30" i="5"/>
  <c r="BW37" i="5"/>
  <c r="BW39" i="5"/>
  <c r="CC2" i="5"/>
  <c r="CC9" i="5"/>
  <c r="CC11" i="5"/>
  <c r="CC18" i="5"/>
  <c r="CC25" i="5"/>
  <c r="CC27" i="5"/>
  <c r="CC34" i="5"/>
  <c r="CC41" i="5"/>
  <c r="CC43" i="5"/>
  <c r="CI3" i="5"/>
  <c r="CI10" i="5"/>
  <c r="CI17" i="5"/>
  <c r="CI19" i="5"/>
  <c r="CI22" i="5"/>
  <c r="CO2" i="5"/>
  <c r="CO9" i="5"/>
  <c r="CO11" i="5"/>
  <c r="CO18" i="5"/>
  <c r="CO25" i="5"/>
  <c r="CO27" i="5"/>
  <c r="CO34" i="5"/>
  <c r="CO41" i="5"/>
  <c r="CO43" i="5"/>
  <c r="CU3" i="5"/>
  <c r="CU10" i="5"/>
  <c r="CU17" i="5"/>
  <c r="CU19" i="5"/>
  <c r="CU26" i="5"/>
  <c r="CU33" i="5"/>
  <c r="CU35" i="5"/>
  <c r="CU42" i="5"/>
  <c r="DA5" i="5"/>
  <c r="DA7" i="5"/>
  <c r="DA14" i="5"/>
  <c r="DA21" i="5"/>
  <c r="DA23" i="5"/>
  <c r="DA30" i="5"/>
  <c r="DA37" i="5"/>
  <c r="DA39" i="5"/>
  <c r="O3" i="4"/>
  <c r="O10" i="4"/>
  <c r="O17" i="4"/>
  <c r="O19" i="4"/>
  <c r="O26" i="4"/>
  <c r="O33" i="4"/>
  <c r="O35" i="4"/>
  <c r="O42" i="4"/>
  <c r="U3" i="4"/>
  <c r="U17" i="4"/>
  <c r="U19" i="4"/>
  <c r="U33" i="4"/>
  <c r="U35" i="4"/>
  <c r="AA3" i="4"/>
  <c r="AA10" i="4"/>
  <c r="AA17" i="4"/>
  <c r="AA19" i="4"/>
  <c r="AA26" i="4"/>
  <c r="AA33" i="4"/>
  <c r="AA35" i="4"/>
  <c r="AA42" i="4"/>
  <c r="AG5" i="4"/>
  <c r="AG7" i="4"/>
  <c r="AG14" i="4"/>
  <c r="AG21" i="4"/>
  <c r="AG23" i="4"/>
  <c r="AG30" i="4"/>
  <c r="AG37" i="4"/>
  <c r="AG39" i="4"/>
  <c r="AM6" i="4"/>
  <c r="AM13" i="4"/>
  <c r="AM15" i="4"/>
  <c r="AM22" i="4"/>
  <c r="AM29" i="4"/>
  <c r="AM31" i="4"/>
  <c r="AM38" i="4"/>
  <c r="AS2" i="4"/>
  <c r="AS4" i="4"/>
  <c r="AS8" i="4"/>
  <c r="AS27" i="4"/>
  <c r="AS34" i="4"/>
  <c r="AS36" i="4"/>
  <c r="AS40" i="4"/>
  <c r="AY11" i="4"/>
  <c r="AY18" i="4"/>
  <c r="AY20" i="4"/>
  <c r="AY24" i="4"/>
  <c r="AY43" i="4"/>
  <c r="BE3" i="4"/>
  <c r="BE10" i="4"/>
  <c r="BE12" i="4"/>
  <c r="BE16" i="4"/>
  <c r="BE33" i="4"/>
  <c r="BE35" i="4"/>
  <c r="BE42" i="4"/>
  <c r="BE44" i="4"/>
  <c r="BW9" i="4"/>
  <c r="BW11" i="4"/>
  <c r="BW20" i="4"/>
  <c r="CC9" i="4"/>
  <c r="CC18" i="4"/>
  <c r="CC20" i="4"/>
  <c r="CO3" i="4"/>
  <c r="CO12" i="4"/>
  <c r="CU45" i="4"/>
  <c r="DA3" i="4"/>
  <c r="DA10" i="4"/>
  <c r="DA12" i="4"/>
  <c r="DA45" i="4"/>
  <c r="O5" i="4"/>
  <c r="O7" i="4"/>
  <c r="O14" i="4"/>
  <c r="O21" i="4"/>
  <c r="O23" i="4"/>
  <c r="O30" i="4"/>
  <c r="O37" i="4"/>
  <c r="O39" i="4"/>
  <c r="U5" i="4"/>
  <c r="U7" i="4"/>
  <c r="U18" i="4"/>
  <c r="U21" i="4"/>
  <c r="U23" i="4"/>
  <c r="U34" i="4"/>
  <c r="U37" i="4"/>
  <c r="U39" i="4"/>
  <c r="AA5" i="4"/>
  <c r="AA7" i="4"/>
  <c r="AA14" i="4"/>
  <c r="AA21" i="4"/>
  <c r="AA23" i="4"/>
  <c r="AA30" i="4"/>
  <c r="AA37" i="4"/>
  <c r="AA39" i="4"/>
  <c r="AG2" i="4"/>
  <c r="AG9" i="4"/>
  <c r="AG11" i="4"/>
  <c r="AG18" i="4"/>
  <c r="AG25" i="4"/>
  <c r="AG27" i="4"/>
  <c r="AG34" i="4"/>
  <c r="AG41" i="4"/>
  <c r="AG43" i="4"/>
  <c r="AM3" i="4"/>
  <c r="AM10" i="4"/>
  <c r="AM17" i="4"/>
  <c r="AM19" i="4"/>
  <c r="AM26" i="4"/>
  <c r="AM33" i="4"/>
  <c r="AM35" i="4"/>
  <c r="AM42" i="4"/>
  <c r="AM44" i="4"/>
  <c r="AS9" i="4"/>
  <c r="AS41" i="4"/>
  <c r="AY25" i="4"/>
  <c r="BK11" i="4"/>
  <c r="BK18" i="4"/>
  <c r="BK20" i="4"/>
  <c r="CI33" i="4"/>
  <c r="CI35" i="4"/>
  <c r="CI42" i="4"/>
  <c r="CI44" i="4"/>
  <c r="CO30" i="4"/>
  <c r="U6" i="4"/>
  <c r="U22" i="4"/>
  <c r="U38" i="4"/>
  <c r="BK29" i="4"/>
  <c r="CU25" i="4"/>
  <c r="CU27" i="4"/>
  <c r="CU36" i="4"/>
  <c r="AS6" i="4"/>
  <c r="AS15" i="4"/>
  <c r="AS17" i="4"/>
  <c r="AS22" i="4"/>
  <c r="AS31" i="4"/>
  <c r="AS33" i="4"/>
  <c r="AS38" i="4"/>
  <c r="AS45" i="4"/>
  <c r="AY6" i="4"/>
  <c r="AY15" i="4"/>
  <c r="AY22" i="4"/>
  <c r="AY31" i="4"/>
  <c r="AY38" i="4"/>
  <c r="AY45" i="4"/>
  <c r="BE5" i="4"/>
  <c r="BE7" i="4"/>
  <c r="BE14" i="4"/>
  <c r="BE21" i="4"/>
  <c r="BE23" i="4"/>
  <c r="BE30" i="4"/>
  <c r="BE37" i="4"/>
  <c r="BE39" i="4"/>
  <c r="BK6" i="4"/>
  <c r="BK15" i="4"/>
  <c r="BK22" i="4"/>
  <c r="BK24" i="4"/>
  <c r="BW4" i="4"/>
  <c r="BW37" i="4"/>
  <c r="BW39" i="4"/>
  <c r="CC2" i="4"/>
  <c r="CC13" i="4"/>
  <c r="CC15" i="4"/>
  <c r="CC22" i="4"/>
  <c r="CC24" i="4"/>
  <c r="CI17" i="4"/>
  <c r="CI19" i="4"/>
  <c r="CI26" i="4"/>
  <c r="CI37" i="4"/>
  <c r="CI39" i="4"/>
  <c r="CO5" i="4"/>
  <c r="CO7" i="4"/>
  <c r="CO16" i="4"/>
  <c r="CU9" i="4"/>
  <c r="CU11" i="4"/>
  <c r="CU22" i="4"/>
  <c r="CU29" i="4"/>
  <c r="CU31" i="4"/>
  <c r="CU40" i="4"/>
  <c r="DA29" i="4"/>
  <c r="DA31" i="4"/>
  <c r="DA38" i="4"/>
  <c r="AS5" i="4"/>
  <c r="AS21" i="4"/>
  <c r="AS37" i="4"/>
  <c r="AS42" i="4"/>
  <c r="AY3" i="4"/>
  <c r="AY5" i="4"/>
  <c r="AY10" i="4"/>
  <c r="AY19" i="4"/>
  <c r="AY21" i="4"/>
  <c r="AY26" i="4"/>
  <c r="AY35" i="4"/>
  <c r="AY37" i="4"/>
  <c r="BE11" i="4"/>
  <c r="BE27" i="4"/>
  <c r="BE34" i="4"/>
  <c r="BE43" i="4"/>
  <c r="BK3" i="4"/>
  <c r="BK5" i="4"/>
  <c r="BK25" i="4"/>
  <c r="BK43" i="4"/>
  <c r="BK45" i="4"/>
  <c r="BW14" i="4"/>
  <c r="BW21" i="4"/>
  <c r="BW23" i="4"/>
  <c r="BW34" i="4"/>
  <c r="BW41" i="4"/>
  <c r="BW43" i="4"/>
  <c r="CC6" i="4"/>
  <c r="CC8" i="4"/>
  <c r="CC41" i="4"/>
  <c r="CC43" i="4"/>
  <c r="CI3" i="4"/>
  <c r="CI10" i="4"/>
  <c r="CI21" i="4"/>
  <c r="CI23" i="4"/>
  <c r="CI30" i="4"/>
  <c r="CI32" i="4"/>
  <c r="CO26" i="4"/>
  <c r="CO33" i="4"/>
  <c r="CO35" i="4"/>
  <c r="CU6" i="4"/>
  <c r="BK10" i="4"/>
  <c r="BK19" i="4"/>
  <c r="BK21" i="4"/>
  <c r="BK26" i="4"/>
  <c r="BK35" i="4"/>
  <c r="BK37" i="4"/>
  <c r="BK42" i="4"/>
  <c r="BW10" i="4"/>
  <c r="BW13" i="4"/>
  <c r="BW15" i="4"/>
  <c r="BW26" i="4"/>
  <c r="BW29" i="4"/>
  <c r="BW31" i="4"/>
  <c r="BW42" i="4"/>
  <c r="BW45" i="4"/>
  <c r="CC3" i="4"/>
  <c r="CC10" i="4"/>
  <c r="CC17" i="4"/>
  <c r="CC26" i="4"/>
  <c r="CC33" i="4"/>
  <c r="CC35" i="4"/>
  <c r="CC42" i="4"/>
  <c r="CI2" i="4"/>
  <c r="CI9" i="4"/>
  <c r="CI11" i="4"/>
  <c r="CI18" i="4"/>
  <c r="CI25" i="4"/>
  <c r="CI27" i="4"/>
  <c r="CI34" i="4"/>
  <c r="CI41" i="4"/>
  <c r="CI43" i="4"/>
  <c r="CO6" i="4"/>
  <c r="CO9" i="4"/>
  <c r="CO11" i="4"/>
  <c r="CO22" i="4"/>
  <c r="CO25" i="4"/>
  <c r="CO27" i="4"/>
  <c r="CO38" i="4"/>
  <c r="CO41" i="4"/>
  <c r="CO43" i="4"/>
  <c r="CU3" i="4"/>
  <c r="CU14" i="4"/>
  <c r="CU17" i="4"/>
  <c r="CU19" i="4"/>
  <c r="CU30" i="4"/>
  <c r="CU33" i="4"/>
  <c r="CU35" i="4"/>
  <c r="DA5" i="4"/>
  <c r="DA7" i="4"/>
  <c r="DA14" i="4"/>
  <c r="DA21" i="4"/>
  <c r="DA23" i="4"/>
  <c r="DA30" i="4"/>
  <c r="DA37" i="4"/>
  <c r="DA39" i="4"/>
  <c r="O6" i="3"/>
  <c r="O31" i="3"/>
  <c r="O38" i="3"/>
  <c r="U15" i="3"/>
  <c r="U45" i="3"/>
  <c r="U54" i="3"/>
  <c r="AA6" i="3"/>
  <c r="AA31" i="3"/>
  <c r="AA40" i="3"/>
  <c r="AG13" i="3"/>
  <c r="AG24" i="3"/>
  <c r="AS24" i="3"/>
  <c r="O13" i="3"/>
  <c r="O45" i="3"/>
  <c r="U6" i="3"/>
  <c r="AG40" i="3"/>
  <c r="AM8" i="3"/>
  <c r="O8" i="3"/>
  <c r="O40" i="3"/>
  <c r="U13" i="3"/>
  <c r="U24" i="3"/>
  <c r="U28" i="3"/>
  <c r="U47" i="3"/>
  <c r="AA8" i="3"/>
  <c r="AA12" i="3"/>
  <c r="AA29" i="3"/>
  <c r="AA38" i="3"/>
  <c r="AA44" i="3"/>
  <c r="AG15" i="3"/>
  <c r="AG22" i="3"/>
  <c r="AG28" i="3"/>
  <c r="AG38" i="3"/>
  <c r="AG47" i="3"/>
  <c r="AG54" i="3"/>
  <c r="AM6" i="3"/>
  <c r="AM13" i="3"/>
  <c r="AM29" i="3"/>
  <c r="AM38" i="3"/>
  <c r="AM47" i="3"/>
  <c r="AS13" i="3"/>
  <c r="AS22" i="3"/>
  <c r="AS31" i="3"/>
  <c r="AS53" i="3"/>
  <c r="BE19" i="3"/>
  <c r="BE48" i="3"/>
  <c r="BK35" i="3"/>
  <c r="BK42" i="3"/>
  <c r="BK53" i="3"/>
  <c r="BQ7" i="3"/>
  <c r="BQ14" i="3"/>
  <c r="CC5" i="3"/>
  <c r="CC14" i="3"/>
  <c r="CC20" i="3"/>
  <c r="CU46" i="3"/>
  <c r="CU52" i="3"/>
  <c r="O3" i="3"/>
  <c r="O5" i="3"/>
  <c r="O10" i="3"/>
  <c r="O19" i="3"/>
  <c r="O21" i="3"/>
  <c r="O26" i="3"/>
  <c r="O35" i="3"/>
  <c r="O37" i="3"/>
  <c r="O42" i="3"/>
  <c r="O51" i="3"/>
  <c r="U3" i="3"/>
  <c r="U14" i="3"/>
  <c r="U17" i="3"/>
  <c r="U19" i="3"/>
  <c r="U26" i="3"/>
  <c r="U33" i="3"/>
  <c r="U35" i="3"/>
  <c r="U42" i="3"/>
  <c r="U49" i="3"/>
  <c r="U51" i="3"/>
  <c r="AA3" i="3"/>
  <c r="AA10" i="3"/>
  <c r="AA17" i="3"/>
  <c r="AA19" i="3"/>
  <c r="AA26" i="3"/>
  <c r="AA33" i="3"/>
  <c r="AA35" i="3"/>
  <c r="AA42" i="3"/>
  <c r="AA49" i="3"/>
  <c r="AA51" i="3"/>
  <c r="AG3" i="3"/>
  <c r="AG10" i="3"/>
  <c r="AG17" i="3"/>
  <c r="AG19" i="3"/>
  <c r="AG26" i="3"/>
  <c r="AG33" i="3"/>
  <c r="AG35" i="3"/>
  <c r="AG42" i="3"/>
  <c r="AG49" i="3"/>
  <c r="AG51" i="3"/>
  <c r="AM3" i="3"/>
  <c r="AM10" i="3"/>
  <c r="AM17" i="3"/>
  <c r="AM19" i="3"/>
  <c r="AM26" i="3"/>
  <c r="AM33" i="3"/>
  <c r="AM35" i="3"/>
  <c r="AM42" i="3"/>
  <c r="AM49" i="3"/>
  <c r="AM51" i="3"/>
  <c r="AS3" i="3"/>
  <c r="AS10" i="3"/>
  <c r="AS17" i="3"/>
  <c r="AS19" i="3"/>
  <c r="AS26" i="3"/>
  <c r="AS33" i="3"/>
  <c r="AS35" i="3"/>
  <c r="AS37" i="3"/>
  <c r="AS39" i="3"/>
  <c r="AS46" i="3"/>
  <c r="BE3" i="3"/>
  <c r="BE10" i="3"/>
  <c r="BE23" i="3"/>
  <c r="BE30" i="3"/>
  <c r="BE32" i="3"/>
  <c r="BK17" i="3"/>
  <c r="BK19" i="3"/>
  <c r="BK26" i="3"/>
  <c r="BK37" i="3"/>
  <c r="BK39" i="3"/>
  <c r="BK46" i="3"/>
  <c r="BK48" i="3"/>
  <c r="BQ37" i="3"/>
  <c r="BQ39" i="3"/>
  <c r="BQ46" i="3"/>
  <c r="BW2" i="3"/>
  <c r="BW4" i="3"/>
  <c r="BW21" i="3"/>
  <c r="BW23" i="3"/>
  <c r="BW36" i="3"/>
  <c r="BW53" i="3"/>
  <c r="CI46" i="3"/>
  <c r="CI48" i="3"/>
  <c r="CU7" i="3"/>
  <c r="CU14" i="3"/>
  <c r="CU16" i="3"/>
  <c r="CU20" i="3"/>
  <c r="DA5" i="3"/>
  <c r="DA7" i="3"/>
  <c r="DA16" i="3"/>
  <c r="DA20" i="3"/>
  <c r="DA37" i="3"/>
  <c r="DA39" i="3"/>
  <c r="DA46" i="3"/>
  <c r="DA48" i="3"/>
  <c r="AG45" i="3"/>
  <c r="AM15" i="3"/>
  <c r="AM22" i="3"/>
  <c r="AM31" i="3"/>
  <c r="AM45" i="3"/>
  <c r="AM54" i="3"/>
  <c r="AS6" i="3"/>
  <c r="AS15" i="3"/>
  <c r="AS29" i="3"/>
  <c r="BE26" i="3"/>
  <c r="BE39" i="3"/>
  <c r="BE46" i="3"/>
  <c r="BK33" i="3"/>
  <c r="BQ5" i="3"/>
  <c r="BQ16" i="3"/>
  <c r="CC7" i="3"/>
  <c r="CC16" i="3"/>
  <c r="CU39" i="3"/>
  <c r="CU48" i="3"/>
  <c r="O9" i="3"/>
  <c r="O25" i="3"/>
  <c r="O41" i="3"/>
  <c r="U2" i="3"/>
  <c r="U18" i="3"/>
  <c r="U21" i="3"/>
  <c r="U23" i="3"/>
  <c r="U30" i="3"/>
  <c r="U37" i="3"/>
  <c r="U39" i="3"/>
  <c r="U46" i="3"/>
  <c r="U53" i="3"/>
  <c r="AA5" i="3"/>
  <c r="AA7" i="3"/>
  <c r="AA14" i="3"/>
  <c r="AA21" i="3"/>
  <c r="AA23" i="3"/>
  <c r="AA30" i="3"/>
  <c r="AA37" i="3"/>
  <c r="AA39" i="3"/>
  <c r="AA46" i="3"/>
  <c r="AA53" i="3"/>
  <c r="AG5" i="3"/>
  <c r="AG7" i="3"/>
  <c r="AG14" i="3"/>
  <c r="AG21" i="3"/>
  <c r="AG23" i="3"/>
  <c r="AG30" i="3"/>
  <c r="AG37" i="3"/>
  <c r="AG39" i="3"/>
  <c r="AG46" i="3"/>
  <c r="AG53" i="3"/>
  <c r="AM5" i="3"/>
  <c r="AM7" i="3"/>
  <c r="AM14" i="3"/>
  <c r="AM21" i="3"/>
  <c r="AM23" i="3"/>
  <c r="AM30" i="3"/>
  <c r="AM37" i="3"/>
  <c r="AM39" i="3"/>
  <c r="AM46" i="3"/>
  <c r="AM53" i="3"/>
  <c r="AS5" i="3"/>
  <c r="AS7" i="3"/>
  <c r="AS14" i="3"/>
  <c r="AS21" i="3"/>
  <c r="AS23" i="3"/>
  <c r="AS30" i="3"/>
  <c r="AS41" i="3"/>
  <c r="AS43" i="3"/>
  <c r="AS50" i="3"/>
  <c r="AS52" i="3"/>
  <c r="BE7" i="3"/>
  <c r="BE14" i="3"/>
  <c r="BE16" i="3"/>
  <c r="BE33" i="3"/>
  <c r="BE51" i="3"/>
  <c r="BK3" i="3"/>
  <c r="BK10" i="3"/>
  <c r="BK21" i="3"/>
  <c r="BK23" i="3"/>
  <c r="BK30" i="3"/>
  <c r="BK32" i="3"/>
  <c r="BQ17" i="3"/>
  <c r="BQ19" i="3"/>
  <c r="BQ26" i="3"/>
  <c r="BQ41" i="3"/>
  <c r="BQ43" i="3"/>
  <c r="BQ50" i="3"/>
  <c r="BQ52" i="3"/>
  <c r="CI14" i="3"/>
  <c r="CI16" i="3"/>
  <c r="CI23" i="3"/>
  <c r="CI25" i="3"/>
  <c r="CI29" i="3"/>
  <c r="CO4" i="3"/>
  <c r="CO21" i="3"/>
  <c r="CO23" i="3"/>
  <c r="CO30" i="3"/>
  <c r="CO32" i="3"/>
  <c r="CO36" i="3"/>
  <c r="CO53" i="3"/>
  <c r="AS38" i="3"/>
  <c r="AS45" i="3"/>
  <c r="AS47" i="3"/>
  <c r="AS54" i="3"/>
  <c r="BE2" i="3"/>
  <c r="BE11" i="3"/>
  <c r="BE13" i="3"/>
  <c r="BE18" i="3"/>
  <c r="BE27" i="3"/>
  <c r="BE29" i="3"/>
  <c r="BE34" i="3"/>
  <c r="BE43" i="3"/>
  <c r="BE45" i="3"/>
  <c r="BE50" i="3"/>
  <c r="BK2" i="3"/>
  <c r="BK9" i="3"/>
  <c r="BK11" i="3"/>
  <c r="BK18" i="3"/>
  <c r="BK25" i="3"/>
  <c r="BK27" i="3"/>
  <c r="BK34" i="3"/>
  <c r="BK41" i="3"/>
  <c r="BK43" i="3"/>
  <c r="BK50" i="3"/>
  <c r="BQ2" i="3"/>
  <c r="BQ9" i="3"/>
  <c r="BQ11" i="3"/>
  <c r="BQ18" i="3"/>
  <c r="BQ25" i="3"/>
  <c r="BQ27" i="3"/>
  <c r="BQ34" i="3"/>
  <c r="BQ36" i="3"/>
  <c r="BW5" i="3"/>
  <c r="BW7" i="3"/>
  <c r="BW14" i="3"/>
  <c r="CC4" i="3"/>
  <c r="CC21" i="3"/>
  <c r="CC23" i="3"/>
  <c r="CC30" i="3"/>
  <c r="CC32" i="3"/>
  <c r="CC36" i="3"/>
  <c r="CC53" i="3"/>
  <c r="CI7" i="3"/>
  <c r="CI9" i="3"/>
  <c r="CI13" i="3"/>
  <c r="CI30" i="3"/>
  <c r="CI32" i="3"/>
  <c r="CI39" i="3"/>
  <c r="CI41" i="3"/>
  <c r="CI45" i="3"/>
  <c r="CU4" i="3"/>
  <c r="CU23" i="3"/>
  <c r="CU30" i="3"/>
  <c r="CU32" i="3"/>
  <c r="CU36" i="3"/>
  <c r="CU53" i="3"/>
  <c r="DA30" i="3"/>
  <c r="BW25" i="3"/>
  <c r="BW27" i="3"/>
  <c r="BW41" i="3"/>
  <c r="BW43" i="3"/>
  <c r="BW50" i="3"/>
  <c r="CC2" i="3"/>
  <c r="CC9" i="3"/>
  <c r="CC11" i="3"/>
  <c r="CC18" i="3"/>
  <c r="CC25" i="3"/>
  <c r="CC27" i="3"/>
  <c r="CC34" i="3"/>
  <c r="CC41" i="3"/>
  <c r="CC43" i="3"/>
  <c r="CC50" i="3"/>
  <c r="CI2" i="3"/>
  <c r="CI4" i="3"/>
  <c r="CI11" i="3"/>
  <c r="CI18" i="3"/>
  <c r="CI20" i="3"/>
  <c r="CI27" i="3"/>
  <c r="CI34" i="3"/>
  <c r="CI36" i="3"/>
  <c r="CI43" i="3"/>
  <c r="CI50" i="3"/>
  <c r="CI52" i="3"/>
  <c r="CO2" i="3"/>
  <c r="CO9" i="3"/>
  <c r="CO11" i="3"/>
  <c r="CO18" i="3"/>
  <c r="CO25" i="3"/>
  <c r="CO27" i="3"/>
  <c r="CO34" i="3"/>
  <c r="CO41" i="3"/>
  <c r="CO43" i="3"/>
  <c r="CO50" i="3"/>
  <c r="CU2" i="3"/>
  <c r="CU11" i="3"/>
  <c r="CU18" i="3"/>
  <c r="CU27" i="3"/>
  <c r="CU34" i="3"/>
  <c r="CU43" i="3"/>
  <c r="CU50" i="3"/>
  <c r="DA9" i="3"/>
  <c r="DA11" i="3"/>
  <c r="DA25" i="3"/>
  <c r="DA27" i="3"/>
  <c r="DA38" i="3"/>
  <c r="DA41" i="3"/>
  <c r="DA43" i="3"/>
  <c r="DA50" i="3"/>
  <c r="BQ31" i="3"/>
  <c r="BQ38" i="3"/>
  <c r="BQ45" i="3"/>
  <c r="BQ47" i="3"/>
  <c r="BQ54" i="3"/>
  <c r="BW6" i="3"/>
  <c r="BW13" i="3"/>
  <c r="BW15" i="3"/>
  <c r="BW22" i="3"/>
  <c r="BW29" i="3"/>
  <c r="BW38" i="3"/>
  <c r="BW45" i="3"/>
  <c r="BW47" i="3"/>
  <c r="BW54" i="3"/>
  <c r="CC6" i="3"/>
  <c r="CC13" i="3"/>
  <c r="CC15" i="3"/>
  <c r="CC22" i="3"/>
  <c r="CC29" i="3"/>
  <c r="CC31" i="3"/>
  <c r="CC38" i="3"/>
  <c r="CC45" i="3"/>
  <c r="CC47" i="3"/>
  <c r="CC54" i="3"/>
  <c r="CI6" i="3"/>
  <c r="CI8" i="3"/>
  <c r="CI15" i="3"/>
  <c r="CI22" i="3"/>
  <c r="CI24" i="3"/>
  <c r="CI31" i="3"/>
  <c r="CI38" i="3"/>
  <c r="CI40" i="3"/>
  <c r="CI47" i="3"/>
  <c r="CI54" i="3"/>
  <c r="CO6" i="3"/>
  <c r="CO13" i="3"/>
  <c r="CO15" i="3"/>
  <c r="CO22" i="3"/>
  <c r="CO29" i="3"/>
  <c r="CO31" i="3"/>
  <c r="CO38" i="3"/>
  <c r="CO45" i="3"/>
  <c r="CO47" i="3"/>
  <c r="CO54" i="3"/>
  <c r="CU6" i="3"/>
  <c r="CU15" i="3"/>
  <c r="CU17" i="3"/>
  <c r="CU22" i="3"/>
  <c r="CU31" i="3"/>
  <c r="CU33" i="3"/>
  <c r="CU38" i="3"/>
  <c r="CU47" i="3"/>
  <c r="CU49" i="3"/>
  <c r="CU54" i="3"/>
  <c r="DA10" i="3"/>
  <c r="DA13" i="3"/>
  <c r="DA15" i="3"/>
  <c r="DA26" i="3"/>
  <c r="DA42" i="3"/>
  <c r="A3" i="6" l="1"/>
  <c r="O2" i="1"/>
  <c r="A3" i="1"/>
  <c r="O3" i="1" s="1"/>
  <c r="DA3" i="1" l="1"/>
  <c r="CU3" i="1"/>
  <c r="CO3" i="1"/>
  <c r="CI3" i="1"/>
  <c r="CC3" i="1"/>
  <c r="BW3" i="1"/>
  <c r="BQ3" i="1"/>
  <c r="BK3" i="1"/>
  <c r="BE3" i="1"/>
  <c r="AY3" i="1"/>
  <c r="AS3" i="1"/>
  <c r="AM3" i="1"/>
  <c r="AG3" i="1"/>
  <c r="AA3" i="1"/>
  <c r="U3" i="1"/>
  <c r="A4" i="6"/>
  <c r="CO3" i="6"/>
  <c r="DA3" i="6"/>
  <c r="BE3" i="6"/>
  <c r="U3" i="6"/>
  <c r="CI3" i="6"/>
  <c r="CC3" i="6"/>
  <c r="BW3" i="6"/>
  <c r="BQ3" i="6"/>
  <c r="AY3" i="6"/>
  <c r="BK3" i="6"/>
  <c r="AS3" i="6"/>
  <c r="AM3" i="6"/>
  <c r="AG3" i="6"/>
  <c r="AA3" i="6"/>
  <c r="O3" i="6"/>
  <c r="A5" i="6"/>
  <c r="A4" i="1"/>
  <c r="CU4" i="1" l="1"/>
  <c r="BW4" i="1"/>
  <c r="U4" i="1"/>
  <c r="DA4" i="1"/>
  <c r="CC4" i="1"/>
  <c r="CI4" i="1"/>
  <c r="BQ4" i="1"/>
  <c r="BE4" i="1"/>
  <c r="AS4" i="1"/>
  <c r="AG4" i="1"/>
  <c r="BK4" i="1"/>
  <c r="AY4" i="1"/>
  <c r="AM4" i="1"/>
  <c r="CO4" i="1"/>
  <c r="AA4" i="1"/>
  <c r="O4" i="1"/>
  <c r="DA5" i="6"/>
  <c r="CO5" i="6"/>
  <c r="BK5" i="6"/>
  <c r="CI5" i="6"/>
  <c r="CC5" i="6"/>
  <c r="BW5" i="6"/>
  <c r="BE5" i="6"/>
  <c r="AY5" i="6"/>
  <c r="BQ5" i="6"/>
  <c r="AS5" i="6"/>
  <c r="AM5" i="6"/>
  <c r="AG5" i="6"/>
  <c r="U5" i="6"/>
  <c r="AA5" i="6"/>
  <c r="O5" i="6"/>
  <c r="CI4" i="6"/>
  <c r="CC4" i="6"/>
  <c r="BW4" i="6"/>
  <c r="BQ4" i="6"/>
  <c r="AG4" i="6"/>
  <c r="AA4" i="6"/>
  <c r="O4" i="6"/>
  <c r="DA4" i="6"/>
  <c r="CO4" i="6"/>
  <c r="BK4" i="6"/>
  <c r="AS4" i="6"/>
  <c r="AM4" i="6"/>
  <c r="U4" i="6"/>
  <c r="AY4" i="6"/>
  <c r="BE4" i="6"/>
  <c r="A6" i="6"/>
  <c r="A5" i="1"/>
  <c r="DA5" i="1" l="1"/>
  <c r="CC5" i="1"/>
  <c r="U5" i="1"/>
  <c r="BE5" i="1"/>
  <c r="AY5" i="1"/>
  <c r="AM5" i="1"/>
  <c r="AG5" i="1"/>
  <c r="CO5" i="1"/>
  <c r="CI5" i="1"/>
  <c r="BK5" i="1"/>
  <c r="AS5" i="1"/>
  <c r="AA5" i="1"/>
  <c r="BQ5" i="1"/>
  <c r="BW5" i="1"/>
  <c r="CU5" i="1"/>
  <c r="O5" i="1"/>
  <c r="CI6" i="6"/>
  <c r="AY6" i="6"/>
  <c r="BW6" i="6"/>
  <c r="AS6" i="6"/>
  <c r="AM6" i="6"/>
  <c r="BQ6" i="6"/>
  <c r="DA6" i="6"/>
  <c r="CC6" i="6"/>
  <c r="BK6" i="6"/>
  <c r="BE6" i="6"/>
  <c r="AA6" i="6"/>
  <c r="CO6" i="6"/>
  <c r="O6" i="6"/>
  <c r="AG6" i="6"/>
  <c r="U6" i="6"/>
  <c r="A7" i="6"/>
  <c r="A6" i="1"/>
  <c r="DA6" i="1" l="1"/>
  <c r="CU6" i="1"/>
  <c r="CO6" i="1"/>
  <c r="CI6" i="1"/>
  <c r="CC6" i="1"/>
  <c r="BW6" i="1"/>
  <c r="BQ6" i="1"/>
  <c r="BK6" i="1"/>
  <c r="BE6" i="1"/>
  <c r="AY6" i="1"/>
  <c r="AS6" i="1"/>
  <c r="AM6" i="1"/>
  <c r="AG6" i="1"/>
  <c r="AA6" i="1"/>
  <c r="U6" i="1"/>
  <c r="O6" i="1"/>
  <c r="DA7" i="6"/>
  <c r="CO7" i="6"/>
  <c r="BK7" i="6"/>
  <c r="CC7" i="6"/>
  <c r="CI7" i="6"/>
  <c r="BE7" i="6"/>
  <c r="BW7" i="6"/>
  <c r="AY7" i="6"/>
  <c r="AA7" i="6"/>
  <c r="BQ7" i="6"/>
  <c r="AS7" i="6"/>
  <c r="AM7" i="6"/>
  <c r="AG7" i="6"/>
  <c r="U7" i="6"/>
  <c r="O7" i="6"/>
  <c r="A8" i="6"/>
  <c r="A7" i="1"/>
  <c r="DA7" i="1" l="1"/>
  <c r="CU7" i="1"/>
  <c r="CO7" i="1"/>
  <c r="CI7" i="1"/>
  <c r="CC7" i="1"/>
  <c r="BW7" i="1"/>
  <c r="BQ7" i="1"/>
  <c r="BK7" i="1"/>
  <c r="BE7" i="1"/>
  <c r="AY7" i="1"/>
  <c r="AS7" i="1"/>
  <c r="AM7" i="1"/>
  <c r="AG7" i="1"/>
  <c r="AA7" i="1"/>
  <c r="U7" i="1"/>
  <c r="O7" i="1"/>
  <c r="CI8" i="6"/>
  <c r="AY8" i="6"/>
  <c r="CO8" i="6"/>
  <c r="BW8" i="6"/>
  <c r="BK8" i="6"/>
  <c r="AS8" i="6"/>
  <c r="AM8" i="6"/>
  <c r="BQ8" i="6"/>
  <c r="DA8" i="6"/>
  <c r="CC8" i="6"/>
  <c r="AA8" i="6"/>
  <c r="AG8" i="6"/>
  <c r="U8" i="6"/>
  <c r="BE8" i="6"/>
  <c r="O8" i="6"/>
  <c r="A9" i="6"/>
  <c r="A8" i="1"/>
  <c r="CI8" i="1" l="1"/>
  <c r="BK8" i="1"/>
  <c r="CU8" i="1"/>
  <c r="CO8" i="1"/>
  <c r="BQ8" i="1"/>
  <c r="U8" i="1"/>
  <c r="BW8" i="1"/>
  <c r="CC8" i="1"/>
  <c r="AA8" i="1"/>
  <c r="DA8" i="1"/>
  <c r="AS8" i="1"/>
  <c r="AG8" i="1"/>
  <c r="AY8" i="1"/>
  <c r="AM8" i="1"/>
  <c r="BE8" i="1"/>
  <c r="O8" i="1"/>
  <c r="CC9" i="6"/>
  <c r="BW9" i="6"/>
  <c r="BQ9" i="6"/>
  <c r="DA9" i="6"/>
  <c r="BE9" i="6"/>
  <c r="AG9" i="6"/>
  <c r="AA9" i="6"/>
  <c r="O9" i="6"/>
  <c r="CO9" i="6"/>
  <c r="CI9" i="6"/>
  <c r="BK9" i="6"/>
  <c r="U9" i="6"/>
  <c r="AY9" i="6"/>
  <c r="AS9" i="6"/>
  <c r="AM9" i="6"/>
  <c r="A10" i="6"/>
  <c r="A9" i="1"/>
  <c r="CO9" i="1" l="1"/>
  <c r="BQ9" i="1"/>
  <c r="U9" i="1"/>
  <c r="DA9" i="1"/>
  <c r="CU9" i="1"/>
  <c r="BW9" i="1"/>
  <c r="CC9" i="1"/>
  <c r="AY9" i="1"/>
  <c r="AM9" i="1"/>
  <c r="AA9" i="1"/>
  <c r="BE9" i="1"/>
  <c r="CI9" i="1"/>
  <c r="BK9" i="1"/>
  <c r="AS9" i="1"/>
  <c r="AG9" i="1"/>
  <c r="O9" i="1"/>
  <c r="CO10" i="6"/>
  <c r="CI10" i="6"/>
  <c r="BE10" i="6"/>
  <c r="DA10" i="6"/>
  <c r="BW10" i="6"/>
  <c r="BK10" i="6"/>
  <c r="U10" i="6"/>
  <c r="BQ10" i="6"/>
  <c r="CC10" i="6"/>
  <c r="AY10" i="6"/>
  <c r="AA10" i="6"/>
  <c r="AG10" i="6"/>
  <c r="O10" i="6"/>
  <c r="AM10" i="6"/>
  <c r="AS10" i="6"/>
  <c r="A11" i="6"/>
  <c r="A10" i="1"/>
  <c r="CU10" i="1" l="1"/>
  <c r="BW10" i="1"/>
  <c r="AS10" i="1"/>
  <c r="AA10" i="1"/>
  <c r="DA10" i="1"/>
  <c r="CC10" i="1"/>
  <c r="BE10" i="1"/>
  <c r="AY10" i="1"/>
  <c r="AM10" i="1"/>
  <c r="AG10" i="1"/>
  <c r="CI10" i="1"/>
  <c r="BK10" i="1"/>
  <c r="U10" i="1"/>
  <c r="CO10" i="1"/>
  <c r="BQ10" i="1"/>
  <c r="O10" i="1"/>
  <c r="CO11" i="6"/>
  <c r="CC11" i="6"/>
  <c r="BW11" i="6"/>
  <c r="BQ11" i="6"/>
  <c r="DA11" i="6"/>
  <c r="AG11" i="6"/>
  <c r="AA11" i="6"/>
  <c r="O11" i="6"/>
  <c r="CI11" i="6"/>
  <c r="BE11" i="6"/>
  <c r="AY11" i="6"/>
  <c r="BK11" i="6"/>
  <c r="AS11" i="6"/>
  <c r="AM11" i="6"/>
  <c r="U11" i="6"/>
  <c r="A12" i="6"/>
  <c r="A11" i="1"/>
  <c r="DA11" i="1" l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CO12" i="6"/>
  <c r="CI12" i="6"/>
  <c r="BE12" i="6"/>
  <c r="CC12" i="6"/>
  <c r="BK12" i="6"/>
  <c r="U12" i="6"/>
  <c r="DA12" i="6"/>
  <c r="BW12" i="6"/>
  <c r="BQ12" i="6"/>
  <c r="AY12" i="6"/>
  <c r="AG12" i="6"/>
  <c r="O12" i="6"/>
  <c r="AS12" i="6"/>
  <c r="AA12" i="6"/>
  <c r="AM12" i="6"/>
  <c r="A13" i="6"/>
  <c r="A12" i="1"/>
  <c r="DA12" i="1" l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CI13" i="6"/>
  <c r="DA13" i="6"/>
  <c r="CO13" i="6"/>
  <c r="AY13" i="6"/>
  <c r="BQ13" i="6"/>
  <c r="AS13" i="6"/>
  <c r="AM13" i="6"/>
  <c r="CC13" i="6"/>
  <c r="BW13" i="6"/>
  <c r="BE13" i="6"/>
  <c r="O13" i="6"/>
  <c r="BK13" i="6"/>
  <c r="U13" i="6"/>
  <c r="AG13" i="6"/>
  <c r="AA13" i="6"/>
  <c r="A14" i="6"/>
  <c r="A13" i="1"/>
  <c r="DA13" i="1" l="1"/>
  <c r="CC13" i="1"/>
  <c r="BE13" i="1"/>
  <c r="U13" i="1"/>
  <c r="BQ13" i="1"/>
  <c r="CI13" i="1"/>
  <c r="BK13" i="1"/>
  <c r="CO13" i="1"/>
  <c r="AY13" i="1"/>
  <c r="CU13" i="1"/>
  <c r="AS13" i="1"/>
  <c r="AG13" i="1"/>
  <c r="BW13" i="1"/>
  <c r="AM13" i="1"/>
  <c r="AA13" i="1"/>
  <c r="O13" i="1"/>
  <c r="DA14" i="6"/>
  <c r="CI14" i="6"/>
  <c r="BK14" i="6"/>
  <c r="CC14" i="6"/>
  <c r="BW14" i="6"/>
  <c r="AY14" i="6"/>
  <c r="CO14" i="6"/>
  <c r="BQ14" i="6"/>
  <c r="AG14" i="6"/>
  <c r="U14" i="6"/>
  <c r="BE14" i="6"/>
  <c r="AA14" i="6"/>
  <c r="O14" i="6"/>
  <c r="AM14" i="6"/>
  <c r="AS14" i="6"/>
  <c r="A15" i="6"/>
  <c r="A14" i="1"/>
  <c r="CI14" i="1" l="1"/>
  <c r="BK14" i="1"/>
  <c r="BW14" i="1"/>
  <c r="CO14" i="1"/>
  <c r="BQ14" i="1"/>
  <c r="CU14" i="1"/>
  <c r="AS14" i="1"/>
  <c r="AG14" i="1"/>
  <c r="U14" i="1"/>
  <c r="AM14" i="1"/>
  <c r="AA14" i="1"/>
  <c r="DA14" i="1"/>
  <c r="BE14" i="1"/>
  <c r="AY14" i="1"/>
  <c r="CC14" i="1"/>
  <c r="O14" i="1"/>
  <c r="CI15" i="6"/>
  <c r="CO15" i="6"/>
  <c r="AY15" i="6"/>
  <c r="DA15" i="6"/>
  <c r="BQ15" i="6"/>
  <c r="AS15" i="6"/>
  <c r="AM15" i="6"/>
  <c r="CC15" i="6"/>
  <c r="BE15" i="6"/>
  <c r="O15" i="6"/>
  <c r="BK15" i="6"/>
  <c r="AA15" i="6"/>
  <c r="U15" i="6"/>
  <c r="BW15" i="6"/>
  <c r="AG15" i="6"/>
  <c r="A16" i="6"/>
  <c r="A15" i="1"/>
  <c r="DA15" i="1" l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DA16" i="6"/>
  <c r="BK16" i="6"/>
  <c r="CO16" i="6"/>
  <c r="CI16" i="6"/>
  <c r="CC16" i="6"/>
  <c r="BW16" i="6"/>
  <c r="AY16" i="6"/>
  <c r="AS16" i="6"/>
  <c r="AM16" i="6"/>
  <c r="AG16" i="6"/>
  <c r="BE16" i="6"/>
  <c r="BQ16" i="6"/>
  <c r="AA16" i="6"/>
  <c r="O16" i="6"/>
  <c r="U16" i="6"/>
  <c r="A17" i="6"/>
  <c r="A16" i="1"/>
  <c r="CO16" i="1" l="1"/>
  <c r="BQ16" i="1"/>
  <c r="AM16" i="1"/>
  <c r="U16" i="1"/>
  <c r="CC16" i="1"/>
  <c r="CU16" i="1"/>
  <c r="BW16" i="1"/>
  <c r="AY16" i="1"/>
  <c r="AS16" i="1"/>
  <c r="AG16" i="1"/>
  <c r="AA16" i="1"/>
  <c r="DA16" i="1"/>
  <c r="CI16" i="1"/>
  <c r="BE16" i="1"/>
  <c r="BK16" i="1"/>
  <c r="O16" i="1"/>
  <c r="CO17" i="6"/>
  <c r="BE17" i="6"/>
  <c r="DA17" i="6"/>
  <c r="AY17" i="6"/>
  <c r="U17" i="6"/>
  <c r="CC17" i="6"/>
  <c r="CI17" i="6"/>
  <c r="BQ17" i="6"/>
  <c r="AS17" i="6"/>
  <c r="BW17" i="6"/>
  <c r="BK17" i="6"/>
  <c r="AG17" i="6"/>
  <c r="AA17" i="6"/>
  <c r="AM17" i="6"/>
  <c r="O17" i="6"/>
  <c r="A18" i="6"/>
  <c r="A17" i="1"/>
  <c r="DA17" i="1" l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CC18" i="6"/>
  <c r="BW18" i="6"/>
  <c r="BQ18" i="6"/>
  <c r="CI18" i="6"/>
  <c r="BK18" i="6"/>
  <c r="AG18" i="6"/>
  <c r="AA18" i="6"/>
  <c r="O18" i="6"/>
  <c r="DA18" i="6"/>
  <c r="CO18" i="6"/>
  <c r="AS18" i="6"/>
  <c r="AM18" i="6"/>
  <c r="AY18" i="6"/>
  <c r="BE18" i="6"/>
  <c r="U18" i="6"/>
  <c r="A19" i="6"/>
  <c r="A18" i="1"/>
  <c r="CU18" i="1" l="1"/>
  <c r="BW18" i="1"/>
  <c r="CI18" i="1"/>
  <c r="DA18" i="1"/>
  <c r="CC18" i="1"/>
  <c r="BE18" i="1"/>
  <c r="CO18" i="1"/>
  <c r="AY18" i="1"/>
  <c r="AM18" i="1"/>
  <c r="AA18" i="1"/>
  <c r="BQ18" i="1"/>
  <c r="BK18" i="1"/>
  <c r="AS18" i="1"/>
  <c r="AG18" i="1"/>
  <c r="U18" i="1"/>
  <c r="O18" i="1"/>
  <c r="CO19" i="6"/>
  <c r="BE19" i="6"/>
  <c r="DA19" i="6"/>
  <c r="BQ19" i="6"/>
  <c r="AY19" i="6"/>
  <c r="U19" i="6"/>
  <c r="CI19" i="6"/>
  <c r="BW19" i="6"/>
  <c r="BK19" i="6"/>
  <c r="CC19" i="6"/>
  <c r="O19" i="6"/>
  <c r="AM19" i="6"/>
  <c r="AA19" i="6"/>
  <c r="AS19" i="6"/>
  <c r="AG19" i="6"/>
  <c r="A20" i="6"/>
  <c r="A19" i="1"/>
  <c r="DA19" i="1" l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CC20" i="6"/>
  <c r="BW20" i="6"/>
  <c r="BQ20" i="6"/>
  <c r="CI20" i="6"/>
  <c r="BK20" i="6"/>
  <c r="BE20" i="6"/>
  <c r="AG20" i="6"/>
  <c r="AA20" i="6"/>
  <c r="O20" i="6"/>
  <c r="DA20" i="6"/>
  <c r="CO20" i="6"/>
  <c r="AY20" i="6"/>
  <c r="AS20" i="6"/>
  <c r="AM20" i="6"/>
  <c r="U20" i="6"/>
  <c r="A21" i="6"/>
  <c r="A20" i="1"/>
  <c r="DA20" i="1" l="1"/>
  <c r="CC20" i="1"/>
  <c r="BE20" i="1"/>
  <c r="BK20" i="1"/>
  <c r="CO20" i="1"/>
  <c r="CI20" i="1"/>
  <c r="U20" i="1"/>
  <c r="BQ20" i="1"/>
  <c r="CU20" i="1"/>
  <c r="AY20" i="1"/>
  <c r="AM20" i="1"/>
  <c r="AA20" i="1"/>
  <c r="BW20" i="1"/>
  <c r="AS20" i="1"/>
  <c r="AG20" i="1"/>
  <c r="O20" i="1"/>
  <c r="DA21" i="6"/>
  <c r="BK21" i="6"/>
  <c r="CO21" i="6"/>
  <c r="BQ21" i="6"/>
  <c r="CI21" i="6"/>
  <c r="BW21" i="6"/>
  <c r="AY21" i="6"/>
  <c r="O21" i="6"/>
  <c r="BE21" i="6"/>
  <c r="AA21" i="6"/>
  <c r="CC21" i="6"/>
  <c r="AS21" i="6"/>
  <c r="AM21" i="6"/>
  <c r="AG21" i="6"/>
  <c r="U21" i="6"/>
  <c r="A22" i="6"/>
  <c r="A21" i="1"/>
  <c r="CI21" i="1" l="1"/>
  <c r="BK21" i="1"/>
  <c r="U21" i="1"/>
  <c r="AY21" i="1"/>
  <c r="AG21" i="1"/>
  <c r="CO21" i="1"/>
  <c r="BQ21" i="1"/>
  <c r="AS21" i="1"/>
  <c r="AM21" i="1"/>
  <c r="AA21" i="1"/>
  <c r="CU21" i="1"/>
  <c r="BW21" i="1"/>
  <c r="DA21" i="1"/>
  <c r="BE21" i="1"/>
  <c r="CC21" i="1"/>
  <c r="O21" i="1"/>
  <c r="CI22" i="6"/>
  <c r="AY22" i="6"/>
  <c r="CC22" i="6"/>
  <c r="BK22" i="6"/>
  <c r="BE22" i="6"/>
  <c r="AS22" i="6"/>
  <c r="AM22" i="6"/>
  <c r="BW22" i="6"/>
  <c r="CO22" i="6"/>
  <c r="DA22" i="6"/>
  <c r="BQ22" i="6"/>
  <c r="AG22" i="6"/>
  <c r="U22" i="6"/>
  <c r="AA22" i="6"/>
  <c r="O22" i="6"/>
  <c r="A23" i="6"/>
  <c r="A22" i="1"/>
  <c r="DA22" i="1" l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DA23" i="6"/>
  <c r="BK23" i="6"/>
  <c r="CO23" i="6"/>
  <c r="BQ23" i="6"/>
  <c r="AY23" i="6"/>
  <c r="CI23" i="6"/>
  <c r="CC23" i="6"/>
  <c r="BE23" i="6"/>
  <c r="BW23" i="6"/>
  <c r="O23" i="6"/>
  <c r="AA23" i="6"/>
  <c r="U23" i="6"/>
  <c r="AS23" i="6"/>
  <c r="AM23" i="6"/>
  <c r="AG23" i="6"/>
  <c r="A24" i="6"/>
  <c r="A23" i="1"/>
  <c r="DA23" i="1" l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CI24" i="6"/>
  <c r="DA24" i="6"/>
  <c r="AY24" i="6"/>
  <c r="CC24" i="6"/>
  <c r="BE24" i="6"/>
  <c r="AS24" i="6"/>
  <c r="AM24" i="6"/>
  <c r="BW24" i="6"/>
  <c r="CO24" i="6"/>
  <c r="BK24" i="6"/>
  <c r="AG24" i="6"/>
  <c r="U24" i="6"/>
  <c r="BQ24" i="6"/>
  <c r="AA24" i="6"/>
  <c r="O24" i="6"/>
  <c r="A25" i="6"/>
  <c r="A24" i="1"/>
  <c r="CO24" i="1" l="1"/>
  <c r="BQ24" i="1"/>
  <c r="DA24" i="1"/>
  <c r="CU24" i="1"/>
  <c r="BW24" i="1"/>
  <c r="U24" i="1"/>
  <c r="CC24" i="1"/>
  <c r="AM24" i="1"/>
  <c r="AA24" i="1"/>
  <c r="AS24" i="1"/>
  <c r="AG24" i="1"/>
  <c r="BE24" i="1"/>
  <c r="CI24" i="1"/>
  <c r="AY24" i="1"/>
  <c r="O24" i="1"/>
  <c r="CO25" i="6"/>
  <c r="BW25" i="6"/>
  <c r="BQ25" i="6"/>
  <c r="AY25" i="6"/>
  <c r="AG25" i="6"/>
  <c r="AA25" i="6"/>
  <c r="O25" i="6"/>
  <c r="CC25" i="6"/>
  <c r="BE25" i="6"/>
  <c r="DA25" i="6"/>
  <c r="CI25" i="6"/>
  <c r="AS25" i="6"/>
  <c r="AM25" i="6"/>
  <c r="U25" i="6"/>
  <c r="BK25" i="6"/>
  <c r="A26" i="6"/>
  <c r="A25" i="1"/>
  <c r="CU25" i="1" l="1"/>
  <c r="BW25" i="1"/>
  <c r="U25" i="1"/>
  <c r="BE25" i="1"/>
  <c r="DA25" i="1"/>
  <c r="CC25" i="1"/>
  <c r="CI25" i="1"/>
  <c r="BK25" i="1"/>
  <c r="AS25" i="1"/>
  <c r="AG25" i="1"/>
  <c r="AY25" i="1"/>
  <c r="AA25" i="1"/>
  <c r="CO25" i="1"/>
  <c r="BQ25" i="1"/>
  <c r="AM25" i="1"/>
  <c r="O25" i="1"/>
  <c r="CO26" i="6"/>
  <c r="DA26" i="6"/>
  <c r="BE26" i="6"/>
  <c r="CC26" i="6"/>
  <c r="U26" i="6"/>
  <c r="BK26" i="6"/>
  <c r="CI26" i="6"/>
  <c r="BW26" i="6"/>
  <c r="BQ26" i="6"/>
  <c r="AS26" i="6"/>
  <c r="AM26" i="6"/>
  <c r="AG26" i="6"/>
  <c r="AY26" i="6"/>
  <c r="AA26" i="6"/>
  <c r="O26" i="6"/>
  <c r="A27" i="6"/>
  <c r="A26" i="1"/>
  <c r="DA26" i="1" l="1"/>
  <c r="CC26" i="1"/>
  <c r="BE26" i="1"/>
  <c r="AS26" i="1"/>
  <c r="AA26" i="1"/>
  <c r="BQ26" i="1"/>
  <c r="CI26" i="1"/>
  <c r="BK26" i="1"/>
  <c r="AY26" i="1"/>
  <c r="AM26" i="1"/>
  <c r="AG26" i="1"/>
  <c r="CO26" i="1"/>
  <c r="U26" i="1"/>
  <c r="BW26" i="1"/>
  <c r="CU26" i="1"/>
  <c r="O26" i="1"/>
  <c r="BW27" i="6"/>
  <c r="BQ27" i="6"/>
  <c r="DA27" i="6"/>
  <c r="AY27" i="6"/>
  <c r="AG27" i="6"/>
  <c r="AA27" i="6"/>
  <c r="O27" i="6"/>
  <c r="CO27" i="6"/>
  <c r="CI27" i="6"/>
  <c r="BK27" i="6"/>
  <c r="CC27" i="6"/>
  <c r="BE27" i="6"/>
  <c r="AM27" i="6"/>
  <c r="U27" i="6"/>
  <c r="AS27" i="6"/>
  <c r="A28" i="6"/>
  <c r="A27" i="1"/>
  <c r="DA27" i="1" l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CO28" i="6"/>
  <c r="DA28" i="6"/>
  <c r="BE28" i="6"/>
  <c r="CC28" i="6"/>
  <c r="U28" i="6"/>
  <c r="CI28" i="6"/>
  <c r="BK28" i="6"/>
  <c r="BQ28" i="6"/>
  <c r="AS28" i="6"/>
  <c r="AM28" i="6"/>
  <c r="AG28" i="6"/>
  <c r="BW28" i="6"/>
  <c r="AY28" i="6"/>
  <c r="AA28" i="6"/>
  <c r="O28" i="6"/>
  <c r="A29" i="6"/>
  <c r="A28" i="1"/>
  <c r="DA28" i="1" l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CI29" i="6"/>
  <c r="CC29" i="6"/>
  <c r="AY29" i="6"/>
  <c r="DA29" i="6"/>
  <c r="BW29" i="6"/>
  <c r="AS29" i="6"/>
  <c r="AM29" i="6"/>
  <c r="CO29" i="6"/>
  <c r="BQ29" i="6"/>
  <c r="BK29" i="6"/>
  <c r="BE29" i="6"/>
  <c r="AA29" i="6"/>
  <c r="O29" i="6"/>
  <c r="U29" i="6"/>
  <c r="AG29" i="6"/>
  <c r="A30" i="6"/>
  <c r="A29" i="1"/>
  <c r="CI29" i="1" l="1"/>
  <c r="BK29" i="1"/>
  <c r="U29" i="1"/>
  <c r="CU29" i="1"/>
  <c r="CO29" i="1"/>
  <c r="BQ29" i="1"/>
  <c r="BW29" i="1"/>
  <c r="AA29" i="1"/>
  <c r="DA29" i="1"/>
  <c r="AS29" i="1"/>
  <c r="AG29" i="1"/>
  <c r="CC29" i="1"/>
  <c r="BE29" i="1"/>
  <c r="AY29" i="1"/>
  <c r="AM29" i="1"/>
  <c r="O29" i="1"/>
  <c r="DA30" i="6"/>
  <c r="CC30" i="6"/>
  <c r="BK30" i="6"/>
  <c r="BE30" i="6"/>
  <c r="CI30" i="6"/>
  <c r="BW30" i="6"/>
  <c r="CO30" i="6"/>
  <c r="AY30" i="6"/>
  <c r="AS30" i="6"/>
  <c r="AM30" i="6"/>
  <c r="U30" i="6"/>
  <c r="AA30" i="6"/>
  <c r="AG30" i="6"/>
  <c r="BQ30" i="6"/>
  <c r="O30" i="6"/>
  <c r="A31" i="6"/>
  <c r="A30" i="1"/>
  <c r="CO30" i="1" l="1"/>
  <c r="BQ30" i="1"/>
  <c r="CC30" i="1"/>
  <c r="CU30" i="1"/>
  <c r="BW30" i="1"/>
  <c r="DA30" i="1"/>
  <c r="BE30" i="1"/>
  <c r="AY30" i="1"/>
  <c r="AM30" i="1"/>
  <c r="AA30" i="1"/>
  <c r="U30" i="1"/>
  <c r="CI30" i="1"/>
  <c r="AG30" i="1"/>
  <c r="AS30" i="1"/>
  <c r="BK30" i="1"/>
  <c r="O30" i="1"/>
  <c r="CI31" i="6"/>
  <c r="AY31" i="6"/>
  <c r="BW31" i="6"/>
  <c r="AS31" i="6"/>
  <c r="AM31" i="6"/>
  <c r="CO31" i="6"/>
  <c r="BQ31" i="6"/>
  <c r="DA31" i="6"/>
  <c r="CC31" i="6"/>
  <c r="BK31" i="6"/>
  <c r="AA31" i="6"/>
  <c r="U31" i="6"/>
  <c r="BE31" i="6"/>
  <c r="AG31" i="6"/>
  <c r="O31" i="6"/>
  <c r="A32" i="6"/>
  <c r="A31" i="1"/>
  <c r="DA31" i="1" l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DA32" i="6"/>
  <c r="CC32" i="6"/>
  <c r="BK32" i="6"/>
  <c r="BE32" i="6"/>
  <c r="CI32" i="6"/>
  <c r="BW32" i="6"/>
  <c r="CO32" i="6"/>
  <c r="AY32" i="6"/>
  <c r="AS32" i="6"/>
  <c r="U32" i="6"/>
  <c r="AM32" i="6"/>
  <c r="AG32" i="6"/>
  <c r="AA32" i="6"/>
  <c r="BQ32" i="6"/>
  <c r="O32" i="6"/>
  <c r="A33" i="6"/>
  <c r="A32" i="1"/>
  <c r="CU32" i="1" l="1"/>
  <c r="BW32" i="1"/>
  <c r="AM32" i="1"/>
  <c r="CI32" i="1"/>
  <c r="DA32" i="1"/>
  <c r="CC32" i="1"/>
  <c r="BE32" i="1"/>
  <c r="AY32" i="1"/>
  <c r="AS32" i="1"/>
  <c r="AG32" i="1"/>
  <c r="AA32" i="1"/>
  <c r="U32" i="1"/>
  <c r="BQ32" i="1"/>
  <c r="CO32" i="1"/>
  <c r="BK32" i="1"/>
  <c r="O32" i="1"/>
  <c r="CO33" i="6"/>
  <c r="CI33" i="6"/>
  <c r="BE33" i="6"/>
  <c r="BQ33" i="6"/>
  <c r="U33" i="6"/>
  <c r="DA33" i="6"/>
  <c r="CC33" i="6"/>
  <c r="BW33" i="6"/>
  <c r="AY33" i="6"/>
  <c r="O33" i="6"/>
  <c r="AA33" i="6"/>
  <c r="BK33" i="6"/>
  <c r="AM33" i="6"/>
  <c r="AS33" i="6"/>
  <c r="AG33" i="6"/>
  <c r="A34" i="6"/>
  <c r="A33" i="1"/>
  <c r="DA33" i="1" l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DA34" i="6"/>
  <c r="BW34" i="6"/>
  <c r="BQ34" i="6"/>
  <c r="BE34" i="6"/>
  <c r="AS34" i="6"/>
  <c r="AG34" i="6"/>
  <c r="AA34" i="6"/>
  <c r="O34" i="6"/>
  <c r="BK34" i="6"/>
  <c r="CC34" i="6"/>
  <c r="AY34" i="6"/>
  <c r="U34" i="6"/>
  <c r="CI34" i="6"/>
  <c r="CO34" i="6"/>
  <c r="AM34" i="6"/>
  <c r="A35" i="6"/>
  <c r="A34" i="1"/>
  <c r="DA34" i="1" l="1"/>
  <c r="CC34" i="1"/>
  <c r="BE34" i="1"/>
  <c r="CI34" i="1"/>
  <c r="BK34" i="1"/>
  <c r="CO34" i="1"/>
  <c r="BQ34" i="1"/>
  <c r="BW34" i="1"/>
  <c r="CU34" i="1"/>
  <c r="AY34" i="1"/>
  <c r="AM34" i="1"/>
  <c r="AA34" i="1"/>
  <c r="U34" i="1"/>
  <c r="AS34" i="1"/>
  <c r="AG34" i="1"/>
  <c r="O34" i="1"/>
  <c r="CO35" i="6"/>
  <c r="CI35" i="6"/>
  <c r="BE35" i="6"/>
  <c r="AS35" i="6"/>
  <c r="BW35" i="6"/>
  <c r="U35" i="6"/>
  <c r="BQ35" i="6"/>
  <c r="DA35" i="6"/>
  <c r="CC35" i="6"/>
  <c r="AA35" i="6"/>
  <c r="AM35" i="6"/>
  <c r="AG35" i="6"/>
  <c r="AY35" i="6"/>
  <c r="O35" i="6"/>
  <c r="BK35" i="6"/>
  <c r="A36" i="6"/>
  <c r="A35" i="1"/>
  <c r="DA35" i="1" l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DA36" i="6"/>
  <c r="CO36" i="6"/>
  <c r="BW36" i="6"/>
  <c r="BQ36" i="6"/>
  <c r="CI36" i="6"/>
  <c r="AG36" i="6"/>
  <c r="AA36" i="6"/>
  <c r="O36" i="6"/>
  <c r="BK36" i="6"/>
  <c r="CC36" i="6"/>
  <c r="AY36" i="6"/>
  <c r="BE36" i="6"/>
  <c r="AS36" i="6"/>
  <c r="AM36" i="6"/>
  <c r="U36" i="6"/>
  <c r="A37" i="6"/>
  <c r="A36" i="1"/>
  <c r="CI36" i="1" l="1"/>
  <c r="BK36" i="1"/>
  <c r="U36" i="1"/>
  <c r="BW36" i="1"/>
  <c r="CO36" i="1"/>
  <c r="BQ36" i="1"/>
  <c r="CU36" i="1"/>
  <c r="CC36" i="1"/>
  <c r="AS36" i="1"/>
  <c r="AG36" i="1"/>
  <c r="AY36" i="1"/>
  <c r="AM36" i="1"/>
  <c r="BE36" i="1"/>
  <c r="DA36" i="1"/>
  <c r="AA36" i="1"/>
  <c r="O36" i="1"/>
  <c r="DA37" i="6"/>
  <c r="CC37" i="6"/>
  <c r="BK37" i="6"/>
  <c r="BW37" i="6"/>
  <c r="AY37" i="6"/>
  <c r="BQ37" i="6"/>
  <c r="CI37" i="6"/>
  <c r="BE37" i="6"/>
  <c r="AS37" i="6"/>
  <c r="AA37" i="6"/>
  <c r="AM37" i="6"/>
  <c r="AG37" i="6"/>
  <c r="CO37" i="6"/>
  <c r="O37" i="6"/>
  <c r="U37" i="6"/>
  <c r="A38" i="6"/>
  <c r="A37" i="1"/>
  <c r="CO37" i="1" l="1"/>
  <c r="BQ37" i="1"/>
  <c r="U37" i="1"/>
  <c r="AY37" i="1"/>
  <c r="AG37" i="1"/>
  <c r="CU37" i="1"/>
  <c r="BW37" i="1"/>
  <c r="AS37" i="1"/>
  <c r="AM37" i="1"/>
  <c r="AA37" i="1"/>
  <c r="DA37" i="1"/>
  <c r="CC37" i="1"/>
  <c r="BE37" i="1"/>
  <c r="CI37" i="1"/>
  <c r="BK37" i="1"/>
  <c r="O37" i="1"/>
  <c r="CI38" i="6"/>
  <c r="DA38" i="6"/>
  <c r="CO38" i="6"/>
  <c r="AY38" i="6"/>
  <c r="AM38" i="6"/>
  <c r="BK38" i="6"/>
  <c r="CC38" i="6"/>
  <c r="BQ38" i="6"/>
  <c r="BW38" i="6"/>
  <c r="AS38" i="6"/>
  <c r="BE38" i="6"/>
  <c r="AG38" i="6"/>
  <c r="U38" i="6"/>
  <c r="AA38" i="6"/>
  <c r="O38" i="6"/>
  <c r="A39" i="6"/>
  <c r="A38" i="1"/>
  <c r="DA38" i="1" l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DA39" i="6"/>
  <c r="CC39" i="6"/>
  <c r="CI39" i="6"/>
  <c r="BK39" i="6"/>
  <c r="CO39" i="6"/>
  <c r="BW39" i="6"/>
  <c r="BQ39" i="6"/>
  <c r="AY39" i="6"/>
  <c r="BE39" i="6"/>
  <c r="AS39" i="6"/>
  <c r="AA39" i="6"/>
  <c r="AM39" i="6"/>
  <c r="U39" i="6"/>
  <c r="O39" i="6"/>
  <c r="AG39" i="6"/>
  <c r="A40" i="6"/>
  <c r="A39" i="1"/>
  <c r="DA39" i="1" l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CI40" i="6"/>
  <c r="CO40" i="6"/>
  <c r="CC40" i="6"/>
  <c r="AY40" i="6"/>
  <c r="DA40" i="6"/>
  <c r="AM40" i="6"/>
  <c r="BQ40" i="6"/>
  <c r="BK40" i="6"/>
  <c r="BW40" i="6"/>
  <c r="BE40" i="6"/>
  <c r="AS40" i="6"/>
  <c r="AG40" i="6"/>
  <c r="U40" i="6"/>
  <c r="AA40" i="6"/>
  <c r="O40" i="6"/>
  <c r="A40" i="1"/>
  <c r="CU40" i="1" l="1"/>
  <c r="BW40" i="1"/>
  <c r="BE40" i="1"/>
  <c r="DA40" i="1"/>
  <c r="CC40" i="1"/>
  <c r="U40" i="1"/>
  <c r="CI40" i="1"/>
  <c r="BK40" i="1"/>
  <c r="AA40" i="1"/>
  <c r="BQ40" i="1"/>
  <c r="AS40" i="1"/>
  <c r="CO40" i="1"/>
  <c r="AY40" i="1"/>
  <c r="AM40" i="1"/>
  <c r="AG40" i="1"/>
  <c r="O40" i="1"/>
  <c r="A41" i="1"/>
  <c r="DA41" i="1" l="1"/>
  <c r="CC41" i="1"/>
  <c r="BE41" i="1"/>
  <c r="U41" i="1"/>
  <c r="CO41" i="1"/>
  <c r="CI41" i="1"/>
  <c r="BK41" i="1"/>
  <c r="BQ41" i="1"/>
  <c r="AY41" i="1"/>
  <c r="AM41" i="1"/>
  <c r="AA41" i="1"/>
  <c r="AS41" i="1"/>
  <c r="BW41" i="1"/>
  <c r="CU41" i="1"/>
  <c r="AG41" i="1"/>
  <c r="O41" i="1"/>
  <c r="A42" i="1"/>
  <c r="CI42" i="1" l="1"/>
  <c r="BK42" i="1"/>
  <c r="AS42" i="1"/>
  <c r="AM42" i="1"/>
  <c r="AA42" i="1"/>
  <c r="CU42" i="1"/>
  <c r="CO42" i="1"/>
  <c r="BQ42" i="1"/>
  <c r="AY42" i="1"/>
  <c r="AG42" i="1"/>
  <c r="BW42" i="1"/>
  <c r="CC42" i="1"/>
  <c r="DA42" i="1"/>
  <c r="BE42" i="1"/>
  <c r="U42" i="1"/>
  <c r="O42" i="1"/>
  <c r="A43" i="1"/>
  <c r="DA43" i="1" l="1"/>
  <c r="CU43" i="1"/>
  <c r="CO43" i="1"/>
  <c r="CI43" i="1"/>
  <c r="CC43" i="1"/>
  <c r="BW43" i="1"/>
  <c r="BQ43" i="1"/>
  <c r="BK43" i="1"/>
  <c r="BE43" i="1"/>
  <c r="AY43" i="1"/>
  <c r="AS43" i="1"/>
  <c r="AM43" i="1"/>
  <c r="AG43" i="1"/>
  <c r="AA43" i="1"/>
  <c r="U43" i="1"/>
  <c r="O43" i="1"/>
  <c r="A44" i="1"/>
  <c r="DA44" i="1" l="1"/>
  <c r="CU44" i="1"/>
  <c r="CO44" i="1"/>
  <c r="CI44" i="1"/>
  <c r="CC44" i="1"/>
  <c r="BW44" i="1"/>
  <c r="BQ44" i="1"/>
  <c r="BK44" i="1"/>
  <c r="BE44" i="1"/>
  <c r="AY44" i="1"/>
  <c r="AS44" i="1"/>
  <c r="AM44" i="1"/>
  <c r="AG44" i="1"/>
  <c r="AA44" i="1"/>
  <c r="U44" i="1"/>
  <c r="O44" i="1"/>
  <c r="A45" i="1"/>
  <c r="CO45" i="1" l="1"/>
  <c r="BQ45" i="1"/>
  <c r="U45" i="1"/>
  <c r="DA45" i="1"/>
  <c r="CC45" i="1"/>
  <c r="CU45" i="1"/>
  <c r="BW45" i="1"/>
  <c r="CI45" i="1"/>
  <c r="BE45" i="1"/>
  <c r="BK45" i="1"/>
  <c r="AY45" i="1"/>
  <c r="AS45" i="1"/>
  <c r="AG45" i="1"/>
  <c r="AM45" i="1"/>
  <c r="AA45" i="1"/>
  <c r="O45" i="1"/>
  <c r="A46" i="1"/>
  <c r="CU46" i="1" l="1"/>
  <c r="BW46" i="1"/>
  <c r="DA46" i="1"/>
  <c r="CC46" i="1"/>
  <c r="BE46" i="1"/>
  <c r="CI46" i="1"/>
  <c r="CO46" i="1"/>
  <c r="AS46" i="1"/>
  <c r="AG46" i="1"/>
  <c r="U46" i="1"/>
  <c r="BQ46" i="1"/>
  <c r="BK46" i="1"/>
  <c r="AM46" i="1"/>
  <c r="AA46" i="1"/>
  <c r="AY46" i="1"/>
  <c r="O46" i="1"/>
  <c r="A47" i="1"/>
  <c r="DA47" i="1" l="1"/>
  <c r="CU47" i="1"/>
  <c r="CO47" i="1"/>
  <c r="CI47" i="1"/>
  <c r="CC47" i="1"/>
  <c r="BW47" i="1"/>
  <c r="BQ47" i="1"/>
  <c r="BK47" i="1"/>
  <c r="BE47" i="1"/>
  <c r="AY47" i="1"/>
  <c r="AS47" i="1"/>
  <c r="AM47" i="1"/>
  <c r="AG47" i="1"/>
  <c r="AA47" i="1"/>
  <c r="U47" i="1"/>
  <c r="O47" i="1"/>
  <c r="A48" i="1"/>
  <c r="DA48" i="1" l="1"/>
  <c r="CC48" i="1"/>
  <c r="BE48" i="1"/>
  <c r="U48" i="1"/>
  <c r="BQ48" i="1"/>
  <c r="CI48" i="1"/>
  <c r="BK48" i="1"/>
  <c r="AY48" i="1"/>
  <c r="AS48" i="1"/>
  <c r="AM48" i="1"/>
  <c r="AG48" i="1"/>
  <c r="AA48" i="1"/>
  <c r="CO48" i="1"/>
  <c r="CU48" i="1"/>
  <c r="BW48" i="1"/>
  <c r="O48" i="1"/>
  <c r="A49" i="1"/>
  <c r="DA49" i="1" l="1"/>
  <c r="CU49" i="1"/>
  <c r="CO49" i="1"/>
  <c r="CI49" i="1"/>
  <c r="CC49" i="1"/>
  <c r="BW49" i="1"/>
  <c r="BQ49" i="1"/>
  <c r="BK49" i="1"/>
  <c r="BE49" i="1"/>
  <c r="AY49" i="1"/>
  <c r="AS49" i="1"/>
  <c r="AM49" i="1"/>
  <c r="AG49" i="1"/>
  <c r="AA49" i="1"/>
  <c r="U49" i="1"/>
  <c r="O49" i="1"/>
</calcChain>
</file>

<file path=xl/sharedStrings.xml><?xml version="1.0" encoding="utf-8"?>
<sst xmlns="http://schemas.openxmlformats.org/spreadsheetml/2006/main" count="1491" uniqueCount="118">
  <si>
    <t>NA</t>
  </si>
  <si>
    <t>smr</t>
  </si>
  <si>
    <t>75c</t>
  </si>
  <si>
    <t>50c</t>
  </si>
  <si>
    <t>100c</t>
  </si>
  <si>
    <t>26nov</t>
  </si>
  <si>
    <t>27nov</t>
  </si>
  <si>
    <t>24nov</t>
  </si>
  <si>
    <t>22nov</t>
  </si>
  <si>
    <t>21nov</t>
  </si>
  <si>
    <t>cycle</t>
  </si>
  <si>
    <t>phase</t>
  </si>
  <si>
    <t>25nov</t>
  </si>
  <si>
    <t>Date</t>
  </si>
  <si>
    <t>Time</t>
  </si>
  <si>
    <t>start_date</t>
  </si>
  <si>
    <t>A_Temp</t>
  </si>
  <si>
    <t>B_Temp</t>
  </si>
  <si>
    <t>C_Temp</t>
  </si>
  <si>
    <t>D_Temp</t>
  </si>
  <si>
    <t>A1_o2</t>
  </si>
  <si>
    <t>A1_mo2</t>
  </si>
  <si>
    <t>A1_n</t>
  </si>
  <si>
    <t>A2_o2</t>
  </si>
  <si>
    <t>A2_mo2</t>
  </si>
  <si>
    <t>A2_n</t>
  </si>
  <si>
    <t>A3_mo2</t>
  </si>
  <si>
    <t>A3_n</t>
  </si>
  <si>
    <t>A4_n</t>
  </si>
  <si>
    <t>B1_n</t>
  </si>
  <si>
    <t>B2_n</t>
  </si>
  <si>
    <t>B3_n</t>
  </si>
  <si>
    <t>B4_n</t>
  </si>
  <si>
    <t>C1_n</t>
  </si>
  <si>
    <t>C2_n</t>
  </si>
  <si>
    <t>C3_n</t>
  </si>
  <si>
    <t>C4_n</t>
  </si>
  <si>
    <t>D1_n</t>
  </si>
  <si>
    <t>D2_n</t>
  </si>
  <si>
    <t>D3_n</t>
  </si>
  <si>
    <t>D4_n</t>
  </si>
  <si>
    <t>A4_o2</t>
  </si>
  <si>
    <t>B1_o2</t>
  </si>
  <si>
    <t>B2_o2</t>
  </si>
  <si>
    <t>B3_o2</t>
  </si>
  <si>
    <t>B4_o2</t>
  </si>
  <si>
    <t>C1_o2</t>
  </si>
  <si>
    <t>C2_o2</t>
  </si>
  <si>
    <t>C3_o2</t>
  </si>
  <si>
    <t>C4_o2</t>
  </si>
  <si>
    <t>D1_o2</t>
  </si>
  <si>
    <t>D2_o2</t>
  </si>
  <si>
    <t>D3_o2</t>
  </si>
  <si>
    <t>D4_o2</t>
  </si>
  <si>
    <t>A4_mo2</t>
  </si>
  <si>
    <t>B1_mo2</t>
  </si>
  <si>
    <t>B2_mo2</t>
  </si>
  <si>
    <t>B3_mo2</t>
  </si>
  <si>
    <t>B4_mo2</t>
  </si>
  <si>
    <t>C1_mo2</t>
  </si>
  <si>
    <t>C2_mo2</t>
  </si>
  <si>
    <t>C3_mo2</t>
  </si>
  <si>
    <t>C4_mo2</t>
  </si>
  <si>
    <t>D1_mo2</t>
  </si>
  <si>
    <t>D2_mo2</t>
  </si>
  <si>
    <t>D3_mo2</t>
  </si>
  <si>
    <t>D4_mo2</t>
  </si>
  <si>
    <t>A3_o2</t>
  </si>
  <si>
    <t>order</t>
  </si>
  <si>
    <t>Excel_Time</t>
  </si>
  <si>
    <t>A1_bground</t>
  </si>
  <si>
    <t>A2_bground</t>
  </si>
  <si>
    <t>A1_mo2corr</t>
  </si>
  <si>
    <t>A3_bground</t>
  </si>
  <si>
    <t>A4_bground</t>
  </si>
  <si>
    <t>B1_bground</t>
  </si>
  <si>
    <t>B2_bground</t>
  </si>
  <si>
    <t>B3_bground</t>
  </si>
  <si>
    <t>B4_bground</t>
  </si>
  <si>
    <t>C1_bground</t>
  </si>
  <si>
    <t>C2_bground</t>
  </si>
  <si>
    <t>C3_bground</t>
  </si>
  <si>
    <t>C4_bground</t>
  </si>
  <si>
    <t>D1_bground</t>
  </si>
  <si>
    <t>D2_bground</t>
  </si>
  <si>
    <t>D3_bground</t>
  </si>
  <si>
    <t>D4_bground</t>
  </si>
  <si>
    <t>A2_mo2corr</t>
  </si>
  <si>
    <t>A3_mo2corr</t>
  </si>
  <si>
    <t>A4_mo2corr</t>
  </si>
  <si>
    <t>A1_leak</t>
  </si>
  <si>
    <t>A2_leak</t>
  </si>
  <si>
    <t>A3_leak</t>
  </si>
  <si>
    <t>A4_leak</t>
  </si>
  <si>
    <t>B1_leak</t>
  </si>
  <si>
    <t>B1_mo2corr</t>
  </si>
  <si>
    <t>B2_leak</t>
  </si>
  <si>
    <t>B2_mo2corr</t>
  </si>
  <si>
    <t>B3_leak</t>
  </si>
  <si>
    <t>B3_mo2corr</t>
  </si>
  <si>
    <t>B4_leak</t>
  </si>
  <si>
    <t>B4_mo2corr</t>
  </si>
  <si>
    <t>C1_leak</t>
  </si>
  <si>
    <t>C1_mo2corr</t>
  </si>
  <si>
    <t>C2_leak</t>
  </si>
  <si>
    <t>C2_mo2corr</t>
  </si>
  <si>
    <t>C3_leak</t>
  </si>
  <si>
    <t>C3_mo2corr</t>
  </si>
  <si>
    <t>C4_leak</t>
  </si>
  <si>
    <t>C4_mo2corr</t>
  </si>
  <si>
    <t>D1_leak</t>
  </si>
  <si>
    <t>D1_mo2corr</t>
  </si>
  <si>
    <t>D2_leak</t>
  </si>
  <si>
    <t>D2_mo2corr</t>
  </si>
  <si>
    <t>D3_leak</t>
  </si>
  <si>
    <t>D3_mo2corr</t>
  </si>
  <si>
    <t>D4_leak</t>
  </si>
  <si>
    <t>D4_mo2corr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</si>
</sst>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4D4D4C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0" borderId="0" xfId="0" quotePrefix="1"/>
    <xf numFmtId="0" fontId="1" fillId="0" borderId="0" xfId="0" applyFont="1"/>
    <xf numFmtId="14" fontId="0" fillId="0" borderId="0" xfId="0" applyNumberFormat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arktim\Dropbox\Timothy%20Clark\2017%20Deakin%20University\Galaxias%20CTmax%20&amp;%20Pcrit\Resp%20files\labchart-all-dates_v2.xlsx" TargetMode="External"/><Relationship Id="rId1" Type="http://schemas.openxmlformats.org/officeDocument/2006/relationships/externalLinkPath" Target="labchart-all-date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1Nov"/>
      <sheetName val="22Nov"/>
      <sheetName val="24Nov"/>
      <sheetName val="25Nov"/>
      <sheetName val="26Nov"/>
      <sheetName val="27N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M2">
            <v>-1.7992765607305599E-4</v>
          </cell>
          <cell r="O2">
            <v>6.8670812973055986E-5</v>
          </cell>
          <cell r="AK2">
            <v>-8.0627822994233417E-5</v>
          </cell>
          <cell r="AQ2">
            <v>-7.6058643880726415E-5</v>
          </cell>
          <cell r="AS2">
            <v>-6.0708935361927351E-4</v>
          </cell>
        </row>
        <row r="3">
          <cell r="M3">
            <v>-1.8124801520679647E-4</v>
          </cell>
          <cell r="O3">
            <v>7.6582323406796467E-5</v>
          </cell>
          <cell r="AK3">
            <v>-8.0912137001113566E-5</v>
          </cell>
          <cell r="AQ3">
            <v>-7.9745863202987092E-5</v>
          </cell>
          <cell r="AS3">
            <v>-3.5738452319701287E-4</v>
          </cell>
        </row>
        <row r="4">
          <cell r="M4">
            <v>-1.8218011335692074E-4</v>
          </cell>
          <cell r="O4">
            <v>1.2915011335692074E-4</v>
          </cell>
          <cell r="AK4">
            <v>-8.1174476275161703E-5</v>
          </cell>
          <cell r="AQ4">
            <v>-8.0583182878129765E-5</v>
          </cell>
          <cell r="AS4">
            <v>-2.5467956372187024E-4</v>
          </cell>
        </row>
        <row r="5">
          <cell r="M5">
            <v>-1.8357745750636144E-4</v>
          </cell>
          <cell r="O5">
            <v>1.4608645750636143E-4</v>
          </cell>
          <cell r="AK5">
            <v>-8.1654232507466257E-5</v>
          </cell>
          <cell r="AQ5">
            <v>-7.8764833039248158E-5</v>
          </cell>
          <cell r="AS5">
            <v>-1.0106156716075184E-4</v>
          </cell>
        </row>
        <row r="6">
          <cell r="M6">
            <v>-1.8470476164792621E-4</v>
          </cell>
          <cell r="O6">
            <v>1.323197616479262E-4</v>
          </cell>
          <cell r="AK6">
            <v>-8.2043843446090464E-5</v>
          </cell>
          <cell r="AQ6">
            <v>-8.130557113761433E-5</v>
          </cell>
          <cell r="AS6">
            <v>-2.201502324623857E-4</v>
          </cell>
        </row>
        <row r="7">
          <cell r="M7">
            <v>-1.8567710164549858E-4</v>
          </cell>
          <cell r="O7">
            <v>1.0062610164549859E-4</v>
          </cell>
          <cell r="AK7">
            <v>-8.2404359900098295E-5</v>
          </cell>
          <cell r="AQ7">
            <v>-8.1873352094399067E-5</v>
          </cell>
          <cell r="AS7">
            <v>-2.8187880820560091E-4</v>
          </cell>
        </row>
        <row r="8">
          <cell r="M8">
            <v>-1.8652666452801555E-4</v>
          </cell>
          <cell r="O8">
            <v>9.5554664528015555E-5</v>
          </cell>
          <cell r="AK8">
            <v>-8.2730114123754286E-5</v>
          </cell>
          <cell r="AQ8">
            <v>-8.22147843861705E-5</v>
          </cell>
          <cell r="AS8">
            <v>-2.598974427138295E-4</v>
          </cell>
        </row>
        <row r="9">
          <cell r="M9">
            <v>-1.8710166943333148E-4</v>
          </cell>
          <cell r="O9">
            <v>1.1461466943333148E-4</v>
          </cell>
          <cell r="AK9">
            <v>-8.2919676541937202E-5</v>
          </cell>
          <cell r="AQ9">
            <v>-8.2738287379759942E-5</v>
          </cell>
          <cell r="AS9">
            <v>-2.4779678082024006E-4</v>
          </cell>
        </row>
        <row r="10">
          <cell r="M10">
            <v>-1.8785574029131283E-4</v>
          </cell>
          <cell r="O10">
            <v>1.0906974029131282E-4</v>
          </cell>
          <cell r="AK10">
            <v>-8.3186119259946563E-5</v>
          </cell>
          <cell r="AQ10">
            <v>-8.2985098074581624E-5</v>
          </cell>
          <cell r="AS10">
            <v>-2.5541681422541838E-4</v>
          </cell>
        </row>
        <row r="11">
          <cell r="M11">
            <v>-1.8862280796004761E-4</v>
          </cell>
          <cell r="O11">
            <v>1.1429980796004761E-4</v>
          </cell>
          <cell r="AK11">
            <v>-8.3502468027285277E-5</v>
          </cell>
          <cell r="AQ11">
            <v>-8.3138633354183026E-5</v>
          </cell>
          <cell r="AS11">
            <v>-1.3530252914581697E-4</v>
          </cell>
        </row>
        <row r="12">
          <cell r="M12">
            <v>-1.8969075162088804E-4</v>
          </cell>
          <cell r="O12">
            <v>1.3628375162088804E-4</v>
          </cell>
          <cell r="AK12">
            <v>-8.3902973995813281E-5</v>
          </cell>
          <cell r="AQ12">
            <v>-8.3390176854620913E-5</v>
          </cell>
          <cell r="AS12">
            <v>-2.341917737453791E-4</v>
          </cell>
        </row>
        <row r="13">
          <cell r="M13">
            <v>-1.9050936250317963E-4</v>
          </cell>
          <cell r="O13">
            <v>1.5188236250317962E-4</v>
          </cell>
          <cell r="AK13">
            <v>-8.4175102811875942E-5</v>
          </cell>
          <cell r="AQ13">
            <v>-8.3112860458236102E-5</v>
          </cell>
          <cell r="AS13">
            <v>-3.5711163904176386E-4</v>
          </cell>
        </row>
        <row r="14">
          <cell r="M14">
            <v>-1.9147664440714374E-4</v>
          </cell>
          <cell r="O14">
            <v>1.4136864440714375E-4</v>
          </cell>
          <cell r="AK14">
            <v>-8.4530637107583533E-5</v>
          </cell>
          <cell r="AQ14">
            <v>-8.4379800810478002E-5</v>
          </cell>
          <cell r="AS14">
            <v>-1.7234566968952198E-4</v>
          </cell>
        </row>
        <row r="15">
          <cell r="M15">
            <v>-1.9254409256825732E-4</v>
          </cell>
          <cell r="O15">
            <v>1.6720609256825732E-4</v>
          </cell>
          <cell r="AK15">
            <v>-8.4942362260860213E-5</v>
          </cell>
          <cell r="AQ15">
            <v>-8.4540257382498507E-5</v>
          </cell>
          <cell r="AS15">
            <v>-2.2874079081750147E-4</v>
          </cell>
        </row>
        <row r="16">
          <cell r="M16">
            <v>-1.9341492683387895E-4</v>
          </cell>
          <cell r="O16">
            <v>1.6319792683387895E-4</v>
          </cell>
          <cell r="AK16">
            <v>-8.525381035961454E-5</v>
          </cell>
          <cell r="AQ16">
            <v>-8.4840435023612152E-5</v>
          </cell>
          <cell r="AS16">
            <v>-1.5014497207638787E-4</v>
          </cell>
        </row>
        <row r="17">
          <cell r="M17">
            <v>-1.9423330027758305E-4</v>
          </cell>
          <cell r="O17">
            <v>1.6166430027758305E-4</v>
          </cell>
          <cell r="AK17">
            <v>-8.5559263117163255E-5</v>
          </cell>
          <cell r="AQ17">
            <v>-8.5412870938765228E-5</v>
          </cell>
          <cell r="AS17">
            <v>-1.8908305096123479E-4</v>
          </cell>
        </row>
        <row r="18">
          <cell r="M18">
            <v>-1.9537099678584581E-4</v>
          </cell>
          <cell r="O18">
            <v>1.6768699678584582E-4</v>
          </cell>
          <cell r="AK18">
            <v>-8.5965545897087741E-5</v>
          </cell>
          <cell r="AQ18">
            <v>-8.5652467506973251E-5</v>
          </cell>
          <cell r="AS18">
            <v>-1.7741042719302675E-4</v>
          </cell>
        </row>
        <row r="19">
          <cell r="M19">
            <v>-1.4739433145328441E-4</v>
          </cell>
          <cell r="O19">
            <v>2.933365983532844E-4</v>
          </cell>
          <cell r="AK19">
            <v>-6.5444494092731944E-5</v>
          </cell>
          <cell r="AQ19">
            <v>-6.3081638755869122E-5</v>
          </cell>
          <cell r="AS19">
            <v>-2.178452420441309E-4</v>
          </cell>
        </row>
        <row r="20">
          <cell r="M20">
            <v>-1.4974268803366587E-4</v>
          </cell>
          <cell r="O20">
            <v>2.1063168803366587E-4</v>
          </cell>
          <cell r="AK20">
            <v>-6.5280396504051528E-5</v>
          </cell>
          <cell r="AQ20">
            <v>-6.0465889211663752E-5</v>
          </cell>
          <cell r="AS20">
            <v>-2.5069890068833624E-4</v>
          </cell>
        </row>
        <row r="21">
          <cell r="M21">
            <v>-1.5134031069253943E-4</v>
          </cell>
          <cell r="O21">
            <v>2.2543731069253945E-4</v>
          </cell>
          <cell r="AK21">
            <v>-6.5366581384018372E-5</v>
          </cell>
          <cell r="AQ21">
            <v>-5.7885700370748951E-5</v>
          </cell>
          <cell r="AS21">
            <v>-2.2863350152925108E-4</v>
          </cell>
        </row>
        <row r="22">
          <cell r="M22">
            <v>-1.5214870249009716E-4</v>
          </cell>
          <cell r="O22">
            <v>1.5379030249009716E-4</v>
          </cell>
          <cell r="AK22">
            <v>-6.5338012246242991E-5</v>
          </cell>
          <cell r="AQ22">
            <v>-5.5308126986415062E-5</v>
          </cell>
          <cell r="AS22">
            <v>-2.8603636891358494E-4</v>
          </cell>
        </row>
        <row r="23">
          <cell r="M23">
            <v>-9.8986655879710844E-5</v>
          </cell>
          <cell r="O23">
            <v>3.3507929157971085E-4</v>
          </cell>
          <cell r="AK23">
            <v>-4.5679887399748235E-5</v>
          </cell>
          <cell r="AQ23">
            <v>-4.1736593730872553E-5</v>
          </cell>
          <cell r="AS23">
            <v>-2.2981339196912742E-4</v>
          </cell>
        </row>
        <row r="24">
          <cell r="M24">
            <v>-1.0373301469683468E-4</v>
          </cell>
          <cell r="O24">
            <v>2.4940563529683469E-4</v>
          </cell>
          <cell r="AK24">
            <v>-4.6044191493565337E-5</v>
          </cell>
          <cell r="AQ24">
            <v>-3.8910197366870336E-5</v>
          </cell>
          <cell r="AS24">
            <v>-2.6641422653312969E-4</v>
          </cell>
        </row>
        <row r="25">
          <cell r="M25">
            <v>-1.0617715709424054E-4</v>
          </cell>
          <cell r="O25">
            <v>1.6682115709424055E-4</v>
          </cell>
          <cell r="AK25">
            <v>-4.6245361112319214E-5</v>
          </cell>
          <cell r="AQ25">
            <v>-3.6085529685021963E-5</v>
          </cell>
          <cell r="AS25">
            <v>-2.1758384681497804E-4</v>
          </cell>
        </row>
        <row r="26">
          <cell r="M26">
            <v>-1.0767187731975842E-4</v>
          </cell>
          <cell r="O26">
            <v>1.4298487731975842E-4</v>
          </cell>
          <cell r="AK26">
            <v>-4.6515762322813318E-5</v>
          </cell>
          <cell r="AQ26">
            <v>-3.3269516150295311E-5</v>
          </cell>
          <cell r="AS26">
            <v>-2.6470353154970473E-4</v>
          </cell>
        </row>
        <row r="27">
          <cell r="M27">
            <v>-1.0817166040067164E-4</v>
          </cell>
          <cell r="O27">
            <v>1.0971616040067164E-4</v>
          </cell>
          <cell r="AK27">
            <v>-4.6576206226529928E-5</v>
          </cell>
          <cell r="AQ27">
            <v>-3.0536794342356432E-5</v>
          </cell>
          <cell r="AS27">
            <v>-2.2079093185764357E-4</v>
          </cell>
        </row>
        <row r="28">
          <cell r="M28">
            <v>-1.0874119518037667E-4</v>
          </cell>
          <cell r="O28">
            <v>1.0560399518037668E-4</v>
          </cell>
          <cell r="AK28">
            <v>-4.6797488243188364E-5</v>
          </cell>
          <cell r="AQ28">
            <v>-2.7664062192036573E-5</v>
          </cell>
          <cell r="AS28">
            <v>-2.6661273170796343E-4</v>
          </cell>
        </row>
        <row r="29">
          <cell r="M29">
            <v>-1.0860004300885488E-4</v>
          </cell>
          <cell r="O29">
            <v>9.6315043008854889E-5</v>
          </cell>
          <cell r="AK29">
            <v>-4.6790893348973055E-5</v>
          </cell>
          <cell r="AQ29">
            <v>-2.491511195185436E-5</v>
          </cell>
          <cell r="AS29">
            <v>-2.3062446424814562E-4</v>
          </cell>
        </row>
        <row r="30">
          <cell r="M30">
            <v>-1.0867354063163092E-4</v>
          </cell>
          <cell r="O30">
            <v>8.8142540631630918E-5</v>
          </cell>
          <cell r="AK30">
            <v>-4.6942732102588078E-5</v>
          </cell>
          <cell r="AQ30">
            <v>-2.2087485983878598E-5</v>
          </cell>
          <cell r="AS30">
            <v>-2.7072368001612143E-4</v>
          </cell>
        </row>
        <row r="31">
          <cell r="M31">
            <v>-1.0857782912877481E-4</v>
          </cell>
          <cell r="O31">
            <v>1.079028391287748E-4</v>
          </cell>
          <cell r="AK31">
            <v>-4.7009631731249442E-5</v>
          </cell>
          <cell r="AQ31">
            <v>-1.9234713539618392E-5</v>
          </cell>
          <cell r="AS31">
            <v>-2.5962135240583517E-4</v>
          </cell>
        </row>
        <row r="32">
          <cell r="M32">
            <v>-1.083007307611588E-4</v>
          </cell>
          <cell r="O32">
            <v>8.4433730761158802E-5</v>
          </cell>
          <cell r="AK32">
            <v>-4.7013383570694669E-5</v>
          </cell>
          <cell r="AQ32">
            <v>-1.649416710162094E-5</v>
          </cell>
          <cell r="AS32">
            <v>-2.5903960704298009E-4</v>
          </cell>
        </row>
        <row r="33">
          <cell r="M33">
            <v>-1.0818960662935003E-4</v>
          </cell>
          <cell r="O33">
            <v>8.0237606629350036E-5</v>
          </cell>
          <cell r="AK33">
            <v>-4.7140335491165013E-5</v>
          </cell>
          <cell r="AQ33">
            <v>-1.3797554181896665E-5</v>
          </cell>
          <cell r="AS33">
            <v>-2.6476735155563308E-4</v>
          </cell>
        </row>
        <row r="34">
          <cell r="M34">
            <v>-1.078472725121457E-4</v>
          </cell>
          <cell r="O34">
            <v>1.051123725121457E-4</v>
          </cell>
          <cell r="AK34">
            <v>-4.7138351928683097E-5</v>
          </cell>
          <cell r="AQ34">
            <v>-1.1300425442566624E-5</v>
          </cell>
          <cell r="AS34">
            <v>-2.5002616940014764E-4</v>
          </cell>
        </row>
        <row r="35">
          <cell r="M35">
            <v>-1.0758574298981122E-4</v>
          </cell>
          <cell r="O35">
            <v>6.547174298981122E-5</v>
          </cell>
          <cell r="AK35">
            <v>-4.7162714946264951E-5</v>
          </cell>
          <cell r="AQ35">
            <v>-2.2486922539300233E-5</v>
          </cell>
          <cell r="AS35">
            <v>4.4843484075393009E-3</v>
          </cell>
        </row>
        <row r="36">
          <cell r="M36">
            <v>-1.0715104536236323E-4</v>
          </cell>
          <cell r="O36">
            <v>7.8492045362363232E-5</v>
          </cell>
          <cell r="AK36">
            <v>-4.7115668956131651E-5</v>
          </cell>
          <cell r="AQ36">
            <v>-4.4485310122260512E-5</v>
          </cell>
          <cell r="AS36">
            <v>4.5772310122260515E-5</v>
          </cell>
        </row>
        <row r="37">
          <cell r="M37">
            <v>-1.2416196452950921E-4</v>
          </cell>
          <cell r="O37">
            <v>3.2240089625295092E-3</v>
          </cell>
          <cell r="AK37">
            <v>-5.4693997725171605E-5</v>
          </cell>
          <cell r="AQ37">
            <v>-5.6156303745601922E-5</v>
          </cell>
          <cell r="AS37">
            <v>3.9376711817456014E-3</v>
          </cell>
        </row>
        <row r="38">
          <cell r="M38">
            <v>-1.882198394746629E-4</v>
          </cell>
          <cell r="O38">
            <v>8.1843390857466291E-4</v>
          </cell>
          <cell r="AK38">
            <v>-8.2770446469531561E-5</v>
          </cell>
          <cell r="AQ38">
            <v>-8.3270432296190619E-5</v>
          </cell>
          <cell r="AS38">
            <v>8.7726846239619062E-4</v>
          </cell>
        </row>
        <row r="39">
          <cell r="M39">
            <v>-1.8524302992932302E-4</v>
          </cell>
          <cell r="O39">
            <v>-1.8617054507067698E-4</v>
          </cell>
          <cell r="AK39">
            <v>-8.428536900109335E-5</v>
          </cell>
          <cell r="AQ39">
            <v>-8.50197966888717E-5</v>
          </cell>
          <cell r="AS39">
            <v>-7.9342033111283044E-6</v>
          </cell>
        </row>
        <row r="40">
          <cell r="M40">
            <v>-1.7852431381575181E-4</v>
          </cell>
          <cell r="O40">
            <v>-2.4327519284248183E-5</v>
          </cell>
          <cell r="AK40">
            <v>-8.3419689214547327E-5</v>
          </cell>
          <cell r="AQ40">
            <v>-8.4078097763379806E-5</v>
          </cell>
          <cell r="AS40">
            <v>1.1935097763379803E-5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"/>
  <sheetViews>
    <sheetView tabSelected="1" zoomScale="53" zoomScaleNormal="62" workbookViewId="0">
      <pane ySplit="1" topLeftCell="A2" activePane="bottomLeft" state="frozen"/>
      <selection activeCell="AH1" sqref="AH1"/>
      <selection pane="bottomLeft" activeCell="C2" sqref="C2"/>
    </sheetView>
  </sheetViews>
  <sheetFormatPr defaultRowHeight="15" x14ac:dyDescent="0.25"/>
  <cols>
    <col min="1" max="1" width="15.28515625" bestFit="1" customWidth="1"/>
    <col min="2" max="2" width="9.140625" bestFit="1" customWidth="1"/>
    <col min="3" max="3" width="9.140625" customWidth="1"/>
    <col min="4" max="4" width="11.5703125" customWidth="1"/>
    <col min="6" max="75" width="8.85546875" customWidth="1"/>
    <col min="90" max="93" width="9" customWidth="1"/>
  </cols>
  <sheetData>
    <row r="1" spans="1:107" x14ac:dyDescent="0.2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25">
      <c r="A2" s="9">
        <v>45617.746527777781</v>
      </c>
      <c r="B2">
        <v>0</v>
      </c>
      <c r="C2">
        <v>1</v>
      </c>
      <c r="D2" s="7">
        <v>45617</v>
      </c>
      <c r="E2">
        <v>17.70500002</v>
      </c>
      <c r="F2">
        <v>14.07243755</v>
      </c>
      <c r="G2">
        <v>14.012137490000001</v>
      </c>
      <c r="H2">
        <v>14.17370416</v>
      </c>
      <c r="I2">
        <v>14.18347924</v>
      </c>
      <c r="J2">
        <v>8.9072391829999997</v>
      </c>
      <c r="K2">
        <v>-1.484789219E-3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-1.3055148197931072E-5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-1.471734070802069E-3</v>
      </c>
      <c r="P2">
        <v>10.465037519999999</v>
      </c>
      <c r="Q2" s="1">
        <v>5.5370999999999999E-6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-3.7385156418227954E-5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4.2922256418227953E-5</v>
      </c>
      <c r="V2">
        <v>9.168186231</v>
      </c>
      <c r="W2">
        <v>-1.0628322689999999E-3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-1.3437612653354537E-5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-1.0493946563466454E-3</v>
      </c>
      <c r="AB2">
        <v>9.959112052</v>
      </c>
      <c r="AC2" s="1">
        <v>-6.9033000000000001E-5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-2.1597088496391384E-5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-4.7435911503608617E-5</v>
      </c>
      <c r="AH2">
        <v>9.5118683100000005</v>
      </c>
      <c r="AI2">
        <v>-7.6398857569999999E-4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-2.0627206580714829E-5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IF(AL2="NA",AI2-AK2,AI2-AK2-AL2)</f>
        <v>-7.4336136911928516E-4</v>
      </c>
      <c r="AN2">
        <v>9.5747150019999996</v>
      </c>
      <c r="AO2">
        <v>-6.7777022669999998E-4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-2.0763494390485667E-5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-6.5700673230951437E-4</v>
      </c>
      <c r="AT2">
        <v>9.3567137720000009</v>
      </c>
      <c r="AU2">
        <v>-8.7717023610000004E-4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-2.029074221819872E-5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-8.5687949388180129E-4</v>
      </c>
      <c r="AZ2">
        <v>9.3882962469999995</v>
      </c>
      <c r="BA2">
        <v>-6.7588754819999995E-4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-1.3760223152488022E-5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-6.6212732504751189E-4</v>
      </c>
      <c r="BF2">
        <v>9.9718067090000009</v>
      </c>
      <c r="BG2">
        <v>-4.1319554329999998E-4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-3.5623145437924813E-5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-3.7757239786207516E-4</v>
      </c>
      <c r="BL2">
        <v>9.9136787609999999</v>
      </c>
      <c r="BM2">
        <v>-6.7060946700000005E-4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-2.1498562965070323E-5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IF(BP2="NA",BM2-BO2,BM2-BO2-BP2)</f>
        <v>-6.4911090403492976E-4</v>
      </c>
      <c r="BR2">
        <v>10.37819165</v>
      </c>
      <c r="BS2" s="1">
        <v>-3.0800000000000003E-5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-1.521109147667993E-5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-1.5588908523320073E-5</v>
      </c>
      <c r="BX2">
        <v>9.8726858380000007</v>
      </c>
      <c r="BY2">
        <v>-9.7270849979999997E-4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-2.1409666707940759E-5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-9.5129883309205926E-4</v>
      </c>
      <c r="CD2">
        <v>10.26442918</v>
      </c>
      <c r="CE2" s="1">
        <v>-5.8785999999999999E-6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-3.6668505937485004E-5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3.0789905937485002E-5</v>
      </c>
      <c r="CJ2">
        <v>9.1662649750000007</v>
      </c>
      <c r="CK2">
        <v>-1.6365635999999999E-3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-1.3434796709907771E-5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-1.6231288032900922E-3</v>
      </c>
      <c r="CP2">
        <v>9.9230366429999997</v>
      </c>
      <c r="CQ2">
        <v>-5.2453179460000001E-4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-2.1518856240679389E-5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-5.0301293835932064E-4</v>
      </c>
      <c r="CV2">
        <v>10.27630832</v>
      </c>
      <c r="CW2" s="1">
        <v>-6.4325999999999994E-5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-3.671094281419618E-5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-2.7615057185803814E-5</v>
      </c>
      <c r="DB2" t="s">
        <v>1</v>
      </c>
      <c r="DC2" s="5" t="s">
        <v>9</v>
      </c>
    </row>
    <row r="3" spans="1:107" x14ac:dyDescent="0.25">
      <c r="A3" s="9">
        <f>A2+40/24/60</f>
        <v>45617.774305555562</v>
      </c>
      <c r="B3">
        <v>1</v>
      </c>
      <c r="C3">
        <v>2</v>
      </c>
      <c r="D3" s="7">
        <v>45617</v>
      </c>
      <c r="E3">
        <v>18.36500006</v>
      </c>
      <c r="F3">
        <v>14.111812520000001</v>
      </c>
      <c r="G3">
        <v>14.102195849999999</v>
      </c>
      <c r="H3">
        <v>14.178749979999999</v>
      </c>
      <c r="I3">
        <v>14.183891729999999</v>
      </c>
      <c r="J3">
        <v>9.0427245930000009</v>
      </c>
      <c r="K3">
        <v>-1.1065818759999999E-3</v>
      </c>
      <c r="L3">
        <v>240</v>
      </c>
      <c r="M3" s="8">
        <f t="shared" ref="M3:M49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-1.392068468467148E-5</v>
      </c>
      <c r="N3" s="8" t="str">
        <f t="shared" ref="N3:N49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9" si="2">IF(N3="NA",K3-M3,K3-M3-N3)</f>
        <v>-1.0926611913153284E-3</v>
      </c>
      <c r="P3">
        <v>10.470637529999999</v>
      </c>
      <c r="Q3" s="1">
        <v>4.3560000000000003E-6</v>
      </c>
      <c r="R3">
        <v>240</v>
      </c>
      <c r="S3" s="8">
        <f t="shared" ref="S3:S49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-3.7494094370884944E-5</v>
      </c>
      <c r="T3" s="10" t="str">
        <f t="shared" ref="T3:T49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9" si="5">IF(T3="NA",Q3-S3,Q3-S3-T3)</f>
        <v>4.1850094370884941E-5</v>
      </c>
      <c r="V3">
        <v>9.2116274990000004</v>
      </c>
      <c r="W3">
        <v>-9.6270679390000002E-4</v>
      </c>
      <c r="X3">
        <v>240</v>
      </c>
      <c r="Y3" s="8">
        <f t="shared" ref="Y3:Y49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-1.4180699691494844E-5</v>
      </c>
      <c r="Z3" s="8" t="str">
        <f t="shared" ref="Z3:Z49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9" si="8">IF(Z3="NA",W3-Y3,W3-Y3-Z3)</f>
        <v>-9.4852609420850514E-4</v>
      </c>
      <c r="AB3">
        <v>9.9663250249999997</v>
      </c>
      <c r="AC3" s="1">
        <v>-4.0738000000000002E-5</v>
      </c>
      <c r="AD3">
        <v>240</v>
      </c>
      <c r="AE3" s="8">
        <f t="shared" ref="AE3:AE49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-2.1874579313390808E-5</v>
      </c>
      <c r="AF3" s="8" t="str">
        <f t="shared" ref="AF3:AF49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9" si="11">IF(AF3="NA",AC3-AE3,AC3-AE3-AF3)</f>
        <v>-1.8863420686609194E-5</v>
      </c>
      <c r="AH3">
        <v>9.4340024949999997</v>
      </c>
      <c r="AI3">
        <v>-6.8917386739999998E-4</v>
      </c>
      <c r="AJ3">
        <v>240</v>
      </c>
      <c r="AK3" s="8">
        <f t="shared" ref="AK3:AK49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-2.0706211698088209E-5</v>
      </c>
      <c r="AL3" s="8" t="str">
        <f t="shared" ref="AL3:AL49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9" si="14">IF(AL3="NA",AI3-AK3,AI3-AK3-AL3)</f>
        <v>-6.6846765570191178E-4</v>
      </c>
      <c r="AN3">
        <v>9.6688866769999997</v>
      </c>
      <c r="AO3">
        <v>-3.908743053E-4</v>
      </c>
      <c r="AP3">
        <v>240</v>
      </c>
      <c r="AQ3" s="8">
        <f t="shared" ref="AQ3:AQ49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-2.1221747028887831E-5</v>
      </c>
      <c r="AR3" s="8" t="str">
        <f t="shared" ref="AR3:AR49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9" si="17">IF(AR3="NA",AO3-AQ3,AO3-AQ3-AR3)</f>
        <v>-3.6965255827111216E-4</v>
      </c>
      <c r="AT3">
        <v>9.5720953980000001</v>
      </c>
      <c r="AU3">
        <v>-4.4727862000000003E-4</v>
      </c>
      <c r="AV3">
        <v>240</v>
      </c>
      <c r="AW3" s="8">
        <f t="shared" ref="AW3:AW49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-2.1009304779210145E-5</v>
      </c>
      <c r="AX3" s="8" t="str">
        <f t="shared" ref="AX3:AX49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9" si="20">IF(AX3="NA",AU3-AW3,AU3-AW3-AX3)</f>
        <v>-4.2626931522078985E-4</v>
      </c>
      <c r="AZ3">
        <v>9.6087466839999998</v>
      </c>
      <c r="BA3">
        <v>-3.5804118560000002E-4</v>
      </c>
      <c r="BB3">
        <v>240</v>
      </c>
      <c r="BC3" s="8">
        <f t="shared" ref="BC3:BC49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-1.4792038774064946E-5</v>
      </c>
      <c r="BD3" s="8" t="str">
        <f t="shared" ref="BD3:BD49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9" si="23">IF(BD3="NA",BA3-BC3,BA3-BC3-BD3)</f>
        <v>-3.432491468259351E-4</v>
      </c>
      <c r="BF3">
        <v>10.158700019999999</v>
      </c>
      <c r="BG3">
        <v>-2.1297730640000001E-4</v>
      </c>
      <c r="BH3">
        <v>240</v>
      </c>
      <c r="BI3" s="8">
        <f t="shared" ref="BI3:BI49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-3.6377083644054933E-5</v>
      </c>
      <c r="BJ3" s="10" t="str">
        <f t="shared" ref="BJ3:BJ49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9" si="26">IF(BJ3="NA",BG3-BI3,BG3-BI3-BJ3)</f>
        <v>-1.7660022275594507E-4</v>
      </c>
      <c r="BL3">
        <v>9.941567075</v>
      </c>
      <c r="BM3">
        <v>-6.5849454579999995E-4</v>
      </c>
      <c r="BN3">
        <v>240</v>
      </c>
      <c r="BO3" s="8">
        <f t="shared" ref="BO3:BO49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-2.1820239349607423E-5</v>
      </c>
      <c r="BP3" s="8" t="str">
        <f t="shared" ref="BP3:BP49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9" si="29">IF(BP3="NA",BM3-BO3,BM3-BO3-BP3)</f>
        <v>-6.3667430645039257E-4</v>
      </c>
      <c r="BR3">
        <v>10.383862499999999</v>
      </c>
      <c r="BS3" s="1">
        <v>-2.8300999999999999E-5</v>
      </c>
      <c r="BT3">
        <v>240</v>
      </c>
      <c r="BU3" s="8">
        <f t="shared" ref="BU3:BU49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-1.5985279014621483E-5</v>
      </c>
      <c r="BV3" s="8" t="str">
        <f t="shared" ref="BV3:BV49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9" si="32">IF(BV3="NA",BS3-BU3,BS3-BU3-BV3)</f>
        <v>-1.2315720985378516E-5</v>
      </c>
      <c r="BX3">
        <v>9.6125462410000004</v>
      </c>
      <c r="BY3">
        <v>-1.0296503949999999E-3</v>
      </c>
      <c r="BZ3">
        <v>240</v>
      </c>
      <c r="CA3" s="8">
        <f t="shared" ref="CA3:CA49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-2.1098088274759149E-5</v>
      </c>
      <c r="CB3" s="8" t="str">
        <f t="shared" ref="CB3:CB49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9" si="35">IF(CB3="NA",BY3-CA3,BY3-CA3-CB3)</f>
        <v>-1.0085523067252407E-3</v>
      </c>
      <c r="CD3">
        <v>10.27400001</v>
      </c>
      <c r="CE3" s="1">
        <v>-1.738E-5</v>
      </c>
      <c r="CF3">
        <v>240</v>
      </c>
      <c r="CG3" s="8">
        <f t="shared" ref="CG3:CG49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-3.6789959048597953E-5</v>
      </c>
      <c r="CH3" s="8" t="str">
        <f t="shared" ref="CH3:CH49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9" si="38">IF(CH3="NA",CE3-CG3,CE3-CG3-CH3)</f>
        <v>1.9409959048597953E-5</v>
      </c>
      <c r="CJ3">
        <v>9.3316808219999992</v>
      </c>
      <c r="CK3">
        <v>-1.0293898770000001E-3</v>
      </c>
      <c r="CL3">
        <v>240</v>
      </c>
      <c r="CM3" s="8">
        <f t="shared" ref="CM3:CM49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-1.4365513951582307E-5</v>
      </c>
      <c r="CN3" s="8" t="str">
        <f t="shared" ref="CN3:CN49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9" si="41">IF(CN3="NA",CK3-CM3,CK3-CM3-CN3)</f>
        <v>-1.0150243630484177E-3</v>
      </c>
      <c r="CP3">
        <v>9.8838675180000006</v>
      </c>
      <c r="CQ3">
        <v>-4.8579643839999999E-4</v>
      </c>
      <c r="CR3">
        <v>240</v>
      </c>
      <c r="CS3" s="8">
        <f t="shared" ref="CS3:CS49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-2.1693597530002105E-5</v>
      </c>
      <c r="CT3" s="8" t="str">
        <f t="shared" ref="CT3:CT49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9" si="44">IF(CT3="NA",CQ3-CS3,CQ3-CS3-CT3)</f>
        <v>-4.6410284086999785E-4</v>
      </c>
      <c r="CV3">
        <v>10.27665416</v>
      </c>
      <c r="CW3" s="1">
        <v>-5.1548000000000002E-5</v>
      </c>
      <c r="CX3">
        <v>240</v>
      </c>
      <c r="CY3" s="8">
        <f t="shared" ref="CY3:CY49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-3.6799463240705585E-5</v>
      </c>
      <c r="CZ3" s="10" t="str">
        <f t="shared" ref="CZ3:CZ49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9" si="47">IF(CZ3="NA",CW3-CY3,CW3-CY3-CZ3)</f>
        <v>-1.4748536759294416E-5</v>
      </c>
      <c r="DB3" t="s">
        <v>1</v>
      </c>
      <c r="DC3" s="5" t="s">
        <v>9</v>
      </c>
    </row>
    <row r="4" spans="1:107" x14ac:dyDescent="0.25">
      <c r="A4" s="9">
        <f t="shared" ref="A4:A23" si="48">A3+40/24/60</f>
        <v>45617.802083333343</v>
      </c>
      <c r="B4">
        <v>2</v>
      </c>
      <c r="C4">
        <v>3</v>
      </c>
      <c r="D4" s="7">
        <v>45617</v>
      </c>
      <c r="E4">
        <v>19.164999959999999</v>
      </c>
      <c r="F4">
        <v>14.10782918</v>
      </c>
      <c r="G4">
        <v>14.06586252</v>
      </c>
      <c r="H4">
        <v>14.14753335</v>
      </c>
      <c r="I4">
        <v>14.16448737</v>
      </c>
      <c r="J4">
        <v>9.2806575099999993</v>
      </c>
      <c r="K4">
        <v>-8.5466760809999997E-4</v>
      </c>
      <c r="L4">
        <v>240</v>
      </c>
      <c r="M4" s="8">
        <f t="shared" si="0"/>
        <v>-1.497147440269991E-5</v>
      </c>
      <c r="N4" s="8" t="str">
        <f t="shared" si="1"/>
        <v>NA</v>
      </c>
      <c r="O4" s="8">
        <f t="shared" si="2"/>
        <v>-8.396961336973001E-4</v>
      </c>
      <c r="P4">
        <v>10.478412499999999</v>
      </c>
      <c r="Q4" s="1">
        <v>1.0047999999999999E-5</v>
      </c>
      <c r="R4">
        <v>240</v>
      </c>
      <c r="S4" s="8">
        <f t="shared" si="3"/>
        <v>-3.7610934194473278E-5</v>
      </c>
      <c r="T4" s="10" t="str">
        <f t="shared" si="4"/>
        <v>NA</v>
      </c>
      <c r="U4" s="8">
        <f t="shared" si="5"/>
        <v>4.7658934194473281E-5</v>
      </c>
      <c r="V4">
        <v>9.4258712449999997</v>
      </c>
      <c r="W4">
        <v>-5.3621273720000004E-4</v>
      </c>
      <c r="X4">
        <v>240</v>
      </c>
      <c r="Y4" s="8">
        <f t="shared" si="6"/>
        <v>-1.5205731912378551E-5</v>
      </c>
      <c r="Z4" s="8" t="str">
        <f t="shared" si="7"/>
        <v>NA</v>
      </c>
      <c r="AA4" s="8">
        <f t="shared" si="8"/>
        <v>-5.2100700528762145E-4</v>
      </c>
      <c r="AB4">
        <v>9.9869020699999993</v>
      </c>
      <c r="AC4" s="1">
        <v>-2.0517E-5</v>
      </c>
      <c r="AD4">
        <v>240</v>
      </c>
      <c r="AE4" s="8">
        <f t="shared" si="9"/>
        <v>-2.2182132388881977E-5</v>
      </c>
      <c r="AF4" s="8" t="str">
        <f t="shared" si="10"/>
        <v>NA</v>
      </c>
      <c r="AG4" s="8">
        <f t="shared" si="11"/>
        <v>1.665132388881977E-6</v>
      </c>
      <c r="AH4">
        <v>9.5790179210000002</v>
      </c>
      <c r="AI4">
        <v>-4.9952808560000002E-4</v>
      </c>
      <c r="AJ4">
        <v>240</v>
      </c>
      <c r="AK4" s="8">
        <f t="shared" si="12"/>
        <v>-2.127617174873279E-5</v>
      </c>
      <c r="AL4" s="8" t="str">
        <f t="shared" si="13"/>
        <v>NA</v>
      </c>
      <c r="AM4" s="8">
        <f t="shared" si="14"/>
        <v>-4.7825191385126724E-4</v>
      </c>
      <c r="AN4">
        <v>9.6861803969999993</v>
      </c>
      <c r="AO4">
        <v>-4.0558070459999998E-4</v>
      </c>
      <c r="AP4">
        <v>240</v>
      </c>
      <c r="AQ4" s="8">
        <f t="shared" si="15"/>
        <v>-2.1514192729923042E-5</v>
      </c>
      <c r="AR4" s="8" t="str">
        <f t="shared" si="16"/>
        <v>NA</v>
      </c>
      <c r="AS4" s="8">
        <f t="shared" si="17"/>
        <v>-3.8406651187007694E-4</v>
      </c>
      <c r="AT4">
        <v>9.5392483230000007</v>
      </c>
      <c r="AU4">
        <v>-6.4294664960000002E-4</v>
      </c>
      <c r="AV4">
        <v>240</v>
      </c>
      <c r="AW4" s="8">
        <f t="shared" si="18"/>
        <v>-2.1187838601806417E-5</v>
      </c>
      <c r="AX4" s="8" t="str">
        <f t="shared" si="19"/>
        <v>NA</v>
      </c>
      <c r="AY4" s="8">
        <f t="shared" si="20"/>
        <v>-6.2175881099819355E-4</v>
      </c>
      <c r="AZ4">
        <v>9.6808916810000003</v>
      </c>
      <c r="BA4">
        <v>-3.3712219999999999E-4</v>
      </c>
      <c r="BB4">
        <v>240</v>
      </c>
      <c r="BC4" s="8">
        <f t="shared" si="21"/>
        <v>-1.561712861844441E-5</v>
      </c>
      <c r="BD4" s="8" t="str">
        <f t="shared" si="22"/>
        <v>NA</v>
      </c>
      <c r="BE4" s="8">
        <f t="shared" si="23"/>
        <v>-3.2150507138155559E-4</v>
      </c>
      <c r="BF4" s="2">
        <v>10.24767499</v>
      </c>
      <c r="BG4" s="2">
        <v>-2.4058015980000001E-4</v>
      </c>
      <c r="BH4" s="2">
        <v>40</v>
      </c>
      <c r="BI4" s="8">
        <f t="shared" si="24"/>
        <v>-3.6782731133675034E-5</v>
      </c>
      <c r="BJ4" s="10" t="str">
        <f t="shared" si="25"/>
        <v>NA</v>
      </c>
      <c r="BK4" s="8">
        <f t="shared" si="26"/>
        <v>-2.0379742866632496E-4</v>
      </c>
      <c r="BL4">
        <v>9.3397441390000004</v>
      </c>
      <c r="BM4">
        <v>-1.4756262730000001E-3</v>
      </c>
      <c r="BN4">
        <v>240</v>
      </c>
      <c r="BO4" s="8">
        <f t="shared" si="27"/>
        <v>-2.0744715379949906E-5</v>
      </c>
      <c r="BP4" s="8" t="str">
        <f t="shared" si="28"/>
        <v>NA</v>
      </c>
      <c r="BQ4" s="8">
        <f t="shared" si="29"/>
        <v>-1.4548815576200501E-3</v>
      </c>
      <c r="BR4">
        <v>10.385808340000001</v>
      </c>
      <c r="BS4" s="1">
        <v>-3.3991E-5</v>
      </c>
      <c r="BT4">
        <v>240</v>
      </c>
      <c r="BU4" s="8">
        <f t="shared" si="30"/>
        <v>-1.6754293922183242E-5</v>
      </c>
      <c r="BV4" s="8" t="str">
        <f t="shared" si="31"/>
        <v>NA</v>
      </c>
      <c r="BW4" s="8">
        <f t="shared" si="32"/>
        <v>-1.7236706077816758E-5</v>
      </c>
      <c r="BX4">
        <v>9.7056683580000005</v>
      </c>
      <c r="BY4">
        <v>-8.4900318859999996E-4</v>
      </c>
      <c r="BZ4">
        <v>240</v>
      </c>
      <c r="CA4" s="8">
        <f t="shared" si="33"/>
        <v>-2.1557477877595609E-5</v>
      </c>
      <c r="CB4" s="8" t="str">
        <f t="shared" si="34"/>
        <v>NA</v>
      </c>
      <c r="CC4" s="8">
        <f t="shared" si="35"/>
        <v>-8.2744571072240433E-4</v>
      </c>
      <c r="CD4">
        <v>10.273429159999999</v>
      </c>
      <c r="CE4" s="1">
        <v>-3.1983999999999997E-5</v>
      </c>
      <c r="CF4">
        <v>240</v>
      </c>
      <c r="CG4" s="8">
        <f t="shared" si="36"/>
        <v>-3.6875172464182233E-5</v>
      </c>
      <c r="CH4" s="8" t="str">
        <f t="shared" si="37"/>
        <v>NA</v>
      </c>
      <c r="CI4" s="8">
        <f t="shared" si="38"/>
        <v>4.8911724641822357E-6</v>
      </c>
      <c r="CJ4">
        <v>9.6524467069999993</v>
      </c>
      <c r="CK4">
        <v>-8.3917713509999996E-4</v>
      </c>
      <c r="CL4">
        <v>240</v>
      </c>
      <c r="CM4" s="8">
        <f t="shared" si="39"/>
        <v>-1.5571241438611773E-5</v>
      </c>
      <c r="CN4" s="8" t="str">
        <f t="shared" si="40"/>
        <v>NA</v>
      </c>
      <c r="CO4" s="8">
        <f t="shared" si="41"/>
        <v>-8.236058936613882E-4</v>
      </c>
      <c r="CP4">
        <v>9.8957382959999993</v>
      </c>
      <c r="CQ4">
        <v>-6.2818755839999995E-4</v>
      </c>
      <c r="CR4">
        <v>240</v>
      </c>
      <c r="CS4" s="8">
        <f t="shared" si="42"/>
        <v>-2.1979646483867179E-5</v>
      </c>
      <c r="CT4" s="8" t="str">
        <f t="shared" si="43"/>
        <v>NA</v>
      </c>
      <c r="CU4" s="8">
        <f t="shared" si="44"/>
        <v>-6.0620791191613277E-4</v>
      </c>
      <c r="CV4">
        <v>10.27954581</v>
      </c>
      <c r="CW4" s="1">
        <v>-5.3106000000000003E-5</v>
      </c>
      <c r="CX4">
        <v>240</v>
      </c>
      <c r="CY4" s="8">
        <f t="shared" si="45"/>
        <v>-3.6897127404459754E-5</v>
      </c>
      <c r="CZ4" s="10" t="str">
        <f t="shared" si="46"/>
        <v>NA</v>
      </c>
      <c r="DA4" s="8">
        <f t="shared" si="47"/>
        <v>-1.6208872595540249E-5</v>
      </c>
      <c r="DB4" t="s">
        <v>1</v>
      </c>
      <c r="DC4" s="5" t="s">
        <v>9</v>
      </c>
    </row>
    <row r="5" spans="1:107" x14ac:dyDescent="0.25">
      <c r="A5" s="9">
        <f t="shared" si="48"/>
        <v>45617.829861111124</v>
      </c>
      <c r="B5">
        <v>3</v>
      </c>
      <c r="C5">
        <v>4</v>
      </c>
      <c r="D5" s="7">
        <v>45617</v>
      </c>
      <c r="E5">
        <v>19.70500002</v>
      </c>
      <c r="F5">
        <v>14.0587125</v>
      </c>
      <c r="G5">
        <v>14.040029199999999</v>
      </c>
      <c r="H5">
        <v>14.1381333</v>
      </c>
      <c r="I5">
        <v>14.160641610000001</v>
      </c>
      <c r="J5">
        <v>9.3851191400000005</v>
      </c>
      <c r="K5">
        <v>-8.2567287100000005E-4</v>
      </c>
      <c r="L5">
        <v>240</v>
      </c>
      <c r="M5" s="8">
        <f t="shared" si="0"/>
        <v>-1.5832203199148764E-5</v>
      </c>
      <c r="N5" s="8" t="str">
        <f t="shared" si="1"/>
        <v>NA</v>
      </c>
      <c r="O5" s="8">
        <f t="shared" si="2"/>
        <v>-8.0984066780085133E-4</v>
      </c>
      <c r="P5">
        <v>10.49578752</v>
      </c>
      <c r="Q5" s="1">
        <v>2.65E-5</v>
      </c>
      <c r="R5">
        <v>240</v>
      </c>
      <c r="S5" s="8">
        <f t="shared" si="3"/>
        <v>-3.7762445793272639E-5</v>
      </c>
      <c r="T5" s="10" t="str">
        <f t="shared" si="4"/>
        <v>NA</v>
      </c>
      <c r="U5" s="8">
        <f t="shared" si="5"/>
        <v>6.4262445793272647E-5</v>
      </c>
      <c r="V5">
        <v>9.6386504090000003</v>
      </c>
      <c r="W5">
        <v>-5.0285125190000001E-4</v>
      </c>
      <c r="X5">
        <v>240</v>
      </c>
      <c r="Y5" s="8">
        <f t="shared" si="6"/>
        <v>-1.6259897137634673E-5</v>
      </c>
      <c r="Z5" s="8" t="str">
        <f t="shared" si="7"/>
        <v>NA</v>
      </c>
      <c r="AA5" s="8">
        <f t="shared" si="8"/>
        <v>-4.8659135476236535E-4</v>
      </c>
      <c r="AB5">
        <v>10.01198499</v>
      </c>
      <c r="AC5" s="1">
        <v>-4.9119000000000002E-5</v>
      </c>
      <c r="AD5">
        <v>240</v>
      </c>
      <c r="AE5" s="8">
        <f t="shared" si="9"/>
        <v>-2.2500893205617432E-5</v>
      </c>
      <c r="AF5" s="8" t="str">
        <f t="shared" si="10"/>
        <v>NA</v>
      </c>
      <c r="AG5" s="8">
        <f t="shared" si="11"/>
        <v>-2.661810679438257E-5</v>
      </c>
      <c r="AH5">
        <v>9.6650837379999999</v>
      </c>
      <c r="AI5">
        <v>-3.7133831219999998E-4</v>
      </c>
      <c r="AJ5">
        <v>240</v>
      </c>
      <c r="AK5" s="8">
        <f t="shared" si="12"/>
        <v>-2.172126878229446E-5</v>
      </c>
      <c r="AL5" s="8" t="str">
        <f t="shared" si="13"/>
        <v>NA</v>
      </c>
      <c r="AM5" s="8">
        <f t="shared" si="14"/>
        <v>-3.496170434177055E-4</v>
      </c>
      <c r="AN5">
        <v>9.6840895810000003</v>
      </c>
      <c r="AO5">
        <v>-4.2523509640000001E-4</v>
      </c>
      <c r="AP5">
        <v>240</v>
      </c>
      <c r="AQ5" s="8">
        <f t="shared" si="15"/>
        <v>-2.1763982434387712E-5</v>
      </c>
      <c r="AR5" s="8" t="str">
        <f t="shared" si="16"/>
        <v>NA</v>
      </c>
      <c r="AS5" s="8">
        <f t="shared" si="17"/>
        <v>-4.0347111396561231E-4</v>
      </c>
      <c r="AT5">
        <v>9.6126996039999995</v>
      </c>
      <c r="AU5">
        <v>-4.2492608309999998E-4</v>
      </c>
      <c r="AV5">
        <v>240</v>
      </c>
      <c r="AW5" s="8">
        <f t="shared" si="18"/>
        <v>-2.1603540898565107E-5</v>
      </c>
      <c r="AX5" s="8" t="str">
        <f t="shared" si="19"/>
        <v>NA</v>
      </c>
      <c r="AY5" s="8">
        <f t="shared" si="20"/>
        <v>-4.0332254220143486E-4</v>
      </c>
      <c r="AZ5">
        <v>9.7032691399999997</v>
      </c>
      <c r="BA5">
        <v>-3.6474225690000001E-4</v>
      </c>
      <c r="BB5">
        <v>240</v>
      </c>
      <c r="BC5" s="8">
        <f t="shared" si="21"/>
        <v>-1.636890554385754E-5</v>
      </c>
      <c r="BD5" s="8" t="str">
        <f t="shared" si="22"/>
        <v>NA</v>
      </c>
      <c r="BE5" s="8">
        <f t="shared" si="23"/>
        <v>-3.4837335135614244E-4</v>
      </c>
      <c r="BF5">
        <v>10.221854179999999</v>
      </c>
      <c r="BG5">
        <v>-1.843727146E-4</v>
      </c>
      <c r="BH5">
        <v>240</v>
      </c>
      <c r="BI5" s="8">
        <f t="shared" si="24"/>
        <v>-3.6776870115124749E-5</v>
      </c>
      <c r="BJ5" s="10" t="str">
        <f t="shared" si="25"/>
        <v>NA</v>
      </c>
      <c r="BK5" s="8">
        <f t="shared" si="26"/>
        <v>-1.4759584448487524E-4</v>
      </c>
      <c r="BL5">
        <v>9.8846824919999996</v>
      </c>
      <c r="BM5">
        <v>-5.6749752380000004E-4</v>
      </c>
      <c r="BN5">
        <v>240</v>
      </c>
      <c r="BO5" s="8">
        <f t="shared" si="27"/>
        <v>-2.2214794103874137E-5</v>
      </c>
      <c r="BP5" s="8" t="str">
        <f t="shared" si="28"/>
        <v>NA</v>
      </c>
      <c r="BQ5" s="8">
        <f t="shared" si="29"/>
        <v>-5.4528272969612591E-4</v>
      </c>
      <c r="BR5">
        <v>10.38824168</v>
      </c>
      <c r="BS5" s="1">
        <v>-2.9736000000000001E-5</v>
      </c>
      <c r="BT5">
        <v>240</v>
      </c>
      <c r="BU5" s="8">
        <f t="shared" si="30"/>
        <v>-1.7524418252577087E-5</v>
      </c>
      <c r="BV5" s="8" t="str">
        <f t="shared" si="31"/>
        <v>NA</v>
      </c>
      <c r="BW5" s="8">
        <f t="shared" si="32"/>
        <v>-1.2211581747422914E-5</v>
      </c>
      <c r="BX5">
        <v>10.0258729</v>
      </c>
      <c r="BY5">
        <v>-5.6130596800000004E-4</v>
      </c>
      <c r="BZ5">
        <v>240</v>
      </c>
      <c r="CA5" s="8">
        <f t="shared" si="33"/>
        <v>-2.253210483648497E-5</v>
      </c>
      <c r="CB5" s="8" t="str">
        <f t="shared" si="34"/>
        <v>NA</v>
      </c>
      <c r="CC5" s="8">
        <f t="shared" si="35"/>
        <v>-5.3877386316351504E-4</v>
      </c>
      <c r="CD5">
        <v>10.276758320000001</v>
      </c>
      <c r="CE5" s="1">
        <v>-3.0226000000000002E-5</v>
      </c>
      <c r="CF5">
        <v>240</v>
      </c>
      <c r="CG5" s="8">
        <f t="shared" si="36"/>
        <v>-3.6974407899366805E-5</v>
      </c>
      <c r="CH5" s="8" t="str">
        <f t="shared" si="37"/>
        <v>NA</v>
      </c>
      <c r="CI5" s="8">
        <f t="shared" si="38"/>
        <v>6.7484078993668038E-6</v>
      </c>
      <c r="CJ5">
        <v>9.8558133639999994</v>
      </c>
      <c r="CK5">
        <v>-7.1692406950000002E-4</v>
      </c>
      <c r="CL5">
        <v>240</v>
      </c>
      <c r="CM5" s="8">
        <f t="shared" si="39"/>
        <v>-1.6626239640015263E-5</v>
      </c>
      <c r="CN5" s="8" t="str">
        <f t="shared" si="40"/>
        <v>NA</v>
      </c>
      <c r="CO5" s="8">
        <f t="shared" si="41"/>
        <v>-7.0029782985998477E-4</v>
      </c>
      <c r="CP5">
        <v>10.11408625</v>
      </c>
      <c r="CQ5">
        <v>-3.2879114239999998E-4</v>
      </c>
      <c r="CR5">
        <v>240</v>
      </c>
      <c r="CS5" s="8">
        <f t="shared" si="42"/>
        <v>-2.273035515044791E-5</v>
      </c>
      <c r="CT5" s="8" t="str">
        <f t="shared" si="43"/>
        <v>NA</v>
      </c>
      <c r="CU5" s="8">
        <f t="shared" si="44"/>
        <v>-3.0606078724955209E-4</v>
      </c>
      <c r="CV5">
        <v>10.284412509999999</v>
      </c>
      <c r="CW5" s="1">
        <v>-4.8019000000000002E-5</v>
      </c>
      <c r="CX5">
        <v>240</v>
      </c>
      <c r="CY5" s="8">
        <f t="shared" si="45"/>
        <v>-3.7001946655693153E-5</v>
      </c>
      <c r="CZ5" s="10" t="str">
        <f t="shared" si="46"/>
        <v>NA</v>
      </c>
      <c r="DA5" s="8">
        <f t="shared" si="47"/>
        <v>-1.101705334430685E-5</v>
      </c>
      <c r="DB5" t="s">
        <v>1</v>
      </c>
      <c r="DC5" s="5" t="s">
        <v>9</v>
      </c>
    </row>
    <row r="6" spans="1:107" x14ac:dyDescent="0.25">
      <c r="A6" s="9">
        <f t="shared" si="48"/>
        <v>45617.857638888905</v>
      </c>
      <c r="B6">
        <v>4</v>
      </c>
      <c r="C6">
        <v>5</v>
      </c>
      <c r="D6" s="7">
        <v>45617</v>
      </c>
      <c r="E6">
        <v>20.36500006</v>
      </c>
      <c r="F6">
        <v>14.04636674</v>
      </c>
      <c r="G6">
        <v>14.04840417</v>
      </c>
      <c r="H6">
        <v>14.12635839</v>
      </c>
      <c r="I6">
        <v>14.13756667</v>
      </c>
      <c r="J6">
        <v>9.5112333220000007</v>
      </c>
      <c r="K6">
        <v>-5.8727730059999995E-4</v>
      </c>
      <c r="L6">
        <v>240</v>
      </c>
      <c r="M6" s="8">
        <f t="shared" si="0"/>
        <v>-1.6746465146379176E-5</v>
      </c>
      <c r="N6" s="8" t="str">
        <f t="shared" si="1"/>
        <v>NA</v>
      </c>
      <c r="O6" s="8">
        <f t="shared" si="2"/>
        <v>-5.7053083545362075E-4</v>
      </c>
      <c r="P6">
        <v>10.517737479999999</v>
      </c>
      <c r="Q6" s="1">
        <v>3.4187000000000003E-5</v>
      </c>
      <c r="R6">
        <v>240</v>
      </c>
      <c r="S6" s="8">
        <f t="shared" si="3"/>
        <v>-3.7930751424374246E-5</v>
      </c>
      <c r="T6" s="10" t="str">
        <f t="shared" si="4"/>
        <v>NA</v>
      </c>
      <c r="U6" s="8">
        <f t="shared" si="5"/>
        <v>7.2117751424374249E-5</v>
      </c>
      <c r="V6">
        <v>9.7878366910000008</v>
      </c>
      <c r="W6">
        <v>-2.8299036659999998E-4</v>
      </c>
      <c r="X6">
        <v>240</v>
      </c>
      <c r="Y6" s="8">
        <f t="shared" si="6"/>
        <v>-1.7233481763626404E-5</v>
      </c>
      <c r="Z6" s="8" t="str">
        <f t="shared" si="7"/>
        <v>NA</v>
      </c>
      <c r="AA6" s="8">
        <f t="shared" si="8"/>
        <v>-2.6575688483637357E-4</v>
      </c>
      <c r="AB6">
        <v>10.01185209</v>
      </c>
      <c r="AC6" s="1">
        <v>-1.7833999999999999E-5</v>
      </c>
      <c r="AD6">
        <v>240</v>
      </c>
      <c r="AE6" s="8">
        <f t="shared" si="9"/>
        <v>-2.2763639615059049E-5</v>
      </c>
      <c r="AF6" s="8" t="str">
        <f t="shared" si="10"/>
        <v>NA</v>
      </c>
      <c r="AG6" s="8">
        <f t="shared" si="11"/>
        <v>4.9296396150590505E-6</v>
      </c>
      <c r="AH6">
        <v>9.7232087889999992</v>
      </c>
      <c r="AI6">
        <v>-3.1606831010000001E-4</v>
      </c>
      <c r="AJ6">
        <v>240</v>
      </c>
      <c r="AK6" s="8">
        <f t="shared" si="12"/>
        <v>-2.2107360235160119E-5</v>
      </c>
      <c r="AL6" s="8" t="str">
        <f t="shared" si="13"/>
        <v>NA</v>
      </c>
      <c r="AM6" s="8">
        <f t="shared" si="14"/>
        <v>-2.939609498648399E-4</v>
      </c>
      <c r="AN6">
        <v>9.6278004330000009</v>
      </c>
      <c r="AO6">
        <v>-5.0652951450000003E-4</v>
      </c>
      <c r="AP6">
        <v>240</v>
      </c>
      <c r="AQ6" s="8">
        <f t="shared" si="15"/>
        <v>-2.1890433195814573E-5</v>
      </c>
      <c r="AR6" s="8" t="str">
        <f t="shared" si="16"/>
        <v>NA</v>
      </c>
      <c r="AS6" s="8">
        <f t="shared" si="17"/>
        <v>-4.8463908130418548E-4</v>
      </c>
      <c r="AT6">
        <v>9.7066645499999993</v>
      </c>
      <c r="AU6">
        <v>-3.4206828139999999E-4</v>
      </c>
      <c r="AV6">
        <v>240</v>
      </c>
      <c r="AW6" s="8">
        <f t="shared" si="18"/>
        <v>-2.2069744108701605E-5</v>
      </c>
      <c r="AX6" s="8" t="str">
        <f t="shared" si="19"/>
        <v>NA</v>
      </c>
      <c r="AY6" s="8">
        <f t="shared" si="20"/>
        <v>-3.1999853729129836E-4</v>
      </c>
      <c r="AZ6">
        <v>9.7185941929999995</v>
      </c>
      <c r="BA6">
        <v>-3.1472316739999999E-4</v>
      </c>
      <c r="BB6">
        <v>240</v>
      </c>
      <c r="BC6" s="8">
        <f t="shared" si="21"/>
        <v>-1.7111566230682523E-5</v>
      </c>
      <c r="BD6" s="8" t="str">
        <f t="shared" si="22"/>
        <v>NA</v>
      </c>
      <c r="BE6" s="8">
        <f t="shared" si="23"/>
        <v>-2.9761160116931749E-4</v>
      </c>
      <c r="BF6">
        <v>10.237487489999999</v>
      </c>
      <c r="BG6">
        <v>-1.757230978E-4</v>
      </c>
      <c r="BH6">
        <v>240</v>
      </c>
      <c r="BI6" s="8">
        <f t="shared" si="24"/>
        <v>-3.6920068972222626E-5</v>
      </c>
      <c r="BJ6" s="10" t="str">
        <f t="shared" si="25"/>
        <v>NA</v>
      </c>
      <c r="BK6" s="8">
        <f t="shared" si="26"/>
        <v>-1.3880302882777738E-4</v>
      </c>
      <c r="BL6" s="2">
        <v>9.9451115419999994</v>
      </c>
      <c r="BM6" s="2">
        <v>-5.1240775640000002E-4</v>
      </c>
      <c r="BN6" s="2">
        <v>164</v>
      </c>
      <c r="BO6" s="8">
        <f t="shared" si="27"/>
        <v>-2.2611893687459801E-5</v>
      </c>
      <c r="BP6" s="8" t="str">
        <f t="shared" si="28"/>
        <v>NA</v>
      </c>
      <c r="BQ6" s="8">
        <f t="shared" si="29"/>
        <v>-4.897958627125402E-4</v>
      </c>
      <c r="BR6">
        <v>10.39795004</v>
      </c>
      <c r="BS6" s="1">
        <v>-2.3200000000000001E-5</v>
      </c>
      <c r="BT6">
        <v>240</v>
      </c>
      <c r="BU6" s="8">
        <f t="shared" si="30"/>
        <v>-1.8307710687307221E-5</v>
      </c>
      <c r="BV6" s="8" t="str">
        <f t="shared" si="31"/>
        <v>NA</v>
      </c>
      <c r="BW6" s="8">
        <f t="shared" si="32"/>
        <v>-4.8922893126927805E-6</v>
      </c>
      <c r="BX6">
        <v>10.06144039</v>
      </c>
      <c r="BY6">
        <v>-5.0546580169999998E-4</v>
      </c>
      <c r="BZ6">
        <v>240</v>
      </c>
      <c r="CA6" s="8">
        <f t="shared" si="33"/>
        <v>-2.2876387004870264E-5</v>
      </c>
      <c r="CB6" s="8" t="str">
        <f t="shared" si="34"/>
        <v>NA</v>
      </c>
      <c r="CC6" s="8">
        <f t="shared" si="35"/>
        <v>-4.825894146951297E-4</v>
      </c>
      <c r="CD6">
        <v>10.297266629999999</v>
      </c>
      <c r="CE6" s="1">
        <v>-2.5812999999999998E-5</v>
      </c>
      <c r="CF6">
        <v>240</v>
      </c>
      <c r="CG6" s="8">
        <f t="shared" si="36"/>
        <v>-3.7135654092502969E-5</v>
      </c>
      <c r="CH6" s="8" t="str">
        <f t="shared" si="37"/>
        <v>NA</v>
      </c>
      <c r="CI6" s="8">
        <f t="shared" si="38"/>
        <v>1.1322654092502971E-5</v>
      </c>
      <c r="CJ6">
        <v>9.8822287200000005</v>
      </c>
      <c r="CK6">
        <v>-6.6596072709999995E-4</v>
      </c>
      <c r="CL6">
        <v>240</v>
      </c>
      <c r="CM6" s="8">
        <f t="shared" si="39"/>
        <v>-1.7399678172675502E-5</v>
      </c>
      <c r="CN6" s="8" t="str">
        <f t="shared" si="40"/>
        <v>NA</v>
      </c>
      <c r="CO6" s="8">
        <f t="shared" si="41"/>
        <v>-6.485610489273244E-4</v>
      </c>
      <c r="CP6">
        <v>10.21873502</v>
      </c>
      <c r="CQ6">
        <v>-4.3477390889999997E-4</v>
      </c>
      <c r="CR6">
        <v>240</v>
      </c>
      <c r="CS6" s="8">
        <f t="shared" si="42"/>
        <v>-2.32340229585896E-5</v>
      </c>
      <c r="CT6" s="8" t="str">
        <f t="shared" si="43"/>
        <v>NA</v>
      </c>
      <c r="CU6" s="8">
        <f t="shared" si="44"/>
        <v>-4.1153988594141039E-4</v>
      </c>
      <c r="CV6">
        <v>10.30099583</v>
      </c>
      <c r="CW6" s="1">
        <v>-4.7763000000000003E-5</v>
      </c>
      <c r="CX6">
        <v>240</v>
      </c>
      <c r="CY6" s="8">
        <f t="shared" si="45"/>
        <v>-3.7149102931521887E-5</v>
      </c>
      <c r="CZ6" s="10" t="str">
        <f t="shared" si="46"/>
        <v>NA</v>
      </c>
      <c r="DA6" s="8">
        <f t="shared" si="47"/>
        <v>-1.0613897068478116E-5</v>
      </c>
      <c r="DB6" t="s">
        <v>1</v>
      </c>
      <c r="DC6" s="5" t="s">
        <v>9</v>
      </c>
    </row>
    <row r="7" spans="1:107" x14ac:dyDescent="0.25">
      <c r="A7" s="9">
        <f t="shared" si="48"/>
        <v>45617.885416666686</v>
      </c>
      <c r="B7">
        <v>5</v>
      </c>
      <c r="C7">
        <v>6</v>
      </c>
      <c r="D7" s="7">
        <v>45617</v>
      </c>
      <c r="E7">
        <v>21.164999959999999</v>
      </c>
      <c r="F7">
        <v>14.05129586</v>
      </c>
      <c r="G7">
        <v>14.02702509</v>
      </c>
      <c r="H7">
        <v>14.0896708</v>
      </c>
      <c r="I7">
        <v>14.097450029999999</v>
      </c>
      <c r="J7">
        <v>9.6071150339999996</v>
      </c>
      <c r="K7">
        <v>-5.0131377679999995E-4</v>
      </c>
      <c r="L7">
        <v>240</v>
      </c>
      <c r="M7" s="8">
        <f t="shared" si="0"/>
        <v>-1.7623870276395772E-5</v>
      </c>
      <c r="N7" s="8" t="str">
        <f t="shared" si="1"/>
        <v>NA</v>
      </c>
      <c r="O7" s="8">
        <f t="shared" si="2"/>
        <v>-4.8368990652360416E-4</v>
      </c>
      <c r="P7">
        <v>10.532450000000001</v>
      </c>
      <c r="Q7" s="1">
        <v>2.3129000000000002E-5</v>
      </c>
      <c r="R7">
        <v>240</v>
      </c>
      <c r="S7" s="8">
        <f t="shared" si="3"/>
        <v>-3.8073267632301696E-5</v>
      </c>
      <c r="T7" s="10" t="str">
        <f t="shared" si="4"/>
        <v>NA</v>
      </c>
      <c r="U7" s="8">
        <f t="shared" si="5"/>
        <v>6.1202267632301698E-5</v>
      </c>
      <c r="V7">
        <v>9.6322499710000002</v>
      </c>
      <c r="W7">
        <v>-4.179302131E-4</v>
      </c>
      <c r="X7">
        <v>240</v>
      </c>
      <c r="Y7" s="8">
        <f t="shared" si="6"/>
        <v>-1.766997931823879E-5</v>
      </c>
      <c r="Z7" s="8" t="str">
        <f t="shared" si="7"/>
        <v>NA</v>
      </c>
      <c r="AA7" s="8">
        <f t="shared" si="8"/>
        <v>-4.002602337817612E-4</v>
      </c>
      <c r="AB7">
        <v>10.019930390000001</v>
      </c>
      <c r="AC7" s="1">
        <v>-2.1679999999999999E-5</v>
      </c>
      <c r="AD7">
        <v>240</v>
      </c>
      <c r="AE7" s="8">
        <f t="shared" si="9"/>
        <v>-2.3045264329316079E-5</v>
      </c>
      <c r="AF7" s="8" t="str">
        <f t="shared" si="10"/>
        <v>NA</v>
      </c>
      <c r="AG7" s="8">
        <f t="shared" si="11"/>
        <v>1.3652643293160796E-6</v>
      </c>
      <c r="AH7">
        <v>9.7399850210000007</v>
      </c>
      <c r="AI7">
        <v>-2.9514388410000001E-4</v>
      </c>
      <c r="AJ7">
        <v>240</v>
      </c>
      <c r="AK7" s="8">
        <f t="shared" si="12"/>
        <v>-2.2401406061317381E-5</v>
      </c>
      <c r="AL7" s="8" t="str">
        <f t="shared" si="13"/>
        <v>NA</v>
      </c>
      <c r="AM7" s="8">
        <f t="shared" si="14"/>
        <v>-2.7274247803868261E-4</v>
      </c>
      <c r="AN7">
        <v>9.6964008209999992</v>
      </c>
      <c r="AO7">
        <v>-4.1094253590000002E-4</v>
      </c>
      <c r="AP7">
        <v>240</v>
      </c>
      <c r="AQ7" s="8">
        <f t="shared" si="15"/>
        <v>-2.2301164904893359E-5</v>
      </c>
      <c r="AR7" s="8" t="str">
        <f t="shared" si="16"/>
        <v>NA</v>
      </c>
      <c r="AS7" s="8">
        <f t="shared" si="17"/>
        <v>-3.8864137099510666E-4</v>
      </c>
      <c r="AT7">
        <v>9.7287245749999993</v>
      </c>
      <c r="AU7">
        <v>-3.2887621279999998E-4</v>
      </c>
      <c r="AV7">
        <v>240</v>
      </c>
      <c r="AW7" s="8">
        <f t="shared" si="18"/>
        <v>-2.237550768234311E-5</v>
      </c>
      <c r="AX7" s="8" t="str">
        <f t="shared" si="19"/>
        <v>NA</v>
      </c>
      <c r="AY7" s="8">
        <f t="shared" si="20"/>
        <v>-3.0650070511765689E-4</v>
      </c>
      <c r="AZ7">
        <v>9.7383987780000005</v>
      </c>
      <c r="BA7">
        <v>-3.0966397200000003E-4</v>
      </c>
      <c r="BB7">
        <v>240</v>
      </c>
      <c r="BC7" s="8">
        <f t="shared" si="21"/>
        <v>-1.7864705081169858E-5</v>
      </c>
      <c r="BD7" s="8" t="str">
        <f t="shared" si="22"/>
        <v>NA</v>
      </c>
      <c r="BE7" s="8">
        <f t="shared" si="23"/>
        <v>-2.9179926691883017E-4</v>
      </c>
      <c r="BF7">
        <v>10.243812500000001</v>
      </c>
      <c r="BG7">
        <v>-1.5878296549999999E-4</v>
      </c>
      <c r="BH7">
        <v>240</v>
      </c>
      <c r="BI7" s="8">
        <f t="shared" si="24"/>
        <v>-3.7029885248694987E-5</v>
      </c>
      <c r="BJ7" s="10" t="str">
        <f t="shared" si="25"/>
        <v>NA</v>
      </c>
      <c r="BK7" s="8">
        <f t="shared" si="26"/>
        <v>-1.21753080251305E-4</v>
      </c>
      <c r="BL7">
        <v>10.09435291</v>
      </c>
      <c r="BM7">
        <v>-4.3213918720000003E-4</v>
      </c>
      <c r="BN7">
        <v>240</v>
      </c>
      <c r="BO7" s="8">
        <f t="shared" si="27"/>
        <v>-2.321643185031657E-5</v>
      </c>
      <c r="BP7" s="8" t="str">
        <f t="shared" si="28"/>
        <v>NA</v>
      </c>
      <c r="BQ7" s="8">
        <f t="shared" si="29"/>
        <v>-4.0892275534968345E-4</v>
      </c>
      <c r="BR7">
        <v>10.40567502</v>
      </c>
      <c r="BS7" s="1">
        <v>-1.9936E-5</v>
      </c>
      <c r="BT7">
        <v>240</v>
      </c>
      <c r="BU7" s="8">
        <f t="shared" si="30"/>
        <v>-1.9088796797143877E-5</v>
      </c>
      <c r="BV7" s="8" t="str">
        <f t="shared" si="31"/>
        <v>NA</v>
      </c>
      <c r="BW7" s="8">
        <f t="shared" si="32"/>
        <v>-8.4720320285612297E-7</v>
      </c>
      <c r="BX7">
        <v>10.131387910000001</v>
      </c>
      <c r="BY7">
        <v>-4.2045598240000003E-4</v>
      </c>
      <c r="BZ7">
        <v>240</v>
      </c>
      <c r="CA7" s="8">
        <f t="shared" si="33"/>
        <v>-2.3301610222941597E-5</v>
      </c>
      <c r="CB7" s="8" t="str">
        <f t="shared" si="34"/>
        <v>NA</v>
      </c>
      <c r="CC7" s="8">
        <f t="shared" si="35"/>
        <v>-3.9715437217705842E-4</v>
      </c>
      <c r="CD7">
        <v>10.312891670000001</v>
      </c>
      <c r="CE7" s="1">
        <v>-1.3546999999999999E-5</v>
      </c>
      <c r="CF7">
        <v>240</v>
      </c>
      <c r="CG7" s="8">
        <f t="shared" si="36"/>
        <v>-3.7279596353635175E-5</v>
      </c>
      <c r="CH7" s="8" t="str">
        <f t="shared" si="37"/>
        <v>NA</v>
      </c>
      <c r="CI7" s="8">
        <f t="shared" si="38"/>
        <v>2.3732596353635178E-5</v>
      </c>
      <c r="CJ7">
        <v>9.9275512540000008</v>
      </c>
      <c r="CK7">
        <v>-6.3232566779999996E-4</v>
      </c>
      <c r="CL7">
        <v>240</v>
      </c>
      <c r="CM7" s="8">
        <f t="shared" si="39"/>
        <v>-1.8211697772283197E-5</v>
      </c>
      <c r="CN7" s="8" t="str">
        <f t="shared" si="40"/>
        <v>NA</v>
      </c>
      <c r="CO7" s="8">
        <f t="shared" si="41"/>
        <v>-6.141139700277168E-4</v>
      </c>
      <c r="CP7">
        <v>10.08955795</v>
      </c>
      <c r="CQ7">
        <v>-5.2521701399999997E-4</v>
      </c>
      <c r="CR7">
        <v>240</v>
      </c>
      <c r="CS7" s="8">
        <f t="shared" si="42"/>
        <v>-2.3205403717750025E-5</v>
      </c>
      <c r="CT7" s="8" t="str">
        <f t="shared" si="43"/>
        <v>NA</v>
      </c>
      <c r="CU7" s="8">
        <f t="shared" si="44"/>
        <v>-5.0201161028224999E-4</v>
      </c>
      <c r="CV7">
        <v>10.310149989999999</v>
      </c>
      <c r="CW7" s="1">
        <v>-4.7497000000000003E-5</v>
      </c>
      <c r="CX7">
        <v>240</v>
      </c>
      <c r="CY7" s="8">
        <f t="shared" si="45"/>
        <v>-3.7269685581079671E-5</v>
      </c>
      <c r="CZ7" s="10" t="str">
        <f t="shared" si="46"/>
        <v>NA</v>
      </c>
      <c r="DA7" s="8">
        <f t="shared" si="47"/>
        <v>-1.0227314418920332E-5</v>
      </c>
      <c r="DB7" t="s">
        <v>1</v>
      </c>
      <c r="DC7" s="5" t="s">
        <v>9</v>
      </c>
    </row>
    <row r="8" spans="1:107" x14ac:dyDescent="0.25">
      <c r="A8" s="9">
        <f t="shared" si="48"/>
        <v>45617.913194444467</v>
      </c>
      <c r="B8">
        <v>6</v>
      </c>
      <c r="C8">
        <v>7</v>
      </c>
      <c r="D8" s="7">
        <v>45617</v>
      </c>
      <c r="E8">
        <v>21.70500002</v>
      </c>
      <c r="F8">
        <v>14.06962921</v>
      </c>
      <c r="G8">
        <v>14.040837489999999</v>
      </c>
      <c r="H8">
        <v>14.03772092</v>
      </c>
      <c r="I8">
        <v>14.043362480000001</v>
      </c>
      <c r="J8">
        <v>9.6307766440000009</v>
      </c>
      <c r="K8">
        <v>-4.828373668E-4</v>
      </c>
      <c r="L8">
        <v>240</v>
      </c>
      <c r="M8" s="8">
        <f t="shared" si="0"/>
        <v>-1.8377607582860428E-5</v>
      </c>
      <c r="N8" s="8" t="str">
        <f t="shared" si="1"/>
        <v>NA</v>
      </c>
      <c r="O8" s="8">
        <f t="shared" si="2"/>
        <v>-4.6445975921713959E-4</v>
      </c>
      <c r="P8">
        <v>10.537566679999999</v>
      </c>
      <c r="Q8" s="1">
        <v>-6.9032999999999996E-6</v>
      </c>
      <c r="R8">
        <v>240</v>
      </c>
      <c r="S8" s="8">
        <f t="shared" si="3"/>
        <v>-3.818126470052866E-5</v>
      </c>
      <c r="T8" s="10" t="str">
        <f t="shared" si="4"/>
        <v>NA</v>
      </c>
      <c r="U8" s="8">
        <f t="shared" si="5"/>
        <v>3.1277964700528661E-5</v>
      </c>
      <c r="V8">
        <v>9.7546991789999993</v>
      </c>
      <c r="W8">
        <v>-3.0829822659999998E-4</v>
      </c>
      <c r="X8">
        <v>240</v>
      </c>
      <c r="Y8" s="8">
        <f t="shared" si="6"/>
        <v>-1.8614078617657199E-5</v>
      </c>
      <c r="Z8" s="8" t="str">
        <f t="shared" si="7"/>
        <v>NA</v>
      </c>
      <c r="AA8" s="8">
        <f t="shared" si="8"/>
        <v>-2.8968414798234276E-4</v>
      </c>
      <c r="AB8">
        <v>10.03339459</v>
      </c>
      <c r="AC8" s="1">
        <v>-3.5250999999999998E-5</v>
      </c>
      <c r="AD8">
        <v>240</v>
      </c>
      <c r="AE8" s="8">
        <f t="shared" si="9"/>
        <v>-2.3339842298254912E-5</v>
      </c>
      <c r="AF8" s="8" t="str">
        <f t="shared" si="10"/>
        <v>NA</v>
      </c>
      <c r="AG8" s="8">
        <f t="shared" si="11"/>
        <v>-1.1911157701745087E-5</v>
      </c>
      <c r="AH8">
        <v>9.7371837340000003</v>
      </c>
      <c r="AI8">
        <v>-3.0868757820000001E-4</v>
      </c>
      <c r="AJ8">
        <v>240</v>
      </c>
      <c r="AK8" s="8">
        <f t="shared" si="12"/>
        <v>-2.2650791887244304E-5</v>
      </c>
      <c r="AL8" s="8" t="str">
        <f t="shared" si="13"/>
        <v>NA</v>
      </c>
      <c r="AM8" s="8">
        <f t="shared" si="14"/>
        <v>-2.8603678631275572E-4</v>
      </c>
      <c r="AN8">
        <v>9.7089995739999999</v>
      </c>
      <c r="AO8">
        <v>-4.5039553579999999E-4</v>
      </c>
      <c r="AP8">
        <v>240</v>
      </c>
      <c r="AQ8" s="8">
        <f t="shared" si="15"/>
        <v>-2.2585229445360035E-5</v>
      </c>
      <c r="AR8" s="8" t="str">
        <f t="shared" si="16"/>
        <v>NA</v>
      </c>
      <c r="AS8" s="8">
        <f t="shared" si="17"/>
        <v>-4.2781030635463994E-4</v>
      </c>
      <c r="AT8">
        <v>9.755852934</v>
      </c>
      <c r="AU8">
        <v>-3.3432908779999998E-4</v>
      </c>
      <c r="AV8">
        <v>240</v>
      </c>
      <c r="AW8" s="8">
        <f t="shared" si="18"/>
        <v>-2.2694220477630737E-5</v>
      </c>
      <c r="AX8" s="8" t="str">
        <f t="shared" si="19"/>
        <v>NA</v>
      </c>
      <c r="AY8" s="8">
        <f t="shared" si="20"/>
        <v>-3.1163486732236923E-4</v>
      </c>
      <c r="AZ8" s="2">
        <v>9.5703651450000002</v>
      </c>
      <c r="BA8" s="2">
        <v>-3.1954999849999999E-4</v>
      </c>
      <c r="BB8" s="2">
        <v>178</v>
      </c>
      <c r="BC8" s="8">
        <f t="shared" si="21"/>
        <v>-1.8262329359394818E-5</v>
      </c>
      <c r="BD8" s="8" t="str">
        <f t="shared" si="22"/>
        <v>NA</v>
      </c>
      <c r="BE8" s="8">
        <f t="shared" si="23"/>
        <v>-3.0128766914060519E-4</v>
      </c>
      <c r="BF8">
        <v>10.263837519999999</v>
      </c>
      <c r="BG8">
        <v>-1.494884026E-4</v>
      </c>
      <c r="BH8">
        <v>240</v>
      </c>
      <c r="BI8" s="8">
        <f t="shared" si="24"/>
        <v>-3.7189448863761555E-5</v>
      </c>
      <c r="BJ8" s="10" t="str">
        <f t="shared" si="25"/>
        <v>NA</v>
      </c>
      <c r="BK8" s="8">
        <f t="shared" si="26"/>
        <v>-1.1229895373623844E-4</v>
      </c>
      <c r="BL8">
        <v>10.117495010000001</v>
      </c>
      <c r="BM8">
        <v>-4.1602539249999999E-4</v>
      </c>
      <c r="BN8">
        <v>240</v>
      </c>
      <c r="BO8" s="8">
        <f t="shared" si="27"/>
        <v>-2.3535478034735701E-5</v>
      </c>
      <c r="BP8" s="8" t="str">
        <f t="shared" si="28"/>
        <v>NA</v>
      </c>
      <c r="BQ8" s="8">
        <f t="shared" si="29"/>
        <v>-3.924899144652643E-4</v>
      </c>
      <c r="BR8">
        <v>10.40851666</v>
      </c>
      <c r="BS8" s="1">
        <v>-1.0943E-5</v>
      </c>
      <c r="BT8">
        <v>240</v>
      </c>
      <c r="BU8" s="8">
        <f t="shared" si="30"/>
        <v>-1.9861703969255199E-5</v>
      </c>
      <c r="BV8" s="8" t="str">
        <f t="shared" si="31"/>
        <v>NA</v>
      </c>
      <c r="BW8" s="8">
        <f t="shared" si="32"/>
        <v>8.9187039692551985E-6</v>
      </c>
      <c r="BX8">
        <v>10.138354980000001</v>
      </c>
      <c r="BY8">
        <v>-4.4889679099999999E-4</v>
      </c>
      <c r="BZ8">
        <v>240</v>
      </c>
      <c r="CA8" s="8">
        <f t="shared" si="33"/>
        <v>-2.3584002829188774E-5</v>
      </c>
      <c r="CB8" s="8" t="str">
        <f t="shared" si="34"/>
        <v>NA</v>
      </c>
      <c r="CC8" s="8">
        <f t="shared" si="35"/>
        <v>-4.2531278817081123E-4</v>
      </c>
      <c r="CD8">
        <v>10.32237501</v>
      </c>
      <c r="CE8" s="1">
        <v>-1.2217E-5</v>
      </c>
      <c r="CF8">
        <v>240</v>
      </c>
      <c r="CG8" s="8">
        <f t="shared" si="36"/>
        <v>-3.7401550525223549E-5</v>
      </c>
      <c r="CH8" s="8" t="str">
        <f t="shared" si="37"/>
        <v>NA</v>
      </c>
      <c r="CI8" s="8">
        <f t="shared" si="38"/>
        <v>2.5184550525223547E-5</v>
      </c>
      <c r="CJ8">
        <v>9.9454650000000004</v>
      </c>
      <c r="CK8">
        <v>-6.3654551630000001E-4</v>
      </c>
      <c r="CL8">
        <v>240</v>
      </c>
      <c r="CM8" s="8">
        <f t="shared" si="39"/>
        <v>-1.8978101118453576E-5</v>
      </c>
      <c r="CN8" s="8" t="str">
        <f t="shared" si="40"/>
        <v>NA</v>
      </c>
      <c r="CO8" s="8">
        <f t="shared" si="41"/>
        <v>-6.1756741518154644E-4</v>
      </c>
      <c r="CP8">
        <v>9.9996150099999994</v>
      </c>
      <c r="CQ8">
        <v>-4.1602918239999999E-4</v>
      </c>
      <c r="CR8">
        <v>240</v>
      </c>
      <c r="CS8" s="8">
        <f t="shared" si="42"/>
        <v>-2.3261263701247761E-5</v>
      </c>
      <c r="CT8" s="8" t="str">
        <f t="shared" si="43"/>
        <v>NA</v>
      </c>
      <c r="CU8" s="8">
        <f t="shared" si="44"/>
        <v>-3.9276791869875225E-4</v>
      </c>
      <c r="CV8">
        <v>10.32052915</v>
      </c>
      <c r="CW8" s="1">
        <v>-5.0107E-5</v>
      </c>
      <c r="CX8">
        <v>240</v>
      </c>
      <c r="CY8" s="8">
        <f t="shared" si="45"/>
        <v>-3.7394862333214873E-5</v>
      </c>
      <c r="CZ8" s="10" t="str">
        <f t="shared" si="46"/>
        <v>NA</v>
      </c>
      <c r="DA8" s="8">
        <f t="shared" si="47"/>
        <v>-1.2712137666785127E-5</v>
      </c>
      <c r="DB8" t="s">
        <v>1</v>
      </c>
      <c r="DC8" s="5" t="s">
        <v>9</v>
      </c>
    </row>
    <row r="9" spans="1:107" x14ac:dyDescent="0.25">
      <c r="A9" s="9">
        <f t="shared" si="48"/>
        <v>45617.940972222248</v>
      </c>
      <c r="B9">
        <v>7</v>
      </c>
      <c r="C9">
        <v>8</v>
      </c>
      <c r="D9" s="7">
        <v>45617</v>
      </c>
      <c r="E9">
        <v>22.36500006</v>
      </c>
      <c r="F9">
        <v>14.07371253</v>
      </c>
      <c r="G9">
        <v>14.062766659999999</v>
      </c>
      <c r="H9">
        <v>14.06659584</v>
      </c>
      <c r="I9">
        <v>14.05238334</v>
      </c>
      <c r="J9">
        <v>9.6502245860000002</v>
      </c>
      <c r="K9">
        <v>-4.727228713E-4</v>
      </c>
      <c r="L9">
        <v>240</v>
      </c>
      <c r="M9" s="8">
        <f t="shared" si="0"/>
        <v>-1.9126483902042246E-5</v>
      </c>
      <c r="N9" s="8" t="str">
        <f t="shared" si="1"/>
        <v>NA</v>
      </c>
      <c r="O9" s="8">
        <f t="shared" si="2"/>
        <v>-4.5359638739795775E-4</v>
      </c>
      <c r="P9">
        <v>10.528966670000001</v>
      </c>
      <c r="Q9" s="1">
        <v>1.1554E-5</v>
      </c>
      <c r="R9">
        <v>240</v>
      </c>
      <c r="S9" s="8">
        <f t="shared" si="3"/>
        <v>-3.8239531850179034E-5</v>
      </c>
      <c r="T9" s="10" t="str">
        <f t="shared" si="4"/>
        <v>NA</v>
      </c>
      <c r="U9" s="8">
        <f t="shared" si="5"/>
        <v>4.9793531850179033E-5</v>
      </c>
      <c r="V9">
        <v>9.7450850249999998</v>
      </c>
      <c r="W9">
        <v>-4.652761784E-4</v>
      </c>
      <c r="X9">
        <v>240</v>
      </c>
      <c r="Y9" s="8">
        <f t="shared" si="6"/>
        <v>-1.9314494724309149E-5</v>
      </c>
      <c r="Z9" s="8" t="str">
        <f t="shared" si="7"/>
        <v>NA</v>
      </c>
      <c r="AA9" s="8">
        <f t="shared" si="8"/>
        <v>-4.4596168367569086E-4</v>
      </c>
      <c r="AB9">
        <v>10.048841619999999</v>
      </c>
      <c r="AC9" s="1">
        <v>-2.6213000000000001E-5</v>
      </c>
      <c r="AD9">
        <v>240</v>
      </c>
      <c r="AE9" s="8">
        <f t="shared" si="9"/>
        <v>-2.3639792353399085E-5</v>
      </c>
      <c r="AF9" s="8" t="str">
        <f t="shared" si="10"/>
        <v>NA</v>
      </c>
      <c r="AG9" s="8">
        <f t="shared" si="11"/>
        <v>-2.5732076466009167E-6</v>
      </c>
      <c r="AH9">
        <v>9.7825887159999994</v>
      </c>
      <c r="AI9">
        <v>-2.5928226510000001E-4</v>
      </c>
      <c r="AJ9">
        <v>240</v>
      </c>
      <c r="AK9" s="8">
        <f t="shared" si="12"/>
        <v>-2.3013435246573722E-5</v>
      </c>
      <c r="AL9" s="8" t="str">
        <f t="shared" si="13"/>
        <v>NA</v>
      </c>
      <c r="AM9" s="8">
        <f t="shared" si="14"/>
        <v>-2.3626882985342627E-4</v>
      </c>
      <c r="AN9">
        <v>9.7333924730000003</v>
      </c>
      <c r="AO9">
        <v>-4.1642563999999999E-4</v>
      </c>
      <c r="AP9">
        <v>240</v>
      </c>
      <c r="AQ9" s="8">
        <f t="shared" si="15"/>
        <v>-2.2897701611487598E-5</v>
      </c>
      <c r="AR9" s="8" t="str">
        <f t="shared" si="16"/>
        <v>NA</v>
      </c>
      <c r="AS9" s="8">
        <f t="shared" si="17"/>
        <v>-3.9352793838851236E-4</v>
      </c>
      <c r="AT9">
        <v>9.6413475119999994</v>
      </c>
      <c r="AU9">
        <v>-4.4474574369999999E-4</v>
      </c>
      <c r="AV9">
        <v>240</v>
      </c>
      <c r="AW9" s="8">
        <f t="shared" si="18"/>
        <v>-2.2681166825937188E-5</v>
      </c>
      <c r="AX9" s="8" t="str">
        <f t="shared" si="19"/>
        <v>NA</v>
      </c>
      <c r="AY9" s="8">
        <f t="shared" si="20"/>
        <v>-4.2206457687406283E-4</v>
      </c>
      <c r="AZ9">
        <v>9.7596278949999995</v>
      </c>
      <c r="BA9">
        <v>-2.8978642310000002E-4</v>
      </c>
      <c r="BB9">
        <v>240</v>
      </c>
      <c r="BC9" s="8">
        <f t="shared" si="21"/>
        <v>-1.9343318298979941E-5</v>
      </c>
      <c r="BD9" s="8" t="str">
        <f t="shared" si="22"/>
        <v>NA</v>
      </c>
      <c r="BE9" s="8">
        <f t="shared" si="23"/>
        <v>-2.7044310480102006E-4</v>
      </c>
      <c r="BF9">
        <v>10.305</v>
      </c>
      <c r="BG9">
        <v>-1.2055214140000001E-4</v>
      </c>
      <c r="BH9">
        <v>240</v>
      </c>
      <c r="BI9" s="8">
        <f t="shared" si="24"/>
        <v>-3.742612053648897E-5</v>
      </c>
      <c r="BJ9" s="10" t="str">
        <f t="shared" si="25"/>
        <v>NA</v>
      </c>
      <c r="BK9" s="8">
        <f t="shared" si="26"/>
        <v>-8.3126020863511036E-5</v>
      </c>
      <c r="BL9">
        <v>10.12916544</v>
      </c>
      <c r="BM9">
        <v>-3.8962045540000002E-4</v>
      </c>
      <c r="BN9">
        <v>240</v>
      </c>
      <c r="BO9" s="8">
        <f t="shared" si="27"/>
        <v>-2.3828753280204082E-5</v>
      </c>
      <c r="BP9" s="8" t="str">
        <f t="shared" si="28"/>
        <v>NA</v>
      </c>
      <c r="BQ9" s="8">
        <f t="shared" si="29"/>
        <v>-3.6579170211979592E-4</v>
      </c>
      <c r="BR9">
        <v>10.414275010000001</v>
      </c>
      <c r="BS9" s="1">
        <v>4.3641999999999997E-6</v>
      </c>
      <c r="BT9">
        <v>240</v>
      </c>
      <c r="BU9" s="8">
        <f t="shared" si="30"/>
        <v>-2.064081115989541E-5</v>
      </c>
      <c r="BV9" s="8" t="str">
        <f t="shared" si="31"/>
        <v>NA</v>
      </c>
      <c r="BW9" s="8">
        <f t="shared" si="32"/>
        <v>2.5005011159895411E-5</v>
      </c>
      <c r="BX9">
        <v>10.165438350000001</v>
      </c>
      <c r="BY9">
        <v>-4.1013640530000001E-4</v>
      </c>
      <c r="BZ9">
        <v>240</v>
      </c>
      <c r="CA9" s="8">
        <f t="shared" si="33"/>
        <v>-2.3914084912732443E-5</v>
      </c>
      <c r="CB9" s="8" t="str">
        <f t="shared" si="34"/>
        <v>NA</v>
      </c>
      <c r="CC9" s="8">
        <f t="shared" si="35"/>
        <v>-3.8622232038726758E-4</v>
      </c>
      <c r="CD9">
        <v>10.35607916</v>
      </c>
      <c r="CE9" s="1">
        <v>1.6701999999999999E-6</v>
      </c>
      <c r="CF9">
        <v>240</v>
      </c>
      <c r="CG9" s="8">
        <f t="shared" si="36"/>
        <v>-3.7611631919221881E-5</v>
      </c>
      <c r="CH9" s="8" t="str">
        <f t="shared" si="37"/>
        <v>NA</v>
      </c>
      <c r="CI9" s="8">
        <f t="shared" si="38"/>
        <v>3.9281831919221885E-5</v>
      </c>
      <c r="CJ9">
        <v>9.9057404039999994</v>
      </c>
      <c r="CK9">
        <v>-6.2906183369999997E-4</v>
      </c>
      <c r="CL9">
        <v>240</v>
      </c>
      <c r="CM9" s="8">
        <f t="shared" si="39"/>
        <v>-1.9632909336615458E-5</v>
      </c>
      <c r="CN9" s="8" t="str">
        <f t="shared" si="40"/>
        <v>NA</v>
      </c>
      <c r="CO9" s="8">
        <f t="shared" si="41"/>
        <v>-6.0942892436338452E-4</v>
      </c>
      <c r="CP9">
        <v>10.10102373</v>
      </c>
      <c r="CQ9">
        <v>-5.5053738830000004E-4</v>
      </c>
      <c r="CR9">
        <v>240</v>
      </c>
      <c r="CS9" s="8">
        <f t="shared" si="42"/>
        <v>-2.3762550208643522E-5</v>
      </c>
      <c r="CT9" s="8" t="str">
        <f t="shared" si="43"/>
        <v>NA</v>
      </c>
      <c r="CU9" s="8">
        <f t="shared" si="44"/>
        <v>-5.2677483809135655E-4</v>
      </c>
      <c r="CV9">
        <v>10.342775</v>
      </c>
      <c r="CW9" s="1">
        <v>-4.6953999999999998E-5</v>
      </c>
      <c r="CX9">
        <v>240</v>
      </c>
      <c r="CY9" s="8">
        <f t="shared" si="45"/>
        <v>-3.7563313326713702E-5</v>
      </c>
      <c r="CZ9" s="10" t="str">
        <f t="shared" si="46"/>
        <v>NA</v>
      </c>
      <c r="DA9" s="8">
        <f t="shared" si="47"/>
        <v>-9.3906866732862963E-6</v>
      </c>
      <c r="DB9" t="s">
        <v>1</v>
      </c>
      <c r="DC9" s="5" t="s">
        <v>9</v>
      </c>
    </row>
    <row r="10" spans="1:107" x14ac:dyDescent="0.25">
      <c r="A10" s="9">
        <f t="shared" si="48"/>
        <v>45617.968750000029</v>
      </c>
      <c r="B10">
        <v>8</v>
      </c>
      <c r="C10">
        <v>9</v>
      </c>
      <c r="D10" s="7">
        <v>45617</v>
      </c>
      <c r="E10">
        <v>23.164999959999999</v>
      </c>
      <c r="F10">
        <v>14.02222495</v>
      </c>
      <c r="G10">
        <v>14.023808320000001</v>
      </c>
      <c r="H10">
        <v>14.105724990000001</v>
      </c>
      <c r="I10">
        <v>14.072470859999999</v>
      </c>
      <c r="J10">
        <v>9.6624416709999998</v>
      </c>
      <c r="K10">
        <v>-4.9186784390000001E-4</v>
      </c>
      <c r="L10">
        <v>240</v>
      </c>
      <c r="M10" s="8">
        <f t="shared" si="0"/>
        <v>-1.9863364355297441E-5</v>
      </c>
      <c r="N10" s="8" t="str">
        <f t="shared" si="1"/>
        <v>NA</v>
      </c>
      <c r="O10" s="8">
        <f t="shared" si="2"/>
        <v>-4.7200447954470255E-4</v>
      </c>
      <c r="P10">
        <v>10.54065832</v>
      </c>
      <c r="Q10" s="1">
        <v>3.1390999999999998E-5</v>
      </c>
      <c r="R10">
        <v>240</v>
      </c>
      <c r="S10" s="8">
        <f t="shared" si="3"/>
        <v>-3.8371521339542089E-5</v>
      </c>
      <c r="T10" s="10" t="str">
        <f t="shared" si="4"/>
        <v>NA</v>
      </c>
      <c r="U10" s="8">
        <f t="shared" si="5"/>
        <v>6.976252133954208E-5</v>
      </c>
      <c r="V10">
        <v>9.7542891419999993</v>
      </c>
      <c r="W10">
        <v>-3.3058563879999998E-4</v>
      </c>
      <c r="X10">
        <v>240</v>
      </c>
      <c r="Y10" s="8">
        <f t="shared" si="6"/>
        <v>-2.0052177891637971E-5</v>
      </c>
      <c r="Z10" s="8" t="str">
        <f t="shared" si="7"/>
        <v>NA</v>
      </c>
      <c r="AA10" s="8">
        <f t="shared" si="8"/>
        <v>-3.1053346090836203E-4</v>
      </c>
      <c r="AB10">
        <v>10.06185831</v>
      </c>
      <c r="AC10" s="1">
        <v>-3.0716999999999997E-5</v>
      </c>
      <c r="AD10">
        <v>240</v>
      </c>
      <c r="AE10" s="8">
        <f t="shared" si="9"/>
        <v>-2.3934772897483266E-5</v>
      </c>
      <c r="AF10" s="8" t="str">
        <f t="shared" si="10"/>
        <v>NA</v>
      </c>
      <c r="AG10" s="8">
        <f t="shared" si="11"/>
        <v>-6.7822271025167311E-6</v>
      </c>
      <c r="AH10">
        <v>9.7671229159999999</v>
      </c>
      <c r="AI10">
        <v>-3.1510713299999997E-4</v>
      </c>
      <c r="AJ10">
        <v>240</v>
      </c>
      <c r="AK10" s="8">
        <f t="shared" si="12"/>
        <v>-2.3233667345914406E-5</v>
      </c>
      <c r="AL10" s="8" t="str">
        <f t="shared" si="13"/>
        <v>NA</v>
      </c>
      <c r="AM10" s="8">
        <f t="shared" si="14"/>
        <v>-2.9187346565408555E-4</v>
      </c>
      <c r="AN10">
        <v>9.7185204190000007</v>
      </c>
      <c r="AO10">
        <v>-4.337444483E-4</v>
      </c>
      <c r="AP10">
        <v>240</v>
      </c>
      <c r="AQ10" s="8">
        <f t="shared" si="15"/>
        <v>-2.3118053540580906E-5</v>
      </c>
      <c r="AR10" s="8" t="str">
        <f t="shared" si="16"/>
        <v>NA</v>
      </c>
      <c r="AS10" s="8">
        <f t="shared" si="17"/>
        <v>-4.1062639475941909E-4</v>
      </c>
      <c r="AT10">
        <v>9.7129266659999995</v>
      </c>
      <c r="AU10">
        <v>-3.9470035749999998E-4</v>
      </c>
      <c r="AV10">
        <v>240</v>
      </c>
      <c r="AW10" s="8">
        <f t="shared" si="18"/>
        <v>-2.3104747329782196E-5</v>
      </c>
      <c r="AX10" s="8" t="str">
        <f t="shared" si="19"/>
        <v>NA</v>
      </c>
      <c r="AY10" s="8">
        <f t="shared" si="20"/>
        <v>-3.715956101702178E-4</v>
      </c>
      <c r="AZ10">
        <v>9.7228216809999992</v>
      </c>
      <c r="BA10">
        <v>-3.0984831689999999E-4</v>
      </c>
      <c r="BB10">
        <v>240</v>
      </c>
      <c r="BC10" s="8">
        <f t="shared" si="21"/>
        <v>-1.9987489310380598E-5</v>
      </c>
      <c r="BD10" s="8" t="str">
        <f t="shared" si="22"/>
        <v>NA</v>
      </c>
      <c r="BE10" s="8">
        <f t="shared" si="23"/>
        <v>-2.8986082758961941E-4</v>
      </c>
      <c r="BF10">
        <v>10.320425029999999</v>
      </c>
      <c r="BG10">
        <v>-1.134762761E-4</v>
      </c>
      <c r="BH10">
        <v>240</v>
      </c>
      <c r="BI10" s="8">
        <f t="shared" si="24"/>
        <v>-3.7569798512526804E-5</v>
      </c>
      <c r="BJ10" s="10" t="str">
        <f t="shared" si="25"/>
        <v>NA</v>
      </c>
      <c r="BK10" s="8">
        <f t="shared" si="26"/>
        <v>-7.5906477587473192E-5</v>
      </c>
      <c r="BL10">
        <v>10.160715440000001</v>
      </c>
      <c r="BM10">
        <v>-3.9517124429999998E-4</v>
      </c>
      <c r="BN10">
        <v>240</v>
      </c>
      <c r="BO10" s="8">
        <f t="shared" si="27"/>
        <v>-2.4169930547586074E-5</v>
      </c>
      <c r="BP10" s="8" t="str">
        <f t="shared" si="28"/>
        <v>NA</v>
      </c>
      <c r="BQ10" s="8">
        <f t="shared" si="29"/>
        <v>-3.710013137524139E-4</v>
      </c>
      <c r="BR10">
        <v>10.44858333</v>
      </c>
      <c r="BS10" s="1">
        <v>5.4219999999999997E-7</v>
      </c>
      <c r="BT10">
        <v>240</v>
      </c>
      <c r="BU10" s="8">
        <f t="shared" si="30"/>
        <v>-2.1479458789736486E-5</v>
      </c>
      <c r="BV10" s="8" t="str">
        <f t="shared" si="31"/>
        <v>NA</v>
      </c>
      <c r="BW10" s="8">
        <f t="shared" si="32"/>
        <v>2.2021658789736486E-5</v>
      </c>
      <c r="BX10">
        <v>10.193580000000001</v>
      </c>
      <c r="BY10">
        <v>-4.2104895709999999E-4</v>
      </c>
      <c r="BZ10">
        <v>240</v>
      </c>
      <c r="CA10" s="8">
        <f t="shared" si="33"/>
        <v>-2.4248107535945561E-5</v>
      </c>
      <c r="CB10" s="8" t="str">
        <f t="shared" si="34"/>
        <v>NA</v>
      </c>
      <c r="CC10" s="8">
        <f t="shared" si="35"/>
        <v>-3.9680084956405441E-4</v>
      </c>
      <c r="CD10">
        <v>10.3888</v>
      </c>
      <c r="CE10" s="1">
        <v>1.2386E-5</v>
      </c>
      <c r="CF10">
        <v>240</v>
      </c>
      <c r="CG10" s="8">
        <f t="shared" si="36"/>
        <v>-3.7818706269594257E-5</v>
      </c>
      <c r="CH10" s="8" t="str">
        <f t="shared" si="37"/>
        <v>NA</v>
      </c>
      <c r="CI10" s="8">
        <f t="shared" si="38"/>
        <v>5.0204706269594257E-5</v>
      </c>
      <c r="CJ10">
        <v>10.015793309999999</v>
      </c>
      <c r="CK10">
        <v>-6.0840167180000002E-4</v>
      </c>
      <c r="CL10">
        <v>240</v>
      </c>
      <c r="CM10" s="8">
        <f t="shared" si="39"/>
        <v>-2.0589759669233872E-5</v>
      </c>
      <c r="CN10" s="8" t="str">
        <f t="shared" si="40"/>
        <v>NA</v>
      </c>
      <c r="CO10" s="8">
        <f t="shared" si="41"/>
        <v>-5.8781191213076614E-4</v>
      </c>
      <c r="CP10">
        <v>10.143123299999999</v>
      </c>
      <c r="CQ10">
        <v>-4.7272084630000001E-4</v>
      </c>
      <c r="CR10">
        <v>240</v>
      </c>
      <c r="CS10" s="8">
        <f t="shared" si="42"/>
        <v>-2.4128083021740646E-5</v>
      </c>
      <c r="CT10" s="8" t="str">
        <f t="shared" si="43"/>
        <v>NA</v>
      </c>
      <c r="CU10" s="8">
        <f t="shared" si="44"/>
        <v>-4.4859276327825938E-4</v>
      </c>
      <c r="CV10">
        <v>10.36735418</v>
      </c>
      <c r="CW10" s="1">
        <v>-2.7540000000000001E-5</v>
      </c>
      <c r="CX10">
        <v>240</v>
      </c>
      <c r="CY10" s="8">
        <f t="shared" si="45"/>
        <v>-3.7740636312785904E-5</v>
      </c>
      <c r="CZ10" s="10" t="str">
        <f t="shared" si="46"/>
        <v>NA</v>
      </c>
      <c r="DA10" s="8">
        <f t="shared" si="47"/>
        <v>1.0200636312785903E-5</v>
      </c>
      <c r="DB10" t="s">
        <v>1</v>
      </c>
      <c r="DC10" s="5" t="s">
        <v>9</v>
      </c>
    </row>
    <row r="11" spans="1:107" x14ac:dyDescent="0.25">
      <c r="A11" s="9">
        <f t="shared" si="48"/>
        <v>45617.99652777781</v>
      </c>
      <c r="B11">
        <v>9</v>
      </c>
      <c r="C11">
        <v>10</v>
      </c>
      <c r="D11" s="7">
        <v>45617</v>
      </c>
      <c r="E11">
        <v>15.30529164</v>
      </c>
      <c r="F11">
        <v>14.019825000000001</v>
      </c>
      <c r="G11">
        <v>14.00456252</v>
      </c>
      <c r="H11">
        <v>14.13742916</v>
      </c>
      <c r="I11">
        <v>14.11381665</v>
      </c>
      <c r="J11">
        <v>9.6294874549999996</v>
      </c>
      <c r="K11">
        <v>-5.228227386E-4</v>
      </c>
      <c r="L11">
        <v>240</v>
      </c>
      <c r="M11" s="8">
        <f t="shared" si="0"/>
        <v>-2.0505855346937458E-5</v>
      </c>
      <c r="N11" s="8" t="str">
        <f t="shared" si="1"/>
        <v>NA</v>
      </c>
      <c r="O11" s="8">
        <f t="shared" si="2"/>
        <v>-5.0231688325306253E-4</v>
      </c>
      <c r="P11">
        <v>10.54758747</v>
      </c>
      <c r="Q11" s="1">
        <v>2.7076999999999998E-5</v>
      </c>
      <c r="R11">
        <v>240</v>
      </c>
      <c r="S11" s="8">
        <f t="shared" si="3"/>
        <v>-3.8486331892345811E-5</v>
      </c>
      <c r="T11" s="10" t="str">
        <f t="shared" si="4"/>
        <v>NA</v>
      </c>
      <c r="U11" s="8">
        <f t="shared" si="5"/>
        <v>6.5563331892345809E-5</v>
      </c>
      <c r="V11">
        <v>9.7598941640000003</v>
      </c>
      <c r="W11">
        <v>-3.4193008830000002E-4</v>
      </c>
      <c r="X11">
        <v>240</v>
      </c>
      <c r="Y11" s="8">
        <f t="shared" si="6"/>
        <v>-2.078355456234437E-5</v>
      </c>
      <c r="Z11" s="8" t="str">
        <f t="shared" si="7"/>
        <v>NA</v>
      </c>
      <c r="AA11" s="8">
        <f t="shared" si="8"/>
        <v>-3.2114653373765565E-4</v>
      </c>
      <c r="AB11">
        <v>10.0611125</v>
      </c>
      <c r="AC11" s="1">
        <v>-3.6056000000000002E-5</v>
      </c>
      <c r="AD11">
        <v>240</v>
      </c>
      <c r="AE11" s="8">
        <f t="shared" si="9"/>
        <v>-2.4197338117740927E-5</v>
      </c>
      <c r="AF11" s="8" t="str">
        <f t="shared" si="10"/>
        <v>NA</v>
      </c>
      <c r="AG11" s="8">
        <f t="shared" si="11"/>
        <v>-1.1858661882259074E-5</v>
      </c>
      <c r="AH11">
        <v>9.7843295730000008</v>
      </c>
      <c r="AI11">
        <v>-3.3483870330000001E-4</v>
      </c>
      <c r="AJ11">
        <v>240</v>
      </c>
      <c r="AK11" s="8">
        <f t="shared" si="12"/>
        <v>-2.3531665204349197E-5</v>
      </c>
      <c r="AL11" s="8" t="str">
        <f t="shared" si="13"/>
        <v>NA</v>
      </c>
      <c r="AM11" s="8">
        <f t="shared" si="14"/>
        <v>-3.113070380956508E-4</v>
      </c>
      <c r="AN11">
        <v>9.7626679060000008</v>
      </c>
      <c r="AO11">
        <v>-4.0293451410000001E-4</v>
      </c>
      <c r="AP11">
        <v>240</v>
      </c>
      <c r="AQ11" s="8">
        <f t="shared" si="15"/>
        <v>-2.3479568114629457E-5</v>
      </c>
      <c r="AR11" s="8" t="str">
        <f t="shared" si="16"/>
        <v>NA</v>
      </c>
      <c r="AS11" s="8">
        <f t="shared" si="17"/>
        <v>-3.7945494598537054E-4</v>
      </c>
      <c r="AT11">
        <v>9.7785241799999998</v>
      </c>
      <c r="AU11">
        <v>-3.8350053820000003E-4</v>
      </c>
      <c r="AV11">
        <v>240</v>
      </c>
      <c r="AW11" s="8">
        <f t="shared" si="18"/>
        <v>-2.3517703024985099E-5</v>
      </c>
      <c r="AX11" s="8" t="str">
        <f t="shared" si="19"/>
        <v>NA</v>
      </c>
      <c r="AY11" s="8">
        <f t="shared" si="20"/>
        <v>-3.5998283517501493E-4</v>
      </c>
      <c r="AZ11">
        <v>9.7534137330000004</v>
      </c>
      <c r="BA11">
        <v>-3.3133945430000001E-4</v>
      </c>
      <c r="BB11">
        <v>240</v>
      </c>
      <c r="BC11" s="8">
        <f t="shared" si="21"/>
        <v>-2.0769754577527646E-5</v>
      </c>
      <c r="BD11" s="8" t="str">
        <f t="shared" si="22"/>
        <v>NA</v>
      </c>
      <c r="BE11" s="8">
        <f t="shared" si="23"/>
        <v>-3.1056969972247236E-4</v>
      </c>
      <c r="BF11">
        <v>10.313054169999999</v>
      </c>
      <c r="BG11">
        <v>-1.054587777E-4</v>
      </c>
      <c r="BH11">
        <v>240</v>
      </c>
      <c r="BI11" s="8">
        <f t="shared" si="24"/>
        <v>-3.7630560233729061E-5</v>
      </c>
      <c r="BJ11" s="10" t="str">
        <f t="shared" si="25"/>
        <v>NA</v>
      </c>
      <c r="BK11" s="8">
        <f t="shared" si="26"/>
        <v>-6.7828217466270931E-5</v>
      </c>
      <c r="BL11">
        <v>10.157997910000001</v>
      </c>
      <c r="BM11">
        <v>-3.9610659859999999E-4</v>
      </c>
      <c r="BN11">
        <v>240</v>
      </c>
      <c r="BO11" s="8">
        <f t="shared" si="27"/>
        <v>-2.4430351020086073E-5</v>
      </c>
      <c r="BP11" s="8" t="str">
        <f t="shared" si="28"/>
        <v>NA</v>
      </c>
      <c r="BQ11" s="8">
        <f t="shared" si="29"/>
        <v>-3.7167624757991391E-4</v>
      </c>
      <c r="BR11">
        <v>10.445475009999999</v>
      </c>
      <c r="BS11" s="1">
        <v>-2.0130999999999998E-6</v>
      </c>
      <c r="BT11">
        <v>240</v>
      </c>
      <c r="BU11" s="8">
        <f t="shared" si="30"/>
        <v>-2.2243489135436036E-5</v>
      </c>
      <c r="BV11" s="8" t="str">
        <f t="shared" si="31"/>
        <v>NA</v>
      </c>
      <c r="BW11" s="8">
        <f t="shared" si="32"/>
        <v>2.0230389135436037E-5</v>
      </c>
      <c r="BX11">
        <v>10.142417099999999</v>
      </c>
      <c r="BY11">
        <v>-4.4449455179999998E-4</v>
      </c>
      <c r="BZ11">
        <v>240</v>
      </c>
      <c r="CA11" s="8">
        <f t="shared" si="33"/>
        <v>-2.4392878610576854E-5</v>
      </c>
      <c r="CB11" s="8" t="str">
        <f t="shared" si="34"/>
        <v>NA</v>
      </c>
      <c r="CC11" s="8">
        <f t="shared" si="35"/>
        <v>-4.2010167318942313E-4</v>
      </c>
      <c r="CD11">
        <v>10.382829170000001</v>
      </c>
      <c r="CE11" s="1">
        <v>5.7812999999999997E-5</v>
      </c>
      <c r="CF11">
        <v>240</v>
      </c>
      <c r="CG11" s="8">
        <f t="shared" si="36"/>
        <v>-3.7885157203455684E-5</v>
      </c>
      <c r="CH11" s="8" t="str">
        <f t="shared" si="37"/>
        <v>NA</v>
      </c>
      <c r="CI11" s="8">
        <f t="shared" si="38"/>
        <v>9.5698157203455674E-5</v>
      </c>
      <c r="CJ11">
        <v>9.9999887820000009</v>
      </c>
      <c r="CK11">
        <v>-5.9292388869999996E-4</v>
      </c>
      <c r="CL11">
        <v>240</v>
      </c>
      <c r="CM11" s="8">
        <f t="shared" si="39"/>
        <v>-2.1294832605884455E-5</v>
      </c>
      <c r="CN11" s="8" t="str">
        <f t="shared" si="40"/>
        <v>NA</v>
      </c>
      <c r="CO11" s="8">
        <f t="shared" si="41"/>
        <v>-5.716290560941155E-4</v>
      </c>
      <c r="CP11">
        <v>10.04588043</v>
      </c>
      <c r="CQ11">
        <v>-4.0910568639999998E-4</v>
      </c>
      <c r="CR11">
        <v>240</v>
      </c>
      <c r="CS11" s="8">
        <f t="shared" si="42"/>
        <v>-2.4160704440498669E-5</v>
      </c>
      <c r="CT11" s="8" t="str">
        <f t="shared" si="43"/>
        <v>NA</v>
      </c>
      <c r="CU11" s="8">
        <f t="shared" si="44"/>
        <v>-3.8494498195950131E-4</v>
      </c>
      <c r="CV11">
        <v>10.360324990000001</v>
      </c>
      <c r="CW11" s="1">
        <v>6.9276999999999998E-6</v>
      </c>
      <c r="CX11">
        <v>240</v>
      </c>
      <c r="CY11" s="8">
        <f t="shared" si="45"/>
        <v>-3.7803043322636159E-5</v>
      </c>
      <c r="CZ11" s="10" t="str">
        <f t="shared" si="46"/>
        <v>NA</v>
      </c>
      <c r="DA11" s="8">
        <f t="shared" si="47"/>
        <v>4.4730743322636157E-5</v>
      </c>
      <c r="DB11" t="s">
        <v>1</v>
      </c>
      <c r="DC11" s="5" t="s">
        <v>9</v>
      </c>
    </row>
    <row r="12" spans="1:107" x14ac:dyDescent="0.25">
      <c r="A12" s="9">
        <f t="shared" si="48"/>
        <v>45618.024305555591</v>
      </c>
      <c r="B12">
        <v>10</v>
      </c>
      <c r="C12">
        <v>11</v>
      </c>
      <c r="D12" s="7">
        <v>45618</v>
      </c>
      <c r="E12">
        <v>0.36583333229999998</v>
      </c>
      <c r="F12">
        <v>14.02572086</v>
      </c>
      <c r="G12">
        <v>14.036650030000001</v>
      </c>
      <c r="H12">
        <v>14.147879189999999</v>
      </c>
      <c r="I12">
        <v>14.15264593</v>
      </c>
      <c r="J12" s="2">
        <v>9.7633366349999999</v>
      </c>
      <c r="K12" s="2">
        <v>-5.4628175170000001E-4</v>
      </c>
      <c r="L12" s="2">
        <v>120</v>
      </c>
      <c r="M12" s="8">
        <f t="shared" si="0"/>
        <v>-2.1510993421670039E-5</v>
      </c>
      <c r="N12" s="8" t="str">
        <f t="shared" si="1"/>
        <v>NA</v>
      </c>
      <c r="O12" s="8">
        <f t="shared" si="2"/>
        <v>-5.2477075827833002E-4</v>
      </c>
      <c r="P12">
        <v>10.556449990000001</v>
      </c>
      <c r="Q12" s="1">
        <v>1.4175999999999999E-5</v>
      </c>
      <c r="R12">
        <v>240</v>
      </c>
      <c r="S12" s="8">
        <f t="shared" si="3"/>
        <v>-3.8608331106443512E-5</v>
      </c>
      <c r="T12" s="10" t="str">
        <f t="shared" si="4"/>
        <v>NA</v>
      </c>
      <c r="U12" s="8">
        <f t="shared" si="5"/>
        <v>5.2784331106443514E-5</v>
      </c>
      <c r="V12">
        <v>9.7619591749999994</v>
      </c>
      <c r="W12">
        <v>-3.1341415520000002E-4</v>
      </c>
      <c r="X12">
        <v>240</v>
      </c>
      <c r="Y12" s="8">
        <f t="shared" si="6"/>
        <v>-2.1507958543932398E-5</v>
      </c>
      <c r="Z12" s="8" t="str">
        <f t="shared" si="7"/>
        <v>NA</v>
      </c>
      <c r="AA12" s="8">
        <f t="shared" si="8"/>
        <v>-2.919061966560676E-4</v>
      </c>
      <c r="AB12">
        <v>10.05244581</v>
      </c>
      <c r="AC12" s="1">
        <v>-1.9796000000000002E-5</v>
      </c>
      <c r="AD12">
        <v>240</v>
      </c>
      <c r="AE12" s="8">
        <f t="shared" si="9"/>
        <v>-2.4440606038130991E-5</v>
      </c>
      <c r="AF12" s="8" t="str">
        <f t="shared" si="10"/>
        <v>NA</v>
      </c>
      <c r="AG12" s="8">
        <f t="shared" si="11"/>
        <v>4.6446060381309899E-6</v>
      </c>
      <c r="AH12">
        <v>9.7543658339999997</v>
      </c>
      <c r="AI12">
        <v>-2.97363252E-4</v>
      </c>
      <c r="AJ12">
        <v>240</v>
      </c>
      <c r="AK12" s="8">
        <f t="shared" si="12"/>
        <v>-2.3715881389128229E-5</v>
      </c>
      <c r="AL12" s="8" t="str">
        <f t="shared" si="13"/>
        <v>NA</v>
      </c>
      <c r="AM12" s="8">
        <f t="shared" si="14"/>
        <v>-2.7364737061087176E-4</v>
      </c>
      <c r="AN12">
        <v>9.7054654399999993</v>
      </c>
      <c r="AO12">
        <v>-3.8762010309999998E-4</v>
      </c>
      <c r="AP12">
        <v>240</v>
      </c>
      <c r="AQ12" s="8">
        <f t="shared" si="15"/>
        <v>-2.3596989401302294E-5</v>
      </c>
      <c r="AR12" s="8" t="str">
        <f t="shared" si="16"/>
        <v>NA</v>
      </c>
      <c r="AS12" s="8">
        <f t="shared" si="17"/>
        <v>-3.6402311369869769E-4</v>
      </c>
      <c r="AT12">
        <v>9.7483599979999997</v>
      </c>
      <c r="AU12">
        <v>-3.6186188129999999E-4</v>
      </c>
      <c r="AV12">
        <v>240</v>
      </c>
      <c r="AW12" s="8">
        <f t="shared" si="18"/>
        <v>-2.3701279343578321E-5</v>
      </c>
      <c r="AX12" s="8" t="str">
        <f t="shared" si="19"/>
        <v>NA</v>
      </c>
      <c r="AY12" s="8">
        <f t="shared" si="20"/>
        <v>-3.3816060195642167E-4</v>
      </c>
      <c r="AZ12">
        <v>9.7371516590000002</v>
      </c>
      <c r="BA12">
        <v>-3.017626317E-4</v>
      </c>
      <c r="BB12">
        <v>240</v>
      </c>
      <c r="BC12" s="8">
        <f t="shared" si="21"/>
        <v>-2.1453301582543714E-5</v>
      </c>
      <c r="BD12" s="8" t="str">
        <f t="shared" si="22"/>
        <v>NA</v>
      </c>
      <c r="BE12" s="8">
        <f t="shared" si="23"/>
        <v>-2.8030933011745628E-4</v>
      </c>
      <c r="BF12">
        <v>10.31522081</v>
      </c>
      <c r="BG12">
        <v>-1.4211323990000001E-4</v>
      </c>
      <c r="BH12">
        <v>240</v>
      </c>
      <c r="BI12" s="8">
        <f t="shared" si="24"/>
        <v>-3.7726078449271978E-5</v>
      </c>
      <c r="BJ12" s="10" t="str">
        <f t="shared" si="25"/>
        <v>NA</v>
      </c>
      <c r="BK12" s="8">
        <f t="shared" si="26"/>
        <v>-1.0438716145072803E-4</v>
      </c>
      <c r="BL12">
        <v>10.14435915</v>
      </c>
      <c r="BM12">
        <v>-4.274306236E-4</v>
      </c>
      <c r="BN12">
        <v>240</v>
      </c>
      <c r="BO12" s="8">
        <f t="shared" si="27"/>
        <v>-2.4664075806090757E-5</v>
      </c>
      <c r="BP12" s="8" t="str">
        <f t="shared" si="28"/>
        <v>NA</v>
      </c>
      <c r="BQ12" s="8">
        <f t="shared" si="29"/>
        <v>-4.0276654779390923E-4</v>
      </c>
      <c r="BR12">
        <v>10.44108336</v>
      </c>
      <c r="BS12" s="1">
        <v>-2.6851000000000001E-5</v>
      </c>
      <c r="BT12">
        <v>240</v>
      </c>
      <c r="BU12" s="8">
        <f t="shared" si="30"/>
        <v>-2.3004233477612598E-5</v>
      </c>
      <c r="BV12" s="8" t="str">
        <f t="shared" si="31"/>
        <v>NA</v>
      </c>
      <c r="BW12" s="8">
        <f t="shared" si="32"/>
        <v>-3.8467665223874029E-6</v>
      </c>
      <c r="BX12">
        <v>10.156858339999999</v>
      </c>
      <c r="BY12">
        <v>-4.6659916379999998E-4</v>
      </c>
      <c r="BZ12">
        <v>240</v>
      </c>
      <c r="CA12" s="8">
        <f t="shared" si="33"/>
        <v>-2.4694465204288937E-5</v>
      </c>
      <c r="CB12" s="8" t="str">
        <f t="shared" si="34"/>
        <v>NA</v>
      </c>
      <c r="CC12" s="8">
        <f t="shared" si="35"/>
        <v>-4.4190469859571103E-4</v>
      </c>
      <c r="CD12">
        <v>10.36410416</v>
      </c>
      <c r="CE12" s="1">
        <v>9.4282999999999992E-6</v>
      </c>
      <c r="CF12">
        <v>240</v>
      </c>
      <c r="CG12" s="8">
        <f t="shared" si="36"/>
        <v>-3.7904860574340543E-5</v>
      </c>
      <c r="CH12" s="8" t="str">
        <f t="shared" si="37"/>
        <v>NA</v>
      </c>
      <c r="CI12" s="8">
        <f t="shared" si="38"/>
        <v>4.7333160574340543E-5</v>
      </c>
      <c r="CJ12">
        <v>10.012587959999999</v>
      </c>
      <c r="CK12">
        <v>-5.9371155760000005E-4</v>
      </c>
      <c r="CL12">
        <v>240</v>
      </c>
      <c r="CM12" s="8">
        <f t="shared" si="39"/>
        <v>-2.2060154411694381E-5</v>
      </c>
      <c r="CN12" s="8" t="str">
        <f t="shared" si="40"/>
        <v>NA</v>
      </c>
      <c r="CO12" s="8">
        <f t="shared" si="41"/>
        <v>-5.7165140318830572E-4</v>
      </c>
      <c r="CP12">
        <v>10.01698127</v>
      </c>
      <c r="CQ12">
        <v>-3.2061342550000001E-4</v>
      </c>
      <c r="CR12">
        <v>240</v>
      </c>
      <c r="CS12" s="8">
        <f t="shared" si="42"/>
        <v>-2.4354380768495494E-5</v>
      </c>
      <c r="CT12" s="8" t="str">
        <f t="shared" si="43"/>
        <v>NA</v>
      </c>
      <c r="CU12" s="8">
        <f t="shared" si="44"/>
        <v>-2.9625904473150452E-4</v>
      </c>
      <c r="CV12">
        <v>10.35249584</v>
      </c>
      <c r="CW12" s="1">
        <v>-2.2087E-5</v>
      </c>
      <c r="CX12">
        <v>240</v>
      </c>
      <c r="CY12" s="8">
        <f t="shared" si="45"/>
        <v>-3.7862405216471744E-5</v>
      </c>
      <c r="CZ12" s="10" t="str">
        <f t="shared" si="46"/>
        <v>NA</v>
      </c>
      <c r="DA12" s="8">
        <f t="shared" si="47"/>
        <v>1.5775405216471743E-5</v>
      </c>
      <c r="DB12" t="s">
        <v>1</v>
      </c>
      <c r="DC12" s="5" t="s">
        <v>9</v>
      </c>
    </row>
    <row r="13" spans="1:107" x14ac:dyDescent="0.25">
      <c r="A13" s="9">
        <f t="shared" si="48"/>
        <v>45618.052083333372</v>
      </c>
      <c r="B13">
        <v>11</v>
      </c>
      <c r="C13">
        <v>12</v>
      </c>
      <c r="D13" s="7">
        <v>45618</v>
      </c>
      <c r="E13">
        <v>1.1658333430000001</v>
      </c>
      <c r="F13">
        <v>14.03458743</v>
      </c>
      <c r="G13">
        <v>13.998970809999999</v>
      </c>
      <c r="H13">
        <v>14.094770840000001</v>
      </c>
      <c r="I13">
        <v>14.10769999</v>
      </c>
      <c r="J13">
        <v>9.6057041650000006</v>
      </c>
      <c r="K13">
        <v>-4.7964330929999997E-4</v>
      </c>
      <c r="L13">
        <v>240</v>
      </c>
      <c r="M13" s="8">
        <f t="shared" si="0"/>
        <v>-2.1872172711602917E-5</v>
      </c>
      <c r="N13" s="8" t="str">
        <f t="shared" si="1"/>
        <v>NA</v>
      </c>
      <c r="O13" s="8">
        <f t="shared" si="2"/>
        <v>-4.5777113658839705E-4</v>
      </c>
      <c r="P13">
        <v>10.56082915</v>
      </c>
      <c r="Q13" s="1">
        <v>1.4318000000000001E-5</v>
      </c>
      <c r="R13">
        <v>240</v>
      </c>
      <c r="S13" s="8">
        <f t="shared" si="3"/>
        <v>-3.8714045700275462E-5</v>
      </c>
      <c r="T13" s="10" t="str">
        <f t="shared" si="4"/>
        <v>NA</v>
      </c>
      <c r="U13" s="8">
        <f t="shared" si="5"/>
        <v>5.3032045700275463E-5</v>
      </c>
      <c r="V13">
        <v>9.7220474840000008</v>
      </c>
      <c r="W13">
        <v>-3.4913855499999998E-4</v>
      </c>
      <c r="X13">
        <v>240</v>
      </c>
      <c r="Y13" s="8">
        <f t="shared" si="6"/>
        <v>-2.2137086259147E-5</v>
      </c>
      <c r="Z13" s="8" t="str">
        <f t="shared" si="7"/>
        <v>NA</v>
      </c>
      <c r="AA13" s="8">
        <f t="shared" si="8"/>
        <v>-3.2700146874085299E-4</v>
      </c>
      <c r="AB13">
        <v>10.05907496</v>
      </c>
      <c r="AC13" s="1">
        <v>-1.9606000000000002E-5</v>
      </c>
      <c r="AD13">
        <v>240</v>
      </c>
      <c r="AE13" s="8">
        <f t="shared" si="9"/>
        <v>-2.4721009345071638E-5</v>
      </c>
      <c r="AF13" s="8" t="str">
        <f t="shared" si="10"/>
        <v>NA</v>
      </c>
      <c r="AG13" s="8">
        <f t="shared" si="11"/>
        <v>5.1150093450716366E-6</v>
      </c>
      <c r="AH13">
        <v>9.7674062530000008</v>
      </c>
      <c r="AI13">
        <v>-2.8792316079999998E-4</v>
      </c>
      <c r="AJ13">
        <v>240</v>
      </c>
      <c r="AK13" s="8">
        <f t="shared" si="12"/>
        <v>-2.4004209355004564E-5</v>
      </c>
      <c r="AL13" s="8" t="str">
        <f t="shared" si="13"/>
        <v>NA</v>
      </c>
      <c r="AM13" s="8">
        <f t="shared" si="14"/>
        <v>-2.6391895144499541E-4</v>
      </c>
      <c r="AN13">
        <v>9.7553087709999993</v>
      </c>
      <c r="AO13">
        <v>-3.5290324579999999E-4</v>
      </c>
      <c r="AP13">
        <v>240</v>
      </c>
      <c r="AQ13" s="8">
        <f t="shared" si="15"/>
        <v>-2.397447879163138E-5</v>
      </c>
      <c r="AR13" s="8" t="str">
        <f t="shared" si="16"/>
        <v>NA</v>
      </c>
      <c r="AS13" s="8">
        <f t="shared" si="17"/>
        <v>-3.2892876700836864E-4</v>
      </c>
      <c r="AT13">
        <v>9.7288503810000009</v>
      </c>
      <c r="AU13">
        <v>-3.7443369150000003E-4</v>
      </c>
      <c r="AV13">
        <v>240</v>
      </c>
      <c r="AW13" s="8">
        <f t="shared" si="18"/>
        <v>-2.3909455108136979E-5</v>
      </c>
      <c r="AX13" s="8" t="str">
        <f t="shared" si="19"/>
        <v>NA</v>
      </c>
      <c r="AY13" s="8">
        <f t="shared" si="20"/>
        <v>-3.5052423639186307E-4</v>
      </c>
      <c r="AZ13">
        <v>9.7309949840000005</v>
      </c>
      <c r="BA13">
        <v>-3.4434368439999999E-4</v>
      </c>
      <c r="BB13">
        <v>240</v>
      </c>
      <c r="BC13" s="8">
        <f t="shared" si="21"/>
        <v>-2.2157459702048781E-5</v>
      </c>
      <c r="BD13" s="8" t="str">
        <f t="shared" si="22"/>
        <v>NA</v>
      </c>
      <c r="BE13" s="8">
        <f t="shared" si="23"/>
        <v>-3.2218622469795119E-4</v>
      </c>
      <c r="BF13">
        <v>10.31522498</v>
      </c>
      <c r="BG13">
        <v>-1.450095052E-4</v>
      </c>
      <c r="BH13">
        <v>240</v>
      </c>
      <c r="BI13" s="8">
        <f t="shared" si="24"/>
        <v>-3.7813706254716092E-5</v>
      </c>
      <c r="BJ13" s="10" t="str">
        <f t="shared" si="25"/>
        <v>NA</v>
      </c>
      <c r="BK13" s="8">
        <f t="shared" si="26"/>
        <v>-1.0719579894528391E-4</v>
      </c>
      <c r="BL13">
        <v>10.14437081</v>
      </c>
      <c r="BM13">
        <v>-4.2121117990000001E-4</v>
      </c>
      <c r="BN13">
        <v>240</v>
      </c>
      <c r="BO13" s="8">
        <f t="shared" si="27"/>
        <v>-2.4930630956733811E-5</v>
      </c>
      <c r="BP13" s="8" t="str">
        <f t="shared" si="28"/>
        <v>NA</v>
      </c>
      <c r="BQ13" s="8">
        <f t="shared" si="29"/>
        <v>-3.9628054894326622E-4</v>
      </c>
      <c r="BR13">
        <v>10.438399990000001</v>
      </c>
      <c r="BS13" s="1">
        <v>-3.0402000000000001E-5</v>
      </c>
      <c r="BT13">
        <v>240</v>
      </c>
      <c r="BU13" s="8">
        <f t="shared" si="30"/>
        <v>-2.376821974655037E-5</v>
      </c>
      <c r="BV13" s="8" t="str">
        <f t="shared" si="31"/>
        <v>NA</v>
      </c>
      <c r="BW13" s="8">
        <f t="shared" si="32"/>
        <v>-6.6337802534496315E-6</v>
      </c>
      <c r="BX13">
        <v>10.169200849999999</v>
      </c>
      <c r="BY13">
        <v>-4.8911727829999997E-4</v>
      </c>
      <c r="BZ13">
        <v>240</v>
      </c>
      <c r="CA13" s="8">
        <f t="shared" si="33"/>
        <v>-2.4991652835318013E-5</v>
      </c>
      <c r="CB13" s="8" t="str">
        <f t="shared" si="34"/>
        <v>NA</v>
      </c>
      <c r="CC13" s="8">
        <f t="shared" si="35"/>
        <v>-4.6412562546468197E-4</v>
      </c>
      <c r="CD13">
        <v>10.362491670000001</v>
      </c>
      <c r="CE13" s="1">
        <v>-2.0194E-5</v>
      </c>
      <c r="CF13">
        <v>240</v>
      </c>
      <c r="CG13" s="8">
        <f t="shared" si="36"/>
        <v>-3.7986977194977523E-5</v>
      </c>
      <c r="CH13" s="8" t="str">
        <f t="shared" si="37"/>
        <v>NA</v>
      </c>
      <c r="CI13" s="8">
        <f t="shared" si="38"/>
        <v>1.7792977194977522E-5</v>
      </c>
      <c r="CJ13">
        <v>10.01353669</v>
      </c>
      <c r="CK13">
        <v>-6.2273709300000001E-4</v>
      </c>
      <c r="CL13">
        <v>240</v>
      </c>
      <c r="CM13" s="8">
        <f t="shared" si="39"/>
        <v>-2.2800806705632347E-5</v>
      </c>
      <c r="CN13" s="8" t="str">
        <f t="shared" si="40"/>
        <v>NA</v>
      </c>
      <c r="CO13" s="8">
        <f t="shared" si="41"/>
        <v>-5.9993628629436769E-4</v>
      </c>
      <c r="CP13">
        <v>8.4212791399999993</v>
      </c>
      <c r="CQ13">
        <v>2.0160574979999999E-4</v>
      </c>
      <c r="CR13">
        <v>240</v>
      </c>
      <c r="CS13" s="8">
        <f t="shared" si="42"/>
        <v>-2.0695990550347466E-5</v>
      </c>
      <c r="CT13" s="8" t="str">
        <f t="shared" si="43"/>
        <v>NA</v>
      </c>
      <c r="CU13" s="8">
        <f t="shared" si="44"/>
        <v>2.2230174035034746E-4</v>
      </c>
      <c r="CV13">
        <v>10.353666690000001</v>
      </c>
      <c r="CW13" s="1">
        <v>-4.4552000000000003E-5</v>
      </c>
      <c r="CX13">
        <v>240</v>
      </c>
      <c r="CY13" s="8">
        <f t="shared" si="45"/>
        <v>-3.79546264510945E-5</v>
      </c>
      <c r="CZ13" s="10" t="str">
        <f t="shared" si="46"/>
        <v>NA</v>
      </c>
      <c r="DA13" s="8">
        <f t="shared" si="47"/>
        <v>-6.5973735489055035E-6</v>
      </c>
      <c r="DB13" t="s">
        <v>1</v>
      </c>
      <c r="DC13" s="5" t="s">
        <v>9</v>
      </c>
    </row>
    <row r="14" spans="1:107" x14ac:dyDescent="0.25">
      <c r="A14" s="9">
        <f t="shared" si="48"/>
        <v>45618.079861111153</v>
      </c>
      <c r="B14">
        <v>12</v>
      </c>
      <c r="C14">
        <v>13</v>
      </c>
      <c r="D14" s="7">
        <v>45618</v>
      </c>
      <c r="E14">
        <v>1.707499989</v>
      </c>
      <c r="F14">
        <v>14.049291630000001</v>
      </c>
      <c r="G14">
        <v>14.0410834</v>
      </c>
      <c r="H14">
        <v>14.04850001</v>
      </c>
      <c r="I14">
        <v>14.051779229999999</v>
      </c>
      <c r="J14" s="2">
        <v>9.5302243670000006</v>
      </c>
      <c r="K14" s="2">
        <v>-4.5262921110000002E-4</v>
      </c>
      <c r="L14" s="2">
        <v>242</v>
      </c>
      <c r="M14" s="8">
        <f t="shared" si="0"/>
        <v>-2.2403219989196295E-5</v>
      </c>
      <c r="N14" s="8" t="str">
        <f t="shared" si="1"/>
        <v>NA</v>
      </c>
      <c r="O14" s="8">
        <f t="shared" si="2"/>
        <v>-4.3022599111080373E-4</v>
      </c>
      <c r="P14">
        <v>10.560104170000001</v>
      </c>
      <c r="Q14" s="1">
        <v>-9.3689999999999996E-6</v>
      </c>
      <c r="R14">
        <v>240</v>
      </c>
      <c r="S14" s="8">
        <f t="shared" si="3"/>
        <v>-3.8801080498052516E-5</v>
      </c>
      <c r="T14" s="10" t="str">
        <f t="shared" si="4"/>
        <v>NA</v>
      </c>
      <c r="U14" s="8">
        <f t="shared" si="5"/>
        <v>2.9432080498052518E-5</v>
      </c>
      <c r="V14" s="2">
        <v>9.6474783970000004</v>
      </c>
      <c r="W14" s="2">
        <v>-3.1115406859999998E-4</v>
      </c>
      <c r="X14" s="2">
        <v>208</v>
      </c>
      <c r="Y14" s="8">
        <f t="shared" si="6"/>
        <v>-2.2678855454590559E-5</v>
      </c>
      <c r="Z14" s="8" t="str">
        <f t="shared" si="7"/>
        <v>NA</v>
      </c>
      <c r="AA14" s="8">
        <f t="shared" si="8"/>
        <v>-2.8847521314540942E-4</v>
      </c>
      <c r="AB14">
        <v>10.06538333</v>
      </c>
      <c r="AC14" s="1">
        <v>-2.4658E-5</v>
      </c>
      <c r="AD14">
        <v>240</v>
      </c>
      <c r="AE14" s="8">
        <f t="shared" si="9"/>
        <v>-2.5000964220852021E-5</v>
      </c>
      <c r="AF14" s="8" t="str">
        <f t="shared" si="10"/>
        <v>NA</v>
      </c>
      <c r="AG14" s="8">
        <f t="shared" si="11"/>
        <v>3.4296422085202129E-7</v>
      </c>
      <c r="AH14">
        <v>9.7608233169999998</v>
      </c>
      <c r="AI14">
        <v>-3.2009569460000003E-4</v>
      </c>
      <c r="AJ14">
        <v>240</v>
      </c>
      <c r="AK14" s="8">
        <f t="shared" si="12"/>
        <v>-2.4244480961499076E-5</v>
      </c>
      <c r="AL14" s="8" t="str">
        <f t="shared" si="13"/>
        <v>NA</v>
      </c>
      <c r="AM14" s="8">
        <f t="shared" si="14"/>
        <v>-2.9585121363850096E-4</v>
      </c>
      <c r="AN14">
        <v>9.7333466649999991</v>
      </c>
      <c r="AO14">
        <v>-3.7483367780000003E-4</v>
      </c>
      <c r="AP14">
        <v>240</v>
      </c>
      <c r="AQ14" s="8">
        <f t="shared" si="15"/>
        <v>-2.41762329106262E-5</v>
      </c>
      <c r="AR14" s="8" t="str">
        <f t="shared" si="16"/>
        <v>NA</v>
      </c>
      <c r="AS14" s="8">
        <f t="shared" si="17"/>
        <v>-3.5065744488937381E-4</v>
      </c>
      <c r="AT14">
        <v>9.6973433419999999</v>
      </c>
      <c r="AU14">
        <v>-4.2283479980000002E-4</v>
      </c>
      <c r="AV14">
        <v>240</v>
      </c>
      <c r="AW14" s="8">
        <f t="shared" si="18"/>
        <v>-2.4086805835606424E-5</v>
      </c>
      <c r="AX14" s="8" t="str">
        <f t="shared" si="19"/>
        <v>NA</v>
      </c>
      <c r="AY14" s="8">
        <f t="shared" si="20"/>
        <v>-3.9874799396439362E-4</v>
      </c>
      <c r="AZ14" s="2">
        <v>9.7874890640000007</v>
      </c>
      <c r="BA14" s="2">
        <v>-3.267236869E-4</v>
      </c>
      <c r="BB14" s="2">
        <v>128</v>
      </c>
      <c r="BC14" s="8">
        <f t="shared" si="21"/>
        <v>-2.3007986192004933E-5</v>
      </c>
      <c r="BD14" s="8" t="str">
        <f t="shared" si="22"/>
        <v>NA</v>
      </c>
      <c r="BE14" s="8">
        <f t="shared" si="23"/>
        <v>-3.0371570070799507E-4</v>
      </c>
      <c r="BF14">
        <v>10.296670840000001</v>
      </c>
      <c r="BG14">
        <v>-1.464129624E-4</v>
      </c>
      <c r="BH14">
        <v>240</v>
      </c>
      <c r="BI14" s="8">
        <f t="shared" si="24"/>
        <v>-3.7833145174816025E-5</v>
      </c>
      <c r="BJ14" s="10" t="str">
        <f t="shared" si="25"/>
        <v>NA</v>
      </c>
      <c r="BK14" s="8">
        <f t="shared" si="26"/>
        <v>-1.0857981722518399E-4</v>
      </c>
      <c r="BL14">
        <v>10.13369544</v>
      </c>
      <c r="BM14">
        <v>-4.2315676800000002E-4</v>
      </c>
      <c r="BN14">
        <v>240</v>
      </c>
      <c r="BO14" s="8">
        <f t="shared" si="27"/>
        <v>-2.5170641674950626E-5</v>
      </c>
      <c r="BP14" s="8" t="str">
        <f t="shared" si="28"/>
        <v>NA</v>
      </c>
      <c r="BQ14" s="8">
        <f t="shared" si="29"/>
        <v>-3.979861263250494E-4</v>
      </c>
      <c r="BR14">
        <v>10.43322086</v>
      </c>
      <c r="BS14" s="1">
        <v>-1.5648E-5</v>
      </c>
      <c r="BT14">
        <v>240</v>
      </c>
      <c r="BU14" s="8">
        <f t="shared" si="30"/>
        <v>-2.4525943264442744E-5</v>
      </c>
      <c r="BV14" s="8" t="str">
        <f t="shared" si="31"/>
        <v>NA</v>
      </c>
      <c r="BW14" s="8">
        <f t="shared" si="32"/>
        <v>8.8779432644427437E-6</v>
      </c>
      <c r="BX14">
        <v>10.19887333</v>
      </c>
      <c r="BY14">
        <v>-4.6211442830000003E-4</v>
      </c>
      <c r="BZ14">
        <v>240</v>
      </c>
      <c r="CA14" s="8">
        <f t="shared" si="33"/>
        <v>-2.5332534177447163E-5</v>
      </c>
      <c r="CB14" s="8" t="str">
        <f t="shared" si="34"/>
        <v>NA</v>
      </c>
      <c r="CC14" s="8">
        <f t="shared" si="35"/>
        <v>-4.3678189412255287E-4</v>
      </c>
      <c r="CD14">
        <v>10.366904180000001</v>
      </c>
      <c r="CE14" s="1">
        <v>-1.378E-5</v>
      </c>
      <c r="CF14">
        <v>240</v>
      </c>
      <c r="CG14" s="8">
        <f t="shared" si="36"/>
        <v>-3.8091204132863884E-5</v>
      </c>
      <c r="CH14" s="8" t="str">
        <f t="shared" si="37"/>
        <v>NA</v>
      </c>
      <c r="CI14" s="8">
        <f t="shared" si="38"/>
        <v>2.4311204132863883E-5</v>
      </c>
      <c r="CJ14">
        <v>10.00140416</v>
      </c>
      <c r="CK14">
        <v>-6.1140781959999997E-4</v>
      </c>
      <c r="CL14">
        <v>240</v>
      </c>
      <c r="CM14" s="8">
        <f t="shared" si="39"/>
        <v>-2.3510848115307855E-5</v>
      </c>
      <c r="CN14" s="8" t="str">
        <f t="shared" si="40"/>
        <v>NA</v>
      </c>
      <c r="CO14" s="8">
        <f t="shared" si="41"/>
        <v>-5.8789697148469214E-4</v>
      </c>
      <c r="CP14">
        <v>10.040115419999999</v>
      </c>
      <c r="CQ14">
        <v>-4.8181513630000001E-4</v>
      </c>
      <c r="CR14">
        <v>240</v>
      </c>
      <c r="CS14" s="8">
        <f t="shared" si="42"/>
        <v>-2.4938202367365247E-5</v>
      </c>
      <c r="CT14" s="8" t="str">
        <f t="shared" si="43"/>
        <v>NA</v>
      </c>
      <c r="CU14" s="8">
        <f t="shared" si="44"/>
        <v>-4.5687693393263478E-4</v>
      </c>
      <c r="CV14">
        <v>10.35393337</v>
      </c>
      <c r="CW14" s="1">
        <v>-4.5167999999999999E-5</v>
      </c>
      <c r="CX14">
        <v>240</v>
      </c>
      <c r="CY14" s="8">
        <f t="shared" si="45"/>
        <v>-3.8043545375447007E-5</v>
      </c>
      <c r="CZ14" s="10" t="str">
        <f t="shared" si="46"/>
        <v>NA</v>
      </c>
      <c r="DA14" s="8">
        <f t="shared" si="47"/>
        <v>-7.1244546245529913E-6</v>
      </c>
      <c r="DB14" t="s">
        <v>1</v>
      </c>
      <c r="DC14" s="5" t="s">
        <v>9</v>
      </c>
    </row>
    <row r="15" spans="1:107" x14ac:dyDescent="0.25">
      <c r="A15" s="9">
        <f t="shared" si="48"/>
        <v>45618.107638888934</v>
      </c>
      <c r="B15">
        <v>13</v>
      </c>
      <c r="C15">
        <v>14</v>
      </c>
      <c r="D15" s="7">
        <v>45618</v>
      </c>
      <c r="E15">
        <v>2.3658333310000002</v>
      </c>
      <c r="F15">
        <v>14.04378752</v>
      </c>
      <c r="G15">
        <v>14.05237915</v>
      </c>
      <c r="H15">
        <v>14.00392914</v>
      </c>
      <c r="I15">
        <v>13.999020829999999</v>
      </c>
      <c r="J15">
        <v>9.5621333320000002</v>
      </c>
      <c r="K15">
        <v>-4.1193230129999998E-4</v>
      </c>
      <c r="L15">
        <v>240</v>
      </c>
      <c r="M15" s="8">
        <f t="shared" si="0"/>
        <v>-2.3183498283321069E-5</v>
      </c>
      <c r="N15" s="8" t="str">
        <f t="shared" si="1"/>
        <v>NA</v>
      </c>
      <c r="O15" s="8">
        <f t="shared" si="2"/>
        <v>-3.8874880301667893E-4</v>
      </c>
      <c r="P15">
        <v>10.556970829999999</v>
      </c>
      <c r="Q15" s="1">
        <v>-2.1138E-5</v>
      </c>
      <c r="R15">
        <v>240</v>
      </c>
      <c r="S15" s="8">
        <f t="shared" si="3"/>
        <v>-3.8879233467529385E-5</v>
      </c>
      <c r="T15" s="10" t="str">
        <f t="shared" si="4"/>
        <v>NA</v>
      </c>
      <c r="U15" s="8">
        <f t="shared" si="5"/>
        <v>1.7741233467529385E-5</v>
      </c>
      <c r="V15">
        <v>9.8055141490000004</v>
      </c>
      <c r="W15">
        <v>-2.9781117629999997E-4</v>
      </c>
      <c r="X15">
        <v>240</v>
      </c>
      <c r="Y15" s="8">
        <f t="shared" si="6"/>
        <v>-2.3773577772615603E-5</v>
      </c>
      <c r="Z15" s="8" t="str">
        <f t="shared" si="7"/>
        <v>NA</v>
      </c>
      <c r="AA15" s="8">
        <f t="shared" si="8"/>
        <v>-2.7403759852738437E-4</v>
      </c>
      <c r="AB15">
        <v>10.0686625</v>
      </c>
      <c r="AC15" s="1">
        <v>-2.9660999999999999E-5</v>
      </c>
      <c r="AD15">
        <v>240</v>
      </c>
      <c r="AE15" s="8">
        <f t="shared" si="9"/>
        <v>-2.527364689663578E-5</v>
      </c>
      <c r="AF15" s="8" t="str">
        <f t="shared" si="10"/>
        <v>NA</v>
      </c>
      <c r="AG15" s="8">
        <f t="shared" si="11"/>
        <v>-4.3873531033642195E-6</v>
      </c>
      <c r="AH15">
        <v>9.7517695900000003</v>
      </c>
      <c r="AI15">
        <v>-3.13357041E-4</v>
      </c>
      <c r="AJ15">
        <v>240</v>
      </c>
      <c r="AK15" s="8">
        <f t="shared" si="12"/>
        <v>-2.4478204650817392E-5</v>
      </c>
      <c r="AL15" s="8" t="str">
        <f t="shared" si="13"/>
        <v>NA</v>
      </c>
      <c r="AM15" s="8">
        <f t="shared" si="14"/>
        <v>-2.8887883634918263E-4</v>
      </c>
      <c r="AN15">
        <v>9.7168995819999999</v>
      </c>
      <c r="AO15">
        <v>-4.1154976739999998E-4</v>
      </c>
      <c r="AP15">
        <v>240</v>
      </c>
      <c r="AQ15" s="8">
        <f t="shared" si="15"/>
        <v>-2.4390676414621684E-5</v>
      </c>
      <c r="AR15" s="8" t="str">
        <f t="shared" si="16"/>
        <v>NA</v>
      </c>
      <c r="AS15" s="8">
        <f t="shared" si="17"/>
        <v>-3.8715909098537829E-4</v>
      </c>
      <c r="AT15">
        <v>9.7423587559999998</v>
      </c>
      <c r="AU15">
        <v>-4.048032512E-4</v>
      </c>
      <c r="AV15">
        <v>240</v>
      </c>
      <c r="AW15" s="8">
        <f t="shared" si="18"/>
        <v>-2.4454582238653029E-5</v>
      </c>
      <c r="AX15" s="8" t="str">
        <f t="shared" si="19"/>
        <v>NA</v>
      </c>
      <c r="AY15" s="8">
        <f t="shared" si="20"/>
        <v>-3.8034866896134695E-4</v>
      </c>
      <c r="AZ15">
        <v>9.7248083550000004</v>
      </c>
      <c r="BA15">
        <v>-3.448051181E-4</v>
      </c>
      <c r="BB15">
        <v>240</v>
      </c>
      <c r="BC15" s="8">
        <f t="shared" si="21"/>
        <v>-2.357790568023936E-5</v>
      </c>
      <c r="BD15" s="8" t="str">
        <f t="shared" si="22"/>
        <v>NA</v>
      </c>
      <c r="BE15" s="8">
        <f t="shared" si="23"/>
        <v>-3.2122721241976065E-4</v>
      </c>
      <c r="BF15">
        <v>10.307291680000001</v>
      </c>
      <c r="BG15">
        <v>-1.2307832019999999E-4</v>
      </c>
      <c r="BH15">
        <v>240</v>
      </c>
      <c r="BI15" s="8">
        <f t="shared" si="24"/>
        <v>-3.7959714590273551E-5</v>
      </c>
      <c r="BJ15" s="10" t="str">
        <f t="shared" si="25"/>
        <v>NA</v>
      </c>
      <c r="BK15" s="8">
        <f t="shared" si="26"/>
        <v>-8.5118605609726451E-5</v>
      </c>
      <c r="BL15">
        <v>10.13154083</v>
      </c>
      <c r="BM15">
        <v>-3.6627994179999997E-4</v>
      </c>
      <c r="BN15">
        <v>240</v>
      </c>
      <c r="BO15" s="8">
        <f t="shared" si="27"/>
        <v>-2.5431479648490374E-5</v>
      </c>
      <c r="BP15" s="8" t="str">
        <f t="shared" si="28"/>
        <v>NA</v>
      </c>
      <c r="BQ15" s="8">
        <f t="shared" si="29"/>
        <v>-3.4084846215150959E-4</v>
      </c>
      <c r="BR15">
        <v>10.421124989999999</v>
      </c>
      <c r="BS15" s="1">
        <v>1.0117E-5</v>
      </c>
      <c r="BT15">
        <v>240</v>
      </c>
      <c r="BU15" s="8">
        <f t="shared" si="30"/>
        <v>-2.5266133082188158E-5</v>
      </c>
      <c r="BV15" s="8" t="str">
        <f t="shared" si="31"/>
        <v>NA</v>
      </c>
      <c r="BW15" s="8">
        <f t="shared" si="32"/>
        <v>3.5383133082188156E-5</v>
      </c>
      <c r="BX15">
        <v>10.1484825</v>
      </c>
      <c r="BY15">
        <v>-4.3309270270000001E-4</v>
      </c>
      <c r="BZ15">
        <v>240</v>
      </c>
      <c r="CA15" s="8">
        <f t="shared" si="33"/>
        <v>-2.5474005434355111E-5</v>
      </c>
      <c r="CB15" s="8" t="str">
        <f t="shared" si="34"/>
        <v>NA</v>
      </c>
      <c r="CC15" s="8">
        <f t="shared" si="35"/>
        <v>-4.0761869726564491E-4</v>
      </c>
      <c r="CD15">
        <v>10.37422085</v>
      </c>
      <c r="CE15" s="1">
        <v>6.4710999999999998E-7</v>
      </c>
      <c r="CF15">
        <v>240</v>
      </c>
      <c r="CG15" s="8">
        <f t="shared" si="36"/>
        <v>-3.8206201472554528E-5</v>
      </c>
      <c r="CH15" s="8" t="str">
        <f t="shared" si="37"/>
        <v>NA</v>
      </c>
      <c r="CI15" s="8">
        <f t="shared" si="38"/>
        <v>3.8853311472554524E-5</v>
      </c>
      <c r="CJ15">
        <v>9.9876941600000002</v>
      </c>
      <c r="CK15">
        <v>-5.6682451170000003E-4</v>
      </c>
      <c r="CL15">
        <v>240</v>
      </c>
      <c r="CM15" s="8">
        <f t="shared" si="39"/>
        <v>-2.4215275229200902E-5</v>
      </c>
      <c r="CN15" s="8" t="str">
        <f t="shared" si="40"/>
        <v>NA</v>
      </c>
      <c r="CO15" s="8">
        <f t="shared" si="41"/>
        <v>-5.426092364707991E-4</v>
      </c>
      <c r="CP15">
        <v>10.00092293</v>
      </c>
      <c r="CQ15">
        <v>-4.2133973520000001E-4</v>
      </c>
      <c r="CR15">
        <v>240</v>
      </c>
      <c r="CS15" s="8">
        <f t="shared" si="42"/>
        <v>-2.5103611802787922E-5</v>
      </c>
      <c r="CT15" s="8" t="str">
        <f t="shared" si="43"/>
        <v>NA</v>
      </c>
      <c r="CU15" s="8">
        <f t="shared" si="44"/>
        <v>-3.962361233972121E-4</v>
      </c>
      <c r="CV15">
        <v>10.35769168</v>
      </c>
      <c r="CW15" s="1">
        <v>-3.9779E-5</v>
      </c>
      <c r="CX15">
        <v>240</v>
      </c>
      <c r="CY15" s="8">
        <f t="shared" si="45"/>
        <v>-3.8145327811937007E-5</v>
      </c>
      <c r="CZ15" s="10" t="str">
        <f t="shared" si="46"/>
        <v>NA</v>
      </c>
      <c r="DA15" s="8">
        <f t="shared" si="47"/>
        <v>-1.6336721880629926E-6</v>
      </c>
      <c r="DB15" t="s">
        <v>1</v>
      </c>
      <c r="DC15" s="5" t="s">
        <v>9</v>
      </c>
    </row>
    <row r="16" spans="1:107" x14ac:dyDescent="0.25">
      <c r="A16" s="9">
        <f t="shared" si="48"/>
        <v>45618.135416666715</v>
      </c>
      <c r="B16">
        <v>14</v>
      </c>
      <c r="C16">
        <v>15</v>
      </c>
      <c r="D16" s="7">
        <v>45618</v>
      </c>
      <c r="E16">
        <v>3.165833331</v>
      </c>
      <c r="F16">
        <v>14.05577089</v>
      </c>
      <c r="G16">
        <v>14.02774168</v>
      </c>
      <c r="H16">
        <v>14.09639164</v>
      </c>
      <c r="I16">
        <v>14.057045799999999</v>
      </c>
      <c r="J16">
        <v>9.5785466909999997</v>
      </c>
      <c r="K16">
        <v>-4.442494842E-4</v>
      </c>
      <c r="L16">
        <v>240</v>
      </c>
      <c r="M16" s="8">
        <f t="shared" si="0"/>
        <v>-2.392977138739084E-5</v>
      </c>
      <c r="N16" s="8" t="str">
        <f t="shared" si="1"/>
        <v>NA</v>
      </c>
      <c r="O16" s="8">
        <f t="shared" si="2"/>
        <v>-4.2031971281260918E-4</v>
      </c>
      <c r="P16">
        <v>10.54977502</v>
      </c>
      <c r="Q16" s="1">
        <v>-3.9558000000000003E-6</v>
      </c>
      <c r="R16">
        <v>240</v>
      </c>
      <c r="S16" s="8">
        <f t="shared" si="3"/>
        <v>-3.8942337433441012E-5</v>
      </c>
      <c r="T16" s="10" t="str">
        <f t="shared" si="4"/>
        <v>NA</v>
      </c>
      <c r="U16" s="8">
        <f t="shared" si="5"/>
        <v>3.4986537433441012E-5</v>
      </c>
      <c r="V16">
        <v>9.7764925080000005</v>
      </c>
      <c r="W16">
        <v>-2.9226553820000002E-4</v>
      </c>
      <c r="X16">
        <v>240</v>
      </c>
      <c r="Y16" s="8">
        <f t="shared" si="6"/>
        <v>-2.442429297826548E-5</v>
      </c>
      <c r="Z16" s="8" t="str">
        <f t="shared" si="7"/>
        <v>NA</v>
      </c>
      <c r="AA16" s="8">
        <f t="shared" si="8"/>
        <v>-2.6784124522173452E-4</v>
      </c>
      <c r="AB16">
        <v>10.06846672</v>
      </c>
      <c r="AC16" s="1">
        <v>-1.2733E-5</v>
      </c>
      <c r="AD16">
        <v>240</v>
      </c>
      <c r="AE16" s="8">
        <f t="shared" si="9"/>
        <v>-2.5537688008859949E-5</v>
      </c>
      <c r="AF16" s="8" t="str">
        <f t="shared" si="10"/>
        <v>NA</v>
      </c>
      <c r="AG16" s="8">
        <f t="shared" si="11"/>
        <v>1.2804688008859949E-5</v>
      </c>
      <c r="AH16">
        <v>9.7634966849999998</v>
      </c>
      <c r="AI16">
        <v>-2.9107031800000002E-4</v>
      </c>
      <c r="AJ16">
        <v>240</v>
      </c>
      <c r="AK16" s="8">
        <f t="shared" si="12"/>
        <v>-2.476416113307353E-5</v>
      </c>
      <c r="AL16" s="8" t="str">
        <f t="shared" si="13"/>
        <v>NA</v>
      </c>
      <c r="AM16" s="8">
        <f t="shared" si="14"/>
        <v>-2.6630615686692647E-4</v>
      </c>
      <c r="AN16">
        <v>9.7564641559999998</v>
      </c>
      <c r="AO16">
        <v>-3.4606666119999999E-4</v>
      </c>
      <c r="AP16">
        <v>240</v>
      </c>
      <c r="AQ16" s="8">
        <f t="shared" si="15"/>
        <v>-2.4746323806248138E-5</v>
      </c>
      <c r="AR16" s="8" t="str">
        <f t="shared" si="16"/>
        <v>NA</v>
      </c>
      <c r="AS16" s="8">
        <f t="shared" si="17"/>
        <v>-3.2132033739375187E-4</v>
      </c>
      <c r="AT16">
        <v>9.7119675159999996</v>
      </c>
      <c r="AU16">
        <v>-3.9062813350000002E-4</v>
      </c>
      <c r="AV16">
        <v>240</v>
      </c>
      <c r="AW16" s="8">
        <f t="shared" si="18"/>
        <v>-2.463346240029987E-5</v>
      </c>
      <c r="AX16" s="8" t="str">
        <f t="shared" si="19"/>
        <v>NA</v>
      </c>
      <c r="AY16" s="8">
        <f t="shared" si="20"/>
        <v>-3.6599467109970014E-4</v>
      </c>
      <c r="AZ16">
        <v>9.7502983449999991</v>
      </c>
      <c r="BA16">
        <v>-3.1689691280000002E-4</v>
      </c>
      <c r="BB16">
        <v>240</v>
      </c>
      <c r="BC16" s="8">
        <f t="shared" si="21"/>
        <v>-2.4358852953541997E-5</v>
      </c>
      <c r="BD16" s="8" t="str">
        <f t="shared" si="22"/>
        <v>NA</v>
      </c>
      <c r="BE16" s="8">
        <f t="shared" si="23"/>
        <v>-2.9253805984645804E-4</v>
      </c>
      <c r="BF16">
        <v>10.34082506</v>
      </c>
      <c r="BG16">
        <v>-1.014374827E-4</v>
      </c>
      <c r="BH16">
        <v>240</v>
      </c>
      <c r="BI16" s="8">
        <f t="shared" si="24"/>
        <v>-3.8171041378918701E-5</v>
      </c>
      <c r="BJ16" s="10" t="str">
        <f t="shared" si="25"/>
        <v>NA</v>
      </c>
      <c r="BK16" s="8">
        <f t="shared" si="26"/>
        <v>-6.3266441321081296E-5</v>
      </c>
      <c r="BL16">
        <v>10.16634666</v>
      </c>
      <c r="BM16">
        <v>-3.9916519360000001E-4</v>
      </c>
      <c r="BN16">
        <v>240</v>
      </c>
      <c r="BO16" s="8">
        <f t="shared" si="27"/>
        <v>-2.5785950970794425E-5</v>
      </c>
      <c r="BP16" s="8" t="str">
        <f t="shared" si="28"/>
        <v>NA</v>
      </c>
      <c r="BQ16" s="8">
        <f t="shared" si="29"/>
        <v>-3.7337924262920559E-4</v>
      </c>
      <c r="BR16">
        <v>10.453433329999999</v>
      </c>
      <c r="BS16" s="1">
        <v>6.1027999999999998E-7</v>
      </c>
      <c r="BT16">
        <v>240</v>
      </c>
      <c r="BU16" s="8">
        <f t="shared" si="30"/>
        <v>-2.6115472197392014E-5</v>
      </c>
      <c r="BV16" s="8" t="str">
        <f t="shared" si="31"/>
        <v>NA</v>
      </c>
      <c r="BW16" s="8">
        <f t="shared" si="32"/>
        <v>2.6725752197392012E-5</v>
      </c>
      <c r="BX16">
        <v>10.21896499</v>
      </c>
      <c r="BY16">
        <v>-3.855944969E-4</v>
      </c>
      <c r="BZ16">
        <v>240</v>
      </c>
      <c r="CA16" s="8">
        <f t="shared" si="33"/>
        <v>-2.5919412254667771E-5</v>
      </c>
      <c r="CB16" s="8" t="str">
        <f t="shared" si="34"/>
        <v>NA</v>
      </c>
      <c r="CC16" s="8">
        <f t="shared" si="35"/>
        <v>-3.5967508464533225E-4</v>
      </c>
      <c r="CD16">
        <v>10.41090002</v>
      </c>
      <c r="CE16" s="1">
        <v>3.1520000000000001E-6</v>
      </c>
      <c r="CF16">
        <v>240</v>
      </c>
      <c r="CG16" s="8">
        <f t="shared" si="36"/>
        <v>-3.8429708765927575E-5</v>
      </c>
      <c r="CH16" s="8" t="str">
        <f t="shared" si="37"/>
        <v>NA</v>
      </c>
      <c r="CI16" s="8">
        <f t="shared" si="38"/>
        <v>4.1581708765927575E-5</v>
      </c>
      <c r="CJ16">
        <v>10.038237929999999</v>
      </c>
      <c r="CK16">
        <v>-5.9698700899999996E-4</v>
      </c>
      <c r="CL16">
        <v>240</v>
      </c>
      <c r="CM16" s="8">
        <f t="shared" si="39"/>
        <v>-2.5078203045441049E-5</v>
      </c>
      <c r="CN16" s="8" t="str">
        <f t="shared" si="40"/>
        <v>NA</v>
      </c>
      <c r="CO16" s="8">
        <f t="shared" si="41"/>
        <v>-5.7190880595455894E-4</v>
      </c>
      <c r="CP16">
        <v>10.025639610000001</v>
      </c>
      <c r="CQ16">
        <v>-4.2916384149999998E-4</v>
      </c>
      <c r="CR16">
        <v>240</v>
      </c>
      <c r="CS16" s="8">
        <f t="shared" si="42"/>
        <v>-2.5429061203615753E-5</v>
      </c>
      <c r="CT16" s="8" t="str">
        <f t="shared" si="43"/>
        <v>NA</v>
      </c>
      <c r="CU16" s="8">
        <f t="shared" si="44"/>
        <v>-4.0373478029638425E-4</v>
      </c>
      <c r="CV16">
        <v>10.385504170000001</v>
      </c>
      <c r="CW16" s="1">
        <v>-2.9377999999999999E-5</v>
      </c>
      <c r="CX16">
        <v>240</v>
      </c>
      <c r="CY16" s="8">
        <f t="shared" si="45"/>
        <v>-3.8335965178198532E-5</v>
      </c>
      <c r="CZ16" s="10" t="str">
        <f t="shared" si="46"/>
        <v>NA</v>
      </c>
      <c r="DA16" s="8">
        <f t="shared" si="47"/>
        <v>8.9579651781985328E-6</v>
      </c>
      <c r="DB16" t="s">
        <v>1</v>
      </c>
      <c r="DC16" s="5" t="s">
        <v>9</v>
      </c>
    </row>
    <row r="17" spans="1:107" x14ac:dyDescent="0.25">
      <c r="A17" s="9">
        <f t="shared" si="48"/>
        <v>45618.163194444496</v>
      </c>
      <c r="B17">
        <v>15</v>
      </c>
      <c r="C17">
        <v>16</v>
      </c>
      <c r="D17" s="7">
        <v>45618</v>
      </c>
      <c r="E17">
        <v>3.7075000199999999</v>
      </c>
      <c r="F17">
        <v>14.02624999</v>
      </c>
      <c r="G17">
        <v>14.03764995</v>
      </c>
      <c r="H17">
        <v>14.12273746</v>
      </c>
      <c r="I17">
        <v>14.10311664</v>
      </c>
      <c r="J17" s="2">
        <v>9.4650776390000004</v>
      </c>
      <c r="K17" s="2">
        <v>-5.1484116289999995E-4</v>
      </c>
      <c r="L17" s="2">
        <v>268</v>
      </c>
      <c r="M17" s="8">
        <f t="shared" si="0"/>
        <v>-2.4344405017741671E-5</v>
      </c>
      <c r="N17" s="8" t="str">
        <f t="shared" si="1"/>
        <v>NA</v>
      </c>
      <c r="O17" s="8">
        <f t="shared" si="2"/>
        <v>-4.9049675788225824E-4</v>
      </c>
      <c r="P17">
        <v>10.555658279999999</v>
      </c>
      <c r="Q17" s="1">
        <v>-3.0875000000000001E-6</v>
      </c>
      <c r="R17">
        <v>240</v>
      </c>
      <c r="S17" s="8">
        <f t="shared" si="3"/>
        <v>-3.9053708963914262E-5</v>
      </c>
      <c r="T17" s="10" t="str">
        <f t="shared" si="4"/>
        <v>NA</v>
      </c>
      <c r="U17" s="8">
        <f t="shared" si="5"/>
        <v>3.5966208963914261E-5</v>
      </c>
      <c r="V17" s="2">
        <v>9.8188614889999997</v>
      </c>
      <c r="W17" s="2">
        <v>-3.1499774889999998E-4</v>
      </c>
      <c r="X17" s="2">
        <v>208</v>
      </c>
      <c r="Y17" s="8">
        <f t="shared" si="6"/>
        <v>-2.5254345502291767E-5</v>
      </c>
      <c r="Z17" s="8" t="str">
        <f t="shared" si="7"/>
        <v>NA</v>
      </c>
      <c r="AA17" s="8">
        <f t="shared" si="8"/>
        <v>-2.8974340339770822E-4</v>
      </c>
      <c r="AB17">
        <v>10.074045829999999</v>
      </c>
      <c r="AC17" s="1">
        <v>-1.9448000000000001E-5</v>
      </c>
      <c r="AD17">
        <v>240</v>
      </c>
      <c r="AE17" s="8">
        <f t="shared" si="9"/>
        <v>-2.5816518006942697E-5</v>
      </c>
      <c r="AF17" s="8" t="str">
        <f t="shared" si="10"/>
        <v>NA</v>
      </c>
      <c r="AG17" s="8">
        <f t="shared" si="11"/>
        <v>6.3685180069426964E-6</v>
      </c>
      <c r="AH17">
        <v>9.7279008470000008</v>
      </c>
      <c r="AI17">
        <v>-3.0276686579999999E-4</v>
      </c>
      <c r="AJ17">
        <v>240</v>
      </c>
      <c r="AK17" s="8">
        <f t="shared" si="12"/>
        <v>-2.4929460479368162E-5</v>
      </c>
      <c r="AL17" s="8" t="str">
        <f t="shared" si="13"/>
        <v>NA</v>
      </c>
      <c r="AM17" s="8">
        <f t="shared" si="14"/>
        <v>-2.7783740532063184E-4</v>
      </c>
      <c r="AN17">
        <v>9.7373112479999993</v>
      </c>
      <c r="AO17">
        <v>-4.7799102969999999E-4</v>
      </c>
      <c r="AP17">
        <v>240</v>
      </c>
      <c r="AQ17" s="8">
        <f t="shared" si="15"/>
        <v>-2.4953576290529704E-5</v>
      </c>
      <c r="AR17" s="8" t="str">
        <f t="shared" si="16"/>
        <v>NA</v>
      </c>
      <c r="AS17" s="8">
        <f t="shared" si="17"/>
        <v>-4.5303745340947028E-4</v>
      </c>
      <c r="AT17">
        <v>9.7028266869999999</v>
      </c>
      <c r="AU17">
        <v>-4.1727827029999998E-4</v>
      </c>
      <c r="AV17">
        <v>240</v>
      </c>
      <c r="AW17" s="8">
        <f t="shared" si="18"/>
        <v>-2.4865203525005175E-5</v>
      </c>
      <c r="AX17" s="8" t="str">
        <f t="shared" si="19"/>
        <v>NA</v>
      </c>
      <c r="AY17" s="8">
        <f t="shared" si="20"/>
        <v>-3.9241306677499481E-4</v>
      </c>
      <c r="AZ17">
        <v>9.7327579140000005</v>
      </c>
      <c r="BA17">
        <v>-3.3750925320000003E-4</v>
      </c>
      <c r="BB17">
        <v>240</v>
      </c>
      <c r="BC17" s="8">
        <f t="shared" si="21"/>
        <v>-2.503288505756826E-5</v>
      </c>
      <c r="BD17" s="8" t="str">
        <f t="shared" si="22"/>
        <v>NA</v>
      </c>
      <c r="BE17" s="8">
        <f t="shared" si="23"/>
        <v>-3.1247636814243175E-4</v>
      </c>
      <c r="BF17">
        <v>10.321254140000001</v>
      </c>
      <c r="BG17">
        <v>-1.048844644E-4</v>
      </c>
      <c r="BH17">
        <v>240</v>
      </c>
      <c r="BI17" s="8">
        <f t="shared" si="24"/>
        <v>-3.8186463092489882E-5</v>
      </c>
      <c r="BJ17" s="10" t="str">
        <f t="shared" si="25"/>
        <v>NA</v>
      </c>
      <c r="BK17" s="8">
        <f t="shared" si="26"/>
        <v>-6.6698001307510121E-5</v>
      </c>
      <c r="BL17">
        <v>10.1804408</v>
      </c>
      <c r="BM17">
        <v>-3.8555205309999998E-4</v>
      </c>
      <c r="BN17">
        <v>240</v>
      </c>
      <c r="BO17" s="8">
        <f t="shared" si="27"/>
        <v>-2.6089173869860597E-5</v>
      </c>
      <c r="BP17" s="8" t="str">
        <f t="shared" si="28"/>
        <v>NA</v>
      </c>
      <c r="BQ17" s="8">
        <f t="shared" si="29"/>
        <v>-3.5946287923013939E-4</v>
      </c>
      <c r="BR17">
        <v>10.449725020000001</v>
      </c>
      <c r="BS17" s="1">
        <v>-4.0006999999999997E-6</v>
      </c>
      <c r="BT17">
        <v>240</v>
      </c>
      <c r="BU17" s="8">
        <f t="shared" si="30"/>
        <v>-2.6876941522667283E-5</v>
      </c>
      <c r="BV17" s="8" t="str">
        <f t="shared" si="31"/>
        <v>NA</v>
      </c>
      <c r="BW17" s="8">
        <f t="shared" si="32"/>
        <v>2.2876241522667282E-5</v>
      </c>
      <c r="BX17" s="2">
        <v>10.179050719999999</v>
      </c>
      <c r="BY17" s="2">
        <v>-4.3773454849999998E-4</v>
      </c>
      <c r="BZ17" s="2">
        <v>138</v>
      </c>
      <c r="CA17" s="8">
        <f t="shared" si="33"/>
        <v>-2.608561154485665E-5</v>
      </c>
      <c r="CB17" s="8" t="str">
        <f t="shared" si="34"/>
        <v>NA</v>
      </c>
      <c r="CC17" s="8">
        <f t="shared" si="35"/>
        <v>-4.1164893695514333E-4</v>
      </c>
      <c r="CD17">
        <v>10.39492083</v>
      </c>
      <c r="CE17" s="1">
        <v>5.3968000000000002E-5</v>
      </c>
      <c r="CF17">
        <v>240</v>
      </c>
      <c r="CG17" s="8">
        <f t="shared" si="36"/>
        <v>-3.845901430580889E-5</v>
      </c>
      <c r="CH17" s="8" t="str">
        <f t="shared" si="37"/>
        <v>NA</v>
      </c>
      <c r="CI17" s="8">
        <f t="shared" si="38"/>
        <v>9.2427014305808885E-5</v>
      </c>
      <c r="CJ17">
        <v>10.02895541</v>
      </c>
      <c r="CK17">
        <v>-5.7275090970000002E-4</v>
      </c>
      <c r="CL17">
        <v>240</v>
      </c>
      <c r="CM17" s="8">
        <f t="shared" si="39"/>
        <v>-2.5794712068701655E-5</v>
      </c>
      <c r="CN17" s="8" t="str">
        <f t="shared" si="40"/>
        <v>NA</v>
      </c>
      <c r="CO17" s="8">
        <f t="shared" si="41"/>
        <v>-5.469561976312984E-4</v>
      </c>
      <c r="CP17">
        <v>9.6850791709999999</v>
      </c>
      <c r="CQ17">
        <v>-7.0325171849999995E-4</v>
      </c>
      <c r="CR17">
        <v>240</v>
      </c>
      <c r="CS17" s="8">
        <f t="shared" si="42"/>
        <v>-2.4819722387225546E-5</v>
      </c>
      <c r="CT17" s="8" t="str">
        <f t="shared" si="43"/>
        <v>NA</v>
      </c>
      <c r="CU17" s="8">
        <f t="shared" si="44"/>
        <v>-6.7843199611277436E-4</v>
      </c>
      <c r="CV17">
        <v>10.376183320000001</v>
      </c>
      <c r="CW17" s="1">
        <v>6.1238999999999999E-6</v>
      </c>
      <c r="CX17">
        <v>240</v>
      </c>
      <c r="CY17" s="8">
        <f t="shared" si="45"/>
        <v>-3.8389689471408475E-5</v>
      </c>
      <c r="CZ17" s="10" t="str">
        <f t="shared" si="46"/>
        <v>NA</v>
      </c>
      <c r="DA17" s="8">
        <f t="shared" si="47"/>
        <v>4.4513589471408472E-5</v>
      </c>
      <c r="DB17" t="s">
        <v>1</v>
      </c>
      <c r="DC17" s="5" t="s">
        <v>9</v>
      </c>
    </row>
    <row r="18" spans="1:107" x14ac:dyDescent="0.25">
      <c r="A18" s="9">
        <f t="shared" si="48"/>
        <v>45618.190972222277</v>
      </c>
      <c r="B18">
        <v>16</v>
      </c>
      <c r="C18">
        <v>17</v>
      </c>
      <c r="D18" s="7">
        <v>45618</v>
      </c>
      <c r="E18">
        <v>4.3658333420000002</v>
      </c>
      <c r="F18">
        <v>14.00978334</v>
      </c>
      <c r="G18">
        <v>13.9779166</v>
      </c>
      <c r="H18">
        <v>14.09308341</v>
      </c>
      <c r="I18">
        <v>14.105958340000001</v>
      </c>
      <c r="J18">
        <v>9.5770416980000004</v>
      </c>
      <c r="K18">
        <v>-5.4143057549999995E-4</v>
      </c>
      <c r="L18">
        <v>240</v>
      </c>
      <c r="M18" s="8">
        <f t="shared" si="0"/>
        <v>-2.5338746973347282E-5</v>
      </c>
      <c r="N18" s="8" t="str">
        <f t="shared" si="1"/>
        <v>NA</v>
      </c>
      <c r="O18" s="8">
        <f t="shared" si="2"/>
        <v>-5.1609182852665266E-4</v>
      </c>
      <c r="P18">
        <v>10.55549165</v>
      </c>
      <c r="Q18" s="1">
        <v>1.0774000000000001E-5</v>
      </c>
      <c r="R18">
        <v>240</v>
      </c>
      <c r="S18" s="8">
        <f t="shared" si="3"/>
        <v>-3.9142745731861447E-5</v>
      </c>
      <c r="T18" s="10" t="str">
        <f t="shared" si="4"/>
        <v>NA</v>
      </c>
      <c r="U18" s="8">
        <f t="shared" si="5"/>
        <v>4.991674573186145E-5</v>
      </c>
      <c r="V18">
        <v>9.8144624710000006</v>
      </c>
      <c r="W18">
        <v>-3.095550412E-4</v>
      </c>
      <c r="X18">
        <v>240</v>
      </c>
      <c r="Y18" s="8">
        <f t="shared" si="6"/>
        <v>-2.5966910145542708E-5</v>
      </c>
      <c r="Z18" s="8" t="str">
        <f t="shared" si="7"/>
        <v>NA</v>
      </c>
      <c r="AA18" s="8">
        <f t="shared" si="8"/>
        <v>-2.8358813105445731E-4</v>
      </c>
      <c r="AB18">
        <v>10.07526668</v>
      </c>
      <c r="AC18" s="1">
        <v>-1.7785E-5</v>
      </c>
      <c r="AD18">
        <v>240</v>
      </c>
      <c r="AE18" s="8">
        <f t="shared" si="9"/>
        <v>-2.6084357853485728E-5</v>
      </c>
      <c r="AF18" s="8" t="str">
        <f t="shared" si="10"/>
        <v>NA</v>
      </c>
      <c r="AG18" s="8">
        <f t="shared" si="11"/>
        <v>8.2993578534857285E-6</v>
      </c>
      <c r="AH18">
        <v>9.7431312559999999</v>
      </c>
      <c r="AI18">
        <v>-2.7381967240000001E-4</v>
      </c>
      <c r="AJ18">
        <v>240</v>
      </c>
      <c r="AK18" s="8">
        <f t="shared" si="12"/>
        <v>-2.5224475973373028E-5</v>
      </c>
      <c r="AL18" s="8" t="str">
        <f t="shared" si="13"/>
        <v>NA</v>
      </c>
      <c r="AM18" s="8">
        <f t="shared" si="14"/>
        <v>-2.4859519642662697E-4</v>
      </c>
      <c r="AN18">
        <v>9.8002646010000003</v>
      </c>
      <c r="AO18">
        <v>-3.4684267699999999E-4</v>
      </c>
      <c r="AP18">
        <v>240</v>
      </c>
      <c r="AQ18" s="8">
        <f t="shared" si="15"/>
        <v>-2.5372391325261926E-5</v>
      </c>
      <c r="AR18" s="8" t="str">
        <f t="shared" si="16"/>
        <v>NA</v>
      </c>
      <c r="AS18" s="8">
        <f t="shared" si="17"/>
        <v>-3.2147028567473807E-4</v>
      </c>
      <c r="AT18">
        <v>9.7038483259999992</v>
      </c>
      <c r="AU18">
        <v>-3.9963143879999998E-4</v>
      </c>
      <c r="AV18">
        <v>240</v>
      </c>
      <c r="AW18" s="8">
        <f t="shared" si="18"/>
        <v>-2.5122774446634539E-5</v>
      </c>
      <c r="AX18" s="8" t="str">
        <f t="shared" si="19"/>
        <v>NA</v>
      </c>
      <c r="AY18" s="8">
        <f t="shared" si="20"/>
        <v>-3.7450866435336547E-4</v>
      </c>
      <c r="AZ18">
        <v>9.7221987490000004</v>
      </c>
      <c r="BA18">
        <v>-3.2376155320000002E-4</v>
      </c>
      <c r="BB18">
        <v>240</v>
      </c>
      <c r="BC18" s="8">
        <f t="shared" si="21"/>
        <v>-2.5722800619835469E-5</v>
      </c>
      <c r="BD18" s="8" t="str">
        <f t="shared" si="22"/>
        <v>NA</v>
      </c>
      <c r="BE18" s="8">
        <f t="shared" si="23"/>
        <v>-2.9803875258016456E-4</v>
      </c>
      <c r="BF18">
        <v>10.30854169</v>
      </c>
      <c r="BG18">
        <v>-1.606171842E-4</v>
      </c>
      <c r="BH18">
        <v>240</v>
      </c>
      <c r="BI18" s="8">
        <f t="shared" si="24"/>
        <v>-3.8226985498867153E-5</v>
      </c>
      <c r="BJ18" s="10" t="str">
        <f t="shared" si="25"/>
        <v>NA</v>
      </c>
      <c r="BK18" s="8">
        <f t="shared" si="26"/>
        <v>-1.2239019870113286E-4</v>
      </c>
      <c r="BL18">
        <v>10.179138350000001</v>
      </c>
      <c r="BM18">
        <v>-4.1219250389999999E-4</v>
      </c>
      <c r="BN18">
        <v>240</v>
      </c>
      <c r="BO18" s="8">
        <f t="shared" si="27"/>
        <v>-2.6353276374173377E-5</v>
      </c>
      <c r="BP18" s="8" t="str">
        <f t="shared" si="28"/>
        <v>NA</v>
      </c>
      <c r="BQ18" s="8">
        <f t="shared" si="29"/>
        <v>-3.8583922752582659E-4</v>
      </c>
      <c r="BR18">
        <v>10.44021667</v>
      </c>
      <c r="BS18" s="1">
        <v>-3.4371E-5</v>
      </c>
      <c r="BT18">
        <v>240</v>
      </c>
      <c r="BU18" s="8">
        <f t="shared" si="30"/>
        <v>-2.7622518194036618E-5</v>
      </c>
      <c r="BV18" s="8" t="str">
        <f t="shared" si="31"/>
        <v>NA</v>
      </c>
      <c r="BW18" s="8">
        <f t="shared" si="32"/>
        <v>-6.748481805963382E-6</v>
      </c>
      <c r="BX18" s="2">
        <v>9.9650485010000001</v>
      </c>
      <c r="BY18" s="2">
        <v>-4.1585659440000002E-4</v>
      </c>
      <c r="BZ18" s="2">
        <v>132</v>
      </c>
      <c r="CA18" s="8">
        <f t="shared" si="33"/>
        <v>-2.5799008540727331E-5</v>
      </c>
      <c r="CB18" s="8" t="str">
        <f t="shared" si="34"/>
        <v>NA</v>
      </c>
      <c r="CC18" s="8">
        <f t="shared" si="35"/>
        <v>-3.9005758585927268E-4</v>
      </c>
      <c r="CD18">
        <v>10.36403329</v>
      </c>
      <c r="CE18" s="1">
        <v>-2.6673E-5</v>
      </c>
      <c r="CF18">
        <v>240</v>
      </c>
      <c r="CG18" s="8">
        <f t="shared" si="36"/>
        <v>-3.8432764032077792E-5</v>
      </c>
      <c r="CH18" s="8" t="str">
        <f t="shared" si="37"/>
        <v>NA</v>
      </c>
      <c r="CI18" s="8">
        <f t="shared" si="38"/>
        <v>1.1759764032077792E-5</v>
      </c>
      <c r="CJ18">
        <v>10.010084579999999</v>
      </c>
      <c r="CK18">
        <v>-6.0579987940000005E-4</v>
      </c>
      <c r="CL18">
        <v>240</v>
      </c>
      <c r="CM18" s="8">
        <f t="shared" si="39"/>
        <v>-2.6484483241562396E-5</v>
      </c>
      <c r="CN18" s="8" t="str">
        <f t="shared" si="40"/>
        <v>NA</v>
      </c>
      <c r="CO18" s="8">
        <f t="shared" si="41"/>
        <v>-5.793153961584376E-4</v>
      </c>
      <c r="CP18">
        <v>9.9456533030000003</v>
      </c>
      <c r="CQ18">
        <v>-2.1445580650000001E-4</v>
      </c>
      <c r="CR18">
        <v>240</v>
      </c>
      <c r="CS18" s="8">
        <f t="shared" si="42"/>
        <v>-2.5748795350214418E-5</v>
      </c>
      <c r="CT18" s="8" t="str">
        <f t="shared" si="43"/>
        <v>NA</v>
      </c>
      <c r="CU18" s="8">
        <f t="shared" si="44"/>
        <v>-1.8870701114978558E-4</v>
      </c>
      <c r="CV18">
        <v>10.35995831</v>
      </c>
      <c r="CW18" s="1">
        <v>-4.4020999999999997E-5</v>
      </c>
      <c r="CX18">
        <v>240</v>
      </c>
      <c r="CY18" s="8">
        <f t="shared" si="45"/>
        <v>-3.8417652854759729E-5</v>
      </c>
      <c r="CZ18" s="10" t="str">
        <f t="shared" si="46"/>
        <v>NA</v>
      </c>
      <c r="DA18" s="8">
        <f t="shared" si="47"/>
        <v>-5.6033471452402681E-6</v>
      </c>
      <c r="DB18" t="s">
        <v>1</v>
      </c>
      <c r="DC18" s="5" t="s">
        <v>9</v>
      </c>
    </row>
    <row r="19" spans="1:107" x14ac:dyDescent="0.25">
      <c r="A19" s="9">
        <f t="shared" si="48"/>
        <v>45618.218750000058</v>
      </c>
      <c r="B19">
        <v>17</v>
      </c>
      <c r="C19">
        <v>18</v>
      </c>
      <c r="D19" s="7">
        <v>45618</v>
      </c>
      <c r="E19">
        <v>5.1658333179999998</v>
      </c>
      <c r="F19">
        <v>14.001116570000001</v>
      </c>
      <c r="G19">
        <v>14.00380837</v>
      </c>
      <c r="H19">
        <v>14.042016650000001</v>
      </c>
      <c r="I19">
        <v>14.06250829</v>
      </c>
      <c r="J19">
        <v>9.3677120729999999</v>
      </c>
      <c r="K19">
        <v>-8.3947782040000004E-4</v>
      </c>
      <c r="L19">
        <v>240</v>
      </c>
      <c r="M19" s="8">
        <f t="shared" si="0"/>
        <v>-2.5475835142880191E-5</v>
      </c>
      <c r="N19" s="8" t="str">
        <f t="shared" si="1"/>
        <v>NA</v>
      </c>
      <c r="O19" s="8">
        <f t="shared" si="2"/>
        <v>-8.1400198525711988E-4</v>
      </c>
      <c r="P19">
        <v>10.55589166</v>
      </c>
      <c r="Q19" s="1">
        <v>1.2778E-5</v>
      </c>
      <c r="R19">
        <v>240</v>
      </c>
      <c r="S19" s="8">
        <f t="shared" si="3"/>
        <v>-3.9233885743290882E-5</v>
      </c>
      <c r="T19" s="10" t="str">
        <f t="shared" si="4"/>
        <v>NA</v>
      </c>
      <c r="U19" s="8">
        <f t="shared" si="5"/>
        <v>5.2011885743290881E-5</v>
      </c>
      <c r="V19" s="2">
        <v>9.7044666559999992</v>
      </c>
      <c r="W19" s="2">
        <v>-4.0545360530000002E-4</v>
      </c>
      <c r="X19" s="2">
        <v>210</v>
      </c>
      <c r="Y19" s="8">
        <f t="shared" si="6"/>
        <v>-2.6391651531477832E-5</v>
      </c>
      <c r="Z19" s="8" t="str">
        <f t="shared" si="7"/>
        <v>NA</v>
      </c>
      <c r="AA19" s="8">
        <f t="shared" si="8"/>
        <v>-3.790619537685222E-4</v>
      </c>
      <c r="AB19">
        <v>10.07295002</v>
      </c>
      <c r="AC19" s="1">
        <v>-4.0108000000000003E-5</v>
      </c>
      <c r="AD19">
        <v>240</v>
      </c>
      <c r="AE19" s="8">
        <f t="shared" si="9"/>
        <v>-2.6343010474287018E-5</v>
      </c>
      <c r="AF19" s="8" t="str">
        <f t="shared" si="10"/>
        <v>NA</v>
      </c>
      <c r="AG19" s="8">
        <f t="shared" si="11"/>
        <v>-1.3764989525712985E-5</v>
      </c>
      <c r="AH19">
        <v>9.7452595669999997</v>
      </c>
      <c r="AI19">
        <v>-3.453387401E-4</v>
      </c>
      <c r="AJ19">
        <v>240</v>
      </c>
      <c r="AK19" s="8">
        <f t="shared" si="12"/>
        <v>-2.548602686783973E-5</v>
      </c>
      <c r="AL19" s="8" t="str">
        <f t="shared" si="13"/>
        <v>NA</v>
      </c>
      <c r="AM19" s="8">
        <f t="shared" si="14"/>
        <v>-3.1985271323216026E-4</v>
      </c>
      <c r="AN19">
        <v>9.6988279140000007</v>
      </c>
      <c r="AO19">
        <v>-4.0389018560000001E-4</v>
      </c>
      <c r="AP19">
        <v>240</v>
      </c>
      <c r="AQ19" s="8">
        <f t="shared" si="15"/>
        <v>-2.5364597741428013E-5</v>
      </c>
      <c r="AR19" s="8" t="str">
        <f t="shared" si="16"/>
        <v>NA</v>
      </c>
      <c r="AS19" s="8">
        <f t="shared" si="17"/>
        <v>-3.7852558785857199E-4</v>
      </c>
      <c r="AT19">
        <v>9.7035329420000007</v>
      </c>
      <c r="AU19">
        <v>-4.7053383420000001E-4</v>
      </c>
      <c r="AV19">
        <v>240</v>
      </c>
      <c r="AW19" s="8">
        <f t="shared" si="18"/>
        <v>-2.537690243882448E-5</v>
      </c>
      <c r="AX19" s="8" t="str">
        <f t="shared" si="19"/>
        <v>NA</v>
      </c>
      <c r="AY19" s="8">
        <f t="shared" si="20"/>
        <v>-4.4515693176117553E-4</v>
      </c>
      <c r="AZ19">
        <v>9.6817312439999998</v>
      </c>
      <c r="BA19">
        <v>-4.108628538E-4</v>
      </c>
      <c r="BB19">
        <v>240</v>
      </c>
      <c r="BC19" s="8">
        <f t="shared" si="21"/>
        <v>-2.6329821748121567E-5</v>
      </c>
      <c r="BD19" s="8" t="str">
        <f t="shared" si="22"/>
        <v>NA</v>
      </c>
      <c r="BE19" s="8">
        <f t="shared" si="23"/>
        <v>-3.8453303205187846E-4</v>
      </c>
      <c r="BF19">
        <v>10.23653751</v>
      </c>
      <c r="BG19">
        <v>-2.2120743849999999E-4</v>
      </c>
      <c r="BH19">
        <v>240</v>
      </c>
      <c r="BI19" s="8">
        <f t="shared" si="24"/>
        <v>-3.8046917873942191E-5</v>
      </c>
      <c r="BJ19" s="10" t="str">
        <f t="shared" si="25"/>
        <v>NA</v>
      </c>
      <c r="BK19" s="8">
        <f t="shared" si="26"/>
        <v>-1.8316052062605781E-4</v>
      </c>
      <c r="BL19">
        <v>10.134094989999999</v>
      </c>
      <c r="BM19">
        <v>-4.300385346E-4</v>
      </c>
      <c r="BN19">
        <v>240</v>
      </c>
      <c r="BO19" s="8">
        <f t="shared" si="27"/>
        <v>-2.650291820558339E-5</v>
      </c>
      <c r="BP19" s="8" t="str">
        <f t="shared" si="28"/>
        <v>NA</v>
      </c>
      <c r="BQ19" s="8">
        <f t="shared" si="29"/>
        <v>-4.0353561639441663E-4</v>
      </c>
      <c r="BR19">
        <v>10.43320415</v>
      </c>
      <c r="BS19" s="1">
        <v>-3.6902E-5</v>
      </c>
      <c r="BT19">
        <v>240</v>
      </c>
      <c r="BU19" s="8">
        <f t="shared" si="30"/>
        <v>-2.8373479763911342E-5</v>
      </c>
      <c r="BV19" s="8" t="str">
        <f t="shared" si="31"/>
        <v>NA</v>
      </c>
      <c r="BW19" s="8">
        <f t="shared" si="32"/>
        <v>-8.528520236088658E-6</v>
      </c>
      <c r="BX19">
        <v>10.17702626</v>
      </c>
      <c r="BY19">
        <v>-4.5631300649999999E-4</v>
      </c>
      <c r="BZ19">
        <v>240</v>
      </c>
      <c r="CA19" s="8">
        <f t="shared" si="33"/>
        <v>-2.6615193049898006E-5</v>
      </c>
      <c r="CB19" s="8" t="str">
        <f t="shared" si="34"/>
        <v>NA</v>
      </c>
      <c r="CC19" s="8">
        <f t="shared" si="35"/>
        <v>-4.2969781345010197E-4</v>
      </c>
      <c r="CD19">
        <v>10.354841690000001</v>
      </c>
      <c r="CE19" s="1">
        <v>-3.2379999999999998E-5</v>
      </c>
      <c r="CF19">
        <v>240</v>
      </c>
      <c r="CG19" s="8">
        <f t="shared" si="36"/>
        <v>-3.8486628021656398E-5</v>
      </c>
      <c r="CH19" s="8" t="str">
        <f t="shared" si="37"/>
        <v>NA</v>
      </c>
      <c r="CI19" s="8">
        <f t="shared" si="38"/>
        <v>6.1066280216563997E-6</v>
      </c>
      <c r="CJ19">
        <v>10.008569120000001</v>
      </c>
      <c r="CK19">
        <v>-6.0410012389999995E-4</v>
      </c>
      <c r="CL19">
        <v>240</v>
      </c>
      <c r="CM19" s="8">
        <f t="shared" si="39"/>
        <v>-2.7218669289820034E-5</v>
      </c>
      <c r="CN19" s="8" t="str">
        <f t="shared" si="40"/>
        <v>NA</v>
      </c>
      <c r="CO19" s="8">
        <f t="shared" si="41"/>
        <v>-5.7688145461017991E-4</v>
      </c>
      <c r="CP19">
        <v>9.9780670839999992</v>
      </c>
      <c r="CQ19">
        <v>-6.3063438150000003E-4</v>
      </c>
      <c r="CR19">
        <v>240</v>
      </c>
      <c r="CS19" s="8">
        <f t="shared" si="42"/>
        <v>-2.6094870438655315E-5</v>
      </c>
      <c r="CT19" s="8" t="str">
        <f t="shared" si="43"/>
        <v>NA</v>
      </c>
      <c r="CU19" s="8">
        <f t="shared" si="44"/>
        <v>-6.0453951106134469E-4</v>
      </c>
      <c r="CV19">
        <v>10.350666690000001</v>
      </c>
      <c r="CW19" s="1">
        <v>-4.6020999999999999E-5</v>
      </c>
      <c r="CX19">
        <v>240</v>
      </c>
      <c r="CY19" s="8">
        <f t="shared" si="45"/>
        <v>-3.8471110481475597E-5</v>
      </c>
      <c r="CZ19" s="10" t="str">
        <f t="shared" si="46"/>
        <v>NA</v>
      </c>
      <c r="DA19" s="8">
        <f t="shared" si="47"/>
        <v>-7.5498895185244021E-6</v>
      </c>
      <c r="DB19" t="s">
        <v>1</v>
      </c>
      <c r="DC19" s="5" t="s">
        <v>9</v>
      </c>
    </row>
    <row r="20" spans="1:107" x14ac:dyDescent="0.25">
      <c r="A20" s="9">
        <f t="shared" si="48"/>
        <v>45618.246527777839</v>
      </c>
      <c r="B20">
        <v>18</v>
      </c>
      <c r="C20">
        <v>19</v>
      </c>
      <c r="D20" s="7">
        <v>45618</v>
      </c>
      <c r="E20">
        <v>5.7075000449999997</v>
      </c>
      <c r="F20">
        <v>13.98229162</v>
      </c>
      <c r="G20">
        <v>13.9629542</v>
      </c>
      <c r="H20">
        <v>14.022308280000001</v>
      </c>
      <c r="I20">
        <v>14.014983320000001</v>
      </c>
      <c r="J20">
        <v>9.4939308600000007</v>
      </c>
      <c r="K20">
        <v>-6.9519919089999999E-4</v>
      </c>
      <c r="L20">
        <v>240</v>
      </c>
      <c r="M20" s="8">
        <f t="shared" si="0"/>
        <v>-2.6519329521872169E-5</v>
      </c>
      <c r="N20" s="8" t="str">
        <f t="shared" si="1"/>
        <v>NA</v>
      </c>
      <c r="O20" s="8">
        <f t="shared" si="2"/>
        <v>-6.6867986137812783E-4</v>
      </c>
      <c r="P20">
        <v>10.552075</v>
      </c>
      <c r="Q20" s="1">
        <v>2.2053999999999999E-5</v>
      </c>
      <c r="R20">
        <v>240</v>
      </c>
      <c r="S20" s="8">
        <f t="shared" si="3"/>
        <v>-3.9309324317071841E-5</v>
      </c>
      <c r="T20" s="10" t="str">
        <f t="shared" si="4"/>
        <v>NA</v>
      </c>
      <c r="U20" s="8">
        <f t="shared" si="5"/>
        <v>6.1363324317071844E-5</v>
      </c>
      <c r="V20">
        <v>9.6158183380000004</v>
      </c>
      <c r="W20">
        <v>-5.9890042680000005E-4</v>
      </c>
      <c r="X20">
        <v>240</v>
      </c>
      <c r="Y20" s="8">
        <f t="shared" si="6"/>
        <v>-2.6859796946939551E-5</v>
      </c>
      <c r="Z20" s="8" t="str">
        <f t="shared" si="7"/>
        <v>NA</v>
      </c>
      <c r="AA20" s="8">
        <f t="shared" si="8"/>
        <v>-5.7204062985306045E-4</v>
      </c>
      <c r="AB20">
        <v>10.06618332</v>
      </c>
      <c r="AC20" s="1">
        <v>-2.7197999999999999E-5</v>
      </c>
      <c r="AD20">
        <v>240</v>
      </c>
      <c r="AE20" s="8">
        <f t="shared" si="9"/>
        <v>-2.658978659764584E-5</v>
      </c>
      <c r="AF20" s="8" t="str">
        <f t="shared" si="10"/>
        <v>NA</v>
      </c>
      <c r="AG20" s="8">
        <f t="shared" si="11"/>
        <v>-6.0821340235415937E-7</v>
      </c>
      <c r="AH20">
        <v>9.7300037540000002</v>
      </c>
      <c r="AI20">
        <v>-3.6422163970000002E-4</v>
      </c>
      <c r="AJ20">
        <v>240</v>
      </c>
      <c r="AK20" s="8">
        <f t="shared" si="12"/>
        <v>-2.5701769497791434E-5</v>
      </c>
      <c r="AL20" s="8" t="str">
        <f t="shared" si="13"/>
        <v>NA</v>
      </c>
      <c r="AM20" s="8">
        <f t="shared" si="14"/>
        <v>-3.3851987020220859E-4</v>
      </c>
      <c r="AN20">
        <v>9.7210320990000003</v>
      </c>
      <c r="AO20">
        <v>-4.3737210729999999E-4</v>
      </c>
      <c r="AP20">
        <v>240</v>
      </c>
      <c r="AQ20" s="8">
        <f t="shared" si="15"/>
        <v>-2.5678070903766854E-5</v>
      </c>
      <c r="AR20" s="8" t="str">
        <f t="shared" si="16"/>
        <v>NA</v>
      </c>
      <c r="AS20" s="8">
        <f t="shared" si="17"/>
        <v>-4.1169403639623313E-4</v>
      </c>
      <c r="AT20">
        <v>9.7174020930000005</v>
      </c>
      <c r="AU20">
        <v>-4.3631382449999998E-4</v>
      </c>
      <c r="AV20">
        <v>240</v>
      </c>
      <c r="AW20" s="8">
        <f t="shared" si="18"/>
        <v>-2.5668482256131519E-5</v>
      </c>
      <c r="AX20" s="8" t="str">
        <f t="shared" si="19"/>
        <v>NA</v>
      </c>
      <c r="AY20" s="8">
        <f t="shared" si="20"/>
        <v>-4.1064534224386845E-4</v>
      </c>
      <c r="AZ20">
        <v>9.7076770779999997</v>
      </c>
      <c r="BA20">
        <v>-3.772217188E-4</v>
      </c>
      <c r="BB20">
        <v>240</v>
      </c>
      <c r="BC20" s="8">
        <f t="shared" si="21"/>
        <v>-2.7116385311806152E-5</v>
      </c>
      <c r="BD20" s="8" t="str">
        <f t="shared" si="22"/>
        <v>NA</v>
      </c>
      <c r="BE20" s="8">
        <f t="shared" si="23"/>
        <v>-3.5010533348819384E-4</v>
      </c>
      <c r="BF20">
        <v>10.291124999999999</v>
      </c>
      <c r="BG20">
        <v>-1.3544390109999999E-4</v>
      </c>
      <c r="BH20">
        <v>240</v>
      </c>
      <c r="BI20" s="8">
        <f t="shared" si="24"/>
        <v>-3.8337215212413289E-5</v>
      </c>
      <c r="BJ20" s="10" t="str">
        <f t="shared" si="25"/>
        <v>NA</v>
      </c>
      <c r="BK20" s="8">
        <f t="shared" si="26"/>
        <v>-9.7106685887586705E-5</v>
      </c>
      <c r="BL20">
        <v>10.17853038</v>
      </c>
      <c r="BM20">
        <v>-4.6711497249999999E-4</v>
      </c>
      <c r="BN20">
        <v>240</v>
      </c>
      <c r="BO20" s="8">
        <f t="shared" si="27"/>
        <v>-2.688655094767885E-5</v>
      </c>
      <c r="BP20" s="8" t="str">
        <f t="shared" si="28"/>
        <v>NA</v>
      </c>
      <c r="BQ20" s="8">
        <f t="shared" si="29"/>
        <v>-4.4022842155232113E-4</v>
      </c>
      <c r="BR20">
        <v>10.42207084</v>
      </c>
      <c r="BS20" s="1">
        <v>-4.3416000000000001E-6</v>
      </c>
      <c r="BT20">
        <v>240</v>
      </c>
      <c r="BU20" s="8">
        <f t="shared" si="30"/>
        <v>-2.9111896324285538E-5</v>
      </c>
      <c r="BV20" s="8" t="str">
        <f t="shared" si="31"/>
        <v>NA</v>
      </c>
      <c r="BW20" s="8">
        <f t="shared" si="32"/>
        <v>2.4770296324285539E-5</v>
      </c>
      <c r="BX20">
        <v>9.9115870790000002</v>
      </c>
      <c r="BY20">
        <v>-7.04808548E-4</v>
      </c>
      <c r="BZ20">
        <v>240</v>
      </c>
      <c r="CA20" s="8">
        <f t="shared" si="33"/>
        <v>-2.6181421189793501E-5</v>
      </c>
      <c r="CB20" s="8" t="str">
        <f t="shared" si="34"/>
        <v>NA</v>
      </c>
      <c r="CC20" s="8">
        <f t="shared" si="35"/>
        <v>-6.7862712681020655E-4</v>
      </c>
      <c r="CD20">
        <v>10.37346668</v>
      </c>
      <c r="CE20" s="1">
        <v>-1.0507E-5</v>
      </c>
      <c r="CF20">
        <v>240</v>
      </c>
      <c r="CG20" s="8">
        <f t="shared" si="36"/>
        <v>-3.8643960170531248E-5</v>
      </c>
      <c r="CH20" s="8" t="str">
        <f t="shared" si="37"/>
        <v>NA</v>
      </c>
      <c r="CI20" s="8">
        <f t="shared" si="38"/>
        <v>2.8136960170531248E-5</v>
      </c>
      <c r="CJ20">
        <v>9.7368054110000006</v>
      </c>
      <c r="CK20">
        <v>-7.5106738430000004E-4</v>
      </c>
      <c r="CL20">
        <v>240</v>
      </c>
      <c r="CM20" s="8">
        <f t="shared" si="39"/>
        <v>-2.7197749277126815E-5</v>
      </c>
      <c r="CN20" s="8" t="str">
        <f t="shared" si="40"/>
        <v>NA</v>
      </c>
      <c r="CO20" s="8">
        <f t="shared" si="41"/>
        <v>-7.2386963502287318E-4</v>
      </c>
      <c r="CP20">
        <v>9.811143307</v>
      </c>
      <c r="CQ20" s="1">
        <v>-8.6401000000000005E-6</v>
      </c>
      <c r="CR20">
        <v>240</v>
      </c>
      <c r="CS20" s="8">
        <f t="shared" si="42"/>
        <v>-2.591609933168307E-5</v>
      </c>
      <c r="CT20" s="8" t="str">
        <f t="shared" si="43"/>
        <v>NA</v>
      </c>
      <c r="CU20" s="8">
        <f t="shared" si="44"/>
        <v>1.7275999331683072E-5</v>
      </c>
      <c r="CV20">
        <v>10.354904149999999</v>
      </c>
      <c r="CW20" s="1">
        <v>-3.1945E-5</v>
      </c>
      <c r="CX20">
        <v>240</v>
      </c>
      <c r="CY20" s="8">
        <f t="shared" si="45"/>
        <v>-3.857480974164258E-5</v>
      </c>
      <c r="CZ20" s="10" t="str">
        <f t="shared" si="46"/>
        <v>NA</v>
      </c>
      <c r="DA20" s="8">
        <f t="shared" si="47"/>
        <v>6.6298097416425805E-6</v>
      </c>
      <c r="DB20" t="s">
        <v>1</v>
      </c>
      <c r="DC20" s="5" t="s">
        <v>9</v>
      </c>
    </row>
    <row r="21" spans="1:107" x14ac:dyDescent="0.25">
      <c r="A21" s="9">
        <f t="shared" si="48"/>
        <v>45618.27430555562</v>
      </c>
      <c r="B21">
        <v>19</v>
      </c>
      <c r="C21">
        <v>20</v>
      </c>
      <c r="D21" s="7">
        <v>45618</v>
      </c>
      <c r="E21">
        <v>6.3658332939999998</v>
      </c>
      <c r="F21">
        <v>13.990487480000001</v>
      </c>
      <c r="G21">
        <v>13.958512560000001</v>
      </c>
      <c r="H21">
        <v>14.05750417</v>
      </c>
      <c r="I21">
        <v>14.024916660000001</v>
      </c>
      <c r="J21" s="2">
        <v>8.7622625630000002</v>
      </c>
      <c r="K21" s="2">
        <v>-6.5152648060000005E-4</v>
      </c>
      <c r="L21" s="2">
        <v>96</v>
      </c>
      <c r="M21" s="8">
        <f t="shared" si="0"/>
        <v>-2.5121838261281561E-5</v>
      </c>
      <c r="N21" s="8" t="str">
        <f t="shared" si="1"/>
        <v>NA</v>
      </c>
      <c r="O21" s="8">
        <f t="shared" si="2"/>
        <v>-6.2640464233871846E-4</v>
      </c>
      <c r="P21">
        <v>10.551758299999999</v>
      </c>
      <c r="Q21" s="1">
        <v>3.0815000000000002E-5</v>
      </c>
      <c r="R21">
        <v>240</v>
      </c>
      <c r="S21" s="8">
        <f t="shared" si="3"/>
        <v>-3.9397766078734258E-5</v>
      </c>
      <c r="T21" s="10" t="str">
        <f t="shared" si="4"/>
        <v>NA</v>
      </c>
      <c r="U21" s="8">
        <f t="shared" si="5"/>
        <v>7.021276607873426E-5</v>
      </c>
      <c r="V21" s="2">
        <v>9.4938532819999999</v>
      </c>
      <c r="W21" s="2">
        <v>-5.4046003239999999E-4</v>
      </c>
      <c r="X21" s="2">
        <v>306</v>
      </c>
      <c r="Y21" s="8">
        <f t="shared" si="6"/>
        <v>-2.721934487946719E-5</v>
      </c>
      <c r="Z21" s="8" t="str">
        <f t="shared" si="7"/>
        <v>NA</v>
      </c>
      <c r="AA21" s="8">
        <f t="shared" si="8"/>
        <v>-5.1324068752053279E-4</v>
      </c>
      <c r="AB21">
        <v>10.062262479999999</v>
      </c>
      <c r="AC21" s="1">
        <v>-2.1413E-5</v>
      </c>
      <c r="AD21">
        <v>240</v>
      </c>
      <c r="AE21" s="8">
        <f t="shared" si="9"/>
        <v>-2.6843799252149036E-5</v>
      </c>
      <c r="AF21" s="8" t="str">
        <f t="shared" si="10"/>
        <v>NA</v>
      </c>
      <c r="AG21" s="8">
        <f t="shared" si="11"/>
        <v>5.4307992521490363E-6</v>
      </c>
      <c r="AH21">
        <v>9.6623520490000008</v>
      </c>
      <c r="AI21">
        <v>-3.5383928000000002E-4</v>
      </c>
      <c r="AJ21">
        <v>240</v>
      </c>
      <c r="AK21" s="8">
        <f t="shared" si="12"/>
        <v>-2.5776930309906502E-5</v>
      </c>
      <c r="AL21" s="8" t="str">
        <f t="shared" si="13"/>
        <v>NA</v>
      </c>
      <c r="AM21" s="8">
        <f t="shared" si="14"/>
        <v>-3.2806234969009351E-4</v>
      </c>
      <c r="AN21">
        <v>9.4660612539999995</v>
      </c>
      <c r="AO21">
        <v>-7.2871341450000005E-4</v>
      </c>
      <c r="AP21">
        <v>240</v>
      </c>
      <c r="AQ21" s="8">
        <f t="shared" si="15"/>
        <v>-2.5253271668870458E-5</v>
      </c>
      <c r="AR21" s="8" t="str">
        <f t="shared" si="16"/>
        <v>NA</v>
      </c>
      <c r="AS21" s="8">
        <f t="shared" si="17"/>
        <v>-7.0346014283112956E-4</v>
      </c>
      <c r="AT21">
        <v>9.4823141569999994</v>
      </c>
      <c r="AU21">
        <v>-7.6651323470000002E-4</v>
      </c>
      <c r="AV21">
        <v>240</v>
      </c>
      <c r="AW21" s="8">
        <f t="shared" si="18"/>
        <v>-2.5296630671506677E-5</v>
      </c>
      <c r="AX21" s="8" t="str">
        <f t="shared" si="19"/>
        <v>NA</v>
      </c>
      <c r="AY21" s="8">
        <f t="shared" si="20"/>
        <v>-7.4121660402849329E-4</v>
      </c>
      <c r="AZ21">
        <v>9.6893270969999996</v>
      </c>
      <c r="BA21">
        <v>-4.222097789E-4</v>
      </c>
      <c r="BB21">
        <v>240</v>
      </c>
      <c r="BC21" s="8">
        <f t="shared" si="21"/>
        <v>-2.7779777933080729E-5</v>
      </c>
      <c r="BD21" s="8" t="str">
        <f t="shared" si="22"/>
        <v>NA</v>
      </c>
      <c r="BE21" s="8">
        <f t="shared" si="23"/>
        <v>-3.9443000096691928E-4</v>
      </c>
      <c r="BF21">
        <v>10.321037499999999</v>
      </c>
      <c r="BG21">
        <v>-1.0940346229999999E-4</v>
      </c>
      <c r="BH21">
        <v>240</v>
      </c>
      <c r="BI21" s="8">
        <f t="shared" si="24"/>
        <v>-3.8536309262774168E-5</v>
      </c>
      <c r="BJ21" s="10" t="str">
        <f t="shared" si="25"/>
        <v>NA</v>
      </c>
      <c r="BK21" s="8">
        <f t="shared" si="26"/>
        <v>-7.0867153037225834E-5</v>
      </c>
      <c r="BL21">
        <v>10.163753290000001</v>
      </c>
      <c r="BM21">
        <v>-4.0475939310000001E-4</v>
      </c>
      <c r="BN21">
        <v>240</v>
      </c>
      <c r="BO21" s="8">
        <f t="shared" si="27"/>
        <v>-2.7114553362866496E-5</v>
      </c>
      <c r="BP21" s="8" t="str">
        <f t="shared" si="28"/>
        <v>NA</v>
      </c>
      <c r="BQ21" s="8">
        <f t="shared" si="29"/>
        <v>-3.7764483973713351E-4</v>
      </c>
      <c r="BR21">
        <v>10.44646253</v>
      </c>
      <c r="BS21" s="1">
        <v>1.1462E-7</v>
      </c>
      <c r="BT21">
        <v>240</v>
      </c>
      <c r="BU21" s="8">
        <f t="shared" si="30"/>
        <v>-2.9950522504240801E-5</v>
      </c>
      <c r="BV21" s="8" t="str">
        <f t="shared" si="31"/>
        <v>NA</v>
      </c>
      <c r="BW21" s="8">
        <f t="shared" si="32"/>
        <v>3.00651425042408E-5</v>
      </c>
      <c r="BX21" s="2">
        <v>9.5525254630000003</v>
      </c>
      <c r="BY21" s="2">
        <v>-9.727058647E-4</v>
      </c>
      <c r="BZ21" s="2">
        <v>216</v>
      </c>
      <c r="CA21" s="8">
        <f t="shared" si="33"/>
        <v>-2.548393826830624E-5</v>
      </c>
      <c r="CB21" s="8" t="str">
        <f t="shared" si="34"/>
        <v>NA</v>
      </c>
      <c r="CC21" s="8">
        <f t="shared" si="35"/>
        <v>-9.4722192643169377E-4</v>
      </c>
      <c r="CD21">
        <v>10.39989585</v>
      </c>
      <c r="CE21" s="1">
        <v>9.1252000000000003E-6</v>
      </c>
      <c r="CF21">
        <v>240</v>
      </c>
      <c r="CG21" s="8">
        <f t="shared" si="36"/>
        <v>-3.883074766235872E-5</v>
      </c>
      <c r="CH21" s="8" t="str">
        <f t="shared" si="37"/>
        <v>NA</v>
      </c>
      <c r="CI21" s="8">
        <f t="shared" si="38"/>
        <v>4.7955947662358719E-5</v>
      </c>
      <c r="CJ21">
        <v>9.7313058340000005</v>
      </c>
      <c r="CK21">
        <v>-7.9200525090000003E-4</v>
      </c>
      <c r="CL21">
        <v>240</v>
      </c>
      <c r="CM21" s="8">
        <f t="shared" si="39"/>
        <v>-2.7900133039281269E-5</v>
      </c>
      <c r="CN21" s="8" t="str">
        <f t="shared" si="40"/>
        <v>NA</v>
      </c>
      <c r="CO21" s="8">
        <f t="shared" si="41"/>
        <v>-7.6410511786071875E-4</v>
      </c>
      <c r="CP21">
        <v>10.15117375</v>
      </c>
      <c r="CQ21">
        <v>-5.5568495109999995E-4</v>
      </c>
      <c r="CR21">
        <v>240</v>
      </c>
      <c r="CS21" s="8">
        <f t="shared" si="42"/>
        <v>-2.708099404684631E-5</v>
      </c>
      <c r="CT21" s="8" t="str">
        <f t="shared" si="43"/>
        <v>NA</v>
      </c>
      <c r="CU21" s="8">
        <f t="shared" si="44"/>
        <v>-5.2860395705315363E-4</v>
      </c>
      <c r="CV21">
        <v>10.381712500000001</v>
      </c>
      <c r="CW21" s="1">
        <v>-2.6239000000000001E-5</v>
      </c>
      <c r="CX21">
        <v>240</v>
      </c>
      <c r="CY21" s="8">
        <f t="shared" si="45"/>
        <v>-3.8762855340580677E-5</v>
      </c>
      <c r="CZ21" s="10" t="str">
        <f t="shared" si="46"/>
        <v>NA</v>
      </c>
      <c r="DA21" s="8">
        <f t="shared" si="47"/>
        <v>1.2523855340580677E-5</v>
      </c>
      <c r="DB21" t="s">
        <v>1</v>
      </c>
      <c r="DC21" s="5" t="s">
        <v>9</v>
      </c>
    </row>
    <row r="22" spans="1:107" x14ac:dyDescent="0.25">
      <c r="A22" s="9">
        <f t="shared" si="48"/>
        <v>45618.302083333401</v>
      </c>
      <c r="B22">
        <v>20</v>
      </c>
      <c r="C22">
        <v>21</v>
      </c>
      <c r="D22" s="7">
        <v>45618</v>
      </c>
      <c r="E22">
        <v>7.1658333379999997</v>
      </c>
      <c r="F22">
        <v>13.993104170000001</v>
      </c>
      <c r="G22">
        <v>13.98512081</v>
      </c>
      <c r="H22">
        <v>14.12732085</v>
      </c>
      <c r="I22">
        <v>14.110250069999999</v>
      </c>
      <c r="J22" s="2">
        <v>9.3040598830000008</v>
      </c>
      <c r="K22" s="2">
        <v>-7.1584283689999999E-4</v>
      </c>
      <c r="L22" s="2">
        <v>212</v>
      </c>
      <c r="M22" s="8">
        <f t="shared" si="0"/>
        <v>-2.7361431443955426E-5</v>
      </c>
      <c r="N22" s="8" t="str">
        <f t="shared" si="1"/>
        <v>NA</v>
      </c>
      <c r="O22" s="8">
        <f t="shared" si="2"/>
        <v>-6.8848140545604462E-4</v>
      </c>
      <c r="P22">
        <v>10.55673747</v>
      </c>
      <c r="Q22" s="1">
        <v>1.2103000000000001E-5</v>
      </c>
      <c r="R22">
        <v>240</v>
      </c>
      <c r="S22" s="8">
        <f t="shared" si="3"/>
        <v>-3.9506020965309971E-5</v>
      </c>
      <c r="T22" s="10" t="str">
        <f t="shared" si="4"/>
        <v>NA</v>
      </c>
      <c r="U22" s="8">
        <f t="shared" si="5"/>
        <v>5.1609020965309973E-5</v>
      </c>
      <c r="V22" s="2">
        <v>9.8996307219999995</v>
      </c>
      <c r="W22" s="2">
        <v>-4.1669388700000002E-4</v>
      </c>
      <c r="X22" s="2">
        <v>114</v>
      </c>
      <c r="Y22" s="8">
        <f t="shared" si="6"/>
        <v>-2.9112889504870566E-5</v>
      </c>
      <c r="Z22" s="8" t="str">
        <f t="shared" si="7"/>
        <v>NA</v>
      </c>
      <c r="AA22" s="8">
        <f t="shared" si="8"/>
        <v>-3.8758099749512946E-4</v>
      </c>
      <c r="AB22">
        <v>10.05731248</v>
      </c>
      <c r="AC22" s="1">
        <v>-2.8036000000000001E-5</v>
      </c>
      <c r="AD22">
        <v>240</v>
      </c>
      <c r="AE22" s="8">
        <f t="shared" si="9"/>
        <v>-2.7094833277954665E-5</v>
      </c>
      <c r="AF22" s="8" t="str">
        <f t="shared" si="10"/>
        <v>NA</v>
      </c>
      <c r="AG22" s="8">
        <f t="shared" si="11"/>
        <v>-9.411667220453355E-7</v>
      </c>
      <c r="AH22">
        <v>9.6578041670000001</v>
      </c>
      <c r="AI22">
        <v>-4.2355685019999998E-4</v>
      </c>
      <c r="AJ22">
        <v>240</v>
      </c>
      <c r="AK22" s="8">
        <f t="shared" si="12"/>
        <v>-2.6018540664454011E-5</v>
      </c>
      <c r="AL22" s="8" t="str">
        <f t="shared" si="13"/>
        <v>NA</v>
      </c>
      <c r="AM22" s="8">
        <f t="shared" si="14"/>
        <v>-3.9753830953554597E-4</v>
      </c>
      <c r="AN22">
        <v>9.7146062329999996</v>
      </c>
      <c r="AO22">
        <v>-4.3379382449999998E-4</v>
      </c>
      <c r="AP22">
        <v>240</v>
      </c>
      <c r="AQ22" s="8">
        <f t="shared" si="15"/>
        <v>-2.6171567878351748E-5</v>
      </c>
      <c r="AR22" s="8" t="str">
        <f t="shared" si="16"/>
        <v>NA</v>
      </c>
      <c r="AS22" s="8">
        <f t="shared" si="17"/>
        <v>-4.0762225662164826E-4</v>
      </c>
      <c r="AT22">
        <v>9.4461537440000001</v>
      </c>
      <c r="AU22">
        <v>-7.5323485590000005E-4</v>
      </c>
      <c r="AV22">
        <v>240</v>
      </c>
      <c r="AW22" s="8">
        <f t="shared" si="18"/>
        <v>-2.5448345303039371E-5</v>
      </c>
      <c r="AX22" s="8" t="str">
        <f t="shared" si="19"/>
        <v>NA</v>
      </c>
      <c r="AY22" s="8">
        <f t="shared" si="20"/>
        <v>-7.2778651059696067E-4</v>
      </c>
      <c r="AZ22">
        <v>9.7281733189999997</v>
      </c>
      <c r="BA22">
        <v>-3.4212085139999999E-4</v>
      </c>
      <c r="BB22">
        <v>240</v>
      </c>
      <c r="BC22" s="8">
        <f t="shared" si="21"/>
        <v>-2.8608666613279453E-5</v>
      </c>
      <c r="BD22" s="8" t="str">
        <f t="shared" si="22"/>
        <v>NA</v>
      </c>
      <c r="BE22" s="8">
        <f t="shared" si="23"/>
        <v>-3.1351218478672054E-4</v>
      </c>
      <c r="BF22">
        <v>10.300487520000001</v>
      </c>
      <c r="BG22">
        <v>-1.204639022E-4</v>
      </c>
      <c r="BH22">
        <v>240</v>
      </c>
      <c r="BI22" s="8">
        <f t="shared" si="24"/>
        <v>-3.8547067886688081E-5</v>
      </c>
      <c r="BJ22" s="10" t="str">
        <f t="shared" si="25"/>
        <v>NA</v>
      </c>
      <c r="BK22" s="8">
        <f t="shared" si="26"/>
        <v>-8.1916834313311925E-5</v>
      </c>
      <c r="BL22">
        <v>10.16052206</v>
      </c>
      <c r="BM22">
        <v>-4.0174755000000001E-4</v>
      </c>
      <c r="BN22">
        <v>240</v>
      </c>
      <c r="BO22" s="8">
        <f t="shared" si="27"/>
        <v>-2.7372884334670733E-5</v>
      </c>
      <c r="BP22" s="8" t="str">
        <f t="shared" si="28"/>
        <v>NA</v>
      </c>
      <c r="BQ22" s="8">
        <f t="shared" si="29"/>
        <v>-3.743746656653293E-4</v>
      </c>
      <c r="BR22">
        <v>10.44240834</v>
      </c>
      <c r="BS22" s="1">
        <v>-1.0963E-5</v>
      </c>
      <c r="BT22">
        <v>240</v>
      </c>
      <c r="BU22" s="8">
        <f t="shared" si="30"/>
        <v>-3.0709092965615254E-5</v>
      </c>
      <c r="BV22" s="8" t="str">
        <f t="shared" si="31"/>
        <v>NA</v>
      </c>
      <c r="BW22" s="8">
        <f t="shared" si="32"/>
        <v>1.9746092965615255E-5</v>
      </c>
      <c r="BX22">
        <v>9.7748441580000005</v>
      </c>
      <c r="BY22">
        <v>-8.767100636E-4</v>
      </c>
      <c r="BZ22">
        <v>240</v>
      </c>
      <c r="CA22" s="8">
        <f t="shared" si="33"/>
        <v>-2.6333851444476461E-5</v>
      </c>
      <c r="CB22" s="8" t="str">
        <f t="shared" si="34"/>
        <v>NA</v>
      </c>
      <c r="CC22" s="8">
        <f t="shared" si="35"/>
        <v>-8.5037621215552353E-4</v>
      </c>
      <c r="CD22">
        <v>10.387354200000001</v>
      </c>
      <c r="CE22" s="1">
        <v>5.3502999999999999E-5</v>
      </c>
      <c r="CF22">
        <v>240</v>
      </c>
      <c r="CG22" s="8">
        <f t="shared" si="36"/>
        <v>-3.8872145297300894E-5</v>
      </c>
      <c r="CH22" s="8" t="str">
        <f t="shared" si="37"/>
        <v>NA</v>
      </c>
      <c r="CI22" s="8">
        <f t="shared" si="38"/>
        <v>9.2375145297300893E-5</v>
      </c>
      <c r="CJ22">
        <v>9.9267729599999992</v>
      </c>
      <c r="CK22">
        <v>-6.3399442789999997E-4</v>
      </c>
      <c r="CL22">
        <v>240</v>
      </c>
      <c r="CM22" s="8">
        <f t="shared" si="39"/>
        <v>-2.9192709550486293E-5</v>
      </c>
      <c r="CN22" s="8" t="str">
        <f t="shared" si="40"/>
        <v>NA</v>
      </c>
      <c r="CO22" s="8">
        <f t="shared" si="41"/>
        <v>-6.0480171834951363E-4</v>
      </c>
      <c r="CP22">
        <v>9.9907504039999999</v>
      </c>
      <c r="CQ22">
        <v>-4.719931651E-4</v>
      </c>
      <c r="CR22">
        <v>240</v>
      </c>
      <c r="CS22" s="8">
        <f t="shared" si="42"/>
        <v>-2.6915512176473432E-5</v>
      </c>
      <c r="CT22" s="8" t="str">
        <f t="shared" si="43"/>
        <v>NA</v>
      </c>
      <c r="CU22" s="8">
        <f t="shared" si="44"/>
        <v>-4.4507765292352655E-4</v>
      </c>
      <c r="CV22">
        <v>10.362099990000001</v>
      </c>
      <c r="CW22" s="1">
        <v>5.3035000000000001E-6</v>
      </c>
      <c r="CX22">
        <v>240</v>
      </c>
      <c r="CY22" s="8">
        <f t="shared" si="45"/>
        <v>-3.8777637562069475E-5</v>
      </c>
      <c r="CZ22" s="10" t="str">
        <f t="shared" si="46"/>
        <v>NA</v>
      </c>
      <c r="DA22" s="8">
        <f t="shared" si="47"/>
        <v>4.4081137562069476E-5</v>
      </c>
      <c r="DB22" t="s">
        <v>1</v>
      </c>
      <c r="DC22" s="5" t="s">
        <v>9</v>
      </c>
    </row>
    <row r="23" spans="1:107" x14ac:dyDescent="0.25">
      <c r="A23" s="9">
        <f t="shared" si="48"/>
        <v>45618.329861111182</v>
      </c>
      <c r="B23">
        <v>21</v>
      </c>
      <c r="C23">
        <v>22</v>
      </c>
      <c r="D23" s="7">
        <v>45618</v>
      </c>
      <c r="E23">
        <v>7.7075001140000001</v>
      </c>
      <c r="F23">
        <v>13.992287449999999</v>
      </c>
      <c r="G23">
        <v>14.009691650000001</v>
      </c>
      <c r="H23">
        <v>14.107908419999999</v>
      </c>
      <c r="I23">
        <v>14.125620870000001</v>
      </c>
      <c r="J23" s="2">
        <v>9.1967504340000001</v>
      </c>
      <c r="K23" s="2">
        <v>-5.6957594759999999E-4</v>
      </c>
      <c r="L23" s="2">
        <v>230</v>
      </c>
      <c r="M23" s="8">
        <f t="shared" si="0"/>
        <v>-2.7724174046179234E-5</v>
      </c>
      <c r="N23" s="8" t="str">
        <f t="shared" si="1"/>
        <v>NA</v>
      </c>
      <c r="O23" s="8">
        <f t="shared" si="2"/>
        <v>-5.4185177355382081E-4</v>
      </c>
      <c r="P23">
        <v>10.559612489999999</v>
      </c>
      <c r="Q23" s="1">
        <v>1.1775E-5</v>
      </c>
      <c r="R23">
        <v>240</v>
      </c>
      <c r="S23" s="8">
        <f t="shared" si="3"/>
        <v>-3.9606468292242705E-5</v>
      </c>
      <c r="T23" s="10" t="str">
        <f t="shared" si="4"/>
        <v>NA</v>
      </c>
      <c r="U23" s="8">
        <f t="shared" si="5"/>
        <v>5.1381468292242706E-5</v>
      </c>
      <c r="V23">
        <v>9.7458633500000005</v>
      </c>
      <c r="W23">
        <v>-3.5289623619999999E-4</v>
      </c>
      <c r="X23">
        <v>240</v>
      </c>
      <c r="Y23" s="8">
        <f t="shared" si="6"/>
        <v>-2.9379508956421839E-5</v>
      </c>
      <c r="Z23" s="8" t="str">
        <f t="shared" si="7"/>
        <v>NA</v>
      </c>
      <c r="AA23" s="8">
        <f t="shared" si="8"/>
        <v>-3.2351672724357817E-4</v>
      </c>
      <c r="AB23">
        <v>10.048670850000001</v>
      </c>
      <c r="AC23" s="1">
        <v>-1.8487000000000001E-5</v>
      </c>
      <c r="AD23">
        <v>240</v>
      </c>
      <c r="AE23" s="8">
        <f t="shared" si="9"/>
        <v>-2.7335564795467053E-5</v>
      </c>
      <c r="AF23" s="8" t="str">
        <f t="shared" si="10"/>
        <v>NA</v>
      </c>
      <c r="AG23" s="8">
        <f t="shared" si="11"/>
        <v>8.848564795467052E-6</v>
      </c>
      <c r="AH23">
        <v>9.6789537390000007</v>
      </c>
      <c r="AI23">
        <v>-3.404675084E-4</v>
      </c>
      <c r="AJ23">
        <v>240</v>
      </c>
      <c r="AK23" s="8">
        <f t="shared" si="12"/>
        <v>-2.6329817249886598E-5</v>
      </c>
      <c r="AL23" s="8" t="str">
        <f t="shared" si="13"/>
        <v>NA</v>
      </c>
      <c r="AM23" s="8">
        <f t="shared" si="14"/>
        <v>-3.1413769115011341E-4</v>
      </c>
      <c r="AN23">
        <v>9.5929654279999994</v>
      </c>
      <c r="AO23">
        <v>-5.6755165830000003E-4</v>
      </c>
      <c r="AP23">
        <v>240</v>
      </c>
      <c r="AQ23" s="8">
        <f t="shared" si="15"/>
        <v>-2.6095901831411798E-5</v>
      </c>
      <c r="AR23" s="8" t="str">
        <f t="shared" si="16"/>
        <v>NA</v>
      </c>
      <c r="AS23" s="8">
        <f t="shared" si="17"/>
        <v>-5.4145575646858822E-4</v>
      </c>
      <c r="AT23">
        <v>9.6057537439999994</v>
      </c>
      <c r="AU23">
        <v>-4.6343172419999998E-4</v>
      </c>
      <c r="AV23">
        <v>240</v>
      </c>
      <c r="AW23" s="8">
        <f t="shared" si="18"/>
        <v>-2.6130690098025476E-5</v>
      </c>
      <c r="AX23" s="8" t="str">
        <f t="shared" si="19"/>
        <v>NA</v>
      </c>
      <c r="AY23" s="8">
        <f t="shared" si="20"/>
        <v>-4.3730103410197452E-4</v>
      </c>
      <c r="AZ23">
        <v>9.6761679370000007</v>
      </c>
      <c r="BA23">
        <v>-3.771332395E-4</v>
      </c>
      <c r="BB23">
        <v>240</v>
      </c>
      <c r="BC23" s="8">
        <f t="shared" si="21"/>
        <v>-2.9169407815361306E-5</v>
      </c>
      <c r="BD23" s="8" t="str">
        <f t="shared" si="22"/>
        <v>NA</v>
      </c>
      <c r="BE23" s="8">
        <f t="shared" si="23"/>
        <v>-3.4796383168463871E-4</v>
      </c>
      <c r="BF23">
        <v>10.291983330000001</v>
      </c>
      <c r="BG23">
        <v>-1.603826556E-4</v>
      </c>
      <c r="BH23">
        <v>240</v>
      </c>
      <c r="BI23" s="8">
        <f t="shared" si="24"/>
        <v>-3.860265817613687E-5</v>
      </c>
      <c r="BJ23" s="10" t="str">
        <f t="shared" si="25"/>
        <v>NA</v>
      </c>
      <c r="BK23" s="8">
        <f t="shared" si="26"/>
        <v>-1.2177999742386312E-4</v>
      </c>
      <c r="BL23">
        <v>10.08341414</v>
      </c>
      <c r="BM23">
        <v>-4.3852228969999999E-4</v>
      </c>
      <c r="BN23">
        <v>240</v>
      </c>
      <c r="BO23" s="8">
        <f t="shared" si="27"/>
        <v>-2.7430077539408976E-5</v>
      </c>
      <c r="BP23" s="8" t="str">
        <f t="shared" si="28"/>
        <v>NA</v>
      </c>
      <c r="BQ23" s="8">
        <f t="shared" si="29"/>
        <v>-4.1109221216059102E-4</v>
      </c>
      <c r="BR23">
        <v>10.43345835</v>
      </c>
      <c r="BS23" s="1">
        <v>-3.3473999999999998E-5</v>
      </c>
      <c r="BT23">
        <v>240</v>
      </c>
      <c r="BU23" s="8">
        <f t="shared" si="30"/>
        <v>-3.1452306689717665E-5</v>
      </c>
      <c r="BV23" s="8" t="str">
        <f t="shared" si="31"/>
        <v>NA</v>
      </c>
      <c r="BW23" s="8">
        <f t="shared" si="32"/>
        <v>-2.0216933102823332E-6</v>
      </c>
      <c r="BX23">
        <v>10.15948624</v>
      </c>
      <c r="BY23">
        <v>-4.9281219200000002E-4</v>
      </c>
      <c r="BZ23">
        <v>240</v>
      </c>
      <c r="CA23" s="8">
        <f t="shared" si="33"/>
        <v>-2.7637017725799622E-5</v>
      </c>
      <c r="CB23" s="8" t="str">
        <f t="shared" si="34"/>
        <v>NA</v>
      </c>
      <c r="CC23" s="8">
        <f t="shared" si="35"/>
        <v>-4.6517517427420039E-4</v>
      </c>
      <c r="CD23">
        <v>10.35845832</v>
      </c>
      <c r="CE23" s="1">
        <v>-3.1189000000000002E-5</v>
      </c>
      <c r="CF23">
        <v>240</v>
      </c>
      <c r="CG23" s="8">
        <f t="shared" si="36"/>
        <v>-3.8851989255866871E-5</v>
      </c>
      <c r="CH23" s="8" t="str">
        <f t="shared" si="37"/>
        <v>NA</v>
      </c>
      <c r="CI23" s="8">
        <f t="shared" si="38"/>
        <v>7.6629892558668686E-6</v>
      </c>
      <c r="CJ23">
        <v>9.9676387389999999</v>
      </c>
      <c r="CK23">
        <v>-6.5607530849999996E-4</v>
      </c>
      <c r="CL23">
        <v>240</v>
      </c>
      <c r="CM23" s="8">
        <f t="shared" si="39"/>
        <v>-3.0048064608542631E-5</v>
      </c>
      <c r="CN23" s="8" t="str">
        <f t="shared" si="40"/>
        <v>NA</v>
      </c>
      <c r="CO23" s="8">
        <f t="shared" si="41"/>
        <v>-6.260272438914573E-4</v>
      </c>
      <c r="CP23">
        <v>9.9816475350000005</v>
      </c>
      <c r="CQ23">
        <v>-5.3816039160000002E-4</v>
      </c>
      <c r="CR23">
        <v>240</v>
      </c>
      <c r="CS23" s="8">
        <f t="shared" si="42"/>
        <v>-2.7153240167927933E-5</v>
      </c>
      <c r="CT23" s="8" t="str">
        <f t="shared" si="43"/>
        <v>NA</v>
      </c>
      <c r="CU23" s="8">
        <f t="shared" si="44"/>
        <v>-5.1100715143207213E-4</v>
      </c>
      <c r="CV23">
        <v>10.3484417</v>
      </c>
      <c r="CW23" s="1">
        <v>-4.5519999999999998E-5</v>
      </c>
      <c r="CX23">
        <v>240</v>
      </c>
      <c r="CY23" s="8">
        <f t="shared" si="45"/>
        <v>-3.8814419416746252E-5</v>
      </c>
      <c r="CZ23" s="10" t="str">
        <f t="shared" si="46"/>
        <v>NA</v>
      </c>
      <c r="DA23" s="8">
        <f t="shared" si="47"/>
        <v>-6.7055805832537459E-6</v>
      </c>
      <c r="DB23" t="s">
        <v>1</v>
      </c>
      <c r="DC23" s="5" t="s">
        <v>9</v>
      </c>
    </row>
    <row r="24" spans="1:107" x14ac:dyDescent="0.25">
      <c r="A24" s="9">
        <f>A23+40/24/60</f>
        <v>45618.357638888963</v>
      </c>
      <c r="B24" t="s">
        <v>0</v>
      </c>
      <c r="C24">
        <v>23</v>
      </c>
      <c r="D24" s="7">
        <v>45618</v>
      </c>
      <c r="E24">
        <v>8.6258333789999995</v>
      </c>
      <c r="F24">
        <v>14.01425925</v>
      </c>
      <c r="G24">
        <v>13.998370339999999</v>
      </c>
      <c r="H24">
        <v>14.13971755</v>
      </c>
      <c r="I24">
        <v>14.11147688</v>
      </c>
      <c r="J24" s="2">
        <v>7.0484440040000003</v>
      </c>
      <c r="K24" s="2">
        <v>-4.9766935489999997E-4</v>
      </c>
      <c r="L24" s="2">
        <v>216</v>
      </c>
      <c r="M24" s="8">
        <f t="shared" si="0"/>
        <v>-2.1767838766345482E-5</v>
      </c>
      <c r="N24" s="8" t="str">
        <f t="shared" si="1"/>
        <v>NA</v>
      </c>
      <c r="O24" s="8">
        <f t="shared" si="2"/>
        <v>-4.7590151613365446E-4</v>
      </c>
      <c r="P24">
        <v>8.0472689600000002</v>
      </c>
      <c r="Q24" s="1">
        <v>-9.6087000000000003E-5</v>
      </c>
      <c r="R24">
        <v>216</v>
      </c>
      <c r="S24" s="8">
        <f t="shared" si="3"/>
        <v>-3.0251645009788889E-5</v>
      </c>
      <c r="T24" s="10" t="str">
        <f t="shared" si="4"/>
        <v>NA</v>
      </c>
      <c r="U24" s="8">
        <f t="shared" si="5"/>
        <v>-6.5835354990211118E-5</v>
      </c>
      <c r="V24">
        <v>7.2487013539999996</v>
      </c>
      <c r="W24">
        <v>-2.8143313669999999E-4</v>
      </c>
      <c r="X24">
        <v>216</v>
      </c>
      <c r="Y24" s="8">
        <f t="shared" si="6"/>
        <v>-2.2386297209670248E-5</v>
      </c>
      <c r="Z24" s="8" t="str">
        <f t="shared" si="7"/>
        <v>NA</v>
      </c>
      <c r="AA24" s="8">
        <f t="shared" si="8"/>
        <v>-2.5904683949032976E-4</v>
      </c>
      <c r="AB24">
        <v>7.5699680889999996</v>
      </c>
      <c r="AC24" s="1">
        <v>-1.2962000000000001E-5</v>
      </c>
      <c r="AD24">
        <v>216</v>
      </c>
      <c r="AE24" s="8">
        <f t="shared" si="9"/>
        <v>-2.0791597423182842E-5</v>
      </c>
      <c r="AF24" s="8" t="str">
        <f t="shared" si="10"/>
        <v>NA</v>
      </c>
      <c r="AG24" s="8">
        <f t="shared" si="11"/>
        <v>7.8295974231828414E-6</v>
      </c>
      <c r="AH24">
        <v>7.2769717439999999</v>
      </c>
      <c r="AI24">
        <v>-3.7255788759999999E-4</v>
      </c>
      <c r="AJ24">
        <v>216</v>
      </c>
      <c r="AK24" s="8">
        <f t="shared" si="12"/>
        <v>-1.9986856639591414E-5</v>
      </c>
      <c r="AL24" s="8" t="str">
        <f t="shared" si="13"/>
        <v>NA</v>
      </c>
      <c r="AM24" s="8">
        <f t="shared" si="14"/>
        <v>-3.5257103096040859E-4</v>
      </c>
      <c r="AN24">
        <v>7.2392611240000004</v>
      </c>
      <c r="AO24">
        <v>-4.2160194549999998E-4</v>
      </c>
      <c r="AP24">
        <v>216</v>
      </c>
      <c r="AQ24" s="8">
        <f t="shared" si="15"/>
        <v>-1.9883281033934906E-5</v>
      </c>
      <c r="AR24" s="8" t="str">
        <f t="shared" si="16"/>
        <v>NA</v>
      </c>
      <c r="AS24" s="8">
        <f t="shared" si="17"/>
        <v>-4.0171866446606509E-4</v>
      </c>
      <c r="AT24">
        <v>7.0995007560000003</v>
      </c>
      <c r="AU24" s="1">
        <v>-4.3353647499999999E-4</v>
      </c>
      <c r="AV24">
        <v>138</v>
      </c>
      <c r="AW24" s="8">
        <f t="shared" si="18"/>
        <v>-1.9499416627505716E-5</v>
      </c>
      <c r="AX24" s="8" t="str">
        <f t="shared" si="19"/>
        <v>NA</v>
      </c>
      <c r="AY24" s="8">
        <f t="shared" si="20"/>
        <v>-4.1403705837249425E-4</v>
      </c>
      <c r="AZ24">
        <v>7.2036578499999999</v>
      </c>
      <c r="BA24">
        <v>-3.3691475959999999E-4</v>
      </c>
      <c r="BB24">
        <v>216</v>
      </c>
      <c r="BC24" s="8">
        <f t="shared" si="21"/>
        <v>-2.2247188530933946E-5</v>
      </c>
      <c r="BD24" s="8" t="str">
        <f t="shared" si="22"/>
        <v>NA</v>
      </c>
      <c r="BE24" s="8">
        <f t="shared" si="23"/>
        <v>-3.1466757106906603E-4</v>
      </c>
      <c r="BF24">
        <v>7.6848143320000002</v>
      </c>
      <c r="BG24" s="1">
        <v>-4.7287000000000003E-5</v>
      </c>
      <c r="BH24">
        <v>216</v>
      </c>
      <c r="BI24" s="8">
        <f t="shared" si="24"/>
        <v>-2.8889089738812698E-5</v>
      </c>
      <c r="BJ24" s="10" t="str">
        <f t="shared" si="25"/>
        <v>NA</v>
      </c>
      <c r="BK24" s="4" t="s">
        <v>0</v>
      </c>
      <c r="BL24">
        <v>6.9988680839999997</v>
      </c>
      <c r="BM24">
        <v>-3.5402444699999999E-4</v>
      </c>
      <c r="BN24">
        <v>216</v>
      </c>
      <c r="BO24" s="8">
        <f t="shared" si="27"/>
        <v>-1.922301995327355E-5</v>
      </c>
      <c r="BP24" s="8" t="str">
        <f t="shared" si="28"/>
        <v>NA</v>
      </c>
      <c r="BQ24" s="8">
        <f t="shared" si="29"/>
        <v>-3.3480142704672645E-4</v>
      </c>
      <c r="BR24">
        <v>7.4940111170000003</v>
      </c>
      <c r="BS24">
        <v>1.5293459840000001E-4</v>
      </c>
      <c r="BT24">
        <v>216</v>
      </c>
      <c r="BU24" s="8">
        <f t="shared" si="30"/>
        <v>-2.3143891845559255E-5</v>
      </c>
      <c r="BV24" s="8" t="str">
        <f t="shared" si="31"/>
        <v>NA</v>
      </c>
      <c r="BW24" s="8">
        <f t="shared" si="32"/>
        <v>1.7607849024555927E-4</v>
      </c>
      <c r="BX24">
        <v>7.0596824439999999</v>
      </c>
      <c r="BY24">
        <v>-3.903892479E-4</v>
      </c>
      <c r="BZ24">
        <v>216</v>
      </c>
      <c r="CA24" s="8">
        <f t="shared" si="33"/>
        <v>-1.9390052056421499E-5</v>
      </c>
      <c r="CB24" s="8" t="str">
        <f t="shared" si="34"/>
        <v>NA</v>
      </c>
      <c r="CC24" s="8">
        <f t="shared" si="35"/>
        <v>-3.709991958435785E-4</v>
      </c>
      <c r="CD24">
        <v>8.0434560049999995</v>
      </c>
      <c r="CE24">
        <v>-1.808324864E-4</v>
      </c>
      <c r="CF24">
        <v>216</v>
      </c>
      <c r="CG24" s="8">
        <f t="shared" si="36"/>
        <v>-3.023731118278849E-5</v>
      </c>
      <c r="CH24" s="8" t="str">
        <f t="shared" si="37"/>
        <v>NA</v>
      </c>
      <c r="CI24" s="8">
        <f t="shared" si="38"/>
        <v>-1.5059517521721151E-4</v>
      </c>
      <c r="CJ24">
        <v>6.6206583539999997</v>
      </c>
      <c r="CK24">
        <v>-6.2948793329999997E-4</v>
      </c>
      <c r="CL24">
        <v>216</v>
      </c>
      <c r="CM24" s="8">
        <f t="shared" si="39"/>
        <v>-2.0446700505124742E-5</v>
      </c>
      <c r="CN24" s="8" t="str">
        <f t="shared" si="40"/>
        <v>NA</v>
      </c>
      <c r="CO24" s="8">
        <f t="shared" si="41"/>
        <v>-6.0904123279487523E-4</v>
      </c>
      <c r="CP24" s="2">
        <v>7.1758804060000001</v>
      </c>
      <c r="CQ24" s="2">
        <v>-2.196837048E-4</v>
      </c>
      <c r="CR24" s="2">
        <v>128</v>
      </c>
      <c r="CS24" s="8">
        <f t="shared" si="42"/>
        <v>-1.9709200197984859E-5</v>
      </c>
      <c r="CT24" s="8" t="str">
        <f t="shared" si="43"/>
        <v>NA</v>
      </c>
      <c r="CU24" s="8">
        <f t="shared" si="44"/>
        <v>-1.9997450460201513E-4</v>
      </c>
      <c r="CV24">
        <v>7.8536976550000004</v>
      </c>
      <c r="CW24" s="1">
        <v>4.0426999999999998E-5</v>
      </c>
      <c r="CX24">
        <v>216</v>
      </c>
      <c r="CY24" s="8">
        <f t="shared" si="45"/>
        <v>-2.9523963304101053E-5</v>
      </c>
      <c r="CZ24" s="10" t="str">
        <f t="shared" si="46"/>
        <v>NA</v>
      </c>
      <c r="DA24" s="8">
        <f t="shared" si="47"/>
        <v>6.9950963304101058E-5</v>
      </c>
      <c r="DB24" t="s">
        <v>2</v>
      </c>
      <c r="DC24" s="5" t="s">
        <v>9</v>
      </c>
    </row>
    <row r="25" spans="1:107" x14ac:dyDescent="0.25">
      <c r="A25" s="9">
        <f>A24+40/24/60</f>
        <v>45618.385416666744</v>
      </c>
      <c r="B25" t="s">
        <v>0</v>
      </c>
      <c r="C25">
        <v>24</v>
      </c>
      <c r="D25" s="7">
        <v>45618</v>
      </c>
      <c r="E25">
        <v>9.1224999960000002</v>
      </c>
      <c r="F25">
        <v>14.06225457</v>
      </c>
      <c r="G25">
        <v>14.03726395</v>
      </c>
      <c r="H25">
        <v>14.082939769999999</v>
      </c>
      <c r="I25">
        <v>14.081148110000001</v>
      </c>
      <c r="J25" s="2">
        <v>6.555676353</v>
      </c>
      <c r="K25" s="2">
        <v>-5.2426075170000001E-4</v>
      </c>
      <c r="L25" s="2">
        <v>182</v>
      </c>
      <c r="M25" s="8">
        <f t="shared" si="0"/>
        <v>-2.0729538222601806E-5</v>
      </c>
      <c r="N25" s="8" t="str">
        <f t="shared" si="1"/>
        <v>NA</v>
      </c>
      <c r="O25" s="8">
        <f t="shared" si="2"/>
        <v>-5.0353121347739818E-4</v>
      </c>
      <c r="P25">
        <v>8.0062087769999994</v>
      </c>
      <c r="Q25" s="1">
        <v>-1.6456E-5</v>
      </c>
      <c r="R25">
        <v>216</v>
      </c>
      <c r="S25" s="8">
        <f t="shared" si="3"/>
        <v>-3.0165290658697607E-5</v>
      </c>
      <c r="T25" s="10" t="str">
        <f t="shared" si="4"/>
        <v>NA</v>
      </c>
      <c r="U25" s="8">
        <f t="shared" si="5"/>
        <v>1.3709290658697608E-5</v>
      </c>
      <c r="V25">
        <v>6.9534393369999998</v>
      </c>
      <c r="W25">
        <v>-2.6292710690000001E-4</v>
      </c>
      <c r="X25">
        <v>216</v>
      </c>
      <c r="Y25" s="8">
        <f t="shared" si="6"/>
        <v>-2.1987294483950928E-5</v>
      </c>
      <c r="Z25" s="8" t="str">
        <f t="shared" si="7"/>
        <v>NA</v>
      </c>
      <c r="AA25" s="8">
        <f t="shared" si="8"/>
        <v>-2.4093981241604908E-4</v>
      </c>
      <c r="AB25">
        <v>7.5663921629999997</v>
      </c>
      <c r="AC25" s="1">
        <v>-2.0779E-6</v>
      </c>
      <c r="AD25">
        <v>216</v>
      </c>
      <c r="AE25" s="8">
        <f t="shared" si="9"/>
        <v>-2.0980570437500942E-5</v>
      </c>
      <c r="AF25" s="8" t="str">
        <f t="shared" si="10"/>
        <v>NA</v>
      </c>
      <c r="AG25" s="8">
        <f t="shared" si="11"/>
        <v>1.8902670437500943E-5</v>
      </c>
      <c r="AH25">
        <v>6.9459360989999999</v>
      </c>
      <c r="AI25">
        <v>-2.44079534E-4</v>
      </c>
      <c r="AJ25">
        <v>216</v>
      </c>
      <c r="AK25" s="8">
        <f t="shared" si="12"/>
        <v>-1.9260130646158529E-5</v>
      </c>
      <c r="AL25" s="8" t="str">
        <f t="shared" si="13"/>
        <v>NA</v>
      </c>
      <c r="AM25" s="8">
        <f t="shared" si="14"/>
        <v>-2.2481940335384147E-4</v>
      </c>
      <c r="AN25">
        <v>6.8264597409999999</v>
      </c>
      <c r="AO25">
        <v>-3.567744189E-4</v>
      </c>
      <c r="AP25">
        <v>216</v>
      </c>
      <c r="AQ25" s="8">
        <f t="shared" si="15"/>
        <v>-1.8928839048969994E-5</v>
      </c>
      <c r="AR25" s="8" t="str">
        <f t="shared" si="16"/>
        <v>NA</v>
      </c>
      <c r="AS25" s="8">
        <f t="shared" si="17"/>
        <v>-3.3784557985103001E-4</v>
      </c>
      <c r="AT25">
        <v>6.7533572900000003</v>
      </c>
      <c r="AU25">
        <v>-3.8830908060000002E-4</v>
      </c>
      <c r="AV25">
        <v>218</v>
      </c>
      <c r="AW25" s="8">
        <f t="shared" si="18"/>
        <v>-1.8726135952260378E-5</v>
      </c>
      <c r="AX25" s="8" t="str">
        <f t="shared" si="19"/>
        <v>NA</v>
      </c>
      <c r="AY25" s="8">
        <f t="shared" si="20"/>
        <v>-3.6958294464773962E-4</v>
      </c>
      <c r="AZ25">
        <v>6.8789536890000003</v>
      </c>
      <c r="BA25">
        <v>-2.7158273160000001E-4</v>
      </c>
      <c r="BB25">
        <v>216</v>
      </c>
      <c r="BC25" s="8">
        <f t="shared" si="21"/>
        <v>-2.1751765302199199E-5</v>
      </c>
      <c r="BD25" s="8" t="str">
        <f t="shared" si="22"/>
        <v>NA</v>
      </c>
      <c r="BE25" s="8">
        <f t="shared" si="23"/>
        <v>-2.4983096629780082E-4</v>
      </c>
      <c r="BF25">
        <v>7.5989134089999997</v>
      </c>
      <c r="BG25">
        <v>-1.0565477550000001E-4</v>
      </c>
      <c r="BH25">
        <v>216</v>
      </c>
      <c r="BI25" s="8">
        <f t="shared" si="24"/>
        <v>-2.8630708748348661E-5</v>
      </c>
      <c r="BJ25" s="10" t="str">
        <f t="shared" si="25"/>
        <v>NA</v>
      </c>
      <c r="BK25" s="8">
        <f t="shared" si="26"/>
        <v>-7.7024066751651352E-5</v>
      </c>
      <c r="BL25">
        <v>6.6302124969999996</v>
      </c>
      <c r="BM25">
        <v>-3.1911143620000002E-4</v>
      </c>
      <c r="BN25">
        <v>216</v>
      </c>
      <c r="BO25" s="8">
        <f t="shared" si="27"/>
        <v>-1.8384672286633565E-5</v>
      </c>
      <c r="BP25" s="8" t="str">
        <f t="shared" si="28"/>
        <v>NA</v>
      </c>
      <c r="BQ25" s="8">
        <f t="shared" si="29"/>
        <v>-3.0072676391336645E-4</v>
      </c>
      <c r="BR25">
        <v>7.6043217869999999</v>
      </c>
      <c r="BS25" s="1">
        <v>6.4684000000000006E-5</v>
      </c>
      <c r="BT25">
        <v>216</v>
      </c>
      <c r="BU25" s="8">
        <f t="shared" si="30"/>
        <v>-2.4045433400391077E-5</v>
      </c>
      <c r="BV25" s="8" t="str">
        <f t="shared" si="31"/>
        <v>NA</v>
      </c>
      <c r="BW25" s="8">
        <f t="shared" si="32"/>
        <v>8.872943340039108E-5</v>
      </c>
      <c r="BX25">
        <v>6.4275694400000001</v>
      </c>
      <c r="BY25">
        <v>-8.3974619969999996E-4</v>
      </c>
      <c r="BZ25">
        <v>216</v>
      </c>
      <c r="CA25" s="8">
        <f t="shared" si="33"/>
        <v>-1.7822770809751445E-5</v>
      </c>
      <c r="CB25" s="8" t="str">
        <f t="shared" si="34"/>
        <v>NA</v>
      </c>
      <c r="CC25" s="8">
        <f t="shared" si="35"/>
        <v>-8.2192342889024852E-4</v>
      </c>
      <c r="CD25">
        <v>7.756489352</v>
      </c>
      <c r="CE25">
        <v>-2.2476298729999999E-4</v>
      </c>
      <c r="CF25">
        <v>216</v>
      </c>
      <c r="CG25" s="8">
        <f t="shared" si="36"/>
        <v>-2.9224413490981475E-5</v>
      </c>
      <c r="CH25" s="8" t="str">
        <f t="shared" si="37"/>
        <v>NA</v>
      </c>
      <c r="CI25" s="8">
        <f t="shared" si="38"/>
        <v>-1.9553857380901851E-4</v>
      </c>
      <c r="CJ25">
        <v>5.9206837989999999</v>
      </c>
      <c r="CK25">
        <v>-6.5821774989999996E-4</v>
      </c>
      <c r="CL25">
        <v>216</v>
      </c>
      <c r="CM25" s="8">
        <f t="shared" si="39"/>
        <v>-1.8721644344011099E-5</v>
      </c>
      <c r="CN25" s="8" t="str">
        <f t="shared" si="40"/>
        <v>NA</v>
      </c>
      <c r="CO25" s="8">
        <f t="shared" si="41"/>
        <v>-6.3949610555598889E-4</v>
      </c>
      <c r="CP25" s="2">
        <v>6.8145961010000002</v>
      </c>
      <c r="CQ25" s="2">
        <v>-2.4583464040000002E-4</v>
      </c>
      <c r="CR25" s="2">
        <v>178</v>
      </c>
      <c r="CS25" s="8">
        <f t="shared" si="42"/>
        <v>-1.8895942798114492E-5</v>
      </c>
      <c r="CT25" s="8" t="str">
        <f t="shared" si="43"/>
        <v>NA</v>
      </c>
      <c r="CU25" s="8">
        <f t="shared" si="44"/>
        <v>-2.2693869760188553E-4</v>
      </c>
      <c r="CV25">
        <v>7.8570430230000001</v>
      </c>
      <c r="CW25" s="1">
        <v>-1.2176E-5</v>
      </c>
      <c r="CX25">
        <v>216</v>
      </c>
      <c r="CY25" s="8">
        <f t="shared" si="45"/>
        <v>-2.9603273298038694E-5</v>
      </c>
      <c r="CZ25" s="10" t="str">
        <f t="shared" si="46"/>
        <v>NA</v>
      </c>
      <c r="DA25" s="8">
        <f t="shared" si="47"/>
        <v>1.7427273298038694E-5</v>
      </c>
      <c r="DB25" t="s">
        <v>2</v>
      </c>
      <c r="DC25" s="5" t="s">
        <v>9</v>
      </c>
    </row>
    <row r="26" spans="1:107" x14ac:dyDescent="0.25">
      <c r="A26" s="9">
        <f t="shared" ref="A26:A49" si="49">A25+20/24/60</f>
        <v>45618.399305555635</v>
      </c>
      <c r="B26" t="s">
        <v>0</v>
      </c>
      <c r="C26">
        <v>25</v>
      </c>
      <c r="D26" s="7">
        <v>45618</v>
      </c>
      <c r="E26">
        <v>9.3025000359999996</v>
      </c>
      <c r="F26">
        <v>14.02442121</v>
      </c>
      <c r="G26">
        <v>14.00534262</v>
      </c>
      <c r="H26">
        <v>14.14811108</v>
      </c>
      <c r="I26">
        <v>14.16291674</v>
      </c>
      <c r="J26" s="2">
        <v>6.0609709599999997</v>
      </c>
      <c r="K26" s="2">
        <v>-4.54271559E-4</v>
      </c>
      <c r="L26" s="2">
        <v>148</v>
      </c>
      <c r="M26" s="8">
        <f t="shared" si="0"/>
        <v>-1.9388760400730268E-5</v>
      </c>
      <c r="N26" s="8" t="str">
        <f t="shared" si="1"/>
        <v>NA</v>
      </c>
      <c r="O26" s="8">
        <f t="shared" si="2"/>
        <v>-4.3488279859926976E-4</v>
      </c>
      <c r="P26">
        <v>8.0014768459999992</v>
      </c>
      <c r="Q26" s="1">
        <v>8.1530999999999999E-6</v>
      </c>
      <c r="R26">
        <v>216</v>
      </c>
      <c r="S26" s="8">
        <f t="shared" si="3"/>
        <v>-3.0181442332112027E-5</v>
      </c>
      <c r="T26" s="10" t="str">
        <f t="shared" si="4"/>
        <v>NA</v>
      </c>
      <c r="U26" s="8">
        <f t="shared" si="5"/>
        <v>3.8334542332112029E-5</v>
      </c>
      <c r="V26">
        <v>6.6868680630000004</v>
      </c>
      <c r="W26">
        <v>-2.178974147E-4</v>
      </c>
      <c r="X26">
        <v>216</v>
      </c>
      <c r="Y26" s="8">
        <f t="shared" si="6"/>
        <v>-2.139097572986925E-5</v>
      </c>
      <c r="Z26" s="8" t="str">
        <f t="shared" si="7"/>
        <v>NA</v>
      </c>
      <c r="AA26" s="8">
        <f t="shared" si="8"/>
        <v>-1.9650643897013074E-4</v>
      </c>
      <c r="AB26">
        <v>7.5807537549999999</v>
      </c>
      <c r="AC26" s="1">
        <v>4.7725999999999998E-6</v>
      </c>
      <c r="AD26">
        <v>216</v>
      </c>
      <c r="AE26" s="8">
        <f t="shared" si="9"/>
        <v>-2.1119979139400234E-5</v>
      </c>
      <c r="AF26" s="8" t="str">
        <f t="shared" si="10"/>
        <v>NA</v>
      </c>
      <c r="AG26" s="8">
        <f t="shared" si="11"/>
        <v>2.5892579139400233E-5</v>
      </c>
      <c r="AH26">
        <v>6.6941995439999999</v>
      </c>
      <c r="AI26">
        <v>-2.7240016649999999E-4</v>
      </c>
      <c r="AJ26">
        <v>216</v>
      </c>
      <c r="AK26" s="8">
        <f t="shared" si="12"/>
        <v>-1.8650039203688994E-5</v>
      </c>
      <c r="AL26" s="8" t="str">
        <f t="shared" si="13"/>
        <v>NA</v>
      </c>
      <c r="AM26" s="8">
        <f t="shared" si="14"/>
        <v>-2.5375012729631099E-4</v>
      </c>
      <c r="AN26">
        <v>6.4072911850000001</v>
      </c>
      <c r="AO26">
        <v>-4.368607969E-4</v>
      </c>
      <c r="AP26">
        <v>216</v>
      </c>
      <c r="AQ26" s="8">
        <f t="shared" si="15"/>
        <v>-1.785071254662631E-5</v>
      </c>
      <c r="AR26" s="8" t="str">
        <f t="shared" si="16"/>
        <v>NA</v>
      </c>
      <c r="AS26" s="8">
        <f t="shared" si="17"/>
        <v>-4.1901008435337367E-4</v>
      </c>
      <c r="AT26">
        <v>6.3127645230000002</v>
      </c>
      <c r="AU26">
        <v>-4.2510544689999997E-4</v>
      </c>
      <c r="AV26">
        <v>220</v>
      </c>
      <c r="AW26" s="8">
        <f t="shared" si="18"/>
        <v>-1.7587361276544443E-5</v>
      </c>
      <c r="AX26" s="8" t="str">
        <f t="shared" si="19"/>
        <v>NA</v>
      </c>
      <c r="AY26" s="8">
        <f t="shared" si="20"/>
        <v>-4.0751808562345553E-4</v>
      </c>
      <c r="AZ26">
        <v>6.5845930270000004</v>
      </c>
      <c r="BA26">
        <v>-2.7795625670000001E-4</v>
      </c>
      <c r="BB26">
        <v>216</v>
      </c>
      <c r="BC26" s="8">
        <f t="shared" si="21"/>
        <v>-2.1063802710716549E-5</v>
      </c>
      <c r="BD26" s="8" t="str">
        <f t="shared" si="22"/>
        <v>NA</v>
      </c>
      <c r="BE26" s="8">
        <f t="shared" si="23"/>
        <v>-2.5689245398928344E-4</v>
      </c>
      <c r="BF26">
        <v>7.4719777990000003</v>
      </c>
      <c r="BG26">
        <v>-1.243624925E-4</v>
      </c>
      <c r="BH26">
        <v>216</v>
      </c>
      <c r="BI26" s="8">
        <f t="shared" si="24"/>
        <v>-2.818418041915307E-5</v>
      </c>
      <c r="BJ26" s="10" t="str">
        <f t="shared" si="25"/>
        <v>NA</v>
      </c>
      <c r="BK26" s="8">
        <f t="shared" si="26"/>
        <v>-9.6178312080846923E-5</v>
      </c>
      <c r="BL26">
        <v>6.2513282449999998</v>
      </c>
      <c r="BM26">
        <v>-3.4808921740000001E-4</v>
      </c>
      <c r="BN26">
        <v>216</v>
      </c>
      <c r="BO26" s="8">
        <f t="shared" si="27"/>
        <v>-1.741619981269837E-5</v>
      </c>
      <c r="BP26" s="8" t="str">
        <f t="shared" si="28"/>
        <v>NA</v>
      </c>
      <c r="BQ26" s="8">
        <f t="shared" si="29"/>
        <v>-3.3067301758730165E-4</v>
      </c>
      <c r="BR26">
        <v>7.6572444419999997</v>
      </c>
      <c r="BS26" s="1">
        <v>3.6094999999999999E-5</v>
      </c>
      <c r="BT26">
        <v>216</v>
      </c>
      <c r="BU26" s="8">
        <f t="shared" si="30"/>
        <v>-2.4495164024966974E-5</v>
      </c>
      <c r="BV26" s="8" t="str">
        <f t="shared" si="31"/>
        <v>NA</v>
      </c>
      <c r="BW26" s="8">
        <f t="shared" si="32"/>
        <v>6.0590164024966977E-5</v>
      </c>
      <c r="BX26">
        <v>5.520453228</v>
      </c>
      <c r="BY26">
        <v>-7.810890869E-4</v>
      </c>
      <c r="BZ26">
        <v>216</v>
      </c>
      <c r="CA26" s="8">
        <f t="shared" si="33"/>
        <v>-1.5379982094589839E-5</v>
      </c>
      <c r="CB26" s="8" t="str">
        <f t="shared" si="34"/>
        <v>NA</v>
      </c>
      <c r="CC26" s="8">
        <f t="shared" si="35"/>
        <v>-7.6570910480541017E-4</v>
      </c>
      <c r="CD26">
        <v>7.6327287070000001</v>
      </c>
      <c r="CE26" s="1">
        <v>-4.7957999999999997E-5</v>
      </c>
      <c r="CF26">
        <v>216</v>
      </c>
      <c r="CG26" s="8">
        <f t="shared" si="36"/>
        <v>-2.8790530265939421E-5</v>
      </c>
      <c r="CH26" s="8" t="str">
        <f t="shared" si="37"/>
        <v>NA</v>
      </c>
      <c r="CI26" s="8">
        <f t="shared" si="38"/>
        <v>-1.9167469734060576E-5</v>
      </c>
      <c r="CJ26">
        <v>5.2565347109999996</v>
      </c>
      <c r="CK26">
        <v>-5.5152774030000002E-4</v>
      </c>
      <c r="CL26">
        <v>216</v>
      </c>
      <c r="CM26" s="8">
        <f t="shared" si="39"/>
        <v>-1.6815406759464314E-5</v>
      </c>
      <c r="CN26" s="8" t="str">
        <f t="shared" si="40"/>
        <v>NA</v>
      </c>
      <c r="CO26" s="8">
        <f t="shared" si="41"/>
        <v>-5.347123335405357E-4</v>
      </c>
      <c r="CP26" s="2">
        <v>6.5849932710000001</v>
      </c>
      <c r="CQ26" s="2">
        <v>-2.0785965309999999E-4</v>
      </c>
      <c r="CR26" s="2">
        <v>178</v>
      </c>
      <c r="CS26" s="8">
        <f t="shared" si="42"/>
        <v>-1.8345790538952931E-5</v>
      </c>
      <c r="CT26" s="8" t="str">
        <f t="shared" si="43"/>
        <v>NA</v>
      </c>
      <c r="CU26" s="8">
        <f t="shared" si="44"/>
        <v>-1.8951386256104704E-4</v>
      </c>
      <c r="CV26">
        <v>7.8461393179999996</v>
      </c>
      <c r="CW26" s="1">
        <v>2.4341999999999999E-7</v>
      </c>
      <c r="CX26">
        <v>216</v>
      </c>
      <c r="CY26" s="8">
        <f t="shared" si="45"/>
        <v>-2.9595511667863641E-5</v>
      </c>
      <c r="CZ26" s="10" t="str">
        <f t="shared" si="46"/>
        <v>NA</v>
      </c>
      <c r="DA26" s="8">
        <f t="shared" si="47"/>
        <v>2.983893166786364E-5</v>
      </c>
      <c r="DB26" t="s">
        <v>2</v>
      </c>
      <c r="DC26" s="5" t="s">
        <v>9</v>
      </c>
    </row>
    <row r="27" spans="1:107" x14ac:dyDescent="0.25">
      <c r="A27" s="9">
        <f>A26+40/24/60</f>
        <v>45618.427083333416</v>
      </c>
      <c r="B27" t="s">
        <v>0</v>
      </c>
      <c r="C27">
        <v>26</v>
      </c>
      <c r="D27" s="7">
        <v>45618</v>
      </c>
      <c r="E27">
        <v>10.144166650000001</v>
      </c>
      <c r="F27">
        <v>14.0689583</v>
      </c>
      <c r="G27">
        <v>14.111375020000001</v>
      </c>
      <c r="H27">
        <v>14.12907504</v>
      </c>
      <c r="I27">
        <v>14.15875417</v>
      </c>
      <c r="J27" s="2">
        <v>4.3948733469999999</v>
      </c>
      <c r="K27" s="2">
        <v>-4.525530104E-4</v>
      </c>
      <c r="L27" s="2">
        <v>244</v>
      </c>
      <c r="M27" s="8">
        <f t="shared" si="0"/>
        <v>-1.438314253129559E-5</v>
      </c>
      <c r="N27" s="8" t="str">
        <f t="shared" si="1"/>
        <v>NA</v>
      </c>
      <c r="O27" s="8">
        <f t="shared" si="2"/>
        <v>-4.3816986786870439E-4</v>
      </c>
      <c r="P27">
        <v>5.4876758199999998</v>
      </c>
      <c r="Q27">
        <v>-2.281173178E-4</v>
      </c>
      <c r="R27">
        <v>240</v>
      </c>
      <c r="S27" s="8">
        <f t="shared" si="3"/>
        <v>-2.0746034855635323E-5</v>
      </c>
      <c r="T27" s="10" t="str">
        <f t="shared" si="4"/>
        <v>NA</v>
      </c>
      <c r="U27" s="8">
        <f t="shared" si="5"/>
        <v>-2.0737128294436469E-4</v>
      </c>
      <c r="V27">
        <v>4.7088566800000002</v>
      </c>
      <c r="W27">
        <v>-2.0908839619999999E-4</v>
      </c>
      <c r="X27">
        <v>240</v>
      </c>
      <c r="Y27" s="8">
        <f t="shared" si="6"/>
        <v>-1.541071868069088E-5</v>
      </c>
      <c r="Z27" s="8" t="str">
        <f t="shared" si="7"/>
        <v>NA</v>
      </c>
      <c r="AA27" s="8">
        <f t="shared" si="8"/>
        <v>-1.9367767751930911E-4</v>
      </c>
      <c r="AB27">
        <v>5.0198524750000004</v>
      </c>
      <c r="AC27" s="1">
        <v>2.6166E-5</v>
      </c>
      <c r="AD27">
        <v>240</v>
      </c>
      <c r="AE27" s="8">
        <f t="shared" si="9"/>
        <v>-1.4117196889401454E-5</v>
      </c>
      <c r="AF27" s="8" t="str">
        <f t="shared" si="10"/>
        <v>NA</v>
      </c>
      <c r="AG27" s="8">
        <f t="shared" si="11"/>
        <v>4.028319688940145E-5</v>
      </c>
      <c r="AH27" s="2">
        <v>4.9677081730000001</v>
      </c>
      <c r="AI27" s="2">
        <v>-4.4598777729999998E-4</v>
      </c>
      <c r="AJ27" s="2">
        <v>245</v>
      </c>
      <c r="AK27" s="8">
        <f t="shared" si="12"/>
        <v>-1.3970552863175479E-5</v>
      </c>
      <c r="AL27" s="8" t="str">
        <f t="shared" si="13"/>
        <v>NA</v>
      </c>
      <c r="AM27" s="8">
        <f t="shared" si="14"/>
        <v>-4.3201722443682452E-4</v>
      </c>
      <c r="AN27">
        <v>4.5730095860000004</v>
      </c>
      <c r="AO27">
        <v>-4.1724824000000002E-4</v>
      </c>
      <c r="AP27">
        <v>240</v>
      </c>
      <c r="AQ27" s="8">
        <f t="shared" si="15"/>
        <v>-1.2860552580817074E-5</v>
      </c>
      <c r="AR27" s="8" t="str">
        <f t="shared" si="16"/>
        <v>NA</v>
      </c>
      <c r="AS27" s="8">
        <f t="shared" si="17"/>
        <v>-4.0438768741918297E-4</v>
      </c>
      <c r="AT27">
        <v>4.6183799900000002</v>
      </c>
      <c r="AU27">
        <v>-3.337769924E-4</v>
      </c>
      <c r="AV27">
        <v>240</v>
      </c>
      <c r="AW27" s="8">
        <f t="shared" si="18"/>
        <v>-1.2988146554825182E-5</v>
      </c>
      <c r="AX27" s="8" t="str">
        <f t="shared" si="19"/>
        <v>NA</v>
      </c>
      <c r="AY27" s="8">
        <f t="shared" si="20"/>
        <v>-3.2078884584517479E-4</v>
      </c>
      <c r="AZ27">
        <v>4.737143755</v>
      </c>
      <c r="BA27">
        <v>-2.0165407780000001E-4</v>
      </c>
      <c r="BB27">
        <v>240</v>
      </c>
      <c r="BC27" s="8">
        <f t="shared" si="21"/>
        <v>-1.5503294051900651E-5</v>
      </c>
      <c r="BD27" s="8" t="str">
        <f t="shared" si="22"/>
        <v>NA</v>
      </c>
      <c r="BE27" s="8">
        <f t="shared" si="23"/>
        <v>-1.8615078374809935E-4</v>
      </c>
      <c r="BF27">
        <v>4.890722094</v>
      </c>
      <c r="BG27" s="1">
        <v>-9.9063999999999999E-5</v>
      </c>
      <c r="BH27">
        <v>240</v>
      </c>
      <c r="BI27" s="8">
        <f t="shared" si="24"/>
        <v>-1.848926473782662E-5</v>
      </c>
      <c r="BJ27" s="10" t="str">
        <f t="shared" si="25"/>
        <v>NA</v>
      </c>
      <c r="BK27" s="8">
        <f t="shared" si="26"/>
        <v>-8.0574735262173376E-5</v>
      </c>
      <c r="BL27">
        <v>4.5162037489999998</v>
      </c>
      <c r="BM27">
        <v>-3.2752953629999997E-4</v>
      </c>
      <c r="BN27">
        <v>240</v>
      </c>
      <c r="BO27" s="8">
        <f t="shared" si="27"/>
        <v>-1.2700799044355576E-5</v>
      </c>
      <c r="BP27" s="8" t="str">
        <f t="shared" si="28"/>
        <v>NA</v>
      </c>
      <c r="BQ27" s="8">
        <f t="shared" si="29"/>
        <v>-3.1482873725564441E-4</v>
      </c>
      <c r="BR27">
        <v>4.9584741870000002</v>
      </c>
      <c r="BS27" s="1">
        <v>7.1361999999999999E-5</v>
      </c>
      <c r="BT27">
        <v>240</v>
      </c>
      <c r="BU27" s="8">
        <f t="shared" si="30"/>
        <v>-1.6227644197768286E-5</v>
      </c>
      <c r="BV27" s="8" t="str">
        <f t="shared" si="31"/>
        <v>NA</v>
      </c>
      <c r="BW27" s="8">
        <f t="shared" si="32"/>
        <v>8.7589644197768281E-5</v>
      </c>
      <c r="BX27">
        <v>4.6554054020000004</v>
      </c>
      <c r="BY27">
        <v>-4.6027209759999998E-4</v>
      </c>
      <c r="BZ27">
        <v>240</v>
      </c>
      <c r="CA27" s="8">
        <f t="shared" si="33"/>
        <v>-1.3092272130968773E-5</v>
      </c>
      <c r="CB27" s="8" t="str">
        <f t="shared" si="34"/>
        <v>NA</v>
      </c>
      <c r="CC27" s="8">
        <f t="shared" si="35"/>
        <v>-4.4717982546903121E-4</v>
      </c>
      <c r="CD27">
        <v>5.2868979200000004</v>
      </c>
      <c r="CE27" s="1">
        <v>6.7257999999999999E-5</v>
      </c>
      <c r="CF27">
        <v>240</v>
      </c>
      <c r="CG27" s="8">
        <f t="shared" si="36"/>
        <v>-1.9986998526182238E-5</v>
      </c>
      <c r="CH27" s="8" t="str">
        <f t="shared" si="37"/>
        <v>NA</v>
      </c>
      <c r="CI27" s="8">
        <f t="shared" si="38"/>
        <v>8.7244998526182237E-5</v>
      </c>
      <c r="CJ27">
        <v>4.2108904069999999</v>
      </c>
      <c r="CK27">
        <v>-5.4189796530000004E-4</v>
      </c>
      <c r="CL27">
        <v>240</v>
      </c>
      <c r="CM27" s="8">
        <f t="shared" si="39"/>
        <v>-1.3781019866906826E-5</v>
      </c>
      <c r="CN27" s="8">
        <f t="shared" si="40"/>
        <v>1.5435346946393629E-6</v>
      </c>
      <c r="CO27" s="8">
        <f t="shared" si="41"/>
        <v>-5.2966048012773254E-4</v>
      </c>
      <c r="CP27" s="2">
        <v>4.6936987480000001</v>
      </c>
      <c r="CQ27" s="2">
        <v>-1.129713481E-4</v>
      </c>
      <c r="CR27" s="2">
        <v>240</v>
      </c>
      <c r="CS27" s="8">
        <f t="shared" si="42"/>
        <v>-1.3199963483997224E-5</v>
      </c>
      <c r="CT27" s="8" t="str">
        <f t="shared" si="43"/>
        <v>NA</v>
      </c>
      <c r="CU27" s="8">
        <f t="shared" si="44"/>
        <v>-9.9771384616002774E-5</v>
      </c>
      <c r="CV27">
        <v>5.1102812350000004</v>
      </c>
      <c r="CW27" s="1">
        <v>3.0454999999999999E-5</v>
      </c>
      <c r="CX27">
        <v>240</v>
      </c>
      <c r="CY27" s="8">
        <f t="shared" si="45"/>
        <v>-1.9319303125928664E-5</v>
      </c>
      <c r="CZ27" s="10" t="str">
        <f t="shared" si="46"/>
        <v>NA</v>
      </c>
      <c r="DA27" s="8">
        <f t="shared" si="47"/>
        <v>4.9774303125928663E-5</v>
      </c>
      <c r="DB27" t="s">
        <v>3</v>
      </c>
      <c r="DC27" s="5" t="s">
        <v>9</v>
      </c>
    </row>
    <row r="28" spans="1:107" x14ac:dyDescent="0.25">
      <c r="A28" s="9">
        <f t="shared" si="49"/>
        <v>45618.440972222306</v>
      </c>
      <c r="B28" t="s">
        <v>0</v>
      </c>
      <c r="C28">
        <v>27</v>
      </c>
      <c r="D28" s="7">
        <v>45618</v>
      </c>
      <c r="E28">
        <v>10.344166700000001</v>
      </c>
      <c r="F28">
        <v>14.093058340000001</v>
      </c>
      <c r="G28">
        <v>14.129983259999999</v>
      </c>
      <c r="H28">
        <v>14.111658350000001</v>
      </c>
      <c r="I28">
        <v>14.08431251</v>
      </c>
      <c r="J28" s="2">
        <v>3.867030427</v>
      </c>
      <c r="K28" s="2">
        <v>-4.4038982909999999E-4</v>
      </c>
      <c r="L28" s="2">
        <v>230</v>
      </c>
      <c r="M28" s="8">
        <f t="shared" si="0"/>
        <v>-1.279827518253677E-5</v>
      </c>
      <c r="N28" s="8">
        <f t="shared" si="1"/>
        <v>7.4997936265826275E-6</v>
      </c>
      <c r="O28" s="8">
        <f t="shared" si="2"/>
        <v>-4.3509134754404587E-4</v>
      </c>
      <c r="P28">
        <v>5.1937262500000001</v>
      </c>
      <c r="Q28">
        <v>-1.396386551E-4</v>
      </c>
      <c r="R28">
        <v>240</v>
      </c>
      <c r="S28" s="8">
        <f t="shared" si="3"/>
        <v>-1.9656821631004565E-5</v>
      </c>
      <c r="T28" s="10" t="str">
        <f t="shared" si="4"/>
        <v>NA</v>
      </c>
      <c r="U28" s="8">
        <f t="shared" si="5"/>
        <v>-1.1998183346899543E-4</v>
      </c>
      <c r="V28">
        <v>4.4426041679999999</v>
      </c>
      <c r="W28">
        <v>-2.2538452239999999E-4</v>
      </c>
      <c r="X28">
        <v>240</v>
      </c>
      <c r="Y28" s="8">
        <f t="shared" si="6"/>
        <v>-1.4703186784402516E-5</v>
      </c>
      <c r="Z28" s="8" t="str">
        <f t="shared" si="7"/>
        <v>NA</v>
      </c>
      <c r="AA28" s="8">
        <f t="shared" si="8"/>
        <v>-2.1068133561559749E-4</v>
      </c>
      <c r="AB28">
        <v>5.0470345740000004</v>
      </c>
      <c r="AC28" s="1">
        <v>3.0880000000000002E-5</v>
      </c>
      <c r="AD28">
        <v>240</v>
      </c>
      <c r="AE28" s="8">
        <f t="shared" si="9"/>
        <v>-1.4259941681453011E-5</v>
      </c>
      <c r="AF28" s="8" t="str">
        <f t="shared" si="10"/>
        <v>NA</v>
      </c>
      <c r="AG28" s="8">
        <f t="shared" si="11"/>
        <v>4.5139941681453012E-5</v>
      </c>
      <c r="AH28" s="2">
        <v>4.5595812999999996</v>
      </c>
      <c r="AI28" s="2">
        <v>-2.3612956180000001E-4</v>
      </c>
      <c r="AJ28" s="2">
        <v>230</v>
      </c>
      <c r="AK28" s="8">
        <f t="shared" si="12"/>
        <v>-1.2882686353050469E-5</v>
      </c>
      <c r="AL28" s="8" t="str">
        <f t="shared" si="13"/>
        <v>NA</v>
      </c>
      <c r="AM28" s="8">
        <f t="shared" si="14"/>
        <v>-2.2324687544694955E-4</v>
      </c>
      <c r="AN28">
        <v>4.1932991839999998</v>
      </c>
      <c r="AO28">
        <v>-3.1172736410000002E-4</v>
      </c>
      <c r="AP28">
        <v>240</v>
      </c>
      <c r="AQ28" s="8">
        <f t="shared" si="15"/>
        <v>-1.1847789219587876E-5</v>
      </c>
      <c r="AR28" s="8" t="str">
        <f t="shared" si="16"/>
        <v>NA</v>
      </c>
      <c r="AS28" s="8">
        <f t="shared" si="17"/>
        <v>-2.9987957488041212E-4</v>
      </c>
      <c r="AT28">
        <v>4.2118462499999998</v>
      </c>
      <c r="AU28">
        <v>-3.425176337E-4</v>
      </c>
      <c r="AV28">
        <v>240</v>
      </c>
      <c r="AW28" s="8">
        <f t="shared" si="18"/>
        <v>-1.1900192284327029E-5</v>
      </c>
      <c r="AX28" s="8" t="str">
        <f t="shared" si="19"/>
        <v>NA</v>
      </c>
      <c r="AY28" s="8">
        <f t="shared" si="20"/>
        <v>-3.3061744141567296E-4</v>
      </c>
      <c r="AZ28">
        <v>4.4922991589999999</v>
      </c>
      <c r="BA28">
        <v>-2.0787086459999999E-4</v>
      </c>
      <c r="BB28">
        <v>240</v>
      </c>
      <c r="BC28" s="8">
        <f t="shared" si="21"/>
        <v>-1.4867656700535319E-5</v>
      </c>
      <c r="BD28" s="8" t="str">
        <f t="shared" si="22"/>
        <v>NA</v>
      </c>
      <c r="BE28" s="8">
        <f t="shared" si="23"/>
        <v>-1.9300320789946467E-4</v>
      </c>
      <c r="BF28">
        <v>4.769756675</v>
      </c>
      <c r="BG28">
        <v>-1.137018879E-4</v>
      </c>
      <c r="BH28">
        <v>240</v>
      </c>
      <c r="BI28" s="8">
        <f t="shared" si="24"/>
        <v>-1.805221370374852E-5</v>
      </c>
      <c r="BJ28" s="10" t="str">
        <f t="shared" si="25"/>
        <v>NA</v>
      </c>
      <c r="BK28" s="8">
        <f t="shared" si="26"/>
        <v>-9.5649674196251485E-5</v>
      </c>
      <c r="BL28">
        <v>4.1509229239999996</v>
      </c>
      <c r="BM28">
        <v>-2.8993071339999997E-4</v>
      </c>
      <c r="BN28">
        <v>240</v>
      </c>
      <c r="BO28" s="8">
        <f t="shared" si="27"/>
        <v>-1.1728058913124142E-5</v>
      </c>
      <c r="BP28" s="8" t="str">
        <f t="shared" si="28"/>
        <v>NA</v>
      </c>
      <c r="BQ28" s="8">
        <f t="shared" si="29"/>
        <v>-2.7820265448687585E-4</v>
      </c>
      <c r="BR28">
        <v>5.0413316650000004</v>
      </c>
      <c r="BS28" s="1">
        <v>5.6116000000000003E-5</v>
      </c>
      <c r="BT28">
        <v>240</v>
      </c>
      <c r="BU28" s="8">
        <f t="shared" si="30"/>
        <v>-1.6684727765423989E-5</v>
      </c>
      <c r="BV28" s="8" t="str">
        <f t="shared" si="31"/>
        <v>NA</v>
      </c>
      <c r="BW28" s="8">
        <f t="shared" si="32"/>
        <v>7.2800727765423996E-5</v>
      </c>
      <c r="BX28">
        <v>4.1582404090000002</v>
      </c>
      <c r="BY28">
        <v>-3.9259348740000003E-4</v>
      </c>
      <c r="BZ28">
        <v>240</v>
      </c>
      <c r="CA28" s="8">
        <f t="shared" si="33"/>
        <v>-1.1748733808020336E-5</v>
      </c>
      <c r="CB28" s="8" t="str">
        <f t="shared" si="34"/>
        <v>NA</v>
      </c>
      <c r="CC28" s="8">
        <f t="shared" si="35"/>
        <v>-3.808447535919797E-4</v>
      </c>
      <c r="CD28">
        <v>5.2538499889999999</v>
      </c>
      <c r="CE28" s="1">
        <v>-8.1921000000000004E-5</v>
      </c>
      <c r="CF28">
        <v>240</v>
      </c>
      <c r="CG28" s="8">
        <f t="shared" si="36"/>
        <v>-1.9884373403359158E-5</v>
      </c>
      <c r="CH28" s="8" t="str">
        <f t="shared" si="37"/>
        <v>NA</v>
      </c>
      <c r="CI28" s="8">
        <f t="shared" si="38"/>
        <v>-6.2036626596640853E-5</v>
      </c>
      <c r="CJ28">
        <v>3.5761095950000001</v>
      </c>
      <c r="CK28">
        <v>-5.653581265E-4</v>
      </c>
      <c r="CL28">
        <v>240</v>
      </c>
      <c r="CM28" s="8">
        <f t="shared" si="39"/>
        <v>-1.1835447262106616E-5</v>
      </c>
      <c r="CN28" s="8">
        <f t="shared" si="40"/>
        <v>1.2539053513959929E-5</v>
      </c>
      <c r="CO28" s="8">
        <f t="shared" si="41"/>
        <v>-5.6606173275185331E-4</v>
      </c>
      <c r="CP28" s="2">
        <v>4.5648114660000001</v>
      </c>
      <c r="CQ28" s="2">
        <v>-1.433743198E-4</v>
      </c>
      <c r="CR28" s="2">
        <v>244</v>
      </c>
      <c r="CS28" s="8">
        <f t="shared" si="42"/>
        <v>-1.2897463716084308E-5</v>
      </c>
      <c r="CT28" s="8" t="str">
        <f t="shared" si="43"/>
        <v>NA</v>
      </c>
      <c r="CU28" s="8">
        <f t="shared" si="44"/>
        <v>-1.304768560839157E-4</v>
      </c>
      <c r="CV28">
        <v>5.1589287539999997</v>
      </c>
      <c r="CW28" s="1">
        <v>2.5469E-5</v>
      </c>
      <c r="CX28">
        <v>240</v>
      </c>
      <c r="CY28" s="8">
        <f t="shared" si="45"/>
        <v>-1.9525122704424133E-5</v>
      </c>
      <c r="CZ28" s="10" t="str">
        <f t="shared" si="46"/>
        <v>NA</v>
      </c>
      <c r="DA28" s="8">
        <f t="shared" si="47"/>
        <v>4.4994122704424133E-5</v>
      </c>
      <c r="DB28" t="s">
        <v>3</v>
      </c>
      <c r="DC28" s="5" t="s">
        <v>9</v>
      </c>
    </row>
    <row r="29" spans="1:107" x14ac:dyDescent="0.25">
      <c r="A29" s="9">
        <f t="shared" si="49"/>
        <v>45618.454861111197</v>
      </c>
      <c r="B29" t="s">
        <v>0</v>
      </c>
      <c r="C29">
        <v>28</v>
      </c>
      <c r="D29" s="7">
        <v>45618</v>
      </c>
      <c r="E29">
        <v>10.642500030000001</v>
      </c>
      <c r="F29">
        <v>14.073670959999999</v>
      </c>
      <c r="G29">
        <v>14.08119582</v>
      </c>
      <c r="H29">
        <v>14.135133310000001</v>
      </c>
      <c r="I29">
        <v>14.14932501</v>
      </c>
      <c r="J29" s="2">
        <v>3.329739837</v>
      </c>
      <c r="K29" s="2">
        <v>-5.0189179339999996E-4</v>
      </c>
      <c r="L29" s="2">
        <v>246</v>
      </c>
      <c r="M29" s="8">
        <f t="shared" si="0"/>
        <v>-1.1142859759134676E-5</v>
      </c>
      <c r="N29" s="8">
        <f t="shared" si="1"/>
        <v>1.6806610534256968E-5</v>
      </c>
      <c r="O29" s="8">
        <f t="shared" si="2"/>
        <v>-5.0755554417512231E-4</v>
      </c>
      <c r="P29">
        <v>5.1461854320000002</v>
      </c>
      <c r="Q29" s="1">
        <v>1.5235000000000001E-5</v>
      </c>
      <c r="R29">
        <v>240</v>
      </c>
      <c r="S29" s="8">
        <f t="shared" si="3"/>
        <v>-1.9498747355392919E-5</v>
      </c>
      <c r="T29" s="10" t="str">
        <f t="shared" si="4"/>
        <v>NA</v>
      </c>
      <c r="U29" s="8">
        <f t="shared" si="5"/>
        <v>3.4733747355392918E-5</v>
      </c>
      <c r="V29">
        <v>4.1728562450000002</v>
      </c>
      <c r="W29">
        <v>-2.2720559850000001E-4</v>
      </c>
      <c r="X29">
        <v>240</v>
      </c>
      <c r="Y29" s="8">
        <f t="shared" si="6"/>
        <v>-1.3964319799518415E-5</v>
      </c>
      <c r="Z29" s="8">
        <f t="shared" si="7"/>
        <v>2.2023531972504488E-6</v>
      </c>
      <c r="AA29" s="8">
        <f t="shared" si="8"/>
        <v>-2.1544363189773203E-4</v>
      </c>
      <c r="AB29">
        <v>5.0768937449999996</v>
      </c>
      <c r="AC29" s="1">
        <v>1.6052000000000001E-5</v>
      </c>
      <c r="AD29">
        <v>240</v>
      </c>
      <c r="AE29" s="8">
        <f t="shared" si="9"/>
        <v>-1.4410999632537353E-5</v>
      </c>
      <c r="AF29" s="8" t="str">
        <f t="shared" si="10"/>
        <v>NA</v>
      </c>
      <c r="AG29" s="8">
        <f t="shared" si="11"/>
        <v>3.0462999632537354E-5</v>
      </c>
      <c r="AH29" s="2">
        <v>4.2955587739999999</v>
      </c>
      <c r="AI29" s="2">
        <v>-2.239897964E-4</v>
      </c>
      <c r="AJ29" s="2">
        <v>245</v>
      </c>
      <c r="AK29" s="8">
        <f t="shared" si="12"/>
        <v>-1.2193143883427208E-5</v>
      </c>
      <c r="AL29" s="8" t="str">
        <f t="shared" si="13"/>
        <v>NA</v>
      </c>
      <c r="AM29" s="8">
        <f t="shared" si="14"/>
        <v>-2.117966525165728E-4</v>
      </c>
      <c r="AN29">
        <v>3.7575679160000002</v>
      </c>
      <c r="AO29">
        <v>-4.3514185729999998E-4</v>
      </c>
      <c r="AP29">
        <v>240</v>
      </c>
      <c r="AQ29" s="8">
        <f t="shared" si="15"/>
        <v>-1.0666031746289807E-5</v>
      </c>
      <c r="AR29" s="8" t="str">
        <f t="shared" si="16"/>
        <v>NA</v>
      </c>
      <c r="AS29" s="8">
        <f t="shared" si="17"/>
        <v>-4.244758255537102E-4</v>
      </c>
      <c r="AT29">
        <v>3.8064583280000002</v>
      </c>
      <c r="AU29">
        <v>-3.1276006370000001E-4</v>
      </c>
      <c r="AV29">
        <v>240</v>
      </c>
      <c r="AW29" s="8">
        <f t="shared" si="18"/>
        <v>-1.0804809460529049E-5</v>
      </c>
      <c r="AX29" s="8" t="str">
        <f t="shared" si="19"/>
        <v>NA</v>
      </c>
      <c r="AY29" s="8">
        <f t="shared" si="20"/>
        <v>-3.0195525423947097E-4</v>
      </c>
      <c r="AZ29">
        <v>4.2488925139999996</v>
      </c>
      <c r="BA29">
        <v>-2.273641721E-4</v>
      </c>
      <c r="BB29">
        <v>240</v>
      </c>
      <c r="BC29" s="8">
        <f t="shared" si="21"/>
        <v>-1.4218772556655799E-5</v>
      </c>
      <c r="BD29" s="8">
        <f t="shared" si="22"/>
        <v>2.6265272777316339E-6</v>
      </c>
      <c r="BE29" s="8">
        <f t="shared" si="23"/>
        <v>-2.1577192682107582E-4</v>
      </c>
      <c r="BF29">
        <v>4.6145804190000002</v>
      </c>
      <c r="BG29">
        <v>-1.3207093560000001E-4</v>
      </c>
      <c r="BH29">
        <v>240</v>
      </c>
      <c r="BI29" s="8">
        <f t="shared" si="24"/>
        <v>-1.7484511378412411E-5</v>
      </c>
      <c r="BJ29" s="10" t="str">
        <f t="shared" si="25"/>
        <v>NA</v>
      </c>
      <c r="BK29" s="8">
        <f t="shared" si="26"/>
        <v>-1.1458642422158759E-4</v>
      </c>
      <c r="BL29">
        <v>3.7903658299999998</v>
      </c>
      <c r="BM29">
        <v>-2.9359091280000001E-4</v>
      </c>
      <c r="BN29">
        <v>240</v>
      </c>
      <c r="BO29" s="8">
        <f t="shared" si="27"/>
        <v>-1.0759130154557162E-5</v>
      </c>
      <c r="BP29" s="8" t="str">
        <f t="shared" si="28"/>
        <v>NA</v>
      </c>
      <c r="BQ29" s="8">
        <f t="shared" si="29"/>
        <v>-2.8283178264544286E-4</v>
      </c>
      <c r="BR29">
        <v>5.0940120980000003</v>
      </c>
      <c r="BS29" s="1">
        <v>4.1551999999999998E-5</v>
      </c>
      <c r="BT29">
        <v>240</v>
      </c>
      <c r="BU29" s="8">
        <f t="shared" si="30"/>
        <v>-1.7046936156576788E-5</v>
      </c>
      <c r="BV29" s="8" t="str">
        <f t="shared" si="31"/>
        <v>NA</v>
      </c>
      <c r="BW29" s="8">
        <f t="shared" si="32"/>
        <v>5.8598936156576789E-5</v>
      </c>
      <c r="BX29">
        <v>3.6676645859999999</v>
      </c>
      <c r="BY29">
        <v>-3.8434112300000001E-4</v>
      </c>
      <c r="BZ29">
        <v>240</v>
      </c>
      <c r="CA29" s="8">
        <f t="shared" si="33"/>
        <v>-1.0410836951860663E-5</v>
      </c>
      <c r="CB29" s="8" t="str">
        <f t="shared" si="34"/>
        <v>NA</v>
      </c>
      <c r="CC29" s="8">
        <f t="shared" si="35"/>
        <v>-3.7393028604813935E-4</v>
      </c>
      <c r="CD29">
        <v>5.1331745839999998</v>
      </c>
      <c r="CE29">
        <v>-1.198440378E-4</v>
      </c>
      <c r="CF29">
        <v>240</v>
      </c>
      <c r="CG29" s="8">
        <f t="shared" si="36"/>
        <v>-1.9449449629653401E-5</v>
      </c>
      <c r="CH29" s="8" t="str">
        <f t="shared" si="37"/>
        <v>NA</v>
      </c>
      <c r="CI29" s="8">
        <f t="shared" si="38"/>
        <v>-1.003945881703466E-4</v>
      </c>
      <c r="CJ29">
        <v>2.876360418</v>
      </c>
      <c r="CK29">
        <v>-5.8788039939999999E-4</v>
      </c>
      <c r="CL29">
        <v>240</v>
      </c>
      <c r="CM29" s="8">
        <f t="shared" si="39"/>
        <v>-9.6256411381908185E-6</v>
      </c>
      <c r="CN29" s="8">
        <f t="shared" si="40"/>
        <v>2.465993854869469E-5</v>
      </c>
      <c r="CO29" s="8">
        <f t="shared" si="41"/>
        <v>-6.029146968105039E-4</v>
      </c>
      <c r="CP29" s="2">
        <v>4.4390955710000002</v>
      </c>
      <c r="CQ29" s="2">
        <v>-2.109063808E-4</v>
      </c>
      <c r="CR29" s="2">
        <v>90</v>
      </c>
      <c r="CS29" s="8">
        <f t="shared" si="42"/>
        <v>-1.2600579774883431E-5</v>
      </c>
      <c r="CT29" s="8" t="str">
        <f t="shared" si="43"/>
        <v>NA</v>
      </c>
      <c r="CU29" s="8">
        <f t="shared" si="44"/>
        <v>-1.9830580102511656E-4</v>
      </c>
      <c r="CV29">
        <v>5.1716983360000004</v>
      </c>
      <c r="CW29" s="1">
        <v>8.2994000000000005E-6</v>
      </c>
      <c r="CX29">
        <v>240</v>
      </c>
      <c r="CY29" s="8">
        <f t="shared" si="45"/>
        <v>-1.9595415008739615E-5</v>
      </c>
      <c r="CZ29" s="10" t="str">
        <f t="shared" si="46"/>
        <v>NA</v>
      </c>
      <c r="DA29" s="8">
        <f t="shared" si="47"/>
        <v>2.7894815008739615E-5</v>
      </c>
      <c r="DB29" t="s">
        <v>3</v>
      </c>
      <c r="DC29" s="5" t="s">
        <v>9</v>
      </c>
    </row>
    <row r="30" spans="1:107" x14ac:dyDescent="0.25">
      <c r="A30" s="9">
        <f t="shared" si="49"/>
        <v>45618.468750000087</v>
      </c>
      <c r="B30" t="s">
        <v>0</v>
      </c>
      <c r="C30">
        <v>29</v>
      </c>
      <c r="D30" s="7">
        <v>45618</v>
      </c>
      <c r="E30">
        <v>11.144166650000001</v>
      </c>
      <c r="F30">
        <v>14.050937469999999</v>
      </c>
      <c r="G30">
        <v>14.0771876</v>
      </c>
      <c r="H30">
        <v>14.10944997</v>
      </c>
      <c r="I30">
        <v>14.07896672</v>
      </c>
      <c r="J30" s="2">
        <v>2.7387175159999999</v>
      </c>
      <c r="K30" s="2">
        <v>-4.6619397069999998E-4</v>
      </c>
      <c r="L30" s="2">
        <v>234</v>
      </c>
      <c r="M30" s="8">
        <f t="shared" si="0"/>
        <v>-9.2660228210325366E-6</v>
      </c>
      <c r="N30" s="8">
        <f t="shared" si="1"/>
        <v>2.704415541643281E-5</v>
      </c>
      <c r="O30" s="8">
        <f t="shared" si="2"/>
        <v>-4.8397210329540028E-4</v>
      </c>
      <c r="P30">
        <v>5.1795191779999996</v>
      </c>
      <c r="Q30" s="1">
        <v>4.1446000000000003E-5</v>
      </c>
      <c r="R30">
        <v>240</v>
      </c>
      <c r="S30" s="8">
        <f t="shared" si="3"/>
        <v>-1.9647044123302817E-5</v>
      </c>
      <c r="T30" s="10" t="str">
        <f t="shared" si="4"/>
        <v>NA</v>
      </c>
      <c r="U30" s="8">
        <f t="shared" si="5"/>
        <v>6.1093044123302823E-5</v>
      </c>
      <c r="V30">
        <v>3.8882674920000002</v>
      </c>
      <c r="W30">
        <v>-2.2654133719999999E-4</v>
      </c>
      <c r="X30">
        <v>240</v>
      </c>
      <c r="Y30" s="8">
        <f t="shared" si="6"/>
        <v>-1.3155345560345462E-5</v>
      </c>
      <c r="Z30" s="8">
        <f t="shared" si="7"/>
        <v>7.131930352425182E-6</v>
      </c>
      <c r="AA30" s="8">
        <f t="shared" si="8"/>
        <v>-2.2051792199207971E-4</v>
      </c>
      <c r="AB30">
        <v>5.1046879230000002</v>
      </c>
      <c r="AC30" s="1">
        <v>1.6237999999999999E-5</v>
      </c>
      <c r="AD30">
        <v>240</v>
      </c>
      <c r="AE30" s="8">
        <f t="shared" si="9"/>
        <v>-1.4556953378594409E-5</v>
      </c>
      <c r="AF30" s="8" t="str">
        <f t="shared" si="10"/>
        <v>NA</v>
      </c>
      <c r="AG30" s="8">
        <f t="shared" si="11"/>
        <v>3.079495337859441E-5</v>
      </c>
      <c r="AH30" s="2">
        <v>4.0237604139999998</v>
      </c>
      <c r="AI30" s="2">
        <v>-2.4874908650000002E-4</v>
      </c>
      <c r="AJ30" s="2">
        <v>245</v>
      </c>
      <c r="AK30" s="8">
        <f t="shared" si="12"/>
        <v>-1.1474490436392488E-5</v>
      </c>
      <c r="AL30" s="8" t="str">
        <f t="shared" si="13"/>
        <v>NA</v>
      </c>
      <c r="AM30" s="8">
        <f t="shared" si="14"/>
        <v>-2.3727459606360753E-4</v>
      </c>
      <c r="AN30">
        <v>3.2388479129999999</v>
      </c>
      <c r="AO30">
        <v>-4.4905263939999998E-4</v>
      </c>
      <c r="AP30">
        <v>240</v>
      </c>
      <c r="AQ30" s="8">
        <f t="shared" si="15"/>
        <v>-9.2361685535107697E-6</v>
      </c>
      <c r="AR30" s="8" t="str">
        <f t="shared" si="16"/>
        <v>NA</v>
      </c>
      <c r="AS30" s="8">
        <f t="shared" si="17"/>
        <v>-4.3981647084648923E-4</v>
      </c>
      <c r="AT30">
        <v>3.4589983329999998</v>
      </c>
      <c r="AU30">
        <v>-3.3593882449999999E-4</v>
      </c>
      <c r="AV30">
        <v>240</v>
      </c>
      <c r="AW30" s="8">
        <f t="shared" si="18"/>
        <v>-9.8639678330276611E-6</v>
      </c>
      <c r="AX30" s="8" t="str">
        <f t="shared" si="19"/>
        <v>NA</v>
      </c>
      <c r="AY30" s="8">
        <f t="shared" si="20"/>
        <v>-3.2607485666697231E-4</v>
      </c>
      <c r="AZ30">
        <v>3.9696774779999999</v>
      </c>
      <c r="BA30">
        <v>-2.406411842E-4</v>
      </c>
      <c r="BB30">
        <v>240</v>
      </c>
      <c r="BC30" s="8">
        <f t="shared" si="21"/>
        <v>-1.3430783528565597E-5</v>
      </c>
      <c r="BD30" s="8">
        <f t="shared" si="22"/>
        <v>1.6976008455629407E-5</v>
      </c>
      <c r="BE30" s="8">
        <f t="shared" si="23"/>
        <v>-2.4418640912706379E-4</v>
      </c>
      <c r="BF30">
        <v>4.4663183489999998</v>
      </c>
      <c r="BG30">
        <v>-1.182814483E-4</v>
      </c>
      <c r="BH30">
        <v>240</v>
      </c>
      <c r="BI30" s="8">
        <f t="shared" si="24"/>
        <v>-1.694171807380071E-5</v>
      </c>
      <c r="BJ30" s="10" t="str">
        <f t="shared" si="25"/>
        <v>NA</v>
      </c>
      <c r="BK30" s="8">
        <f t="shared" si="26"/>
        <v>-1.0133973022619929E-4</v>
      </c>
      <c r="BL30">
        <v>3.4402783490000002</v>
      </c>
      <c r="BM30">
        <v>-2.8295280959999999E-4</v>
      </c>
      <c r="BN30">
        <v>240</v>
      </c>
      <c r="BO30" s="8">
        <f t="shared" si="27"/>
        <v>-9.8105843669967197E-6</v>
      </c>
      <c r="BP30" s="8" t="str">
        <f t="shared" si="28"/>
        <v>NA</v>
      </c>
      <c r="BQ30" s="8">
        <f t="shared" si="29"/>
        <v>-2.7314222523300329E-4</v>
      </c>
      <c r="BR30">
        <v>5.1464345829999996</v>
      </c>
      <c r="BS30" s="1">
        <v>3.9833999999999998E-5</v>
      </c>
      <c r="BT30">
        <v>240</v>
      </c>
      <c r="BU30" s="8">
        <f t="shared" si="30"/>
        <v>-1.7412157338036705E-5</v>
      </c>
      <c r="BV30" s="8" t="str">
        <f t="shared" si="31"/>
        <v>NA</v>
      </c>
      <c r="BW30" s="8">
        <f t="shared" si="32"/>
        <v>5.7246157338036704E-5</v>
      </c>
      <c r="BX30">
        <v>3.1920037539999999</v>
      </c>
      <c r="BY30">
        <v>-4.0690207269999999E-4</v>
      </c>
      <c r="BZ30">
        <v>240</v>
      </c>
      <c r="CA30" s="8">
        <f t="shared" si="33"/>
        <v>-9.1025838468825702E-6</v>
      </c>
      <c r="CB30" s="8" t="str">
        <f t="shared" si="34"/>
        <v>NA</v>
      </c>
      <c r="CC30" s="8">
        <f t="shared" si="35"/>
        <v>-3.9779948885311744E-4</v>
      </c>
      <c r="CD30">
        <v>5.036946243</v>
      </c>
      <c r="CE30" s="1">
        <v>-5.5139999999999997E-5</v>
      </c>
      <c r="CF30">
        <v>240</v>
      </c>
      <c r="CG30" s="8">
        <f t="shared" si="36"/>
        <v>-1.9106233934466833E-5</v>
      </c>
      <c r="CH30" s="8" t="str">
        <f t="shared" si="37"/>
        <v>NA</v>
      </c>
      <c r="CI30" s="8">
        <f t="shared" si="38"/>
        <v>-3.6033766065533165E-5</v>
      </c>
      <c r="CJ30">
        <v>2.154715414</v>
      </c>
      <c r="CK30">
        <v>-6.2003584059999999E-4</v>
      </c>
      <c r="CL30">
        <v>240</v>
      </c>
      <c r="CM30" s="8">
        <f t="shared" si="39"/>
        <v>-7.2901429527916936E-6</v>
      </c>
      <c r="CN30" s="8">
        <f t="shared" si="40"/>
        <v>3.716009777271148E-5</v>
      </c>
      <c r="CO30" s="8">
        <f t="shared" si="41"/>
        <v>-6.499057954199197E-4</v>
      </c>
      <c r="CP30" s="2">
        <v>4.2284918830000002</v>
      </c>
      <c r="CQ30" s="2">
        <v>-2.5154076120000003E-4</v>
      </c>
      <c r="CR30" s="2">
        <v>86</v>
      </c>
      <c r="CS30" s="8">
        <f t="shared" si="42"/>
        <v>-1.2058319750606992E-5</v>
      </c>
      <c r="CT30" s="8" t="str">
        <f t="shared" si="43"/>
        <v>NA</v>
      </c>
      <c r="CU30" s="8">
        <f t="shared" si="44"/>
        <v>-2.3948244144939303E-4</v>
      </c>
      <c r="CV30">
        <v>5.2030208389999997</v>
      </c>
      <c r="CW30" s="1">
        <v>2.6330999999999999E-5</v>
      </c>
      <c r="CX30">
        <v>240</v>
      </c>
      <c r="CY30" s="8">
        <f t="shared" si="45"/>
        <v>-1.9736191041147842E-5</v>
      </c>
      <c r="CZ30" s="10" t="str">
        <f t="shared" si="46"/>
        <v>NA</v>
      </c>
      <c r="DA30" s="8">
        <f t="shared" si="47"/>
        <v>4.6067191041147845E-5</v>
      </c>
      <c r="DB30" t="s">
        <v>3</v>
      </c>
      <c r="DC30" s="5" t="s">
        <v>9</v>
      </c>
    </row>
    <row r="31" spans="1:107" x14ac:dyDescent="0.25">
      <c r="A31" s="9">
        <f t="shared" si="49"/>
        <v>45618.482638888978</v>
      </c>
      <c r="B31" t="s">
        <v>0</v>
      </c>
      <c r="C31">
        <v>30</v>
      </c>
      <c r="D31" s="7">
        <v>45618</v>
      </c>
      <c r="E31">
        <v>11.344166700000001</v>
      </c>
      <c r="F31">
        <v>14.05997921</v>
      </c>
      <c r="G31">
        <v>14.0697625</v>
      </c>
      <c r="H31">
        <v>14.079008310000001</v>
      </c>
      <c r="I31">
        <v>14.10379167</v>
      </c>
      <c r="J31" s="2">
        <v>2.21695756</v>
      </c>
      <c r="K31" s="2">
        <v>-4.5943147799999999E-4</v>
      </c>
      <c r="L31" s="2">
        <v>238</v>
      </c>
      <c r="M31" s="8">
        <f t="shared" si="0"/>
        <v>-7.5824868885265374E-6</v>
      </c>
      <c r="N31" s="8">
        <f t="shared" si="1"/>
        <v>3.6081954459680937E-5</v>
      </c>
      <c r="O31" s="8">
        <f t="shared" si="2"/>
        <v>-4.8793094557115439E-4</v>
      </c>
      <c r="P31">
        <v>5.227834165</v>
      </c>
      <c r="Q31" s="1">
        <v>3.9920999999999999E-5</v>
      </c>
      <c r="R31">
        <v>240</v>
      </c>
      <c r="S31" s="8">
        <f t="shared" si="3"/>
        <v>-1.9852514743108349E-5</v>
      </c>
      <c r="T31" s="10" t="str">
        <f t="shared" si="4"/>
        <v>NA</v>
      </c>
      <c r="U31" s="8">
        <f t="shared" si="5"/>
        <v>5.9773514743108352E-5</v>
      </c>
      <c r="V31">
        <v>3.627523337</v>
      </c>
      <c r="W31">
        <v>-2.245876926E-4</v>
      </c>
      <c r="X31">
        <v>240</v>
      </c>
      <c r="Y31" s="8">
        <f t="shared" si="6"/>
        <v>-1.2406934907958515E-5</v>
      </c>
      <c r="Z31" s="8">
        <f t="shared" si="7"/>
        <v>1.1648477181081278E-5</v>
      </c>
      <c r="AA31" s="8">
        <f t="shared" si="8"/>
        <v>-2.2382923487312276E-4</v>
      </c>
      <c r="AB31">
        <v>5.1264537590000003</v>
      </c>
      <c r="AC31" s="1">
        <v>2.6038E-5</v>
      </c>
      <c r="AD31">
        <v>240</v>
      </c>
      <c r="AE31" s="8">
        <f t="shared" si="9"/>
        <v>-1.4686367256603299E-5</v>
      </c>
      <c r="AF31" s="8" t="str">
        <f t="shared" si="10"/>
        <v>NA</v>
      </c>
      <c r="AG31" s="8">
        <f t="shared" si="11"/>
        <v>4.0724367256603301E-5</v>
      </c>
      <c r="AH31" s="2">
        <v>3.7129229650000002</v>
      </c>
      <c r="AI31" s="2">
        <v>-2.4171820759999999E-4</v>
      </c>
      <c r="AJ31" s="2">
        <v>235</v>
      </c>
      <c r="AK31" s="8">
        <f t="shared" si="12"/>
        <v>-1.0636855967682286E-5</v>
      </c>
      <c r="AL31" s="8" t="str">
        <f t="shared" si="13"/>
        <v>NA</v>
      </c>
      <c r="AM31" s="8">
        <f t="shared" si="14"/>
        <v>-2.310813516323177E-4</v>
      </c>
      <c r="AN31">
        <v>2.7507487469999998</v>
      </c>
      <c r="AO31">
        <v>-3.3560169939999998E-4</v>
      </c>
      <c r="AP31">
        <v>240</v>
      </c>
      <c r="AQ31" s="8">
        <f t="shared" si="15"/>
        <v>-7.8804000247070888E-6</v>
      </c>
      <c r="AR31" s="8" t="str">
        <f t="shared" si="16"/>
        <v>NA</v>
      </c>
      <c r="AS31" s="8">
        <f t="shared" si="17"/>
        <v>-3.277212993752929E-4</v>
      </c>
      <c r="AT31">
        <v>3.0889733330000002</v>
      </c>
      <c r="AU31">
        <v>-2.8527388270000001E-4</v>
      </c>
      <c r="AV31">
        <v>240</v>
      </c>
      <c r="AW31" s="8">
        <f t="shared" si="18"/>
        <v>-8.8493525830888046E-6</v>
      </c>
      <c r="AX31" s="8" t="str">
        <f t="shared" si="19"/>
        <v>NA</v>
      </c>
      <c r="AY31" s="8">
        <f t="shared" si="20"/>
        <v>-2.7642453011691119E-4</v>
      </c>
      <c r="AZ31">
        <v>3.693507088</v>
      </c>
      <c r="BA31">
        <v>-2.1274091830000001E-4</v>
      </c>
      <c r="BB31">
        <v>240</v>
      </c>
      <c r="BC31" s="8">
        <f t="shared" si="21"/>
        <v>-1.2632613980864765E-5</v>
      </c>
      <c r="BD31" s="8">
        <f t="shared" si="22"/>
        <v>3.1169018509707167E-5</v>
      </c>
      <c r="BE31" s="8">
        <f t="shared" si="23"/>
        <v>-2.3127732282884241E-4</v>
      </c>
      <c r="BF31">
        <v>4.3051270720000003</v>
      </c>
      <c r="BG31">
        <v>-1.788348085E-4</v>
      </c>
      <c r="BH31">
        <v>240</v>
      </c>
      <c r="BI31" s="8">
        <f t="shared" si="24"/>
        <v>-1.6348567297722399E-5</v>
      </c>
      <c r="BJ31" s="10" t="str">
        <f t="shared" si="25"/>
        <v>NA</v>
      </c>
      <c r="BK31" s="8">
        <f t="shared" si="26"/>
        <v>-1.624862412022776E-4</v>
      </c>
      <c r="BL31">
        <v>3.0905520819999999</v>
      </c>
      <c r="BM31">
        <v>-2.91568577E-4</v>
      </c>
      <c r="BN31">
        <v>240</v>
      </c>
      <c r="BO31" s="8">
        <f t="shared" si="27"/>
        <v>-8.8538754147985971E-6</v>
      </c>
      <c r="BP31" s="8" t="str">
        <f t="shared" si="28"/>
        <v>NA</v>
      </c>
      <c r="BQ31" s="8">
        <f t="shared" si="29"/>
        <v>-2.8271470158520138E-4</v>
      </c>
      <c r="BR31">
        <v>5.1798854150000002</v>
      </c>
      <c r="BS31" s="1">
        <v>2.3689999999999998E-5</v>
      </c>
      <c r="BT31">
        <v>240</v>
      </c>
      <c r="BU31" s="8">
        <f t="shared" si="30"/>
        <v>-1.7716357747194469E-5</v>
      </c>
      <c r="BV31" s="8" t="str">
        <f t="shared" si="31"/>
        <v>NA</v>
      </c>
      <c r="BW31" s="8">
        <f t="shared" si="32"/>
        <v>4.1406357747194468E-5</v>
      </c>
      <c r="BX31">
        <v>2.667602085</v>
      </c>
      <c r="BY31">
        <v>-4.7885376980000001E-4</v>
      </c>
      <c r="BZ31">
        <v>240</v>
      </c>
      <c r="CA31" s="8">
        <f t="shared" si="33"/>
        <v>-7.6421998044966061E-6</v>
      </c>
      <c r="CB31" s="8" t="str">
        <f t="shared" si="34"/>
        <v>NA</v>
      </c>
      <c r="CC31" s="8">
        <f t="shared" si="35"/>
        <v>-4.712115699955034E-4</v>
      </c>
      <c r="CD31">
        <v>5.0316362479999999</v>
      </c>
      <c r="CE31" s="1">
        <v>6.5838999999999998E-6</v>
      </c>
      <c r="CF31">
        <v>240</v>
      </c>
      <c r="CG31" s="8">
        <f t="shared" si="36"/>
        <v>-1.9107460114962998E-5</v>
      </c>
      <c r="CH31" s="8" t="str">
        <f t="shared" si="37"/>
        <v>NA</v>
      </c>
      <c r="CI31" s="8">
        <f t="shared" si="38"/>
        <v>2.5691360114962998E-5</v>
      </c>
      <c r="CJ31">
        <v>1.494029163</v>
      </c>
      <c r="CK31">
        <v>-4.8882684269999999E-4</v>
      </c>
      <c r="CL31">
        <v>240</v>
      </c>
      <c r="CM31" s="8">
        <f t="shared" si="39"/>
        <v>-5.1099113234823392E-6</v>
      </c>
      <c r="CN31" s="8">
        <f t="shared" si="40"/>
        <v>4.8604344305067053E-5</v>
      </c>
      <c r="CO31" s="8">
        <f t="shared" si="41"/>
        <v>-5.3232127568158475E-4</v>
      </c>
      <c r="CP31" s="2">
        <v>3.8708353889999998</v>
      </c>
      <c r="CQ31" s="3">
        <v>-1.8289783799999999E-4</v>
      </c>
      <c r="CR31" s="2">
        <v>130</v>
      </c>
      <c r="CS31" s="8">
        <f t="shared" si="42"/>
        <v>-1.1089246638167304E-5</v>
      </c>
      <c r="CT31" s="8" t="str">
        <f t="shared" si="43"/>
        <v>NA</v>
      </c>
      <c r="CU31" s="8">
        <f t="shared" si="44"/>
        <v>-1.7180859136183268E-4</v>
      </c>
      <c r="CV31">
        <v>5.2058595859999999</v>
      </c>
      <c r="CW31" s="1">
        <v>-5.6945999999999997E-7</v>
      </c>
      <c r="CX31">
        <v>240</v>
      </c>
      <c r="CY31" s="8">
        <f t="shared" si="45"/>
        <v>-1.9769067059076638E-5</v>
      </c>
      <c r="CZ31" s="10" t="str">
        <f t="shared" si="46"/>
        <v>NA</v>
      </c>
      <c r="DA31" s="8">
        <f t="shared" si="47"/>
        <v>1.9199607059076639E-5</v>
      </c>
      <c r="DB31" t="s">
        <v>3</v>
      </c>
      <c r="DC31" s="5" t="s">
        <v>9</v>
      </c>
    </row>
    <row r="32" spans="1:107" x14ac:dyDescent="0.25">
      <c r="A32" s="9">
        <f t="shared" si="49"/>
        <v>45618.496527777868</v>
      </c>
      <c r="B32" t="s">
        <v>0</v>
      </c>
      <c r="C32">
        <v>31</v>
      </c>
      <c r="D32" s="7">
        <v>45618</v>
      </c>
      <c r="E32">
        <v>11.642500030000001</v>
      </c>
      <c r="F32">
        <v>14.067149990000001</v>
      </c>
      <c r="G32">
        <v>14.101462489999999</v>
      </c>
      <c r="H32">
        <v>14.127450039999999</v>
      </c>
      <c r="I32">
        <v>14.11916664</v>
      </c>
      <c r="J32" s="2">
        <v>1.4954775010000001</v>
      </c>
      <c r="K32" s="2">
        <v>-5.5729680909999998E-4</v>
      </c>
      <c r="L32" s="2">
        <v>160</v>
      </c>
      <c r="M32" s="8">
        <f t="shared" si="0"/>
        <v>-5.1700154489786743E-6</v>
      </c>
      <c r="N32" s="8">
        <f t="shared" si="1"/>
        <v>4.857925654652948E-5</v>
      </c>
      <c r="O32" s="8">
        <f t="shared" si="2"/>
        <v>-6.0070605019755076E-4</v>
      </c>
      <c r="P32">
        <v>5.2154529189999996</v>
      </c>
      <c r="Q32">
        <v>-1.452552703E-4</v>
      </c>
      <c r="R32">
        <v>240</v>
      </c>
      <c r="S32" s="8">
        <f t="shared" si="3"/>
        <v>-1.982764617371929E-5</v>
      </c>
      <c r="T32" s="10" t="str">
        <f t="shared" si="4"/>
        <v>NA</v>
      </c>
      <c r="U32" s="8">
        <f t="shared" si="5"/>
        <v>-1.2542762412628072E-4</v>
      </c>
      <c r="V32">
        <v>3.3320904050000002</v>
      </c>
      <c r="W32">
        <v>-2.6720134830000001E-4</v>
      </c>
      <c r="X32">
        <v>240</v>
      </c>
      <c r="Y32" s="8">
        <f t="shared" si="6"/>
        <v>-1.1519370140790643E-5</v>
      </c>
      <c r="Z32" s="8">
        <f t="shared" si="7"/>
        <v>1.6765894567120751E-5</v>
      </c>
      <c r="AA32" s="8">
        <f t="shared" si="8"/>
        <v>-2.724478727263301E-4</v>
      </c>
      <c r="AB32">
        <v>5.1439654170000004</v>
      </c>
      <c r="AC32" s="1">
        <v>1.6855E-5</v>
      </c>
      <c r="AD32">
        <v>240</v>
      </c>
      <c r="AE32" s="8">
        <f t="shared" si="9"/>
        <v>-1.4804109656449664E-5</v>
      </c>
      <c r="AF32" s="8" t="str">
        <f t="shared" si="10"/>
        <v>NA</v>
      </c>
      <c r="AG32" s="8">
        <f t="shared" si="11"/>
        <v>3.1659109656449668E-5</v>
      </c>
      <c r="AH32" s="2">
        <v>3.4134970779999998</v>
      </c>
      <c r="AI32" s="2">
        <v>-2.9844527889999998E-4</v>
      </c>
      <c r="AJ32" s="2">
        <v>240</v>
      </c>
      <c r="AK32" s="8">
        <f t="shared" si="12"/>
        <v>-9.8238967329905166E-6</v>
      </c>
      <c r="AL32" s="8" t="str">
        <f t="shared" si="13"/>
        <v>NA</v>
      </c>
      <c r="AM32" s="8">
        <f t="shared" si="14"/>
        <v>-2.8862138216700949E-4</v>
      </c>
      <c r="AN32">
        <v>2.3441558379999998</v>
      </c>
      <c r="AO32">
        <v>-3.6785053259999999E-4</v>
      </c>
      <c r="AP32">
        <v>240</v>
      </c>
      <c r="AQ32" s="8">
        <f t="shared" si="15"/>
        <v>-6.7463789633713718E-6</v>
      </c>
      <c r="AR32" s="8" t="str">
        <f t="shared" si="16"/>
        <v>NA</v>
      </c>
      <c r="AS32" s="8">
        <f t="shared" si="17"/>
        <v>-3.611041536366286E-4</v>
      </c>
      <c r="AT32">
        <v>2.7140100020000002</v>
      </c>
      <c r="AU32">
        <v>-3.1812349749999998E-4</v>
      </c>
      <c r="AV32">
        <v>240</v>
      </c>
      <c r="AW32" s="8">
        <f t="shared" si="18"/>
        <v>-7.8108032269279088E-6</v>
      </c>
      <c r="AX32" s="8" t="str">
        <f t="shared" si="19"/>
        <v>NA</v>
      </c>
      <c r="AY32" s="8">
        <f t="shared" si="20"/>
        <v>-3.1031269427307206E-4</v>
      </c>
      <c r="AZ32">
        <v>3.4292874950000001</v>
      </c>
      <c r="BA32">
        <v>-2.2727976680000001E-4</v>
      </c>
      <c r="BB32">
        <v>240</v>
      </c>
      <c r="BC32" s="8">
        <f t="shared" si="21"/>
        <v>-1.1855390212346214E-5</v>
      </c>
      <c r="BD32" s="8">
        <f t="shared" si="22"/>
        <v>4.4747850548628284E-5</v>
      </c>
      <c r="BE32" s="8">
        <f t="shared" si="23"/>
        <v>-2.6017222713628203E-4</v>
      </c>
      <c r="BF32">
        <v>4.1111845809999998</v>
      </c>
      <c r="BG32">
        <v>-1.154255039E-4</v>
      </c>
      <c r="BH32">
        <v>240</v>
      </c>
      <c r="BI32" s="8">
        <f t="shared" si="24"/>
        <v>-1.5629536780968187E-5</v>
      </c>
      <c r="BJ32" s="10" t="str">
        <f t="shared" si="25"/>
        <v>NA</v>
      </c>
      <c r="BK32" s="8">
        <f t="shared" si="26"/>
        <v>-9.979596711903182E-5</v>
      </c>
      <c r="BL32">
        <v>2.7558708360000002</v>
      </c>
      <c r="BM32">
        <v>-2.6998733680000001E-4</v>
      </c>
      <c r="BN32">
        <v>240</v>
      </c>
      <c r="BO32" s="8">
        <f t="shared" si="27"/>
        <v>-7.9312768939549819E-6</v>
      </c>
      <c r="BP32" s="8" t="str">
        <f t="shared" si="28"/>
        <v>NA</v>
      </c>
      <c r="BQ32" s="8">
        <f t="shared" si="29"/>
        <v>-2.6205605990604501E-4</v>
      </c>
      <c r="BR32">
        <v>5.2134341720000004</v>
      </c>
      <c r="BS32" s="1">
        <v>3.5471E-5</v>
      </c>
      <c r="BT32">
        <v>240</v>
      </c>
      <c r="BU32" s="8">
        <f t="shared" si="30"/>
        <v>-1.8023363904471969E-5</v>
      </c>
      <c r="BV32" s="8" t="str">
        <f t="shared" si="31"/>
        <v>NA</v>
      </c>
      <c r="BW32" s="8">
        <f t="shared" si="32"/>
        <v>5.3494363904471972E-5</v>
      </c>
      <c r="BX32">
        <v>2.0903291720000001</v>
      </c>
      <c r="BY32">
        <v>-5.0380728189999998E-4</v>
      </c>
      <c r="BZ32">
        <v>240</v>
      </c>
      <c r="CA32" s="8">
        <f t="shared" si="33"/>
        <v>-6.015876813264281E-6</v>
      </c>
      <c r="CB32" s="8">
        <f t="shared" si="34"/>
        <v>6.2458349609794176E-6</v>
      </c>
      <c r="CC32" s="8">
        <f t="shared" si="35"/>
        <v>-5.0403724004771514E-4</v>
      </c>
      <c r="CD32">
        <v>5.0197941659999996</v>
      </c>
      <c r="CE32" s="1">
        <v>-5.1594000000000001E-5</v>
      </c>
      <c r="CF32">
        <v>240</v>
      </c>
      <c r="CG32" s="8">
        <f t="shared" si="36"/>
        <v>-1.9083808086111938E-5</v>
      </c>
      <c r="CH32" s="8" t="str">
        <f t="shared" si="37"/>
        <v>NA</v>
      </c>
      <c r="CI32" s="8">
        <f t="shared" si="38"/>
        <v>-3.251019191388806E-5</v>
      </c>
      <c r="CJ32">
        <v>0.90445416720000005</v>
      </c>
      <c r="CK32">
        <v>-3.3369754329999997E-4</v>
      </c>
      <c r="CL32">
        <v>240</v>
      </c>
      <c r="CM32" s="8">
        <f t="shared" si="39"/>
        <v>-3.1267886104540874E-6</v>
      </c>
      <c r="CN32" s="8">
        <f t="shared" si="40"/>
        <v>5.8816818972180559E-5</v>
      </c>
      <c r="CO32" s="8">
        <f t="shared" si="41"/>
        <v>-3.8938757366172646E-4</v>
      </c>
      <c r="CP32" s="2">
        <v>3.7130839839999998</v>
      </c>
      <c r="CQ32" s="2">
        <v>-1.7175237530000001E-4</v>
      </c>
      <c r="CR32" s="2">
        <v>200</v>
      </c>
      <c r="CS32" s="8">
        <f t="shared" si="42"/>
        <v>-1.0686094871687779E-5</v>
      </c>
      <c r="CT32" s="8" t="str">
        <f t="shared" si="43"/>
        <v>NA</v>
      </c>
      <c r="CU32" s="8">
        <f t="shared" si="44"/>
        <v>-1.6106628042831224E-4</v>
      </c>
      <c r="CV32">
        <v>5.2176366710000002</v>
      </c>
      <c r="CW32" s="1">
        <v>2.3142E-5</v>
      </c>
      <c r="CX32">
        <v>240</v>
      </c>
      <c r="CY32" s="8">
        <f t="shared" si="45"/>
        <v>-1.9835948168322566E-5</v>
      </c>
      <c r="CZ32" s="10" t="str">
        <f t="shared" si="46"/>
        <v>NA</v>
      </c>
      <c r="DA32" s="8">
        <f t="shared" si="47"/>
        <v>4.2977948168322562E-5</v>
      </c>
      <c r="DB32" t="s">
        <v>3</v>
      </c>
      <c r="DC32" s="5" t="s">
        <v>9</v>
      </c>
    </row>
    <row r="33" spans="1:107" x14ac:dyDescent="0.25">
      <c r="A33" s="9">
        <f t="shared" si="49"/>
        <v>45618.510416666759</v>
      </c>
      <c r="B33" t="s">
        <v>0</v>
      </c>
      <c r="C33">
        <v>32</v>
      </c>
      <c r="D33" s="7">
        <v>45618</v>
      </c>
      <c r="E33">
        <v>12.144166650000001</v>
      </c>
      <c r="F33">
        <v>14.066070849999999</v>
      </c>
      <c r="G33">
        <v>14.105370799999999</v>
      </c>
      <c r="H33">
        <v>14.10236259</v>
      </c>
      <c r="I33">
        <v>14.11432918</v>
      </c>
      <c r="J33" s="2">
        <v>1.1348233889999999</v>
      </c>
      <c r="K33" s="2">
        <v>-2.4714592079999999E-4</v>
      </c>
      <c r="L33" s="2">
        <v>224</v>
      </c>
      <c r="M33" s="8">
        <f t="shared" si="0"/>
        <v>-3.9650482958304427E-6</v>
      </c>
      <c r="N33" s="8">
        <f t="shared" si="1"/>
        <v>5.4826419347917603E-5</v>
      </c>
      <c r="O33" s="8">
        <f t="shared" si="2"/>
        <v>-2.9800729185208713E-4</v>
      </c>
      <c r="P33">
        <v>5.0843578989999996</v>
      </c>
      <c r="Q33" s="1">
        <v>-2.2989999999999998E-5</v>
      </c>
      <c r="R33">
        <v>240</v>
      </c>
      <c r="S33" s="8">
        <f t="shared" si="3"/>
        <v>-1.9350852801888802E-5</v>
      </c>
      <c r="T33" s="10" t="str">
        <f t="shared" si="4"/>
        <v>NA</v>
      </c>
      <c r="U33" s="8">
        <f t="shared" si="5"/>
        <v>-3.6391471981111967E-6</v>
      </c>
      <c r="V33">
        <v>3.0798408199999998</v>
      </c>
      <c r="W33">
        <v>-2.4409378290000001E-4</v>
      </c>
      <c r="X33">
        <v>240</v>
      </c>
      <c r="Y33" s="8">
        <f t="shared" si="6"/>
        <v>-1.0760896993435192E-5</v>
      </c>
      <c r="Z33" s="8">
        <f t="shared" si="7"/>
        <v>2.1135300520483607E-5</v>
      </c>
      <c r="AA33" s="8">
        <f t="shared" si="8"/>
        <v>-2.5446818642704843E-4</v>
      </c>
      <c r="AB33">
        <v>5.1621816730000001</v>
      </c>
      <c r="AC33" s="1">
        <v>8.3689000000000005E-6</v>
      </c>
      <c r="AD33">
        <v>240</v>
      </c>
      <c r="AE33" s="8">
        <f t="shared" si="9"/>
        <v>-1.4924349205161103E-5</v>
      </c>
      <c r="AF33" s="8" t="str">
        <f t="shared" si="10"/>
        <v>NA</v>
      </c>
      <c r="AG33" s="8">
        <f t="shared" si="11"/>
        <v>2.3293249205161104E-5</v>
      </c>
      <c r="AH33" s="2">
        <v>3.1348392299999999</v>
      </c>
      <c r="AI33" s="2">
        <v>-2.0807194920000001E-4</v>
      </c>
      <c r="AJ33" s="2">
        <v>130</v>
      </c>
      <c r="AK33" s="8">
        <f t="shared" si="12"/>
        <v>-9.0631129112062038E-6</v>
      </c>
      <c r="AL33" s="8" t="str">
        <f t="shared" si="13"/>
        <v>NA</v>
      </c>
      <c r="AM33" s="8">
        <f t="shared" si="14"/>
        <v>-1.9900883628879381E-4</v>
      </c>
      <c r="AN33">
        <v>1.976741254</v>
      </c>
      <c r="AO33">
        <v>-2.995895516E-4</v>
      </c>
      <c r="AP33">
        <v>240</v>
      </c>
      <c r="AQ33" s="8">
        <f t="shared" si="15"/>
        <v>-5.7149435319658621E-6</v>
      </c>
      <c r="AR33" s="8">
        <f t="shared" si="16"/>
        <v>9.629478723712485E-6</v>
      </c>
      <c r="AS33" s="8">
        <f t="shared" si="17"/>
        <v>-3.0350408679174665E-4</v>
      </c>
      <c r="AT33">
        <v>2.3569845890000001</v>
      </c>
      <c r="AU33">
        <v>-2.786689573E-4</v>
      </c>
      <c r="AV33">
        <v>240</v>
      </c>
      <c r="AW33" s="8">
        <f t="shared" si="18"/>
        <v>-6.8142625164480763E-6</v>
      </c>
      <c r="AX33" s="8" t="str">
        <f t="shared" si="19"/>
        <v>NA</v>
      </c>
      <c r="AY33" s="8">
        <f t="shared" si="20"/>
        <v>-2.718546947835519E-4</v>
      </c>
      <c r="AZ33">
        <v>3.1201808340000001</v>
      </c>
      <c r="BA33">
        <v>-2.7837451750000001E-4</v>
      </c>
      <c r="BB33">
        <v>240</v>
      </c>
      <c r="BC33" s="8">
        <f t="shared" si="21"/>
        <v>-1.0901844126984689E-5</v>
      </c>
      <c r="BD33" s="8">
        <f t="shared" si="22"/>
        <v>6.0633528761109374E-5</v>
      </c>
      <c r="BE33" s="8">
        <f t="shared" si="23"/>
        <v>-3.281062021341247E-4</v>
      </c>
      <c r="BF33">
        <v>3.9881979159999998</v>
      </c>
      <c r="BG33">
        <v>-1.227028264E-4</v>
      </c>
      <c r="BH33">
        <v>240</v>
      </c>
      <c r="BI33" s="8">
        <f t="shared" si="24"/>
        <v>-1.5178913906217066E-5</v>
      </c>
      <c r="BJ33" s="10" t="str">
        <f t="shared" si="25"/>
        <v>NA</v>
      </c>
      <c r="BK33" s="8">
        <f t="shared" si="26"/>
        <v>-1.0752391249378293E-4</v>
      </c>
      <c r="BL33">
        <v>2.4109812549999998</v>
      </c>
      <c r="BM33">
        <v>-2.9097991159999999E-4</v>
      </c>
      <c r="BN33">
        <v>240</v>
      </c>
      <c r="BO33" s="8">
        <f t="shared" si="27"/>
        <v>-6.9703719194769156E-6</v>
      </c>
      <c r="BP33" s="8" t="str">
        <f t="shared" si="28"/>
        <v>NA</v>
      </c>
      <c r="BQ33" s="8">
        <f t="shared" si="29"/>
        <v>-2.8400953968052309E-4</v>
      </c>
      <c r="BR33">
        <v>5.2374720850000003</v>
      </c>
      <c r="BS33" s="1">
        <v>5.5206000000000001E-6</v>
      </c>
      <c r="BT33">
        <v>240</v>
      </c>
      <c r="BU33" s="8">
        <f t="shared" si="30"/>
        <v>-1.8299613813377942E-5</v>
      </c>
      <c r="BV33" s="8" t="str">
        <f t="shared" si="31"/>
        <v>NA</v>
      </c>
      <c r="BW33" s="8">
        <f t="shared" si="32"/>
        <v>2.3820213813377941E-5</v>
      </c>
      <c r="BX33">
        <v>1.5802049979999999</v>
      </c>
      <c r="BY33">
        <v>-3.8554843540000001E-4</v>
      </c>
      <c r="BZ33">
        <v>240</v>
      </c>
      <c r="CA33" s="8">
        <f t="shared" si="33"/>
        <v>-4.5685201916164524E-6</v>
      </c>
      <c r="CB33" s="8">
        <f t="shared" si="34"/>
        <v>2.1441803951048034E-5</v>
      </c>
      <c r="CC33" s="8">
        <f t="shared" si="35"/>
        <v>-4.0242171915943158E-4</v>
      </c>
      <c r="CD33">
        <v>4.9697233479999996</v>
      </c>
      <c r="CE33" s="1">
        <v>2.8347000000000002E-5</v>
      </c>
      <c r="CF33">
        <v>240</v>
      </c>
      <c r="CG33" s="8">
        <f t="shared" si="36"/>
        <v>-1.8914558511345661E-5</v>
      </c>
      <c r="CH33" s="8" t="str">
        <f t="shared" si="37"/>
        <v>NA</v>
      </c>
      <c r="CI33" s="8">
        <f t="shared" si="38"/>
        <v>4.7261558511345659E-5</v>
      </c>
      <c r="CJ33">
        <v>4.6925766519999996</v>
      </c>
      <c r="CK33">
        <v>8.7645401E-4</v>
      </c>
      <c r="CL33">
        <v>240</v>
      </c>
      <c r="CM33" s="8">
        <f t="shared" si="39"/>
        <v>-1.6395760994547432E-5</v>
      </c>
      <c r="CN33" s="8" t="str">
        <f t="shared" si="40"/>
        <v>NA</v>
      </c>
      <c r="CO33" s="8">
        <f t="shared" si="41"/>
        <v>8.9284977099454742E-4</v>
      </c>
      <c r="CP33" s="2">
        <v>3.4230256460000001</v>
      </c>
      <c r="CQ33" s="2">
        <v>-1.8650850719999999E-4</v>
      </c>
      <c r="CR33" s="2">
        <v>230</v>
      </c>
      <c r="CS33" s="8">
        <f t="shared" si="42"/>
        <v>-9.8962867475830855E-6</v>
      </c>
      <c r="CT33" s="8" t="str">
        <f t="shared" si="43"/>
        <v>NA</v>
      </c>
      <c r="CU33" s="8">
        <f t="shared" si="44"/>
        <v>-1.7661222045241691E-4</v>
      </c>
      <c r="CV33">
        <v>5.2237575009999997</v>
      </c>
      <c r="CW33" s="1">
        <v>-1.063E-5</v>
      </c>
      <c r="CX33">
        <v>240</v>
      </c>
      <c r="CY33" s="8">
        <f t="shared" si="45"/>
        <v>-1.9881401837289011E-5</v>
      </c>
      <c r="CZ33" s="10" t="str">
        <f t="shared" si="46"/>
        <v>NA</v>
      </c>
      <c r="DA33" s="8">
        <f t="shared" si="47"/>
        <v>9.2514018372890109E-6</v>
      </c>
      <c r="DB33" t="s">
        <v>3</v>
      </c>
      <c r="DC33" s="5" t="s">
        <v>9</v>
      </c>
    </row>
    <row r="34" spans="1:107" x14ac:dyDescent="0.25">
      <c r="A34" s="9">
        <f t="shared" si="49"/>
        <v>45618.524305555649</v>
      </c>
      <c r="B34" t="s">
        <v>0</v>
      </c>
      <c r="C34">
        <v>33</v>
      </c>
      <c r="D34" s="7">
        <v>45618</v>
      </c>
      <c r="E34">
        <v>12.344166700000001</v>
      </c>
      <c r="F34">
        <v>14.08881661</v>
      </c>
      <c r="G34">
        <v>14.14191664</v>
      </c>
      <c r="H34">
        <v>14.196858349999999</v>
      </c>
      <c r="I34">
        <v>14.16568328</v>
      </c>
      <c r="J34">
        <v>4.6149587409999997</v>
      </c>
      <c r="K34">
        <v>2.9588976439999997E-4</v>
      </c>
      <c r="L34">
        <v>240</v>
      </c>
      <c r="M34" s="8">
        <f t="shared" si="0"/>
        <v>-1.6294756975877428E-5</v>
      </c>
      <c r="N34" s="8" t="str">
        <f t="shared" si="1"/>
        <v>NA</v>
      </c>
      <c r="O34" s="8">
        <f t="shared" si="2"/>
        <v>3.1218452137587739E-4</v>
      </c>
      <c r="P34">
        <v>5.0944229090000004</v>
      </c>
      <c r="Q34" s="1">
        <v>4.7481999999999997E-5</v>
      </c>
      <c r="R34">
        <v>240</v>
      </c>
      <c r="S34" s="8">
        <f t="shared" si="3"/>
        <v>-1.9410794595249203E-5</v>
      </c>
      <c r="T34" s="10" t="str">
        <f t="shared" si="4"/>
        <v>NA</v>
      </c>
      <c r="U34" s="8">
        <f t="shared" si="5"/>
        <v>6.68927945952492E-5</v>
      </c>
      <c r="V34">
        <v>2.80370125</v>
      </c>
      <c r="W34">
        <v>-2.3244864839999999E-4</v>
      </c>
      <c r="X34">
        <v>240</v>
      </c>
      <c r="Y34" s="8">
        <f t="shared" si="6"/>
        <v>-9.8994667267197057E-6</v>
      </c>
      <c r="Z34" s="8">
        <f t="shared" si="7"/>
        <v>2.5918522982939017E-5</v>
      </c>
      <c r="AA34" s="8">
        <f t="shared" si="8"/>
        <v>-2.4846770465621933E-4</v>
      </c>
      <c r="AB34">
        <v>5.1738266609999997</v>
      </c>
      <c r="AC34" s="1">
        <v>-4.0531000000000002E-7</v>
      </c>
      <c r="AD34">
        <v>240</v>
      </c>
      <c r="AE34" s="8">
        <f t="shared" si="9"/>
        <v>-1.5025982882277943E-5</v>
      </c>
      <c r="AF34" s="8" t="str">
        <f t="shared" si="10"/>
        <v>NA</v>
      </c>
      <c r="AG34" s="8">
        <f t="shared" si="11"/>
        <v>1.4620672882277943E-5</v>
      </c>
      <c r="AH34" s="2">
        <v>2.8962977759999999</v>
      </c>
      <c r="AI34" s="3">
        <v>-2.5495151050000003E-4</v>
      </c>
      <c r="AJ34" s="2">
        <v>135</v>
      </c>
      <c r="AK34" s="8">
        <f t="shared" si="12"/>
        <v>-8.4115150459532722E-6</v>
      </c>
      <c r="AL34" s="8" t="str">
        <f t="shared" si="13"/>
        <v>NA</v>
      </c>
      <c r="AM34" s="8">
        <f t="shared" si="14"/>
        <v>-2.4653999545404677E-4</v>
      </c>
      <c r="AN34">
        <v>1.6037854199999999</v>
      </c>
      <c r="AO34">
        <v>-2.4427352309999999E-4</v>
      </c>
      <c r="AP34">
        <v>240</v>
      </c>
      <c r="AQ34" s="8">
        <f t="shared" si="15"/>
        <v>-4.6577618166877629E-6</v>
      </c>
      <c r="AR34" s="8">
        <f t="shared" si="16"/>
        <v>2.0739372308424622E-5</v>
      </c>
      <c r="AS34" s="8">
        <f t="shared" si="17"/>
        <v>-2.6035513359173683E-4</v>
      </c>
      <c r="AT34">
        <v>2.0016637479999999</v>
      </c>
      <c r="AU34">
        <v>-2.4879656059999998E-4</v>
      </c>
      <c r="AV34">
        <v>240</v>
      </c>
      <c r="AW34" s="8">
        <f t="shared" si="18"/>
        <v>-5.8132920146402848E-6</v>
      </c>
      <c r="AX34" s="8">
        <f t="shared" si="19"/>
        <v>8.8870684140627228E-6</v>
      </c>
      <c r="AY34" s="8">
        <f t="shared" si="20"/>
        <v>-2.5187033699942241E-4</v>
      </c>
      <c r="AZ34">
        <v>2.8317666730000002</v>
      </c>
      <c r="BA34">
        <v>-2.080951249E-4</v>
      </c>
      <c r="BB34">
        <v>240</v>
      </c>
      <c r="BC34" s="8">
        <f t="shared" si="21"/>
        <v>-9.9985617073849303E-6</v>
      </c>
      <c r="BD34" s="8">
        <f t="shared" si="22"/>
        <v>7.5455773415257146E-5</v>
      </c>
      <c r="BE34" s="8">
        <f t="shared" si="23"/>
        <v>-2.7355233660787226E-4</v>
      </c>
      <c r="BF34">
        <v>3.8230470749999999</v>
      </c>
      <c r="BG34">
        <v>-1.059010194E-4</v>
      </c>
      <c r="BH34">
        <v>240</v>
      </c>
      <c r="BI34" s="8">
        <f t="shared" si="24"/>
        <v>-1.4566592296390222E-5</v>
      </c>
      <c r="BJ34" s="10" t="str">
        <f t="shared" si="25"/>
        <v>NA</v>
      </c>
      <c r="BK34" s="8">
        <f t="shared" si="26"/>
        <v>-9.133442710360978E-5</v>
      </c>
      <c r="BL34">
        <v>2.0650162590000001</v>
      </c>
      <c r="BM34">
        <v>-2.7580921230000002E-4</v>
      </c>
      <c r="BN34">
        <v>240</v>
      </c>
      <c r="BO34" s="8">
        <f t="shared" si="27"/>
        <v>-5.9972822810732427E-6</v>
      </c>
      <c r="BP34" s="8">
        <f t="shared" si="28"/>
        <v>6.9998753703568947E-6</v>
      </c>
      <c r="BQ34" s="8">
        <f t="shared" si="29"/>
        <v>-2.7681180538928366E-4</v>
      </c>
      <c r="BR34">
        <v>5.2520808299999997</v>
      </c>
      <c r="BS34" s="1">
        <v>2.6567000000000002E-5</v>
      </c>
      <c r="BT34">
        <v>240</v>
      </c>
      <c r="BU34" s="8">
        <f t="shared" si="30"/>
        <v>-1.8544343632413551E-5</v>
      </c>
      <c r="BV34" s="8" t="str">
        <f t="shared" si="31"/>
        <v>NA</v>
      </c>
      <c r="BW34" s="8">
        <f t="shared" si="32"/>
        <v>4.5111343632413549E-5</v>
      </c>
      <c r="BX34">
        <v>1.1809754210000001</v>
      </c>
      <c r="BY34">
        <v>-2.4178500789999999E-4</v>
      </c>
      <c r="BZ34">
        <v>240</v>
      </c>
      <c r="CA34" s="8">
        <f t="shared" si="33"/>
        <v>-3.4298243105243816E-6</v>
      </c>
      <c r="CB34" s="8">
        <f t="shared" si="34"/>
        <v>3.3334359883929992E-5</v>
      </c>
      <c r="CC34" s="8">
        <f t="shared" si="35"/>
        <v>-2.7168954347340558E-4</v>
      </c>
      <c r="CD34">
        <v>5.0575870869999999</v>
      </c>
      <c r="CE34">
        <v>1.001194454E-4</v>
      </c>
      <c r="CF34">
        <v>240</v>
      </c>
      <c r="CG34" s="8">
        <f t="shared" si="36"/>
        <v>-1.9270442569639787E-5</v>
      </c>
      <c r="CH34" s="8" t="str">
        <f t="shared" si="37"/>
        <v>NA</v>
      </c>
      <c r="CI34" s="8">
        <f t="shared" si="38"/>
        <v>1.1938988796963979E-4</v>
      </c>
      <c r="CJ34">
        <v>4.9444783210000001</v>
      </c>
      <c r="CK34" s="1">
        <v>6.3201999999999996E-5</v>
      </c>
      <c r="CL34">
        <v>240</v>
      </c>
      <c r="CM34" s="8">
        <f t="shared" si="39"/>
        <v>-1.7458243320227652E-5</v>
      </c>
      <c r="CN34" s="8" t="str">
        <f t="shared" si="40"/>
        <v>NA</v>
      </c>
      <c r="CO34" s="8">
        <f t="shared" si="41"/>
        <v>8.0660243320227645E-5</v>
      </c>
      <c r="CP34" s="2">
        <v>3.2024881029999999</v>
      </c>
      <c r="CQ34" s="2">
        <v>-1.6995809350000001E-4</v>
      </c>
      <c r="CR34" s="2">
        <v>244</v>
      </c>
      <c r="CS34" s="8">
        <f t="shared" si="42"/>
        <v>-9.3007621958243174E-6</v>
      </c>
      <c r="CT34" s="8" t="str">
        <f t="shared" si="43"/>
        <v>NA</v>
      </c>
      <c r="CU34" s="8">
        <f t="shared" si="44"/>
        <v>-1.6065733130417569E-4</v>
      </c>
      <c r="CV34">
        <v>5.2297470910000001</v>
      </c>
      <c r="CW34" s="1">
        <v>3.4421999999999997E-5</v>
      </c>
      <c r="CX34">
        <v>240</v>
      </c>
      <c r="CY34" s="8">
        <f t="shared" si="45"/>
        <v>-1.9926407442374949E-5</v>
      </c>
      <c r="CZ34" s="10" t="str">
        <f t="shared" si="46"/>
        <v>NA</v>
      </c>
      <c r="DA34" s="8">
        <f t="shared" si="47"/>
        <v>5.4348407442374946E-5</v>
      </c>
      <c r="DB34" t="s">
        <v>3</v>
      </c>
      <c r="DC34" s="5" t="s">
        <v>9</v>
      </c>
    </row>
    <row r="35" spans="1:107" x14ac:dyDescent="0.25">
      <c r="A35" s="9">
        <f t="shared" si="49"/>
        <v>45618.53819444454</v>
      </c>
      <c r="B35" t="s">
        <v>0</v>
      </c>
      <c r="C35">
        <v>34</v>
      </c>
      <c r="D35" s="7">
        <v>45618</v>
      </c>
      <c r="E35">
        <v>12.64250008</v>
      </c>
      <c r="F35">
        <v>14.08400834</v>
      </c>
      <c r="G35">
        <v>14.09203333</v>
      </c>
      <c r="H35">
        <v>14.112495839999999</v>
      </c>
      <c r="I35">
        <v>14.09557083</v>
      </c>
      <c r="J35">
        <v>4.7285787380000004</v>
      </c>
      <c r="K35" s="1">
        <v>3.2098999999999999E-5</v>
      </c>
      <c r="L35">
        <v>240</v>
      </c>
      <c r="M35" s="8">
        <f t="shared" si="0"/>
        <v>-1.6870314255202253E-5</v>
      </c>
      <c r="N35" s="8" t="str">
        <f t="shared" si="1"/>
        <v>NA</v>
      </c>
      <c r="O35" s="8">
        <f t="shared" si="2"/>
        <v>4.8969314255202249E-5</v>
      </c>
      <c r="P35">
        <v>5.1496641790000002</v>
      </c>
      <c r="Q35" s="1">
        <v>4.3937999999999998E-5</v>
      </c>
      <c r="R35">
        <v>240</v>
      </c>
      <c r="S35" s="8">
        <f t="shared" si="3"/>
        <v>-1.9643144531114221E-5</v>
      </c>
      <c r="T35" s="10" t="str">
        <f t="shared" si="4"/>
        <v>NA</v>
      </c>
      <c r="U35" s="8">
        <f t="shared" si="5"/>
        <v>6.3581144531114222E-5</v>
      </c>
      <c r="V35">
        <v>2.5070516729999999</v>
      </c>
      <c r="W35">
        <v>-2.590665271E-4</v>
      </c>
      <c r="X35">
        <v>240</v>
      </c>
      <c r="Y35" s="8">
        <f t="shared" si="6"/>
        <v>-8.9444951476962288E-6</v>
      </c>
      <c r="Z35" s="8">
        <f t="shared" si="7"/>
        <v>3.1057014797727819E-5</v>
      </c>
      <c r="AA35" s="8">
        <f t="shared" si="8"/>
        <v>-2.8117904675003158E-4</v>
      </c>
      <c r="AB35">
        <v>5.1870600040000001</v>
      </c>
      <c r="AC35" s="1">
        <v>9.1300999999999992E-6</v>
      </c>
      <c r="AD35">
        <v>240</v>
      </c>
      <c r="AE35" s="8">
        <f t="shared" si="9"/>
        <v>-1.5132556326512115E-5</v>
      </c>
      <c r="AF35" s="8" t="str">
        <f t="shared" si="10"/>
        <v>NA</v>
      </c>
      <c r="AG35" s="8">
        <f t="shared" si="11"/>
        <v>2.4262656326512113E-5</v>
      </c>
      <c r="AH35" s="2">
        <v>2.692747491</v>
      </c>
      <c r="AI35" s="2">
        <v>-2.1624191590000001E-4</v>
      </c>
      <c r="AJ35" s="2">
        <v>240</v>
      </c>
      <c r="AK35" s="8">
        <f t="shared" si="12"/>
        <v>-7.8557319655467155E-6</v>
      </c>
      <c r="AL35" s="8" t="str">
        <f t="shared" si="13"/>
        <v>NA</v>
      </c>
      <c r="AM35" s="8">
        <f t="shared" si="14"/>
        <v>-2.083861839344533E-4</v>
      </c>
      <c r="AN35">
        <v>1.299492503</v>
      </c>
      <c r="AO35">
        <v>-2.3097029930000001E-4</v>
      </c>
      <c r="AP35">
        <v>240</v>
      </c>
      <c r="AQ35" s="8">
        <f t="shared" si="15"/>
        <v>-3.7910962052421465E-6</v>
      </c>
      <c r="AR35" s="8">
        <f t="shared" si="16"/>
        <v>2.9803882414604222E-5</v>
      </c>
      <c r="AS35" s="8">
        <f t="shared" si="17"/>
        <v>-2.5698308550936209E-4</v>
      </c>
      <c r="AT35">
        <v>1.7047691709999999</v>
      </c>
      <c r="AU35">
        <v>-2.3242376630000001E-4</v>
      </c>
      <c r="AV35">
        <v>240</v>
      </c>
      <c r="AW35" s="8">
        <f t="shared" si="18"/>
        <v>-4.9734368763741142E-6</v>
      </c>
      <c r="AX35" s="8">
        <f t="shared" si="19"/>
        <v>1.7731191110768205E-5</v>
      </c>
      <c r="AY35" s="8">
        <f t="shared" si="20"/>
        <v>-2.4518152053439409E-4</v>
      </c>
      <c r="AZ35">
        <v>2.5730649900000002</v>
      </c>
      <c r="BA35">
        <v>-2.376514445E-4</v>
      </c>
      <c r="BB35">
        <v>240</v>
      </c>
      <c r="BC35" s="8">
        <f t="shared" si="21"/>
        <v>-9.1800131467661415E-6</v>
      </c>
      <c r="BD35" s="8">
        <f t="shared" si="22"/>
        <v>8.8751027797256038E-5</v>
      </c>
      <c r="BE35" s="8">
        <f t="shared" si="23"/>
        <v>-3.1722245915048991E-4</v>
      </c>
      <c r="BF35">
        <v>3.699599176</v>
      </c>
      <c r="BG35">
        <v>-1.17003875E-4</v>
      </c>
      <c r="BH35">
        <v>240</v>
      </c>
      <c r="BI35" s="8">
        <f t="shared" si="24"/>
        <v>-1.4111941826752481E-5</v>
      </c>
      <c r="BJ35" s="10" t="str">
        <f t="shared" si="25"/>
        <v>NA</v>
      </c>
      <c r="BK35" s="8">
        <f t="shared" si="26"/>
        <v>-1.0289193317324752E-4</v>
      </c>
      <c r="BL35">
        <v>1.7261574909999999</v>
      </c>
      <c r="BM35">
        <v>-3.064512514E-4</v>
      </c>
      <c r="BN35">
        <v>240</v>
      </c>
      <c r="BO35" s="8">
        <f t="shared" si="27"/>
        <v>-5.035834449735494E-6</v>
      </c>
      <c r="BP35" s="8">
        <f t="shared" si="28"/>
        <v>1.7094059478834085E-5</v>
      </c>
      <c r="BQ35" s="8">
        <f t="shared" si="29"/>
        <v>-3.1850947642909856E-4</v>
      </c>
      <c r="BR35">
        <v>5.2799541789999997</v>
      </c>
      <c r="BS35" s="1">
        <v>8.1442000000000007E-6</v>
      </c>
      <c r="BT35">
        <v>240</v>
      </c>
      <c r="BU35" s="8">
        <f t="shared" si="30"/>
        <v>-1.8837475526625861E-5</v>
      </c>
      <c r="BV35" s="8" t="str">
        <f t="shared" si="31"/>
        <v>NA</v>
      </c>
      <c r="BW35" s="8">
        <f t="shared" si="32"/>
        <v>2.698167552662586E-5</v>
      </c>
      <c r="BX35">
        <v>3.4390279160000001</v>
      </c>
      <c r="BY35">
        <v>4.6992552309999998E-3</v>
      </c>
      <c r="BZ35">
        <v>240</v>
      </c>
      <c r="CA35" s="8">
        <f t="shared" si="33"/>
        <v>-1.0032905655069722E-5</v>
      </c>
      <c r="CB35" s="8" t="str">
        <f t="shared" si="34"/>
        <v>NA</v>
      </c>
      <c r="CC35" s="8">
        <f t="shared" si="35"/>
        <v>4.7092881366550699E-3</v>
      </c>
      <c r="CD35">
        <v>5.1388416650000002</v>
      </c>
      <c r="CE35" s="1">
        <v>3.9017999999999998E-5</v>
      </c>
      <c r="CF35">
        <v>240</v>
      </c>
      <c r="CG35" s="8">
        <f t="shared" si="36"/>
        <v>-1.9601862575766738E-5</v>
      </c>
      <c r="CH35" s="8" t="str">
        <f t="shared" si="37"/>
        <v>NA</v>
      </c>
      <c r="CI35" s="8">
        <f t="shared" si="38"/>
        <v>5.8619862575766736E-5</v>
      </c>
      <c r="CJ35">
        <v>4.9046358290000001</v>
      </c>
      <c r="CK35">
        <v>-4.4739195719999998E-4</v>
      </c>
      <c r="CL35">
        <v>240</v>
      </c>
      <c r="CM35" s="8">
        <f t="shared" si="39"/>
        <v>-1.749843924086824E-5</v>
      </c>
      <c r="CN35" s="8" t="str">
        <f t="shared" si="40"/>
        <v>NA</v>
      </c>
      <c r="CO35" s="8">
        <f t="shared" si="41"/>
        <v>-4.2989351795913173E-4</v>
      </c>
      <c r="CP35" s="2">
        <v>2.9793361379999999</v>
      </c>
      <c r="CQ35" s="2">
        <v>-1.545409625E-4</v>
      </c>
      <c r="CR35" s="2">
        <v>238</v>
      </c>
      <c r="CS35" s="8">
        <f t="shared" si="42"/>
        <v>-8.6918161519494293E-6</v>
      </c>
      <c r="CT35" s="8" t="str">
        <f t="shared" si="43"/>
        <v>NA</v>
      </c>
      <c r="CU35" s="8">
        <f t="shared" si="44"/>
        <v>-1.4584914634805057E-4</v>
      </c>
      <c r="CV35">
        <v>5.2385979220000003</v>
      </c>
      <c r="CW35" s="1">
        <v>-9.9505000000000007E-6</v>
      </c>
      <c r="CX35">
        <v>240</v>
      </c>
      <c r="CY35" s="8">
        <f t="shared" si="45"/>
        <v>-1.9982377985320008E-5</v>
      </c>
      <c r="CZ35" s="10" t="str">
        <f t="shared" si="46"/>
        <v>NA</v>
      </c>
      <c r="DA35" s="8">
        <f t="shared" si="47"/>
        <v>1.0031877985320007E-5</v>
      </c>
      <c r="DB35" t="s">
        <v>3</v>
      </c>
      <c r="DC35" s="5" t="s">
        <v>9</v>
      </c>
    </row>
    <row r="36" spans="1:107" x14ac:dyDescent="0.25">
      <c r="A36" s="9">
        <f t="shared" si="49"/>
        <v>45618.55208333343</v>
      </c>
      <c r="B36" t="s">
        <v>0</v>
      </c>
      <c r="C36">
        <v>35</v>
      </c>
      <c r="D36" s="7">
        <v>45618</v>
      </c>
      <c r="E36">
        <v>13.1441666</v>
      </c>
      <c r="F36">
        <v>14.09516663</v>
      </c>
      <c r="G36">
        <v>14.08284583</v>
      </c>
      <c r="H36">
        <v>14.186358329999999</v>
      </c>
      <c r="I36">
        <v>14.1661749</v>
      </c>
      <c r="J36">
        <v>4.7885320760000001</v>
      </c>
      <c r="K36" s="1">
        <v>3.9530000000000003E-5</v>
      </c>
      <c r="L36">
        <v>240</v>
      </c>
      <c r="M36" s="8">
        <f t="shared" si="0"/>
        <v>-1.7260804203784187E-5</v>
      </c>
      <c r="N36" s="8" t="str">
        <f t="shared" si="1"/>
        <v>NA</v>
      </c>
      <c r="O36" s="8">
        <f t="shared" si="2"/>
        <v>5.679080420378419E-5</v>
      </c>
      <c r="P36">
        <v>5.205396243</v>
      </c>
      <c r="Q36" s="1">
        <v>4.1482E-5</v>
      </c>
      <c r="R36">
        <v>240</v>
      </c>
      <c r="S36" s="8">
        <f t="shared" si="3"/>
        <v>-1.9877837853948998E-5</v>
      </c>
      <c r="T36" s="10" t="str">
        <f t="shared" si="4"/>
        <v>NA</v>
      </c>
      <c r="U36" s="8">
        <f t="shared" si="5"/>
        <v>6.1359837853949001E-5</v>
      </c>
      <c r="V36">
        <v>2.192608334</v>
      </c>
      <c r="W36">
        <v>-2.7895014409999998E-4</v>
      </c>
      <c r="X36">
        <v>240</v>
      </c>
      <c r="Y36" s="8">
        <f t="shared" si="6"/>
        <v>-7.9035041528579364E-6</v>
      </c>
      <c r="Z36" s="8">
        <f t="shared" si="7"/>
        <v>3.6503725829668232E-5</v>
      </c>
      <c r="AA36" s="8">
        <f t="shared" si="8"/>
        <v>-3.0755036577681028E-4</v>
      </c>
      <c r="AB36">
        <v>5.194050839</v>
      </c>
      <c r="AC36" s="1">
        <v>3.0201999999999999E-6</v>
      </c>
      <c r="AD36">
        <v>240</v>
      </c>
      <c r="AE36" s="8">
        <f t="shared" si="9"/>
        <v>-1.5221183764219096E-5</v>
      </c>
      <c r="AF36" s="8" t="str">
        <f t="shared" si="10"/>
        <v>NA</v>
      </c>
      <c r="AG36" s="8">
        <f t="shared" si="11"/>
        <v>1.8241383764219096E-5</v>
      </c>
      <c r="AH36" s="2">
        <v>2.428487992</v>
      </c>
      <c r="AI36" s="2">
        <v>-2.130369042E-4</v>
      </c>
      <c r="AJ36" s="2">
        <v>250</v>
      </c>
      <c r="AK36" s="8">
        <f t="shared" si="12"/>
        <v>-7.1166923738752088E-6</v>
      </c>
      <c r="AL36" s="8" t="str">
        <f t="shared" si="13"/>
        <v>NA</v>
      </c>
      <c r="AM36" s="8">
        <f t="shared" si="14"/>
        <v>-2.0592021182612479E-4</v>
      </c>
      <c r="AN36">
        <v>1.0401794170000001</v>
      </c>
      <c r="AO36">
        <v>-1.8675005E-4</v>
      </c>
      <c r="AP36">
        <v>240</v>
      </c>
      <c r="AQ36" s="8">
        <f t="shared" si="15"/>
        <v>-3.0482493423117E-6</v>
      </c>
      <c r="AR36" s="8">
        <f t="shared" si="16"/>
        <v>3.7528498918614468E-5</v>
      </c>
      <c r="AS36" s="8">
        <f t="shared" si="17"/>
        <v>-2.2123029957630278E-4</v>
      </c>
      <c r="AT36">
        <v>1.4410070850000001</v>
      </c>
      <c r="AU36">
        <v>-2.061345815E-4</v>
      </c>
      <c r="AV36">
        <v>240</v>
      </c>
      <c r="AW36" s="8">
        <f t="shared" si="18"/>
        <v>-4.222876195518634E-6</v>
      </c>
      <c r="AX36" s="8">
        <f t="shared" si="19"/>
        <v>2.5588337828954921E-5</v>
      </c>
      <c r="AY36" s="8">
        <f t="shared" si="20"/>
        <v>-2.2750004313343628E-4</v>
      </c>
      <c r="AZ36">
        <v>2.3135833290000001</v>
      </c>
      <c r="BA36">
        <v>-1.93128187E-4</v>
      </c>
      <c r="BB36">
        <v>240</v>
      </c>
      <c r="BC36" s="8">
        <f t="shared" si="21"/>
        <v>-8.3395721731003839E-6</v>
      </c>
      <c r="BD36" s="8">
        <f t="shared" si="22"/>
        <v>1.0208636698195936E-4</v>
      </c>
      <c r="BE36" s="8">
        <f t="shared" si="23"/>
        <v>-2.8687498180885899E-4</v>
      </c>
      <c r="BF36">
        <v>3.5546295680000002</v>
      </c>
      <c r="BG36">
        <v>-1.043106197E-4</v>
      </c>
      <c r="BH36">
        <v>240</v>
      </c>
      <c r="BI36" s="8">
        <f t="shared" si="24"/>
        <v>-1.3574057936237838E-5</v>
      </c>
      <c r="BJ36" s="10" t="str">
        <f t="shared" si="25"/>
        <v>NA</v>
      </c>
      <c r="BK36" s="8">
        <f t="shared" si="26"/>
        <v>-9.0736561763762156E-5</v>
      </c>
      <c r="BL36">
        <v>1.3492775050000001</v>
      </c>
      <c r="BM36">
        <v>-3.0704601729999998E-4</v>
      </c>
      <c r="BN36">
        <v>240</v>
      </c>
      <c r="BO36" s="8">
        <f t="shared" si="27"/>
        <v>-3.9540623473154366E-6</v>
      </c>
      <c r="BP36" s="8">
        <f t="shared" si="28"/>
        <v>2.8320848704144337E-5</v>
      </c>
      <c r="BQ36" s="8">
        <f t="shared" si="29"/>
        <v>-3.3141280365682886E-4</v>
      </c>
      <c r="BR36">
        <v>5.2895770710000001</v>
      </c>
      <c r="BS36" s="1">
        <v>1.4345000000000001E-5</v>
      </c>
      <c r="BT36">
        <v>240</v>
      </c>
      <c r="BU36" s="8">
        <f t="shared" si="30"/>
        <v>-1.9066877425957381E-5</v>
      </c>
      <c r="BV36" s="8" t="str">
        <f t="shared" si="31"/>
        <v>NA</v>
      </c>
      <c r="BW36" s="8">
        <f t="shared" si="32"/>
        <v>3.341187742595738E-5</v>
      </c>
      <c r="BX36">
        <v>4.9625008250000002</v>
      </c>
      <c r="BY36" s="1">
        <v>6.4913999999999995E-5</v>
      </c>
      <c r="BZ36">
        <v>240</v>
      </c>
      <c r="CA36" s="8">
        <f t="shared" si="33"/>
        <v>-1.4542625655538731E-5</v>
      </c>
      <c r="CB36" s="8" t="str">
        <f t="shared" si="34"/>
        <v>NA</v>
      </c>
      <c r="CC36" s="8">
        <f t="shared" si="35"/>
        <v>7.9456625655538723E-5</v>
      </c>
      <c r="CD36">
        <v>4.9891220929999998</v>
      </c>
      <c r="CE36">
        <v>-1.8952792949999999E-4</v>
      </c>
      <c r="CF36">
        <v>240</v>
      </c>
      <c r="CG36" s="8">
        <f t="shared" si="36"/>
        <v>-1.905195212210258E-5</v>
      </c>
      <c r="CH36" s="8" t="str">
        <f t="shared" si="37"/>
        <v>NA</v>
      </c>
      <c r="CI36" s="8">
        <f t="shared" si="38"/>
        <v>-1.704759773778974E-4</v>
      </c>
      <c r="CJ36">
        <v>4.6681558350000003</v>
      </c>
      <c r="CK36" s="1">
        <v>7.8753999999999998E-5</v>
      </c>
      <c r="CL36">
        <v>240</v>
      </c>
      <c r="CM36" s="8">
        <f t="shared" si="39"/>
        <v>-1.6826894459897877E-5</v>
      </c>
      <c r="CN36" s="8" t="str">
        <f t="shared" si="40"/>
        <v>NA</v>
      </c>
      <c r="CO36" s="8">
        <f t="shared" si="41"/>
        <v>9.5580894459897876E-5</v>
      </c>
      <c r="CP36" s="2">
        <v>2.7783760659999999</v>
      </c>
      <c r="CQ36" s="3">
        <v>-9.7219999999999994E-5</v>
      </c>
      <c r="CR36" s="2">
        <v>234</v>
      </c>
      <c r="CS36" s="8">
        <f t="shared" si="42"/>
        <v>-8.1420405724862269E-6</v>
      </c>
      <c r="CT36" s="8" t="str">
        <f t="shared" si="43"/>
        <v>NA</v>
      </c>
      <c r="CU36" s="8">
        <f t="shared" si="44"/>
        <v>-8.9077959427513769E-5</v>
      </c>
      <c r="CV36">
        <v>5.236782936</v>
      </c>
      <c r="CW36" s="1">
        <v>2.2359000000000001E-5</v>
      </c>
      <c r="CX36">
        <v>240</v>
      </c>
      <c r="CY36" s="8">
        <f t="shared" si="45"/>
        <v>-1.9997694165572664E-5</v>
      </c>
      <c r="CZ36" s="10" t="str">
        <f t="shared" si="46"/>
        <v>NA</v>
      </c>
      <c r="DA36" s="8">
        <f t="shared" si="47"/>
        <v>4.2356694165572665E-5</v>
      </c>
      <c r="DB36" t="s">
        <v>3</v>
      </c>
      <c r="DC36" s="5" t="s">
        <v>9</v>
      </c>
    </row>
    <row r="37" spans="1:107" x14ac:dyDescent="0.25">
      <c r="A37" s="9">
        <f t="shared" si="49"/>
        <v>45618.565972222321</v>
      </c>
      <c r="B37" t="s">
        <v>0</v>
      </c>
      <c r="C37">
        <v>36</v>
      </c>
      <c r="D37" s="7">
        <v>45618</v>
      </c>
      <c r="E37">
        <v>13.34416674</v>
      </c>
      <c r="F37">
        <v>14.101991699999999</v>
      </c>
      <c r="G37">
        <v>14.103462479999999</v>
      </c>
      <c r="H37">
        <v>14.11510831</v>
      </c>
      <c r="I37">
        <v>14.088004140000001</v>
      </c>
      <c r="J37">
        <v>4.8437579270000004</v>
      </c>
      <c r="K37" s="1">
        <v>2.8889000000000001E-5</v>
      </c>
      <c r="L37">
        <v>240</v>
      </c>
      <c r="M37" s="8">
        <f t="shared" si="0"/>
        <v>-1.7638500990862253E-5</v>
      </c>
      <c r="N37" s="8" t="str">
        <f t="shared" si="1"/>
        <v>NA</v>
      </c>
      <c r="O37" s="8">
        <f t="shared" si="2"/>
        <v>4.652750099086225E-5</v>
      </c>
      <c r="P37">
        <v>5.2588087559999996</v>
      </c>
      <c r="Q37" s="1">
        <v>4.5130000000000003E-5</v>
      </c>
      <c r="R37">
        <v>240</v>
      </c>
      <c r="S37" s="8">
        <f t="shared" si="3"/>
        <v>-2.0104137022035078E-5</v>
      </c>
      <c r="T37" s="10" t="str">
        <f t="shared" si="4"/>
        <v>NA</v>
      </c>
      <c r="U37" s="8">
        <f t="shared" si="5"/>
        <v>6.5234137022035082E-5</v>
      </c>
      <c r="V37">
        <v>1.8676866700000001</v>
      </c>
      <c r="W37">
        <v>-2.4614357369999999E-4</v>
      </c>
      <c r="X37">
        <v>240</v>
      </c>
      <c r="Y37" s="8">
        <f t="shared" si="6"/>
        <v>-6.8011642356823386E-6</v>
      </c>
      <c r="Z37" s="8">
        <f t="shared" si="7"/>
        <v>4.2131939858476893E-5</v>
      </c>
      <c r="AA37" s="8">
        <f t="shared" si="8"/>
        <v>-2.8147434932279452E-4</v>
      </c>
      <c r="AB37">
        <v>5.2020621020000002</v>
      </c>
      <c r="AC37" s="1">
        <v>1.7136E-5</v>
      </c>
      <c r="AD37">
        <v>240</v>
      </c>
      <c r="AE37" s="8">
        <f t="shared" si="9"/>
        <v>-1.5312998647477062E-5</v>
      </c>
      <c r="AF37" s="8" t="str">
        <f t="shared" si="10"/>
        <v>NA</v>
      </c>
      <c r="AG37" s="8">
        <f t="shared" si="11"/>
        <v>3.2448998647477062E-5</v>
      </c>
      <c r="AH37" s="2">
        <v>2.158399169</v>
      </c>
      <c r="AI37" s="2">
        <v>-2.101840069E-4</v>
      </c>
      <c r="AJ37" s="2">
        <v>240</v>
      </c>
      <c r="AK37" s="8">
        <f t="shared" si="12"/>
        <v>-6.3535503628273705E-6</v>
      </c>
      <c r="AL37" s="8">
        <f t="shared" si="13"/>
        <v>4.2181138368162951E-6</v>
      </c>
      <c r="AM37" s="8">
        <f t="shared" si="14"/>
        <v>-2.0804857037398894E-4</v>
      </c>
      <c r="AN37">
        <v>1.2975731349999999</v>
      </c>
      <c r="AO37" s="4">
        <v>1.8618284129999999E-3</v>
      </c>
      <c r="AP37">
        <v>240</v>
      </c>
      <c r="AQ37" s="8">
        <f t="shared" si="15"/>
        <v>-3.819588323180224E-6</v>
      </c>
      <c r="AR37" s="8">
        <f t="shared" si="16"/>
        <v>2.9861058016340224E-5</v>
      </c>
      <c r="AS37" s="8">
        <f t="shared" si="17"/>
        <v>1.83578694330684E-3</v>
      </c>
      <c r="AT37">
        <v>1.220566252</v>
      </c>
      <c r="AU37">
        <v>-1.5661149740000001E-4</v>
      </c>
      <c r="AV37">
        <v>240</v>
      </c>
      <c r="AW37" s="8">
        <f t="shared" si="18"/>
        <v>-3.5929077737934599E-6</v>
      </c>
      <c r="AX37" s="8">
        <f t="shared" si="19"/>
        <v>3.2154997934760636E-5</v>
      </c>
      <c r="AY37" s="8">
        <f t="shared" si="20"/>
        <v>-1.8517358756096718E-4</v>
      </c>
      <c r="AZ37">
        <v>2.0480450060000002</v>
      </c>
      <c r="BA37">
        <v>-2.344755739E-4</v>
      </c>
      <c r="BB37">
        <v>240</v>
      </c>
      <c r="BC37" s="8">
        <f t="shared" si="21"/>
        <v>-7.457937496483294E-6</v>
      </c>
      <c r="BD37" s="8">
        <f t="shared" si="22"/>
        <v>1.1573297148609157E-4</v>
      </c>
      <c r="BE37" s="8">
        <f t="shared" si="23"/>
        <v>-3.4275060788960829E-4</v>
      </c>
      <c r="BF37">
        <v>3.4506908200000002</v>
      </c>
      <c r="BG37" s="1">
        <v>-9.7900999999999997E-5</v>
      </c>
      <c r="BH37">
        <v>240</v>
      </c>
      <c r="BI37" s="8">
        <f t="shared" si="24"/>
        <v>-1.3191801467738826E-5</v>
      </c>
      <c r="BJ37" s="10" t="str">
        <f t="shared" si="25"/>
        <v>NA</v>
      </c>
      <c r="BK37" s="8">
        <f t="shared" si="26"/>
        <v>-8.4709198532261165E-5</v>
      </c>
      <c r="BL37">
        <v>1.002058417</v>
      </c>
      <c r="BM37">
        <v>-2.6809779109999998E-4</v>
      </c>
      <c r="BN37">
        <v>240</v>
      </c>
      <c r="BO37" s="8">
        <f t="shared" si="27"/>
        <v>-2.949699346786846E-6</v>
      </c>
      <c r="BP37" s="8">
        <f t="shared" si="28"/>
        <v>3.8664076417967414E-5</v>
      </c>
      <c r="BQ37" s="8">
        <f t="shared" si="29"/>
        <v>-3.0381216817118058E-4</v>
      </c>
      <c r="BR37">
        <v>5.307138342</v>
      </c>
      <c r="BS37" s="1">
        <v>-3.4976000000000002E-6</v>
      </c>
      <c r="BT37">
        <v>240</v>
      </c>
      <c r="BU37" s="8">
        <f t="shared" si="30"/>
        <v>-1.932589661060699E-5</v>
      </c>
      <c r="BV37" s="8" t="str">
        <f t="shared" si="31"/>
        <v>NA</v>
      </c>
      <c r="BW37" s="8">
        <f t="shared" si="32"/>
        <v>1.5828296610606991E-5</v>
      </c>
      <c r="BX37">
        <v>5.0943371080000004</v>
      </c>
      <c r="BY37">
        <v>1.288027673E-4</v>
      </c>
      <c r="BZ37">
        <v>240</v>
      </c>
      <c r="CA37" s="8">
        <f t="shared" si="33"/>
        <v>-1.4995895034510339E-5</v>
      </c>
      <c r="CB37" s="8" t="str">
        <f t="shared" si="34"/>
        <v>NA</v>
      </c>
      <c r="CC37" s="8">
        <f t="shared" si="35"/>
        <v>1.4379866233451034E-4</v>
      </c>
      <c r="CD37">
        <v>4.9153716559999996</v>
      </c>
      <c r="CE37" s="1">
        <v>2.3413000000000001E-5</v>
      </c>
      <c r="CF37">
        <v>240</v>
      </c>
      <c r="CG37" s="8">
        <f t="shared" si="36"/>
        <v>-1.8791195852806836E-5</v>
      </c>
      <c r="CH37" s="8" t="str">
        <f t="shared" si="37"/>
        <v>NA</v>
      </c>
      <c r="CI37" s="8">
        <f t="shared" si="38"/>
        <v>4.2204195852806837E-5</v>
      </c>
      <c r="CJ37">
        <v>4.8025741740000001</v>
      </c>
      <c r="CK37">
        <v>1.3063586250000001E-4</v>
      </c>
      <c r="CL37">
        <v>240</v>
      </c>
      <c r="CM37" s="8">
        <f t="shared" si="39"/>
        <v>-1.7488530724171437E-5</v>
      </c>
      <c r="CN37" s="8" t="str">
        <f t="shared" si="40"/>
        <v>NA</v>
      </c>
      <c r="CO37" s="8">
        <f t="shared" si="41"/>
        <v>1.4812439322417145E-4</v>
      </c>
      <c r="CP37" s="2">
        <v>2.6355920820000001</v>
      </c>
      <c r="CQ37" s="2">
        <v>-2.2041666140000001E-4</v>
      </c>
      <c r="CR37" s="2">
        <v>202</v>
      </c>
      <c r="CS37" s="8">
        <f t="shared" si="42"/>
        <v>-7.7582345607621244E-6</v>
      </c>
      <c r="CT37" s="8" t="str">
        <f t="shared" si="43"/>
        <v>NA</v>
      </c>
      <c r="CU37" s="8">
        <f t="shared" si="44"/>
        <v>-2.1265842683923787E-4</v>
      </c>
      <c r="CV37">
        <v>5.2493779160000003</v>
      </c>
      <c r="CW37" s="1">
        <v>-5.5268000000000002E-6</v>
      </c>
      <c r="CX37">
        <v>240</v>
      </c>
      <c r="CY37" s="8">
        <f t="shared" si="45"/>
        <v>-2.0068083438725633E-5</v>
      </c>
      <c r="CZ37" s="10" t="str">
        <f t="shared" si="46"/>
        <v>NA</v>
      </c>
      <c r="DA37" s="8">
        <f t="shared" si="47"/>
        <v>1.4541283438725634E-5</v>
      </c>
      <c r="DB37" t="s">
        <v>3</v>
      </c>
      <c r="DC37" s="5" t="s">
        <v>9</v>
      </c>
    </row>
    <row r="38" spans="1:107" x14ac:dyDescent="0.25">
      <c r="A38" s="9">
        <f t="shared" si="49"/>
        <v>45618.579861111211</v>
      </c>
      <c r="B38" t="s">
        <v>0</v>
      </c>
      <c r="C38">
        <v>37</v>
      </c>
      <c r="D38" s="7">
        <v>45618</v>
      </c>
      <c r="E38">
        <v>13.642500030000001</v>
      </c>
      <c r="F38">
        <v>14.052404190000001</v>
      </c>
      <c r="G38">
        <v>14.093487530000001</v>
      </c>
      <c r="H38">
        <v>14.188099960000001</v>
      </c>
      <c r="I38">
        <v>14.173845760000001</v>
      </c>
      <c r="J38">
        <v>4.6233695839999998</v>
      </c>
      <c r="K38">
        <v>-1.4294468420000001E-4</v>
      </c>
      <c r="L38">
        <v>240</v>
      </c>
      <c r="M38" s="8">
        <f t="shared" si="0"/>
        <v>-1.7006460273726243E-5</v>
      </c>
      <c r="N38" s="8" t="str">
        <f t="shared" si="1"/>
        <v>NA</v>
      </c>
      <c r="O38" s="8">
        <f t="shared" si="2"/>
        <v>-1.2593822392627376E-4</v>
      </c>
      <c r="P38">
        <v>5.1654145639999998</v>
      </c>
      <c r="Q38">
        <v>-2.057934202E-4</v>
      </c>
      <c r="R38">
        <v>240</v>
      </c>
      <c r="S38" s="8">
        <f t="shared" si="3"/>
        <v>-1.9769032428049886E-5</v>
      </c>
      <c r="T38" s="10" t="str">
        <f t="shared" si="4"/>
        <v>NA</v>
      </c>
      <c r="U38" s="8">
        <f t="shared" si="5"/>
        <v>-1.8602438777195012E-4</v>
      </c>
      <c r="V38">
        <v>1.60847125</v>
      </c>
      <c r="W38">
        <v>-2.2051610700000001E-4</v>
      </c>
      <c r="X38">
        <v>240</v>
      </c>
      <c r="Y38" s="8">
        <f t="shared" si="6"/>
        <v>-5.9165511035978193E-6</v>
      </c>
      <c r="Z38" s="8">
        <f t="shared" si="7"/>
        <v>4.6622006311317451E-5</v>
      </c>
      <c r="AA38" s="8">
        <f t="shared" si="8"/>
        <v>-2.6122156220771963E-4</v>
      </c>
      <c r="AB38">
        <v>5.2174449899999997</v>
      </c>
      <c r="AC38" s="1">
        <v>6.3488000000000001E-6</v>
      </c>
      <c r="AD38">
        <v>240</v>
      </c>
      <c r="AE38" s="8">
        <f t="shared" si="9"/>
        <v>-1.5426820263331231E-5</v>
      </c>
      <c r="AF38" s="8" t="str">
        <f t="shared" si="10"/>
        <v>NA</v>
      </c>
      <c r="AG38" s="8">
        <f t="shared" si="11"/>
        <v>2.177562026333123E-5</v>
      </c>
      <c r="AH38" s="2">
        <v>1.9454545860000001</v>
      </c>
      <c r="AI38" s="2">
        <v>-1.5714022529999999E-4</v>
      </c>
      <c r="AJ38" s="2">
        <v>240</v>
      </c>
      <c r="AK38" s="8">
        <f t="shared" si="12"/>
        <v>-5.752274971028583E-6</v>
      </c>
      <c r="AL38" s="8">
        <f t="shared" si="13"/>
        <v>1.0561469915195544E-5</v>
      </c>
      <c r="AM38" s="8">
        <f t="shared" si="14"/>
        <v>-1.6194942024416693E-4</v>
      </c>
      <c r="AN38">
        <v>4.6949287550000003</v>
      </c>
      <c r="AO38" s="1">
        <v>-7.5437000000000003E-5</v>
      </c>
      <c r="AP38">
        <v>240</v>
      </c>
      <c r="AQ38" s="8">
        <f t="shared" si="15"/>
        <v>-1.3881856385903262E-5</v>
      </c>
      <c r="AR38" s="8" t="str">
        <f t="shared" si="16"/>
        <v>NA</v>
      </c>
      <c r="AS38" s="8">
        <f t="shared" si="17"/>
        <v>-6.1555143614096746E-5</v>
      </c>
      <c r="AT38">
        <v>1.0698266670000001</v>
      </c>
      <c r="AU38">
        <v>-1.046725271E-4</v>
      </c>
      <c r="AV38">
        <v>240</v>
      </c>
      <c r="AW38" s="8">
        <f t="shared" si="18"/>
        <v>-3.1632386611377983E-6</v>
      </c>
      <c r="AX38" s="8">
        <f t="shared" si="19"/>
        <v>3.6645343964187996E-5</v>
      </c>
      <c r="AY38" s="8">
        <f t="shared" si="20"/>
        <v>-1.3815463240305021E-4</v>
      </c>
      <c r="AZ38">
        <v>1.7784129200000001</v>
      </c>
      <c r="BA38">
        <v>-2.030179647E-4</v>
      </c>
      <c r="BB38">
        <v>240</v>
      </c>
      <c r="BC38" s="8">
        <f t="shared" si="21"/>
        <v>-6.5416593081652042E-6</v>
      </c>
      <c r="BD38" s="8">
        <f t="shared" si="22"/>
        <v>1.295899635680449E-4</v>
      </c>
      <c r="BE38" s="8">
        <f t="shared" si="23"/>
        <v>-3.2606626895987972E-4</v>
      </c>
      <c r="BF38">
        <v>3.3317670709999998</v>
      </c>
      <c r="BG38">
        <v>-1.004624623E-4</v>
      </c>
      <c r="BH38">
        <v>240</v>
      </c>
      <c r="BI38" s="8">
        <f t="shared" si="24"/>
        <v>-1.2751311720138594E-5</v>
      </c>
      <c r="BJ38" s="10" t="str">
        <f t="shared" si="25"/>
        <v>NA</v>
      </c>
      <c r="BK38" s="8">
        <f t="shared" si="26"/>
        <v>-8.7711150579861406E-5</v>
      </c>
      <c r="BL38">
        <v>1.8290985390000001</v>
      </c>
      <c r="BM38">
        <v>3.8877150179999998E-3</v>
      </c>
      <c r="BN38">
        <v>240</v>
      </c>
      <c r="BO38" s="8">
        <f t="shared" si="27"/>
        <v>-5.4082361115751324E-6</v>
      </c>
      <c r="BP38" s="8">
        <f t="shared" si="28"/>
        <v>1.4027572821385133E-5</v>
      </c>
      <c r="BQ38" s="8">
        <f t="shared" si="29"/>
        <v>3.87909568129019E-3</v>
      </c>
      <c r="BR38">
        <v>5.3080262659999997</v>
      </c>
      <c r="BS38" s="1">
        <v>4.3051999999999999E-6</v>
      </c>
      <c r="BT38">
        <v>240</v>
      </c>
      <c r="BU38" s="8">
        <f t="shared" si="30"/>
        <v>-1.9524880324735991E-5</v>
      </c>
      <c r="BV38" s="8" t="str">
        <f t="shared" si="31"/>
        <v>NA</v>
      </c>
      <c r="BW38" s="8">
        <f t="shared" si="32"/>
        <v>2.3830080324735992E-5</v>
      </c>
      <c r="BX38">
        <v>5.1983504140000001</v>
      </c>
      <c r="BY38" s="1">
        <v>2.2538E-5</v>
      </c>
      <c r="BZ38">
        <v>240</v>
      </c>
      <c r="CA38" s="8">
        <f t="shared" si="33"/>
        <v>-1.5370361864149045E-5</v>
      </c>
      <c r="CB38" s="8" t="str">
        <f t="shared" si="34"/>
        <v>NA</v>
      </c>
      <c r="CC38" s="8">
        <f t="shared" si="35"/>
        <v>3.7908361864149041E-5</v>
      </c>
      <c r="CD38">
        <v>4.9822929079999998</v>
      </c>
      <c r="CE38" s="1">
        <v>8.7725000000000005E-5</v>
      </c>
      <c r="CF38">
        <v>240</v>
      </c>
      <c r="CG38" s="8">
        <f t="shared" si="36"/>
        <v>-1.9068190721950925E-5</v>
      </c>
      <c r="CH38" s="8" t="str">
        <f t="shared" si="37"/>
        <v>NA</v>
      </c>
      <c r="CI38" s="8">
        <f t="shared" si="38"/>
        <v>1.0679319072195093E-4</v>
      </c>
      <c r="CJ38">
        <v>4.9054683250000002</v>
      </c>
      <c r="CK38" s="1">
        <v>5.2868000000000003E-5</v>
      </c>
      <c r="CL38">
        <v>240</v>
      </c>
      <c r="CM38" s="8">
        <f t="shared" si="39"/>
        <v>-1.8044123593718503E-5</v>
      </c>
      <c r="CN38" s="8" t="str">
        <f t="shared" si="40"/>
        <v>NA</v>
      </c>
      <c r="CO38" s="8">
        <f t="shared" si="41"/>
        <v>7.0912123593718499E-5</v>
      </c>
      <c r="CP38" s="2">
        <v>2.4225786560000002</v>
      </c>
      <c r="CQ38" s="2">
        <v>-1.3938851780000001E-4</v>
      </c>
      <c r="CR38" s="2">
        <v>164</v>
      </c>
      <c r="CS38" s="8">
        <f t="shared" si="42"/>
        <v>-7.1630243484166662E-6</v>
      </c>
      <c r="CT38" s="8" t="str">
        <f t="shared" si="43"/>
        <v>NA</v>
      </c>
      <c r="CU38" s="8">
        <f t="shared" si="44"/>
        <v>-1.3222549345158333E-4</v>
      </c>
      <c r="CV38">
        <v>5.2444850030000003</v>
      </c>
      <c r="CW38" s="1">
        <v>1.9185999999999999E-5</v>
      </c>
      <c r="CX38">
        <v>240</v>
      </c>
      <c r="CY38" s="8">
        <f t="shared" si="45"/>
        <v>-2.0071650166340516E-5</v>
      </c>
      <c r="CZ38" s="10" t="str">
        <f t="shared" si="46"/>
        <v>NA</v>
      </c>
      <c r="DA38" s="8">
        <f t="shared" si="47"/>
        <v>3.9257650166340518E-5</v>
      </c>
      <c r="DB38" t="s">
        <v>3</v>
      </c>
      <c r="DC38" s="5" t="s">
        <v>9</v>
      </c>
    </row>
    <row r="39" spans="1:107" x14ac:dyDescent="0.25">
      <c r="A39" s="9">
        <f t="shared" si="49"/>
        <v>45618.593750000102</v>
      </c>
      <c r="B39" t="s">
        <v>0</v>
      </c>
      <c r="C39">
        <v>38</v>
      </c>
      <c r="D39" s="7">
        <v>45618</v>
      </c>
      <c r="E39">
        <v>14.1441666</v>
      </c>
      <c r="F39">
        <v>14.045966659999999</v>
      </c>
      <c r="G39">
        <v>14.07632504</v>
      </c>
      <c r="H39">
        <v>14.115241640000001</v>
      </c>
      <c r="I39">
        <v>14.084374929999999</v>
      </c>
      <c r="J39">
        <v>4.3388058359999997</v>
      </c>
      <c r="K39">
        <v>3.7268182429999998E-4</v>
      </c>
      <c r="L39">
        <v>240</v>
      </c>
      <c r="M39" s="8">
        <f t="shared" si="0"/>
        <v>-1.6119737009421577E-5</v>
      </c>
      <c r="N39" s="8" t="str">
        <f t="shared" si="1"/>
        <v>NA</v>
      </c>
      <c r="O39" s="8">
        <f t="shared" si="2"/>
        <v>3.8880156130942156E-4</v>
      </c>
      <c r="P39">
        <v>5.0830204209999996</v>
      </c>
      <c r="Q39" s="1">
        <v>7.6603000000000002E-6</v>
      </c>
      <c r="R39">
        <v>240</v>
      </c>
      <c r="S39" s="8">
        <f t="shared" si="3"/>
        <v>-1.9475280600995502E-5</v>
      </c>
      <c r="T39" s="10" t="str">
        <f t="shared" si="4"/>
        <v>NA</v>
      </c>
      <c r="U39" s="8">
        <f t="shared" si="5"/>
        <v>2.7135580600995501E-5</v>
      </c>
      <c r="V39">
        <v>1.360849169</v>
      </c>
      <c r="W39">
        <v>-1.8591257639999999E-4</v>
      </c>
      <c r="X39">
        <v>240</v>
      </c>
      <c r="Y39" s="8">
        <f t="shared" si="6"/>
        <v>-5.0558913081009091E-6</v>
      </c>
      <c r="Z39" s="8">
        <f t="shared" si="7"/>
        <v>5.0911255766001383E-5</v>
      </c>
      <c r="AA39" s="8">
        <f t="shared" si="8"/>
        <v>-2.3176794085790045E-4</v>
      </c>
      <c r="AB39">
        <v>5.222847078</v>
      </c>
      <c r="AC39" s="1">
        <v>-6.5319000000000001E-6</v>
      </c>
      <c r="AD39">
        <v>240</v>
      </c>
      <c r="AE39" s="8">
        <f t="shared" si="9"/>
        <v>-1.5511403927049538E-5</v>
      </c>
      <c r="AF39" s="8" t="str">
        <f t="shared" si="10"/>
        <v>NA</v>
      </c>
      <c r="AG39" s="8">
        <f t="shared" si="11"/>
        <v>8.9795039270495367E-6</v>
      </c>
      <c r="AH39" s="2">
        <v>1.7555510590000001</v>
      </c>
      <c r="AI39" s="2">
        <v>-1.5505869880000001E-4</v>
      </c>
      <c r="AJ39" s="2">
        <v>235</v>
      </c>
      <c r="AK39" s="8">
        <f t="shared" si="12"/>
        <v>-5.2138347502864742E-6</v>
      </c>
      <c r="AL39" s="8">
        <f t="shared" si="13"/>
        <v>1.6218461397815726E-5</v>
      </c>
      <c r="AM39" s="8">
        <f t="shared" si="14"/>
        <v>-1.6606332544752926E-4</v>
      </c>
      <c r="AN39">
        <v>4.7482999760000002</v>
      </c>
      <c r="AO39" s="1">
        <v>7.5246000000000004E-5</v>
      </c>
      <c r="AP39">
        <v>240</v>
      </c>
      <c r="AQ39" s="8">
        <f t="shared" si="15"/>
        <v>-1.4102040093186051E-5</v>
      </c>
      <c r="AR39" s="8" t="str">
        <f t="shared" si="16"/>
        <v>NA</v>
      </c>
      <c r="AS39" s="8">
        <f t="shared" si="17"/>
        <v>8.9348040093186054E-5</v>
      </c>
      <c r="AT39">
        <v>1.345787254</v>
      </c>
      <c r="AU39" s="4">
        <v>1.572931062E-3</v>
      </c>
      <c r="AV39">
        <v>240</v>
      </c>
      <c r="AW39" s="8">
        <f t="shared" si="18"/>
        <v>-3.9968717032899523E-6</v>
      </c>
      <c r="AX39" s="8">
        <f t="shared" si="19"/>
        <v>2.8424818969947811E-5</v>
      </c>
      <c r="AY39" s="8">
        <f t="shared" si="20"/>
        <v>1.5485031147333421E-3</v>
      </c>
      <c r="AZ39">
        <v>1.5580599900000001</v>
      </c>
      <c r="BA39">
        <v>-1.828977977E-4</v>
      </c>
      <c r="BB39">
        <v>240</v>
      </c>
      <c r="BC39" s="8">
        <f t="shared" si="21"/>
        <v>-5.7885782938967206E-6</v>
      </c>
      <c r="BD39" s="8">
        <f t="shared" si="22"/>
        <v>1.4091439031392269E-4</v>
      </c>
      <c r="BE39" s="8">
        <f t="shared" si="23"/>
        <v>-3.1802360972002595E-4</v>
      </c>
      <c r="BF39">
        <v>3.209934997</v>
      </c>
      <c r="BG39">
        <v>-1.103733807E-4</v>
      </c>
      <c r="BH39">
        <v>240</v>
      </c>
      <c r="BI39" s="8">
        <f t="shared" si="24"/>
        <v>-1.2298668822824046E-5</v>
      </c>
      <c r="BJ39" s="10" t="str">
        <f t="shared" si="25"/>
        <v>NA</v>
      </c>
      <c r="BK39" s="8">
        <f t="shared" si="26"/>
        <v>-9.8074711877175951E-5</v>
      </c>
      <c r="BL39">
        <v>5.065176256</v>
      </c>
      <c r="BM39">
        <v>1.560782342E-4</v>
      </c>
      <c r="BN39">
        <v>240</v>
      </c>
      <c r="BO39" s="8">
        <f t="shared" si="27"/>
        <v>-1.5043135227808111E-5</v>
      </c>
      <c r="BP39" s="8" t="str">
        <f t="shared" si="28"/>
        <v>NA</v>
      </c>
      <c r="BQ39" s="8">
        <f t="shared" si="29"/>
        <v>1.711213694278081E-4</v>
      </c>
      <c r="BR39">
        <v>5.3245296040000003</v>
      </c>
      <c r="BS39" s="1">
        <v>-2.0864999999999999E-8</v>
      </c>
      <c r="BT39">
        <v>240</v>
      </c>
      <c r="BU39" s="8">
        <f t="shared" si="30"/>
        <v>-1.9781944654727257E-5</v>
      </c>
      <c r="BV39" s="8" t="str">
        <f t="shared" si="31"/>
        <v>NA</v>
      </c>
      <c r="BW39" s="8">
        <f t="shared" si="32"/>
        <v>1.9761079654727258E-5</v>
      </c>
      <c r="BX39">
        <v>5.2924833319999998</v>
      </c>
      <c r="BY39">
        <v>1.068907419E-4</v>
      </c>
      <c r="BZ39">
        <v>240</v>
      </c>
      <c r="CA39" s="8">
        <f t="shared" si="33"/>
        <v>-1.571821757631576E-5</v>
      </c>
      <c r="CB39" s="8" t="str">
        <f t="shared" si="34"/>
        <v>NA</v>
      </c>
      <c r="CC39" s="8">
        <f t="shared" si="35"/>
        <v>1.2260895947631577E-4</v>
      </c>
      <c r="CD39">
        <v>5.0628395780000002</v>
      </c>
      <c r="CE39" s="1">
        <v>4.0896000000000003E-5</v>
      </c>
      <c r="CF39">
        <v>240</v>
      </c>
      <c r="CG39" s="8">
        <f t="shared" si="36"/>
        <v>-1.9397958940321885E-5</v>
      </c>
      <c r="CH39" s="8" t="str">
        <f t="shared" si="37"/>
        <v>NA</v>
      </c>
      <c r="CI39" s="8">
        <f t="shared" si="38"/>
        <v>6.0293958940321884E-5</v>
      </c>
      <c r="CJ39">
        <v>5.0200625099999998</v>
      </c>
      <c r="CK39">
        <v>1.139335923E-4</v>
      </c>
      <c r="CL39">
        <v>240</v>
      </c>
      <c r="CM39" s="8">
        <f t="shared" si="39"/>
        <v>-1.8650774081805856E-5</v>
      </c>
      <c r="CN39" s="8" t="str">
        <f t="shared" si="40"/>
        <v>NA</v>
      </c>
      <c r="CO39" s="8">
        <f t="shared" si="41"/>
        <v>1.3258436638180585E-4</v>
      </c>
      <c r="CP39" s="2">
        <v>2.292955005</v>
      </c>
      <c r="CQ39" s="2">
        <v>-1.177831168E-4</v>
      </c>
      <c r="CR39" s="2">
        <v>80</v>
      </c>
      <c r="CS39" s="8">
        <f t="shared" si="42"/>
        <v>-6.8098779722887552E-6</v>
      </c>
      <c r="CT39" s="8">
        <f t="shared" si="43"/>
        <v>2.0986169840899501E-7</v>
      </c>
      <c r="CU39" s="8">
        <f t="shared" si="44"/>
        <v>-1.1118310052612025E-4</v>
      </c>
      <c r="CV39">
        <v>5.255251662</v>
      </c>
      <c r="CW39" s="1">
        <v>-1.4851999999999999E-5</v>
      </c>
      <c r="CX39">
        <v>240</v>
      </c>
      <c r="CY39" s="8">
        <f t="shared" si="45"/>
        <v>-2.0135174024377183E-5</v>
      </c>
      <c r="CZ39" s="10" t="str">
        <f t="shared" si="46"/>
        <v>NA</v>
      </c>
      <c r="DA39" s="8">
        <f t="shared" si="47"/>
        <v>5.2831740243771841E-6</v>
      </c>
      <c r="DB39" t="s">
        <v>3</v>
      </c>
      <c r="DC39" s="5" t="s">
        <v>9</v>
      </c>
    </row>
    <row r="40" spans="1:107" x14ac:dyDescent="0.25">
      <c r="A40" s="9">
        <f t="shared" si="49"/>
        <v>45618.607638888992</v>
      </c>
      <c r="B40" t="s">
        <v>0</v>
      </c>
      <c r="C40">
        <v>39</v>
      </c>
      <c r="D40" s="7">
        <v>45618</v>
      </c>
      <c r="E40">
        <v>14.34416674</v>
      </c>
      <c r="F40">
        <v>14.06204589</v>
      </c>
      <c r="G40">
        <v>14.09982917</v>
      </c>
      <c r="H40">
        <v>14.21828751</v>
      </c>
      <c r="I40">
        <v>14.197466629999999</v>
      </c>
      <c r="J40">
        <v>4.6759212349999997</v>
      </c>
      <c r="K40" s="1">
        <v>5.9678E-5</v>
      </c>
      <c r="L40">
        <v>240</v>
      </c>
      <c r="M40" s="8">
        <f t="shared" si="0"/>
        <v>-1.7544643575709313E-5</v>
      </c>
      <c r="N40" s="8" t="str">
        <f t="shared" si="1"/>
        <v>NA</v>
      </c>
      <c r="O40" s="8">
        <f t="shared" si="2"/>
        <v>7.7222643575709313E-5</v>
      </c>
      <c r="P40">
        <v>5.1163750009999998</v>
      </c>
      <c r="Q40" s="1">
        <v>4.8523000000000003E-5</v>
      </c>
      <c r="R40">
        <v>240</v>
      </c>
      <c r="S40" s="8">
        <f t="shared" si="3"/>
        <v>-1.9624804638909905E-5</v>
      </c>
      <c r="T40" s="10" t="str">
        <f t="shared" si="4"/>
        <v>NA</v>
      </c>
      <c r="U40" s="8">
        <f t="shared" si="5"/>
        <v>6.8147804638909901E-5</v>
      </c>
      <c r="V40">
        <v>1.1690016670000001</v>
      </c>
      <c r="W40">
        <v>-1.51620804E-4</v>
      </c>
      <c r="X40">
        <v>240</v>
      </c>
      <c r="Y40" s="8">
        <f t="shared" si="6"/>
        <v>-4.3862410327630397E-6</v>
      </c>
      <c r="Z40" s="8">
        <f t="shared" si="7"/>
        <v>5.4234391530036795E-5</v>
      </c>
      <c r="AA40" s="8">
        <f t="shared" si="8"/>
        <v>-2.0146895449727376E-4</v>
      </c>
      <c r="AB40">
        <v>5.2265079160000001</v>
      </c>
      <c r="AC40" s="1">
        <v>-5.9318999999999999E-6</v>
      </c>
      <c r="AD40">
        <v>240</v>
      </c>
      <c r="AE40" s="8">
        <f t="shared" si="9"/>
        <v>-1.559093528572672E-5</v>
      </c>
      <c r="AF40" s="8" t="str">
        <f t="shared" si="10"/>
        <v>NA</v>
      </c>
      <c r="AG40" s="8">
        <f t="shared" si="11"/>
        <v>9.6590352857267197E-6</v>
      </c>
      <c r="AH40" s="2">
        <v>1.6232105999999999</v>
      </c>
      <c r="AI40" s="2">
        <v>-1.2832768599999999E-4</v>
      </c>
      <c r="AJ40" s="2">
        <v>245</v>
      </c>
      <c r="AK40" s="8">
        <f t="shared" si="12"/>
        <v>-4.8421186433549133E-6</v>
      </c>
      <c r="AL40" s="8">
        <f t="shared" si="13"/>
        <v>2.016072019203521E-5</v>
      </c>
      <c r="AM40" s="8">
        <f t="shared" si="14"/>
        <v>-1.4364628754868027E-4</v>
      </c>
      <c r="AN40">
        <v>4.7816479230000004</v>
      </c>
      <c r="AO40" s="1">
        <v>4.5435000000000001E-5</v>
      </c>
      <c r="AP40">
        <v>240</v>
      </c>
      <c r="AQ40" s="8">
        <f t="shared" si="15"/>
        <v>-1.4263895611522992E-5</v>
      </c>
      <c r="AR40" s="8" t="str">
        <f t="shared" si="16"/>
        <v>NA</v>
      </c>
      <c r="AS40" s="8">
        <f t="shared" si="17"/>
        <v>5.9698895611522997E-5</v>
      </c>
      <c r="AT40">
        <v>4.823975817</v>
      </c>
      <c r="AU40">
        <v>1.0628784150000001E-4</v>
      </c>
      <c r="AV40">
        <v>240</v>
      </c>
      <c r="AW40" s="8">
        <f t="shared" si="18"/>
        <v>-1.4390161842578501E-5</v>
      </c>
      <c r="AX40" s="8" t="str">
        <f t="shared" si="19"/>
        <v>NA</v>
      </c>
      <c r="AY40" s="8">
        <f t="shared" si="20"/>
        <v>1.2067800334257851E-4</v>
      </c>
      <c r="AZ40">
        <v>1.3538900009999999</v>
      </c>
      <c r="BA40">
        <v>-1.4809191420000001E-4</v>
      </c>
      <c r="BB40">
        <v>240</v>
      </c>
      <c r="BC40" s="8">
        <f t="shared" si="21"/>
        <v>-5.0799652762460879E-6</v>
      </c>
      <c r="BD40" s="8">
        <f t="shared" si="22"/>
        <v>1.5140713975971936E-4</v>
      </c>
      <c r="BE40" s="8">
        <f t="shared" si="23"/>
        <v>-2.944190886834733E-4</v>
      </c>
      <c r="BF40">
        <v>3.083826658</v>
      </c>
      <c r="BG40">
        <v>-1.009967918E-4</v>
      </c>
      <c r="BH40">
        <v>240</v>
      </c>
      <c r="BI40" s="8">
        <f t="shared" si="24"/>
        <v>-1.1828588735517595E-5</v>
      </c>
      <c r="BJ40" s="10" t="str">
        <f t="shared" si="25"/>
        <v>NA</v>
      </c>
      <c r="BK40" s="8">
        <f t="shared" si="26"/>
        <v>-8.9168203064482409E-5</v>
      </c>
      <c r="BL40">
        <v>4.7928729179999996</v>
      </c>
      <c r="BM40">
        <v>-3.8518688519999998E-4</v>
      </c>
      <c r="BN40">
        <v>240</v>
      </c>
      <c r="BO40" s="8">
        <f t="shared" si="27"/>
        <v>-1.4297380334676638E-5</v>
      </c>
      <c r="BP40" s="8" t="str">
        <f t="shared" si="28"/>
        <v>NA</v>
      </c>
      <c r="BQ40" s="8">
        <f t="shared" si="29"/>
        <v>-3.7088950486532333E-4</v>
      </c>
      <c r="BR40">
        <v>5.3211333410000003</v>
      </c>
      <c r="BS40" s="1">
        <v>3.4908000000000001E-6</v>
      </c>
      <c r="BT40">
        <v>240</v>
      </c>
      <c r="BU40" s="8">
        <f t="shared" si="30"/>
        <v>-1.9965560409331465E-5</v>
      </c>
      <c r="BV40" s="8" t="str">
        <f t="shared" si="31"/>
        <v>NA</v>
      </c>
      <c r="BW40" s="8">
        <f t="shared" si="32"/>
        <v>2.3456360409331465E-5</v>
      </c>
      <c r="BX40">
        <v>5.0306208229999996</v>
      </c>
      <c r="BY40">
        <v>-3.8961340480000002E-4</v>
      </c>
      <c r="BZ40">
        <v>240</v>
      </c>
      <c r="CA40" s="8">
        <f t="shared" si="33"/>
        <v>-1.5006594261211539E-5</v>
      </c>
      <c r="CB40" s="8" t="str">
        <f t="shared" si="34"/>
        <v>NA</v>
      </c>
      <c r="CC40" s="8">
        <f t="shared" si="35"/>
        <v>-3.7460681053878847E-4</v>
      </c>
      <c r="CD40">
        <v>5.1014641640000002</v>
      </c>
      <c r="CE40" s="1">
        <v>-2.8985000000000001E-5</v>
      </c>
      <c r="CF40">
        <v>240</v>
      </c>
      <c r="CG40" s="8">
        <f t="shared" si="36"/>
        <v>-1.9567611359865575E-5</v>
      </c>
      <c r="CH40" s="8" t="str">
        <f t="shared" si="37"/>
        <v>NA</v>
      </c>
      <c r="CI40" s="8">
        <f t="shared" si="38"/>
        <v>-9.4173886401344259E-6</v>
      </c>
      <c r="CJ40">
        <v>4.7465191579999999</v>
      </c>
      <c r="CK40">
        <v>-3.9941852020000001E-4</v>
      </c>
      <c r="CL40">
        <v>240</v>
      </c>
      <c r="CM40" s="8">
        <f t="shared" si="39"/>
        <v>-1.780953584697965E-5</v>
      </c>
      <c r="CN40" s="8" t="str">
        <f t="shared" si="40"/>
        <v>NA</v>
      </c>
      <c r="CO40" s="8">
        <f t="shared" si="41"/>
        <v>-3.8160898435302034E-4</v>
      </c>
      <c r="CP40" s="2">
        <v>2.0445017139999999</v>
      </c>
      <c r="CQ40" s="3">
        <v>-1.014105717E-4</v>
      </c>
      <c r="CR40" s="2">
        <v>116</v>
      </c>
      <c r="CS40" s="8">
        <f t="shared" si="42"/>
        <v>-6.0988511692385909E-6</v>
      </c>
      <c r="CT40" s="8">
        <f t="shared" si="43"/>
        <v>7.6109783244101276E-6</v>
      </c>
      <c r="CU40" s="8">
        <f t="shared" si="44"/>
        <v>-1.0292269885517154E-4</v>
      </c>
      <c r="CV40">
        <v>5.2451279020000001</v>
      </c>
      <c r="CW40" s="1">
        <v>1.2235000000000001E-5</v>
      </c>
      <c r="CX40">
        <v>240</v>
      </c>
      <c r="CY40" s="8">
        <f t="shared" si="45"/>
        <v>-2.0118660255107711E-5</v>
      </c>
      <c r="CZ40" s="10" t="str">
        <f t="shared" si="46"/>
        <v>NA</v>
      </c>
      <c r="DA40" s="8">
        <f t="shared" si="47"/>
        <v>3.2353660255107715E-5</v>
      </c>
      <c r="DB40" t="s">
        <v>3</v>
      </c>
      <c r="DC40" s="5" t="s">
        <v>9</v>
      </c>
    </row>
    <row r="41" spans="1:107" x14ac:dyDescent="0.25">
      <c r="A41" s="9">
        <f t="shared" si="49"/>
        <v>45618.621527777883</v>
      </c>
      <c r="B41" t="s">
        <v>0</v>
      </c>
      <c r="C41">
        <v>40</v>
      </c>
      <c r="D41" s="7">
        <v>45618</v>
      </c>
      <c r="E41">
        <v>14.642500030000001</v>
      </c>
      <c r="F41">
        <v>14.06531665</v>
      </c>
      <c r="G41">
        <v>14.093599940000001</v>
      </c>
      <c r="H41">
        <v>14.16730003</v>
      </c>
      <c r="I41">
        <v>14.12084172</v>
      </c>
      <c r="J41">
        <v>4.7417529050000002</v>
      </c>
      <c r="K41" s="1">
        <v>4.4558999999999998E-5</v>
      </c>
      <c r="L41">
        <v>240</v>
      </c>
      <c r="M41" s="8">
        <f t="shared" si="0"/>
        <v>-1.7966519483231175E-5</v>
      </c>
      <c r="N41" s="8" t="str">
        <f t="shared" si="1"/>
        <v>NA</v>
      </c>
      <c r="O41" s="8">
        <f t="shared" si="2"/>
        <v>6.2525519483231173E-5</v>
      </c>
      <c r="P41">
        <v>5.1643470899999997</v>
      </c>
      <c r="Q41" s="1">
        <v>3.748E-5</v>
      </c>
      <c r="R41">
        <v>240</v>
      </c>
      <c r="S41" s="8">
        <f t="shared" si="3"/>
        <v>-1.9830742216740733E-5</v>
      </c>
      <c r="T41" s="10" t="str">
        <f t="shared" si="4"/>
        <v>NA</v>
      </c>
      <c r="U41" s="8">
        <f t="shared" si="5"/>
        <v>5.7310742216740737E-5</v>
      </c>
      <c r="V41">
        <v>2.4144181630000001</v>
      </c>
      <c r="W41">
        <v>4.3324164059999996E-3</v>
      </c>
      <c r="X41">
        <v>240</v>
      </c>
      <c r="Y41" s="8">
        <f t="shared" si="6"/>
        <v>-9.1482394454729025E-6</v>
      </c>
      <c r="Z41" s="8">
        <f t="shared" si="7"/>
        <v>3.2661589925472415E-5</v>
      </c>
      <c r="AA41" s="8">
        <f t="shared" si="8"/>
        <v>4.3089030555200003E-3</v>
      </c>
      <c r="AB41">
        <v>5.230692071</v>
      </c>
      <c r="AC41" s="1">
        <v>-3.9127999999999999E-7</v>
      </c>
      <c r="AD41">
        <v>240</v>
      </c>
      <c r="AE41" s="8">
        <f t="shared" si="9"/>
        <v>-1.5672130782465046E-5</v>
      </c>
      <c r="AF41" s="8" t="str">
        <f t="shared" si="10"/>
        <v>NA</v>
      </c>
      <c r="AG41" s="8">
        <f t="shared" si="11"/>
        <v>1.5280850782465047E-5</v>
      </c>
      <c r="AH41" s="2">
        <v>1.527087922</v>
      </c>
      <c r="AI41" s="3">
        <v>-7.3071999999999994E-5</v>
      </c>
      <c r="AJ41" s="2">
        <v>240</v>
      </c>
      <c r="AK41" s="8">
        <f t="shared" si="12"/>
        <v>-4.5754407457083094E-6</v>
      </c>
      <c r="AL41" s="8">
        <f t="shared" si="13"/>
        <v>2.3024096029876503E-5</v>
      </c>
      <c r="AM41" s="8">
        <f t="shared" si="14"/>
        <v>-9.1520655284168186E-5</v>
      </c>
      <c r="AN41">
        <v>4.8271791720000001</v>
      </c>
      <c r="AO41" s="1">
        <v>4.7256000000000003E-5</v>
      </c>
      <c r="AP41">
        <v>240</v>
      </c>
      <c r="AQ41" s="8">
        <f t="shared" si="15"/>
        <v>-1.4463130741992275E-5</v>
      </c>
      <c r="AR41" s="8" t="str">
        <f t="shared" si="16"/>
        <v>NA</v>
      </c>
      <c r="AS41" s="8">
        <f t="shared" si="17"/>
        <v>6.1719130741992275E-5</v>
      </c>
      <c r="AT41">
        <v>4.894297087</v>
      </c>
      <c r="AU41" s="1">
        <v>3.854E-5</v>
      </c>
      <c r="AV41">
        <v>240</v>
      </c>
      <c r="AW41" s="8">
        <f t="shared" si="18"/>
        <v>-1.4664228556095728E-5</v>
      </c>
      <c r="AX41" s="8" t="str">
        <f t="shared" si="19"/>
        <v>NA</v>
      </c>
      <c r="AY41" s="8">
        <f t="shared" si="20"/>
        <v>5.3204228556095729E-5</v>
      </c>
      <c r="AZ41">
        <v>1.1819099980000001</v>
      </c>
      <c r="BA41">
        <v>-1.2833045459999999E-4</v>
      </c>
      <c r="BB41">
        <v>240</v>
      </c>
      <c r="BC41" s="8">
        <f t="shared" si="21"/>
        <v>-4.4782614007788999E-6</v>
      </c>
      <c r="BD41" s="8">
        <f t="shared" si="22"/>
        <v>1.6024557429167378E-4</v>
      </c>
      <c r="BE41" s="8">
        <f t="shared" si="23"/>
        <v>-2.8409776749089487E-4</v>
      </c>
      <c r="BF41">
        <v>2.9721595879999998</v>
      </c>
      <c r="BG41" s="1">
        <v>-9.4951000000000006E-5</v>
      </c>
      <c r="BH41">
        <v>240</v>
      </c>
      <c r="BI41" s="8">
        <f t="shared" si="24"/>
        <v>-1.141289103723707E-5</v>
      </c>
      <c r="BJ41" s="10" t="str">
        <f t="shared" si="25"/>
        <v>NA</v>
      </c>
      <c r="BK41" s="8">
        <f t="shared" si="26"/>
        <v>-8.3538108962762938E-5</v>
      </c>
      <c r="BL41">
        <v>4.7948412539999996</v>
      </c>
      <c r="BM41">
        <v>1.336905414E-4</v>
      </c>
      <c r="BN41">
        <v>240</v>
      </c>
      <c r="BO41" s="8">
        <f t="shared" si="27"/>
        <v>-1.4366240297429793E-5</v>
      </c>
      <c r="BP41" s="8" t="str">
        <f t="shared" si="28"/>
        <v>NA</v>
      </c>
      <c r="BQ41" s="8">
        <f t="shared" si="29"/>
        <v>1.480567816974298E-4</v>
      </c>
      <c r="BR41">
        <v>5.3321562370000004</v>
      </c>
      <c r="BS41" s="1">
        <v>-2.8870999999999999E-6</v>
      </c>
      <c r="BT41">
        <v>240</v>
      </c>
      <c r="BU41" s="8">
        <f t="shared" si="30"/>
        <v>-2.0203559915295318E-5</v>
      </c>
      <c r="BV41" s="8" t="str">
        <f t="shared" si="31"/>
        <v>NA</v>
      </c>
      <c r="BW41" s="8">
        <f t="shared" si="32"/>
        <v>1.7316459915295316E-5</v>
      </c>
      <c r="BX41">
        <v>5.0287195679999996</v>
      </c>
      <c r="BY41">
        <v>1.3131148800000001E-4</v>
      </c>
      <c r="BZ41">
        <v>240</v>
      </c>
      <c r="CA41" s="8">
        <f t="shared" si="33"/>
        <v>-1.5066983425573768E-5</v>
      </c>
      <c r="CB41" s="8" t="str">
        <f t="shared" si="34"/>
        <v>NA</v>
      </c>
      <c r="CC41" s="8">
        <f t="shared" si="35"/>
        <v>1.4637847142557378E-4</v>
      </c>
      <c r="CD41">
        <v>4.9462729220000003</v>
      </c>
      <c r="CE41">
        <v>-1.022362467E-4</v>
      </c>
      <c r="CF41">
        <v>240</v>
      </c>
      <c r="CG41" s="8">
        <f t="shared" si="36"/>
        <v>-1.8993352216732386E-5</v>
      </c>
      <c r="CH41" s="8" t="str">
        <f t="shared" si="37"/>
        <v>NA</v>
      </c>
      <c r="CI41" s="8">
        <f t="shared" si="38"/>
        <v>-8.324289448326762E-5</v>
      </c>
      <c r="CJ41">
        <v>4.7423483329999998</v>
      </c>
      <c r="CK41">
        <v>1.1292339870000001E-4</v>
      </c>
      <c r="CL41">
        <v>240</v>
      </c>
      <c r="CM41" s="8">
        <f t="shared" si="39"/>
        <v>-1.7968775562149073E-5</v>
      </c>
      <c r="CN41" s="8" t="str">
        <f t="shared" si="40"/>
        <v>NA</v>
      </c>
      <c r="CO41" s="8">
        <f t="shared" si="41"/>
        <v>1.3089217426214908E-4</v>
      </c>
      <c r="CP41" s="2">
        <v>1.924833193</v>
      </c>
      <c r="CQ41" s="3">
        <v>-1.0081601759999999E-4</v>
      </c>
      <c r="CR41" s="2">
        <v>232</v>
      </c>
      <c r="CS41" s="8">
        <f t="shared" si="42"/>
        <v>-5.7671598950306053E-6</v>
      </c>
      <c r="CT41" s="8">
        <f t="shared" si="43"/>
        <v>1.1175755739180072E-5</v>
      </c>
      <c r="CU41" s="8">
        <f t="shared" si="44"/>
        <v>-1.0622461344414946E-4</v>
      </c>
      <c r="CV41">
        <v>5.2556608459999996</v>
      </c>
      <c r="CW41" s="1">
        <v>-9.0166999999999996E-6</v>
      </c>
      <c r="CX41">
        <v>240</v>
      </c>
      <c r="CY41" s="8">
        <f t="shared" si="45"/>
        <v>-2.0181380840466228E-5</v>
      </c>
      <c r="CZ41" s="10" t="str">
        <f t="shared" si="46"/>
        <v>NA</v>
      </c>
      <c r="DA41" s="8">
        <f t="shared" si="47"/>
        <v>1.1164680840466228E-5</v>
      </c>
      <c r="DB41" t="s">
        <v>3</v>
      </c>
      <c r="DC41" s="5" t="s">
        <v>9</v>
      </c>
    </row>
    <row r="42" spans="1:107" x14ac:dyDescent="0.25">
      <c r="A42" s="9">
        <f t="shared" si="49"/>
        <v>45618.635416666773</v>
      </c>
      <c r="B42" t="s">
        <v>0</v>
      </c>
      <c r="C42">
        <v>41</v>
      </c>
      <c r="D42" s="7">
        <v>45618</v>
      </c>
      <c r="E42">
        <v>15.1441666</v>
      </c>
      <c r="F42">
        <v>14.071145769999999</v>
      </c>
      <c r="G42">
        <v>14.090674999999999</v>
      </c>
      <c r="H42">
        <v>14.225037479999999</v>
      </c>
      <c r="I42">
        <v>14.19185418</v>
      </c>
      <c r="J42">
        <v>4.7956095950000002</v>
      </c>
      <c r="K42" s="1">
        <v>3.5626000000000001E-5</v>
      </c>
      <c r="L42">
        <v>240</v>
      </c>
      <c r="M42" s="8">
        <f t="shared" si="0"/>
        <v>-1.834743603572198E-5</v>
      </c>
      <c r="N42" s="8" t="str">
        <f t="shared" si="1"/>
        <v>NA</v>
      </c>
      <c r="O42" s="8">
        <f t="shared" si="2"/>
        <v>5.3973436035721981E-5</v>
      </c>
      <c r="P42">
        <v>5.2225795829999999</v>
      </c>
      <c r="Q42" s="1">
        <v>5.4790000000000002E-5</v>
      </c>
      <c r="R42">
        <v>240</v>
      </c>
      <c r="S42" s="8">
        <f t="shared" si="3"/>
        <v>-2.0076530074655853E-5</v>
      </c>
      <c r="T42" s="10" t="str">
        <f t="shared" si="4"/>
        <v>NA</v>
      </c>
      <c r="U42" s="8">
        <f t="shared" si="5"/>
        <v>7.4866530074655852E-5</v>
      </c>
      <c r="V42">
        <v>4.8771587429999999</v>
      </c>
      <c r="W42" s="1">
        <v>4.5686999999999998E-5</v>
      </c>
      <c r="X42">
        <v>240</v>
      </c>
      <c r="Y42" s="8">
        <f t="shared" si="6"/>
        <v>-1.8659433446490701E-5</v>
      </c>
      <c r="Z42" s="8" t="str">
        <f t="shared" si="7"/>
        <v>NA</v>
      </c>
      <c r="AA42" s="8">
        <f t="shared" si="8"/>
        <v>6.4346433446490705E-5</v>
      </c>
      <c r="AB42">
        <v>5.2349654320000001</v>
      </c>
      <c r="AC42" s="1">
        <v>5.2422000000000004E-6</v>
      </c>
      <c r="AD42">
        <v>240</v>
      </c>
      <c r="AE42" s="8">
        <f t="shared" si="9"/>
        <v>-1.575370466079592E-5</v>
      </c>
      <c r="AF42" s="8" t="str">
        <f t="shared" si="10"/>
        <v>NA</v>
      </c>
      <c r="AG42" s="8">
        <f t="shared" si="11"/>
        <v>2.0995904660795919E-5</v>
      </c>
      <c r="AH42" s="2">
        <v>1.4420987519999999</v>
      </c>
      <c r="AI42" s="3">
        <v>-8.1477000000000006E-5</v>
      </c>
      <c r="AJ42" s="2">
        <v>240</v>
      </c>
      <c r="AK42" s="8">
        <f t="shared" si="12"/>
        <v>-4.3397417090547799E-6</v>
      </c>
      <c r="AL42" s="8">
        <f t="shared" si="13"/>
        <v>2.555581841755475E-5</v>
      </c>
      <c r="AM42" s="8">
        <f t="shared" si="14"/>
        <v>-1.0269307670849997E-4</v>
      </c>
      <c r="AN42">
        <v>4.8832708360000003</v>
      </c>
      <c r="AO42" s="1">
        <v>2.8663999999999999E-5</v>
      </c>
      <c r="AP42">
        <v>240</v>
      </c>
      <c r="AQ42" s="8">
        <f t="shared" si="15"/>
        <v>-1.4695341837172608E-5</v>
      </c>
      <c r="AR42" s="8" t="str">
        <f t="shared" si="16"/>
        <v>NA</v>
      </c>
      <c r="AS42" s="8">
        <f t="shared" si="17"/>
        <v>4.3359341837172605E-5</v>
      </c>
      <c r="AT42">
        <v>4.9489987429999998</v>
      </c>
      <c r="AU42" s="1">
        <v>3.5361000000000002E-5</v>
      </c>
      <c r="AV42">
        <v>240</v>
      </c>
      <c r="AW42" s="8">
        <f t="shared" si="18"/>
        <v>-1.4893138374380049E-5</v>
      </c>
      <c r="AX42" s="8" t="str">
        <f t="shared" si="19"/>
        <v>NA</v>
      </c>
      <c r="AY42" s="8">
        <f t="shared" si="20"/>
        <v>5.0254138374380053E-5</v>
      </c>
      <c r="AZ42">
        <v>1.060719164</v>
      </c>
      <c r="BA42" s="1">
        <v>-6.1282E-5</v>
      </c>
      <c r="BB42">
        <v>240</v>
      </c>
      <c r="BC42" s="8">
        <f t="shared" si="21"/>
        <v>-4.0581862697174983E-6</v>
      </c>
      <c r="BD42" s="8">
        <f t="shared" si="22"/>
        <v>1.6647384056389823E-4</v>
      </c>
      <c r="BE42" s="8">
        <f t="shared" si="23"/>
        <v>-2.2369765429418073E-4</v>
      </c>
      <c r="BF42">
        <v>2.854957083</v>
      </c>
      <c r="BG42" s="1">
        <v>-9.2897000000000002E-5</v>
      </c>
      <c r="BH42">
        <v>240</v>
      </c>
      <c r="BI42" s="8">
        <f t="shared" si="24"/>
        <v>-1.0974965690379455E-5</v>
      </c>
      <c r="BJ42" s="10" t="str">
        <f t="shared" si="25"/>
        <v>NA</v>
      </c>
      <c r="BK42" s="8">
        <f t="shared" si="26"/>
        <v>-8.1922034309620553E-5</v>
      </c>
      <c r="BL42">
        <v>4.9205979290000004</v>
      </c>
      <c r="BM42" s="1">
        <v>3.9931000000000001E-5</v>
      </c>
      <c r="BN42">
        <v>240</v>
      </c>
      <c r="BO42" s="8">
        <f t="shared" si="27"/>
        <v>-1.4807671136497784E-5</v>
      </c>
      <c r="BP42" s="8" t="str">
        <f t="shared" si="28"/>
        <v>NA</v>
      </c>
      <c r="BQ42" s="8">
        <f t="shared" si="29"/>
        <v>5.4738671136497786E-5</v>
      </c>
      <c r="BR42">
        <v>5.3244779309999997</v>
      </c>
      <c r="BS42" s="1">
        <v>6.3015999999999999E-6</v>
      </c>
      <c r="BT42">
        <v>240</v>
      </c>
      <c r="BU42" s="8">
        <f t="shared" si="30"/>
        <v>-2.0370823839473904E-5</v>
      </c>
      <c r="BV42" s="8" t="str">
        <f t="shared" si="31"/>
        <v>NA</v>
      </c>
      <c r="BW42" s="8">
        <f t="shared" si="32"/>
        <v>2.6672423839473905E-5</v>
      </c>
      <c r="BX42">
        <v>5.1456704340000003</v>
      </c>
      <c r="BY42" s="1">
        <v>4.3711999999999998E-5</v>
      </c>
      <c r="BZ42">
        <v>240</v>
      </c>
      <c r="CA42" s="8">
        <f t="shared" si="33"/>
        <v>-1.5484987122074574E-5</v>
      </c>
      <c r="CB42" s="8" t="str">
        <f t="shared" si="34"/>
        <v>NA</v>
      </c>
      <c r="CC42" s="8">
        <f t="shared" si="35"/>
        <v>5.9196987122074572E-5</v>
      </c>
      <c r="CD42">
        <v>4.9586045759999999</v>
      </c>
      <c r="CE42" s="1">
        <v>7.9666999999999995E-5</v>
      </c>
      <c r="CF42">
        <v>240</v>
      </c>
      <c r="CG42" s="8">
        <f t="shared" si="36"/>
        <v>-1.9061762930801494E-5</v>
      </c>
      <c r="CH42" s="8" t="str">
        <f t="shared" si="37"/>
        <v>NA</v>
      </c>
      <c r="CI42" s="8">
        <f t="shared" si="38"/>
        <v>9.8728762930801482E-5</v>
      </c>
      <c r="CJ42">
        <v>4.8584608219999996</v>
      </c>
      <c r="CK42" s="1">
        <v>3.2184999999999998E-5</v>
      </c>
      <c r="CL42">
        <v>240</v>
      </c>
      <c r="CM42" s="8">
        <f t="shared" si="39"/>
        <v>-1.8587897408630951E-5</v>
      </c>
      <c r="CN42" s="8" t="str">
        <f t="shared" si="40"/>
        <v>NA</v>
      </c>
      <c r="CO42" s="8">
        <f t="shared" si="41"/>
        <v>5.0772897408630949E-5</v>
      </c>
      <c r="CP42" s="2">
        <v>1.789179758</v>
      </c>
      <c r="CQ42" s="2">
        <v>-1.334645081E-4</v>
      </c>
      <c r="CR42" s="2">
        <v>242</v>
      </c>
      <c r="CS42" s="8">
        <f t="shared" si="42"/>
        <v>-5.3842207477266704E-6</v>
      </c>
      <c r="CT42" s="8">
        <f t="shared" si="43"/>
        <v>1.5216703995939789E-5</v>
      </c>
      <c r="CU42" s="8">
        <f t="shared" si="44"/>
        <v>-1.4329699134821311E-4</v>
      </c>
      <c r="CV42">
        <v>5.2519104160000003</v>
      </c>
      <c r="CW42" s="1">
        <v>1.8117E-5</v>
      </c>
      <c r="CX42">
        <v>240</v>
      </c>
      <c r="CY42" s="8">
        <f t="shared" si="45"/>
        <v>-2.0189283043084714E-5</v>
      </c>
      <c r="CZ42" s="10" t="str">
        <f t="shared" si="46"/>
        <v>NA</v>
      </c>
      <c r="DA42" s="8">
        <f t="shared" si="47"/>
        <v>3.8306283043084713E-5</v>
      </c>
      <c r="DB42" t="s">
        <v>3</v>
      </c>
      <c r="DC42" s="5" t="s">
        <v>9</v>
      </c>
    </row>
    <row r="43" spans="1:107" x14ac:dyDescent="0.25">
      <c r="A43" s="9">
        <f t="shared" si="49"/>
        <v>45618.649305555664</v>
      </c>
      <c r="B43" t="s">
        <v>0</v>
      </c>
      <c r="C43">
        <v>42</v>
      </c>
      <c r="D43" s="7">
        <v>45618</v>
      </c>
      <c r="E43">
        <v>15.34416674</v>
      </c>
      <c r="F43">
        <v>14.064945890000001</v>
      </c>
      <c r="G43">
        <v>14.09106253</v>
      </c>
      <c r="H43">
        <v>14.140916689999999</v>
      </c>
      <c r="I43">
        <v>14.088425040000001</v>
      </c>
      <c r="J43">
        <v>4.8262575050000001</v>
      </c>
      <c r="K43">
        <v>-1.416241085E-4</v>
      </c>
      <c r="L43">
        <v>240</v>
      </c>
      <c r="M43" s="8">
        <f t="shared" si="0"/>
        <v>-1.8642674912197956E-5</v>
      </c>
      <c r="N43" s="8" t="str">
        <f t="shared" si="1"/>
        <v>NA</v>
      </c>
      <c r="O43" s="8">
        <f t="shared" si="2"/>
        <v>-1.2298143358780204E-4</v>
      </c>
      <c r="P43">
        <v>5.2715196009999996</v>
      </c>
      <c r="Q43" s="1">
        <v>-1.1049000000000001E-7</v>
      </c>
      <c r="R43">
        <v>240</v>
      </c>
      <c r="S43" s="8">
        <f t="shared" si="3"/>
        <v>-2.0287051132374983E-5</v>
      </c>
      <c r="T43" s="10" t="str">
        <f t="shared" si="4"/>
        <v>NA</v>
      </c>
      <c r="U43" s="8">
        <f t="shared" si="5"/>
        <v>2.0176561132374982E-5</v>
      </c>
      <c r="V43">
        <v>4.9030412400000003</v>
      </c>
      <c r="W43">
        <v>-1.058084528E-4</v>
      </c>
      <c r="X43">
        <v>240</v>
      </c>
      <c r="Y43" s="8">
        <f t="shared" si="6"/>
        <v>-1.8939272059918809E-5</v>
      </c>
      <c r="Z43" s="8" t="str">
        <f t="shared" si="7"/>
        <v>NA</v>
      </c>
      <c r="AA43" s="8">
        <f t="shared" si="8"/>
        <v>-8.6869180740081184E-5</v>
      </c>
      <c r="AB43">
        <v>5.2384308260000001</v>
      </c>
      <c r="AC43" s="1">
        <v>3.5302999999999999E-6</v>
      </c>
      <c r="AD43">
        <v>240</v>
      </c>
      <c r="AE43" s="8">
        <f t="shared" si="9"/>
        <v>-1.5832948766577794E-5</v>
      </c>
      <c r="AF43" s="8" t="str">
        <f t="shared" si="10"/>
        <v>NA</v>
      </c>
      <c r="AG43" s="8">
        <f t="shared" si="11"/>
        <v>1.9363248766577793E-5</v>
      </c>
      <c r="AH43" s="2">
        <v>1.390584823</v>
      </c>
      <c r="AI43" s="3">
        <v>-5.2068999999999999E-5</v>
      </c>
      <c r="AJ43" s="2">
        <v>145</v>
      </c>
      <c r="AK43" s="8">
        <f t="shared" si="12"/>
        <v>-4.2029873046832997E-6</v>
      </c>
      <c r="AL43" s="8">
        <f t="shared" si="13"/>
        <v>2.7090354727611278E-5</v>
      </c>
      <c r="AM43" s="8">
        <f t="shared" si="14"/>
        <v>-7.4956367422927985E-5</v>
      </c>
      <c r="AN43">
        <v>4.9223383390000004</v>
      </c>
      <c r="AO43">
        <v>-1.0724459139999999E-4</v>
      </c>
      <c r="AP43">
        <v>240</v>
      </c>
      <c r="AQ43" s="8">
        <f t="shared" si="15"/>
        <v>-1.4877571800000066E-5</v>
      </c>
      <c r="AR43" s="8" t="str">
        <f t="shared" si="16"/>
        <v>NA</v>
      </c>
      <c r="AS43" s="8">
        <f t="shared" si="17"/>
        <v>-9.2367019599999932E-5</v>
      </c>
      <c r="AT43">
        <v>4.9696987610000001</v>
      </c>
      <c r="AU43">
        <v>-1.225441876E-4</v>
      </c>
      <c r="AV43">
        <v>240</v>
      </c>
      <c r="AW43" s="8">
        <f t="shared" si="18"/>
        <v>-1.5020716791314589E-5</v>
      </c>
      <c r="AX43" s="8" t="str">
        <f t="shared" si="19"/>
        <v>NA</v>
      </c>
      <c r="AY43" s="8">
        <f t="shared" si="20"/>
        <v>-1.0752347080868541E-4</v>
      </c>
      <c r="AZ43">
        <v>2.3222107859999999</v>
      </c>
      <c r="BA43" s="4">
        <v>4.162050974E-3</v>
      </c>
      <c r="BB43">
        <v>240</v>
      </c>
      <c r="BC43" s="8">
        <f t="shared" si="21"/>
        <v>-8.9701431629263419E-6</v>
      </c>
      <c r="BD43" s="8">
        <f t="shared" si="22"/>
        <v>1.0164298279460271E-4</v>
      </c>
      <c r="BE43" s="8">
        <f t="shared" si="23"/>
        <v>4.069378134368324E-3</v>
      </c>
      <c r="BF43">
        <v>2.7314608319999998</v>
      </c>
      <c r="BG43">
        <v>-1.204885872E-4</v>
      </c>
      <c r="BH43">
        <v>240</v>
      </c>
      <c r="BI43" s="8">
        <f t="shared" si="24"/>
        <v>-1.0511823868463222E-5</v>
      </c>
      <c r="BJ43" s="10" t="str">
        <f t="shared" si="25"/>
        <v>NA</v>
      </c>
      <c r="BK43" s="8">
        <f t="shared" si="26"/>
        <v>-1.0997676333153678E-4</v>
      </c>
      <c r="BL43">
        <v>5.026255409</v>
      </c>
      <c r="BM43">
        <v>1.3074043089999999E-4</v>
      </c>
      <c r="BN43">
        <v>240</v>
      </c>
      <c r="BO43" s="8">
        <f t="shared" si="27"/>
        <v>-1.5191657009852729E-5</v>
      </c>
      <c r="BP43" s="8" t="str">
        <f t="shared" si="28"/>
        <v>NA</v>
      </c>
      <c r="BQ43" s="8">
        <f t="shared" si="29"/>
        <v>1.4593208790985272E-4</v>
      </c>
      <c r="BR43">
        <v>5.3316124780000003</v>
      </c>
      <c r="BS43" s="1">
        <v>-6.3446000000000002E-6</v>
      </c>
      <c r="BT43">
        <v>240</v>
      </c>
      <c r="BU43" s="8">
        <f t="shared" si="30"/>
        <v>-2.0594739937145602E-5</v>
      </c>
      <c r="BV43" s="8" t="str">
        <f t="shared" si="31"/>
        <v>NA</v>
      </c>
      <c r="BW43" s="8">
        <f t="shared" si="32"/>
        <v>1.4250139937145602E-5</v>
      </c>
      <c r="BX43">
        <v>5.2573654190000001</v>
      </c>
      <c r="BY43">
        <v>1.117751399E-4</v>
      </c>
      <c r="BZ43">
        <v>240</v>
      </c>
      <c r="CA43" s="8">
        <f t="shared" si="33"/>
        <v>-1.589017782062907E-5</v>
      </c>
      <c r="CB43" s="8" t="str">
        <f t="shared" si="34"/>
        <v>NA</v>
      </c>
      <c r="CC43" s="8">
        <f t="shared" si="35"/>
        <v>1.2766531772062905E-4</v>
      </c>
      <c r="CD43">
        <v>5.0582387449999997</v>
      </c>
      <c r="CE43" s="1">
        <v>6.1525000000000005E-5</v>
      </c>
      <c r="CF43">
        <v>240</v>
      </c>
      <c r="CG43" s="8">
        <f t="shared" si="36"/>
        <v>-1.9466255620126885E-5</v>
      </c>
      <c r="CH43" s="8" t="str">
        <f t="shared" si="37"/>
        <v>NA</v>
      </c>
      <c r="CI43" s="8">
        <f t="shared" si="38"/>
        <v>8.0991255620126883E-5</v>
      </c>
      <c r="CJ43">
        <v>4.9812191779999999</v>
      </c>
      <c r="CK43">
        <v>1.248242683E-4</v>
      </c>
      <c r="CL43">
        <v>240</v>
      </c>
      <c r="CM43" s="8">
        <f t="shared" si="39"/>
        <v>-1.9241254679356344E-5</v>
      </c>
      <c r="CN43" s="8" t="str">
        <f t="shared" si="40"/>
        <v>NA</v>
      </c>
      <c r="CO43" s="8">
        <f t="shared" si="41"/>
        <v>1.4406552297935635E-4</v>
      </c>
      <c r="CP43" s="2">
        <v>1.7002247909999999</v>
      </c>
      <c r="CQ43" s="3">
        <v>-4.3850999999999997E-5</v>
      </c>
      <c r="CR43" s="2">
        <v>238</v>
      </c>
      <c r="CS43" s="8">
        <f t="shared" si="42"/>
        <v>-5.1388617892896542E-6</v>
      </c>
      <c r="CT43" s="8">
        <f t="shared" si="43"/>
        <v>1.7866562577322321E-5</v>
      </c>
      <c r="CU43" s="8">
        <f t="shared" si="44"/>
        <v>-5.6578700788032665E-5</v>
      </c>
      <c r="CV43">
        <v>5.2636700090000001</v>
      </c>
      <c r="CW43" s="1">
        <v>-1.278E-5</v>
      </c>
      <c r="CX43">
        <v>240</v>
      </c>
      <c r="CY43" s="8">
        <f t="shared" si="45"/>
        <v>-2.0256842561350785E-5</v>
      </c>
      <c r="CZ43" s="10" t="str">
        <f t="shared" si="46"/>
        <v>NA</v>
      </c>
      <c r="DA43" s="8">
        <f t="shared" si="47"/>
        <v>7.476842561350785E-6</v>
      </c>
      <c r="DB43" t="s">
        <v>3</v>
      </c>
      <c r="DC43" s="5" t="s">
        <v>9</v>
      </c>
    </row>
    <row r="44" spans="1:107" x14ac:dyDescent="0.25">
      <c r="A44" s="9">
        <f t="shared" si="49"/>
        <v>45618.663194444554</v>
      </c>
      <c r="B44" t="s">
        <v>0</v>
      </c>
      <c r="C44">
        <v>43</v>
      </c>
      <c r="D44" s="7">
        <v>45618</v>
      </c>
      <c r="E44">
        <v>15.642500070000001</v>
      </c>
      <c r="F44">
        <v>14.077783330000001</v>
      </c>
      <c r="G44">
        <v>14.09509583</v>
      </c>
      <c r="H44">
        <v>14.20497499</v>
      </c>
      <c r="I44">
        <v>14.1778291</v>
      </c>
      <c r="J44">
        <v>4.595291263</v>
      </c>
      <c r="K44" s="1">
        <v>6.3542999999999998E-5</v>
      </c>
      <c r="L44">
        <v>240</v>
      </c>
      <c r="M44" s="8">
        <f t="shared" si="0"/>
        <v>-1.7919973705844675E-5</v>
      </c>
      <c r="N44" s="8" t="str">
        <f t="shared" si="1"/>
        <v>NA</v>
      </c>
      <c r="O44" s="8">
        <f t="shared" si="2"/>
        <v>8.1462973705844673E-5</v>
      </c>
      <c r="P44">
        <v>5.1125066620000004</v>
      </c>
      <c r="Q44" s="1">
        <v>-8.8707000000000003E-5</v>
      </c>
      <c r="R44">
        <v>240</v>
      </c>
      <c r="S44" s="8">
        <f t="shared" si="3"/>
        <v>-1.9696813247705983E-5</v>
      </c>
      <c r="T44" s="10" t="str">
        <f t="shared" si="4"/>
        <v>NA</v>
      </c>
      <c r="U44" s="8">
        <f t="shared" si="5"/>
        <v>-6.9010186752294013E-5</v>
      </c>
      <c r="V44">
        <v>4.6747095740000004</v>
      </c>
      <c r="W44" s="1">
        <v>7.2923000000000006E-5</v>
      </c>
      <c r="X44">
        <v>240</v>
      </c>
      <c r="Y44" s="8">
        <f t="shared" si="6"/>
        <v>-1.8229676391361389E-5</v>
      </c>
      <c r="Z44" s="8" t="str">
        <f t="shared" si="7"/>
        <v>NA</v>
      </c>
      <c r="AA44" s="8">
        <f t="shared" si="8"/>
        <v>9.1152676391361402E-5</v>
      </c>
      <c r="AB44">
        <v>5.2383403980000001</v>
      </c>
      <c r="AC44" s="1">
        <v>8.8000000000000004E-6</v>
      </c>
      <c r="AD44">
        <v>240</v>
      </c>
      <c r="AE44" s="8">
        <f t="shared" si="9"/>
        <v>-1.5901489877693212E-5</v>
      </c>
      <c r="AF44" s="8" t="str">
        <f t="shared" si="10"/>
        <v>NA</v>
      </c>
      <c r="AG44" s="8">
        <f t="shared" si="11"/>
        <v>2.4701489877693213E-5</v>
      </c>
      <c r="AH44" s="2">
        <v>1.3050140990000001</v>
      </c>
      <c r="AI44" s="3">
        <v>-2.3632999999999999E-5</v>
      </c>
      <c r="AJ44" s="2">
        <v>220</v>
      </c>
      <c r="AK44" s="8">
        <f t="shared" si="12"/>
        <v>-3.9614967544717829E-6</v>
      </c>
      <c r="AL44" s="8">
        <f t="shared" si="13"/>
        <v>2.963940089055928E-5</v>
      </c>
      <c r="AM44" s="8">
        <f t="shared" si="14"/>
        <v>-4.9310904136087491E-5</v>
      </c>
      <c r="AN44">
        <v>4.715197496</v>
      </c>
      <c r="AO44" s="1">
        <v>9.9679000000000006E-5</v>
      </c>
      <c r="AP44">
        <v>240</v>
      </c>
      <c r="AQ44" s="8">
        <f t="shared" si="15"/>
        <v>-1.4313438905687621E-5</v>
      </c>
      <c r="AR44" s="8" t="str">
        <f t="shared" si="16"/>
        <v>NA</v>
      </c>
      <c r="AS44" s="8">
        <f t="shared" si="17"/>
        <v>1.1399243890568762E-4</v>
      </c>
      <c r="AT44">
        <v>4.7540545840000004</v>
      </c>
      <c r="AU44" s="1">
        <v>6.7953999999999993E-5</v>
      </c>
      <c r="AV44">
        <v>240</v>
      </c>
      <c r="AW44" s="8">
        <f t="shared" si="18"/>
        <v>-1.4431393361595939E-5</v>
      </c>
      <c r="AX44" s="8" t="str">
        <f t="shared" si="19"/>
        <v>NA</v>
      </c>
      <c r="AY44" s="8">
        <f t="shared" si="20"/>
        <v>8.2385393361595932E-5</v>
      </c>
      <c r="AZ44">
        <v>4.6816454109999999</v>
      </c>
      <c r="BA44">
        <v>1.575219941E-4</v>
      </c>
      <c r="BB44">
        <v>240</v>
      </c>
      <c r="BC44" s="8">
        <f t="shared" si="21"/>
        <v>-1.8256723646813675E-5</v>
      </c>
      <c r="BD44" s="8" t="str">
        <f t="shared" si="22"/>
        <v>NA</v>
      </c>
      <c r="BE44" s="8">
        <f t="shared" si="23"/>
        <v>1.7577871774681367E-4</v>
      </c>
      <c r="BF44">
        <v>2.5471400040000001</v>
      </c>
      <c r="BG44">
        <v>-1.8678953419999999E-4</v>
      </c>
      <c r="BH44">
        <v>240</v>
      </c>
      <c r="BI44" s="8">
        <f t="shared" si="24"/>
        <v>-9.8132959605616382E-6</v>
      </c>
      <c r="BJ44" s="10" t="str">
        <f t="shared" si="25"/>
        <v>NA</v>
      </c>
      <c r="BK44" s="8">
        <f t="shared" si="26"/>
        <v>-1.7697623823943834E-4</v>
      </c>
      <c r="BL44">
        <v>4.9101100029999998</v>
      </c>
      <c r="BM44">
        <v>-5.1786661159999999E-4</v>
      </c>
      <c r="BN44">
        <v>240</v>
      </c>
      <c r="BO44" s="8">
        <f t="shared" si="27"/>
        <v>-1.4905114707871012E-5</v>
      </c>
      <c r="BP44" s="8" t="str">
        <f t="shared" si="28"/>
        <v>NA</v>
      </c>
      <c r="BQ44" s="8">
        <f t="shared" si="29"/>
        <v>-5.0296149689212902E-4</v>
      </c>
      <c r="BR44">
        <v>5.3252554300000003</v>
      </c>
      <c r="BS44" s="1">
        <v>-3.6451E-6</v>
      </c>
      <c r="BT44">
        <v>240</v>
      </c>
      <c r="BU44" s="8">
        <f t="shared" si="30"/>
        <v>-2.0766569912742999E-5</v>
      </c>
      <c r="BV44" s="8" t="str">
        <f t="shared" si="31"/>
        <v>NA</v>
      </c>
      <c r="BW44" s="8">
        <f t="shared" si="32"/>
        <v>1.7121469912742999E-5</v>
      </c>
      <c r="BX44">
        <v>5.1396745819999996</v>
      </c>
      <c r="BY44">
        <v>-5.0297208929999998E-4</v>
      </c>
      <c r="BZ44">
        <v>240</v>
      </c>
      <c r="CA44" s="8">
        <f t="shared" si="33"/>
        <v>-1.5601980232425149E-5</v>
      </c>
      <c r="CB44" s="8" t="str">
        <f t="shared" si="34"/>
        <v>NA</v>
      </c>
      <c r="CC44" s="8">
        <f t="shared" si="35"/>
        <v>-4.8737010906757484E-4</v>
      </c>
      <c r="CD44">
        <v>5.1186795829999996</v>
      </c>
      <c r="CE44" s="1">
        <v>2.0412E-5</v>
      </c>
      <c r="CF44">
        <v>240</v>
      </c>
      <c r="CG44" s="8">
        <f t="shared" si="36"/>
        <v>-1.9720595489993031E-5</v>
      </c>
      <c r="CH44" s="8" t="str">
        <f t="shared" si="37"/>
        <v>NA</v>
      </c>
      <c r="CI44" s="8">
        <f t="shared" si="38"/>
        <v>4.0132595489993031E-5</v>
      </c>
      <c r="CJ44">
        <v>4.8654662450000004</v>
      </c>
      <c r="CK44">
        <v>-5.0796874739999999E-4</v>
      </c>
      <c r="CL44">
        <v>240</v>
      </c>
      <c r="CM44" s="8">
        <f t="shared" si="39"/>
        <v>-1.8973558407297591E-5</v>
      </c>
      <c r="CN44" s="8" t="str">
        <f t="shared" si="40"/>
        <v>NA</v>
      </c>
      <c r="CO44" s="8">
        <f t="shared" si="41"/>
        <v>-4.8899518899270245E-4</v>
      </c>
      <c r="CP44" s="2">
        <v>1.589346768</v>
      </c>
      <c r="CQ44" s="2">
        <v>-1.2865844079999999E-4</v>
      </c>
      <c r="CR44" s="2">
        <v>248</v>
      </c>
      <c r="CS44" s="8">
        <f t="shared" si="42"/>
        <v>-4.8246161232946324E-6</v>
      </c>
      <c r="CT44" s="8">
        <f t="shared" si="43"/>
        <v>2.116948191552274E-5</v>
      </c>
      <c r="CU44" s="8">
        <f t="shared" si="44"/>
        <v>-1.4500330659222808E-4</v>
      </c>
      <c r="CV44">
        <v>5.2523208219999997</v>
      </c>
      <c r="CW44" s="1">
        <v>1.0016E-5</v>
      </c>
      <c r="CX44">
        <v>240</v>
      </c>
      <c r="CY44" s="8">
        <f t="shared" si="45"/>
        <v>-2.0235471401322462E-5</v>
      </c>
      <c r="CZ44" s="10" t="str">
        <f t="shared" si="46"/>
        <v>NA</v>
      </c>
      <c r="DA44" s="8">
        <f t="shared" si="47"/>
        <v>3.0251471401322463E-5</v>
      </c>
      <c r="DB44" t="s">
        <v>3</v>
      </c>
      <c r="DC44" s="5" t="s">
        <v>9</v>
      </c>
    </row>
    <row r="45" spans="1:107" x14ac:dyDescent="0.25">
      <c r="A45" s="9">
        <f t="shared" si="49"/>
        <v>45618.677083333445</v>
      </c>
      <c r="B45" t="s">
        <v>0</v>
      </c>
      <c r="C45">
        <v>44</v>
      </c>
      <c r="D45" s="7">
        <v>45618</v>
      </c>
      <c r="E45">
        <v>16.144166559999999</v>
      </c>
      <c r="F45">
        <v>14.11770836</v>
      </c>
      <c r="G45">
        <v>14.1368334</v>
      </c>
      <c r="H45">
        <v>14.14844175</v>
      </c>
      <c r="I45">
        <v>14.106154030000001</v>
      </c>
      <c r="J45">
        <v>4.6396054229999999</v>
      </c>
      <c r="K45">
        <v>1.2025867540000001E-4</v>
      </c>
      <c r="L45">
        <v>240</v>
      </c>
      <c r="M45" s="8">
        <f t="shared" si="0"/>
        <v>-1.8263883103169111E-5</v>
      </c>
      <c r="N45" s="8" t="str">
        <f t="shared" si="1"/>
        <v>NA</v>
      </c>
      <c r="O45" s="8">
        <f t="shared" si="2"/>
        <v>1.3852255850316911E-4</v>
      </c>
      <c r="P45">
        <v>5.0979037399999996</v>
      </c>
      <c r="Q45" s="1">
        <v>3.3677000000000003E-5</v>
      </c>
      <c r="R45">
        <v>240</v>
      </c>
      <c r="S45" s="8">
        <f t="shared" si="3"/>
        <v>-1.9662202543262604E-5</v>
      </c>
      <c r="T45" s="10" t="str">
        <f t="shared" si="4"/>
        <v>NA</v>
      </c>
      <c r="U45" s="8">
        <f t="shared" si="5"/>
        <v>5.333920254326261E-5</v>
      </c>
      <c r="V45">
        <v>4.7455291549999998</v>
      </c>
      <c r="W45" s="1">
        <v>5.6894000000000001E-5</v>
      </c>
      <c r="X45">
        <v>240</v>
      </c>
      <c r="Y45" s="8">
        <f t="shared" si="6"/>
        <v>-1.8680853617409197E-5</v>
      </c>
      <c r="Z45" s="8" t="str">
        <f t="shared" si="7"/>
        <v>NA</v>
      </c>
      <c r="AA45" s="8">
        <f t="shared" si="8"/>
        <v>7.5574853617409198E-5</v>
      </c>
      <c r="AB45">
        <v>5.2346604169999997</v>
      </c>
      <c r="AC45" s="1">
        <v>-1.8927999999999999E-6</v>
      </c>
      <c r="AD45">
        <v>240</v>
      </c>
      <c r="AE45" s="8">
        <f t="shared" si="9"/>
        <v>-1.5959085022172226E-5</v>
      </c>
      <c r="AF45" s="8" t="str">
        <f t="shared" si="10"/>
        <v>NA</v>
      </c>
      <c r="AG45" s="8">
        <f t="shared" si="11"/>
        <v>1.4066285022172226E-5</v>
      </c>
      <c r="AH45" s="2">
        <v>1.300960903</v>
      </c>
      <c r="AI45" s="3">
        <v>2.9550000000000002E-7</v>
      </c>
      <c r="AJ45" s="2">
        <v>225</v>
      </c>
      <c r="AK45" s="8">
        <f t="shared" si="12"/>
        <v>-3.9662831984424704E-6</v>
      </c>
      <c r="AL45" s="8">
        <f t="shared" si="13"/>
        <v>2.9760140592510107E-5</v>
      </c>
      <c r="AM45" s="8">
        <f t="shared" si="14"/>
        <v>-2.5498357394067637E-5</v>
      </c>
      <c r="AN45">
        <v>4.7918145799999996</v>
      </c>
      <c r="AO45" s="1">
        <v>5.3931000000000003E-5</v>
      </c>
      <c r="AP45">
        <v>240</v>
      </c>
      <c r="AQ45" s="8">
        <f t="shared" si="15"/>
        <v>-1.4608966045696505E-5</v>
      </c>
      <c r="AR45" s="8" t="str">
        <f t="shared" si="16"/>
        <v>NA</v>
      </c>
      <c r="AS45" s="8">
        <f t="shared" si="17"/>
        <v>6.8539966045696511E-5</v>
      </c>
      <c r="AT45">
        <v>4.8214391809999997</v>
      </c>
      <c r="AU45" s="1">
        <v>2.7821999999999999E-5</v>
      </c>
      <c r="AV45">
        <v>240</v>
      </c>
      <c r="AW45" s="8">
        <f t="shared" si="18"/>
        <v>-1.4699283561723242E-5</v>
      </c>
      <c r="AX45" s="8" t="str">
        <f t="shared" si="19"/>
        <v>NA</v>
      </c>
      <c r="AY45" s="8">
        <f t="shared" si="20"/>
        <v>4.2521283561723237E-5</v>
      </c>
      <c r="AZ45">
        <v>4.7674099979999998</v>
      </c>
      <c r="BA45" s="1">
        <v>2.9119999999999999E-5</v>
      </c>
      <c r="BB45">
        <v>240</v>
      </c>
      <c r="BC45" s="8">
        <f t="shared" si="21"/>
        <v>-1.8766987915979006E-5</v>
      </c>
      <c r="BD45" s="8" t="str">
        <f t="shared" si="22"/>
        <v>NA</v>
      </c>
      <c r="BE45" s="8">
        <f t="shared" si="23"/>
        <v>4.7886987915979005E-5</v>
      </c>
      <c r="BF45">
        <v>2.3285658260000002</v>
      </c>
      <c r="BG45">
        <v>-1.8340024299999999E-4</v>
      </c>
      <c r="BH45">
        <v>240</v>
      </c>
      <c r="BI45" s="8">
        <f t="shared" si="24"/>
        <v>-8.9810901188439457E-6</v>
      </c>
      <c r="BJ45" s="10" t="str">
        <f t="shared" si="25"/>
        <v>NA</v>
      </c>
      <c r="BK45" s="8">
        <f t="shared" si="26"/>
        <v>-1.7441915288115604E-4</v>
      </c>
      <c r="BL45">
        <v>4.8187329129999998</v>
      </c>
      <c r="BM45">
        <v>1.612201808E-4</v>
      </c>
      <c r="BN45">
        <v>240</v>
      </c>
      <c r="BO45" s="8">
        <f t="shared" si="27"/>
        <v>-1.4691032871580189E-5</v>
      </c>
      <c r="BP45" s="8" t="str">
        <f t="shared" si="28"/>
        <v>NA</v>
      </c>
      <c r="BQ45" s="8">
        <f t="shared" si="29"/>
        <v>1.7591121367158019E-4</v>
      </c>
      <c r="BR45">
        <v>5.3323304199999999</v>
      </c>
      <c r="BS45" s="1">
        <v>-9.5068000000000002E-6</v>
      </c>
      <c r="BT45">
        <v>240</v>
      </c>
      <c r="BU45" s="8">
        <f t="shared" si="30"/>
        <v>-2.099080645426529E-5</v>
      </c>
      <c r="BV45" s="8" t="str">
        <f t="shared" si="31"/>
        <v>NA</v>
      </c>
      <c r="BW45" s="8">
        <f t="shared" si="32"/>
        <v>1.1484006454265289E-5</v>
      </c>
      <c r="BX45">
        <v>5.0444020890000001</v>
      </c>
      <c r="BY45">
        <v>1.4494552339999999E-4</v>
      </c>
      <c r="BZ45">
        <v>240</v>
      </c>
      <c r="CA45" s="8">
        <f t="shared" si="33"/>
        <v>-1.5379038067671123E-5</v>
      </c>
      <c r="CB45" s="8" t="str">
        <f t="shared" si="34"/>
        <v>NA</v>
      </c>
      <c r="CC45" s="8">
        <f t="shared" si="35"/>
        <v>1.6032456146767112E-4</v>
      </c>
      <c r="CD45">
        <v>4.9806745829999999</v>
      </c>
      <c r="CE45">
        <v>-1.4801245979999999E-4</v>
      </c>
      <c r="CF45">
        <v>240</v>
      </c>
      <c r="CG45" s="8">
        <f t="shared" si="36"/>
        <v>-1.9210059163068078E-5</v>
      </c>
      <c r="CH45" s="8" t="str">
        <f t="shared" si="37"/>
        <v>NA</v>
      </c>
      <c r="CI45" s="8">
        <f t="shared" si="38"/>
        <v>-1.2880240063693191E-4</v>
      </c>
      <c r="CJ45">
        <v>4.7634125029999996</v>
      </c>
      <c r="CK45">
        <v>1.4303908359999999E-4</v>
      </c>
      <c r="CL45">
        <v>240</v>
      </c>
      <c r="CM45" s="8">
        <f t="shared" si="39"/>
        <v>-1.8751251711123401E-5</v>
      </c>
      <c r="CN45" s="8" t="str">
        <f t="shared" si="40"/>
        <v>NA</v>
      </c>
      <c r="CO45" s="8">
        <f t="shared" si="41"/>
        <v>1.6179033531112338E-4</v>
      </c>
      <c r="CP45" s="2">
        <v>1.5226804169999999</v>
      </c>
      <c r="CQ45" s="3">
        <v>-6.5919000000000004E-5</v>
      </c>
      <c r="CR45" s="2">
        <v>240</v>
      </c>
      <c r="CS45" s="8">
        <f t="shared" si="42"/>
        <v>-4.6422469273425002E-6</v>
      </c>
      <c r="CT45" s="8">
        <f t="shared" si="43"/>
        <v>2.3155390159261511E-5</v>
      </c>
      <c r="CU45" s="8">
        <f t="shared" si="44"/>
        <v>-8.4432143231919009E-5</v>
      </c>
      <c r="CV45">
        <v>5.2584737539999997</v>
      </c>
      <c r="CW45" s="1">
        <v>-1.7286E-5</v>
      </c>
      <c r="CX45">
        <v>240</v>
      </c>
      <c r="CY45" s="8">
        <f t="shared" si="45"/>
        <v>-2.0281508104658419E-5</v>
      </c>
      <c r="CZ45" s="10" t="str">
        <f t="shared" si="46"/>
        <v>NA</v>
      </c>
      <c r="DA45" s="8">
        <f t="shared" si="47"/>
        <v>2.9955081046584192E-6</v>
      </c>
      <c r="DB45" t="s">
        <v>3</v>
      </c>
      <c r="DC45" s="5" t="s">
        <v>9</v>
      </c>
    </row>
    <row r="46" spans="1:107" x14ac:dyDescent="0.25">
      <c r="A46" s="9">
        <f t="shared" si="49"/>
        <v>45618.690972222335</v>
      </c>
      <c r="B46" t="s">
        <v>0</v>
      </c>
      <c r="C46">
        <v>45</v>
      </c>
      <c r="D46" s="7">
        <v>45618</v>
      </c>
      <c r="E46">
        <v>16.344166739999999</v>
      </c>
      <c r="F46">
        <v>14.146083369999999</v>
      </c>
      <c r="G46">
        <v>14.21077491</v>
      </c>
      <c r="H46">
        <v>14.24909583</v>
      </c>
      <c r="I46">
        <v>14.216362549999999</v>
      </c>
      <c r="J46">
        <v>4.7075800059999997</v>
      </c>
      <c r="K46" s="1">
        <v>1.2598E-5</v>
      </c>
      <c r="L46">
        <v>240</v>
      </c>
      <c r="M46" s="8">
        <f t="shared" si="0"/>
        <v>-1.8705073149468533E-5</v>
      </c>
      <c r="N46" s="8" t="str">
        <f t="shared" si="1"/>
        <v>NA</v>
      </c>
      <c r="O46" s="8">
        <f t="shared" si="2"/>
        <v>3.1303073149468533E-5</v>
      </c>
      <c r="P46">
        <v>5.1441204210000002</v>
      </c>
      <c r="Q46" s="1">
        <v>4.6696999999999997E-5</v>
      </c>
      <c r="R46">
        <v>240</v>
      </c>
      <c r="S46" s="8">
        <f t="shared" si="3"/>
        <v>-1.9862302386139908E-5</v>
      </c>
      <c r="T46" s="10" t="str">
        <f t="shared" si="4"/>
        <v>NA</v>
      </c>
      <c r="U46" s="8">
        <f t="shared" si="5"/>
        <v>6.6559302386139902E-5</v>
      </c>
      <c r="V46">
        <v>4.798503749</v>
      </c>
      <c r="W46" s="1">
        <v>5.2667000000000002E-5</v>
      </c>
      <c r="X46">
        <v>240</v>
      </c>
      <c r="Y46" s="8">
        <f t="shared" si="6"/>
        <v>-1.9066349062288036E-5</v>
      </c>
      <c r="Z46" s="8" t="str">
        <f t="shared" si="7"/>
        <v>NA</v>
      </c>
      <c r="AA46" s="8">
        <f t="shared" si="8"/>
        <v>7.1733349062288039E-5</v>
      </c>
      <c r="AB46">
        <v>5.2320183340000002</v>
      </c>
      <c r="AC46" s="1">
        <v>2.0395999999999999E-6</v>
      </c>
      <c r="AD46">
        <v>240</v>
      </c>
      <c r="AE46" s="8">
        <f t="shared" si="9"/>
        <v>-1.6019761390180796E-5</v>
      </c>
      <c r="AF46" s="8" t="str">
        <f t="shared" si="10"/>
        <v>NA</v>
      </c>
      <c r="AG46" s="8">
        <f t="shared" si="11"/>
        <v>1.8059361390180796E-5</v>
      </c>
      <c r="AH46">
        <v>4.5047483489999998</v>
      </c>
      <c r="AI46" s="4">
        <v>2.6060300639999998E-3</v>
      </c>
      <c r="AJ46">
        <v>240</v>
      </c>
      <c r="AK46" s="8">
        <f t="shared" si="12"/>
        <v>-1.3792955044677578E-5</v>
      </c>
      <c r="AL46" s="8" t="str">
        <f t="shared" si="13"/>
        <v>NA</v>
      </c>
      <c r="AM46" s="8">
        <f t="shared" si="14"/>
        <v>2.6198230190446776E-3</v>
      </c>
      <c r="AN46">
        <v>4.8418808440000003</v>
      </c>
      <c r="AO46" s="1">
        <v>3.6856000000000001E-5</v>
      </c>
      <c r="AP46">
        <v>240</v>
      </c>
      <c r="AQ46" s="8">
        <f t="shared" si="15"/>
        <v>-1.4825211008247053E-5</v>
      </c>
      <c r="AR46" s="8" t="str">
        <f t="shared" si="16"/>
        <v>NA</v>
      </c>
      <c r="AS46" s="8">
        <f t="shared" si="17"/>
        <v>5.1681211008247058E-5</v>
      </c>
      <c r="AT46">
        <v>4.8510566510000004</v>
      </c>
      <c r="AU46" s="1">
        <v>4.2367000000000003E-5</v>
      </c>
      <c r="AV46">
        <v>240</v>
      </c>
      <c r="AW46" s="8">
        <f t="shared" si="18"/>
        <v>-1.4853306138905736E-5</v>
      </c>
      <c r="AX46" s="8" t="str">
        <f t="shared" si="19"/>
        <v>NA</v>
      </c>
      <c r="AY46" s="8">
        <f t="shared" si="20"/>
        <v>5.7220306138905741E-5</v>
      </c>
      <c r="AZ46">
        <v>4.8112812399999996</v>
      </c>
      <c r="BA46" s="1">
        <v>4.6133E-5</v>
      </c>
      <c r="BB46">
        <v>240</v>
      </c>
      <c r="BC46" s="8">
        <f t="shared" si="21"/>
        <v>-1.9117119076502781E-5</v>
      </c>
      <c r="BD46" s="8" t="str">
        <f t="shared" si="22"/>
        <v>NA</v>
      </c>
      <c r="BE46" s="8">
        <f t="shared" si="23"/>
        <v>6.5250119076502782E-5</v>
      </c>
      <c r="BF46">
        <v>2.112416246</v>
      </c>
      <c r="BG46">
        <v>-1.689273086E-4</v>
      </c>
      <c r="BH46">
        <v>240</v>
      </c>
      <c r="BI46" s="8">
        <f t="shared" si="24"/>
        <v>-8.1563895884245493E-6</v>
      </c>
      <c r="BJ46" s="10" t="str">
        <f t="shared" si="25"/>
        <v>NA</v>
      </c>
      <c r="BK46" s="8">
        <f t="shared" si="26"/>
        <v>-1.6077091901157544E-4</v>
      </c>
      <c r="BL46">
        <v>4.9355399929999999</v>
      </c>
      <c r="BM46" s="1">
        <v>3.1476000000000002E-5</v>
      </c>
      <c r="BN46">
        <v>240</v>
      </c>
      <c r="BO46" s="8">
        <f t="shared" si="27"/>
        <v>-1.5111983172105335E-5</v>
      </c>
      <c r="BP46" s="8" t="str">
        <f t="shared" si="28"/>
        <v>NA</v>
      </c>
      <c r="BQ46" s="8">
        <f t="shared" si="29"/>
        <v>4.658798317210534E-5</v>
      </c>
      <c r="BR46">
        <v>5.31804291</v>
      </c>
      <c r="BS46" s="1">
        <v>-5.4626E-6</v>
      </c>
      <c r="BT46">
        <v>240</v>
      </c>
      <c r="BU46" s="8">
        <f t="shared" si="30"/>
        <v>-2.1130683178358821E-5</v>
      </c>
      <c r="BV46" s="8" t="str">
        <f t="shared" si="31"/>
        <v>NA</v>
      </c>
      <c r="BW46" s="8">
        <f t="shared" si="32"/>
        <v>1.566808317835882E-5</v>
      </c>
      <c r="BX46">
        <v>5.1523666659999998</v>
      </c>
      <c r="BY46" s="1">
        <v>1.2055999999999999E-5</v>
      </c>
      <c r="BZ46">
        <v>240</v>
      </c>
      <c r="CA46" s="8">
        <f t="shared" si="33"/>
        <v>-1.5775878315957244E-5</v>
      </c>
      <c r="CB46" s="8" t="str">
        <f t="shared" si="34"/>
        <v>NA</v>
      </c>
      <c r="CC46" s="8">
        <f t="shared" si="35"/>
        <v>2.7831878315957242E-5</v>
      </c>
      <c r="CD46">
        <v>4.9748954059999999</v>
      </c>
      <c r="CE46" s="1">
        <v>8.7081000000000002E-5</v>
      </c>
      <c r="CF46">
        <v>240</v>
      </c>
      <c r="CG46" s="8">
        <f t="shared" si="36"/>
        <v>-1.9208896527772451E-5</v>
      </c>
      <c r="CH46" s="8" t="str">
        <f t="shared" si="37"/>
        <v>NA</v>
      </c>
      <c r="CI46" s="8">
        <f t="shared" si="38"/>
        <v>1.0628989652777246E-4</v>
      </c>
      <c r="CJ46">
        <v>4.8658970730000002</v>
      </c>
      <c r="CK46" s="1">
        <v>4.0638E-5</v>
      </c>
      <c r="CL46">
        <v>240</v>
      </c>
      <c r="CM46" s="8">
        <f t="shared" si="39"/>
        <v>-1.9334129334444675E-5</v>
      </c>
      <c r="CN46" s="8" t="str">
        <f t="shared" si="40"/>
        <v>NA</v>
      </c>
      <c r="CO46" s="8">
        <f t="shared" si="41"/>
        <v>5.9972129334444671E-5</v>
      </c>
      <c r="CP46" s="2">
        <v>1.4502478990000001</v>
      </c>
      <c r="CQ46" s="3">
        <v>-5.6653000000000001E-5</v>
      </c>
      <c r="CR46" s="2">
        <v>238</v>
      </c>
      <c r="CS46" s="8">
        <f t="shared" si="42"/>
        <v>-4.4404709264138102E-6</v>
      </c>
      <c r="CT46" s="8">
        <f t="shared" si="43"/>
        <v>2.5313065395018095E-5</v>
      </c>
      <c r="CU46" s="8">
        <f t="shared" si="44"/>
        <v>-7.752559446860428E-5</v>
      </c>
      <c r="CV46">
        <v>5.2499366839999997</v>
      </c>
      <c r="CW46" s="1">
        <v>2.3096999999999999E-5</v>
      </c>
      <c r="CX46">
        <v>240</v>
      </c>
      <c r="CY46" s="8">
        <f t="shared" si="45"/>
        <v>-2.0270876533140284E-5</v>
      </c>
      <c r="CZ46" s="10" t="str">
        <f t="shared" si="46"/>
        <v>NA</v>
      </c>
      <c r="DA46" s="8">
        <f t="shared" si="47"/>
        <v>4.336787653314028E-5</v>
      </c>
      <c r="DB46" t="s">
        <v>3</v>
      </c>
      <c r="DC46" s="5" t="s">
        <v>9</v>
      </c>
    </row>
    <row r="47" spans="1:107" x14ac:dyDescent="0.25">
      <c r="A47" s="9">
        <f t="shared" si="49"/>
        <v>45618.704861111226</v>
      </c>
      <c r="B47" t="s">
        <v>0</v>
      </c>
      <c r="C47">
        <v>46</v>
      </c>
      <c r="D47" s="7">
        <v>45618</v>
      </c>
      <c r="E47">
        <v>16.642500070000001</v>
      </c>
      <c r="F47">
        <v>14.13042916</v>
      </c>
      <c r="G47">
        <v>14.13637507</v>
      </c>
      <c r="H47">
        <v>14.20992086</v>
      </c>
      <c r="I47">
        <v>14.11772504</v>
      </c>
      <c r="J47">
        <v>4.4714508420000003</v>
      </c>
      <c r="K47" s="1">
        <v>-3.0298999999999999E-5</v>
      </c>
      <c r="L47">
        <v>240</v>
      </c>
      <c r="M47" s="8">
        <f t="shared" si="0"/>
        <v>-1.793173776355301E-5</v>
      </c>
      <c r="N47" s="8" t="str">
        <f t="shared" si="1"/>
        <v>NA</v>
      </c>
      <c r="O47" s="8">
        <f t="shared" si="2"/>
        <v>-1.2367262236446989E-5</v>
      </c>
      <c r="P47">
        <v>5.2090933379999997</v>
      </c>
      <c r="Q47" s="1">
        <v>7.0797000000000007E-5</v>
      </c>
      <c r="R47">
        <v>240</v>
      </c>
      <c r="S47" s="8">
        <f t="shared" si="3"/>
        <v>-2.0135295363440902E-5</v>
      </c>
      <c r="T47" s="10" t="str">
        <f t="shared" si="4"/>
        <v>NA</v>
      </c>
      <c r="U47" s="8">
        <f t="shared" si="5"/>
        <v>9.0932295363440902E-5</v>
      </c>
      <c r="V47">
        <v>4.8555062470000001</v>
      </c>
      <c r="W47" s="1">
        <v>6.4843000000000002E-5</v>
      </c>
      <c r="X47">
        <v>240</v>
      </c>
      <c r="Y47" s="8">
        <f t="shared" si="6"/>
        <v>-1.947190471438877E-5</v>
      </c>
      <c r="Z47" s="8" t="str">
        <f t="shared" si="7"/>
        <v>NA</v>
      </c>
      <c r="AA47" s="8">
        <f t="shared" si="8"/>
        <v>8.4314904714388766E-5</v>
      </c>
      <c r="AB47">
        <v>5.233747492</v>
      </c>
      <c r="AC47" s="1">
        <v>-9.7265999999999993E-6</v>
      </c>
      <c r="AD47">
        <v>240</v>
      </c>
      <c r="AE47" s="8">
        <f t="shared" si="9"/>
        <v>-1.6093809938243399E-5</v>
      </c>
      <c r="AF47" s="8" t="str">
        <f t="shared" si="10"/>
        <v>NA</v>
      </c>
      <c r="AG47" s="8">
        <f t="shared" si="11"/>
        <v>6.3672099382434E-6</v>
      </c>
      <c r="AH47">
        <v>5.205647087</v>
      </c>
      <c r="AI47">
        <v>1.175459938E-4</v>
      </c>
      <c r="AJ47">
        <v>240</v>
      </c>
      <c r="AK47" s="8">
        <f t="shared" si="12"/>
        <v>-1.6007400997432075E-5</v>
      </c>
      <c r="AL47" s="8" t="str">
        <f t="shared" si="13"/>
        <v>NA</v>
      </c>
      <c r="AM47" s="8">
        <f t="shared" si="14"/>
        <v>1.3355339479743206E-4</v>
      </c>
      <c r="AN47">
        <v>4.8894295750000003</v>
      </c>
      <c r="AO47">
        <v>1.062083179E-4</v>
      </c>
      <c r="AP47">
        <v>240</v>
      </c>
      <c r="AQ47" s="8">
        <f t="shared" si="15"/>
        <v>-1.5035029948761657E-5</v>
      </c>
      <c r="AR47" s="8" t="str">
        <f t="shared" si="16"/>
        <v>NA</v>
      </c>
      <c r="AS47" s="8">
        <f t="shared" si="17"/>
        <v>1.2124334784876165E-4</v>
      </c>
      <c r="AT47">
        <v>4.9036608419999999</v>
      </c>
      <c r="AU47" s="1">
        <v>7.1385999999999997E-5</v>
      </c>
      <c r="AV47">
        <v>240</v>
      </c>
      <c r="AW47" s="8">
        <f t="shared" si="18"/>
        <v>-1.5078791193764112E-5</v>
      </c>
      <c r="AX47" s="8" t="str">
        <f t="shared" si="19"/>
        <v>NA</v>
      </c>
      <c r="AY47" s="8">
        <f t="shared" si="20"/>
        <v>8.6464791193764114E-5</v>
      </c>
      <c r="AZ47">
        <v>4.8663295809999996</v>
      </c>
      <c r="BA47" s="1">
        <v>6.6636000000000004E-5</v>
      </c>
      <c r="BB47">
        <v>240</v>
      </c>
      <c r="BC47" s="8">
        <f t="shared" si="21"/>
        <v>-1.9515309236516655E-5</v>
      </c>
      <c r="BD47" s="8" t="str">
        <f t="shared" si="22"/>
        <v>NA</v>
      </c>
      <c r="BE47" s="8">
        <f t="shared" si="23"/>
        <v>8.6151309236516652E-5</v>
      </c>
      <c r="BF47">
        <v>2.8429500019999998</v>
      </c>
      <c r="BG47">
        <v>2.8274053289999998E-3</v>
      </c>
      <c r="BH47">
        <v>240</v>
      </c>
      <c r="BI47" s="8">
        <f t="shared" si="24"/>
        <v>-1.0989174944548652E-5</v>
      </c>
      <c r="BJ47" s="10" t="str">
        <f t="shared" si="25"/>
        <v>NA</v>
      </c>
      <c r="BK47" s="8">
        <f t="shared" si="26"/>
        <v>2.8383945039445486E-3</v>
      </c>
      <c r="BL47">
        <v>5.0269816540000001</v>
      </c>
      <c r="BM47">
        <v>1.1027472570000001E-4</v>
      </c>
      <c r="BN47">
        <v>240</v>
      </c>
      <c r="BO47" s="8">
        <f t="shared" si="27"/>
        <v>-1.5458003548351632E-5</v>
      </c>
      <c r="BP47" s="8" t="str">
        <f t="shared" si="28"/>
        <v>NA</v>
      </c>
      <c r="BQ47" s="8">
        <f t="shared" si="29"/>
        <v>1.2573272924835163E-4</v>
      </c>
      <c r="BR47">
        <v>5.3125920869999996</v>
      </c>
      <c r="BS47" s="1">
        <v>-3.1786999999999999E-5</v>
      </c>
      <c r="BT47">
        <v>240</v>
      </c>
      <c r="BU47" s="8">
        <f t="shared" si="30"/>
        <v>-2.130494363350775E-5</v>
      </c>
      <c r="BV47" s="8" t="str">
        <f t="shared" si="31"/>
        <v>NA</v>
      </c>
      <c r="BW47" s="8">
        <f t="shared" si="32"/>
        <v>-1.0482056366492249E-5</v>
      </c>
      <c r="BX47">
        <v>5.2414975090000002</v>
      </c>
      <c r="BY47" s="1">
        <v>9.0750999999999999E-5</v>
      </c>
      <c r="BZ47">
        <v>240</v>
      </c>
      <c r="CA47" s="8">
        <f t="shared" si="33"/>
        <v>-1.6117641294419222E-5</v>
      </c>
      <c r="CB47" s="8" t="str">
        <f t="shared" si="34"/>
        <v>NA</v>
      </c>
      <c r="CC47" s="8">
        <f t="shared" si="35"/>
        <v>1.0686864129441921E-4</v>
      </c>
      <c r="CD47">
        <v>5.0595270770000003</v>
      </c>
      <c r="CE47" s="1">
        <v>5.7105000000000003E-5</v>
      </c>
      <c r="CF47">
        <v>240</v>
      </c>
      <c r="CG47" s="8">
        <f t="shared" si="36"/>
        <v>-1.9557160043869771E-5</v>
      </c>
      <c r="CH47" s="8" t="str">
        <f t="shared" si="37"/>
        <v>NA</v>
      </c>
      <c r="CI47" s="8">
        <f t="shared" si="38"/>
        <v>7.6662160043869778E-5</v>
      </c>
      <c r="CJ47">
        <v>4.9704679289999998</v>
      </c>
      <c r="CK47" s="1">
        <v>9.8706E-5</v>
      </c>
      <c r="CL47">
        <v>240</v>
      </c>
      <c r="CM47" s="8">
        <f t="shared" si="39"/>
        <v>-1.9932932422692708E-5</v>
      </c>
      <c r="CN47" s="8" t="str">
        <f t="shared" si="40"/>
        <v>NA</v>
      </c>
      <c r="CO47" s="8">
        <f t="shared" si="41"/>
        <v>1.1863893242269271E-4</v>
      </c>
      <c r="CP47" s="2">
        <v>1.446100001</v>
      </c>
      <c r="CQ47" s="3">
        <v>-2.5575000000000001E-6</v>
      </c>
      <c r="CR47" s="2">
        <v>114</v>
      </c>
      <c r="CS47" s="8">
        <f t="shared" si="42"/>
        <v>-4.4467675605981624E-6</v>
      </c>
      <c r="CT47" s="8">
        <f t="shared" si="43"/>
        <v>2.5436626152564096E-5</v>
      </c>
      <c r="CU47" s="8">
        <f t="shared" si="44"/>
        <v>-2.3547358591965932E-5</v>
      </c>
      <c r="CV47">
        <v>5.2586329279999999</v>
      </c>
      <c r="CW47" s="1">
        <v>-2.0174E-5</v>
      </c>
      <c r="CX47">
        <v>240</v>
      </c>
      <c r="CY47" s="8">
        <f t="shared" si="45"/>
        <v>-2.0326786322060729E-5</v>
      </c>
      <c r="CZ47" s="10" t="str">
        <f t="shared" si="46"/>
        <v>NA</v>
      </c>
      <c r="DA47" s="8">
        <f t="shared" si="47"/>
        <v>1.5278632206072864E-7</v>
      </c>
      <c r="DB47" t="s">
        <v>3</v>
      </c>
      <c r="DC47" s="5" t="s">
        <v>9</v>
      </c>
    </row>
    <row r="48" spans="1:107" x14ac:dyDescent="0.25">
      <c r="A48" s="9">
        <f t="shared" si="49"/>
        <v>45618.718750000116</v>
      </c>
      <c r="B48" t="s">
        <v>0</v>
      </c>
      <c r="C48">
        <v>47</v>
      </c>
      <c r="D48" s="7">
        <v>45618</v>
      </c>
      <c r="E48">
        <v>17.144166559999999</v>
      </c>
      <c r="F48">
        <v>14.17626248</v>
      </c>
      <c r="G48">
        <v>14.1875667</v>
      </c>
      <c r="H48">
        <v>14.33911252</v>
      </c>
      <c r="I48">
        <v>14.24087907</v>
      </c>
      <c r="J48">
        <v>4.844377079</v>
      </c>
      <c r="K48" s="1">
        <v>6.7935999999999995E-5</v>
      </c>
      <c r="L48">
        <v>240</v>
      </c>
      <c r="M48" s="8">
        <f t="shared" si="0"/>
        <v>-1.960592552317092E-5</v>
      </c>
      <c r="N48" s="8" t="str">
        <f t="shared" si="1"/>
        <v>NA</v>
      </c>
      <c r="O48" s="8">
        <f t="shared" si="2"/>
        <v>8.7541925523170914E-5</v>
      </c>
      <c r="P48">
        <v>5.30498957</v>
      </c>
      <c r="Q48" s="1">
        <v>9.9203000000000005E-5</v>
      </c>
      <c r="R48">
        <v>240</v>
      </c>
      <c r="S48" s="8">
        <f t="shared" si="3"/>
        <v>-2.0528502886744011E-5</v>
      </c>
      <c r="T48" s="10" t="str">
        <f t="shared" si="4"/>
        <v>NA</v>
      </c>
      <c r="U48" s="8">
        <f t="shared" si="5"/>
        <v>1.1973150288674402E-4</v>
      </c>
      <c r="V48">
        <v>4.9613641680000002</v>
      </c>
      <c r="W48" s="1">
        <v>-1.499E-5</v>
      </c>
      <c r="X48">
        <v>240</v>
      </c>
      <c r="Y48" s="8">
        <f t="shared" si="6"/>
        <v>-2.0079389937006358E-5</v>
      </c>
      <c r="Z48" s="8" t="str">
        <f t="shared" si="7"/>
        <v>NA</v>
      </c>
      <c r="AA48" s="8">
        <f t="shared" si="8"/>
        <v>5.089389937006358E-6</v>
      </c>
      <c r="AB48">
        <v>5.1934466759999998</v>
      </c>
      <c r="AC48">
        <v>-1.2150012729999999E-4</v>
      </c>
      <c r="AD48">
        <v>240</v>
      </c>
      <c r="AE48" s="8">
        <f t="shared" si="9"/>
        <v>-1.6038109320258556E-5</v>
      </c>
      <c r="AF48" s="8" t="str">
        <f t="shared" si="10"/>
        <v>NA</v>
      </c>
      <c r="AG48" s="8">
        <f t="shared" si="11"/>
        <v>-1.0546201797974144E-4</v>
      </c>
      <c r="AH48">
        <v>5.2490470890000003</v>
      </c>
      <c r="AI48" s="1">
        <v>3.1421999999999998E-5</v>
      </c>
      <c r="AJ48">
        <v>240</v>
      </c>
      <c r="AK48" s="8">
        <f t="shared" si="12"/>
        <v>-1.6209811382025434E-5</v>
      </c>
      <c r="AL48" s="8" t="str">
        <f t="shared" si="13"/>
        <v>NA</v>
      </c>
      <c r="AM48" s="8">
        <f t="shared" si="14"/>
        <v>4.7631811382025429E-5</v>
      </c>
      <c r="AN48">
        <v>4.9632004399999996</v>
      </c>
      <c r="AO48" s="1">
        <v>-1.7244E-5</v>
      </c>
      <c r="AP48">
        <v>240</v>
      </c>
      <c r="AQ48" s="8">
        <f t="shared" si="15"/>
        <v>-1.5327075871005893E-5</v>
      </c>
      <c r="AR48" s="8" t="str">
        <f t="shared" si="16"/>
        <v>NA</v>
      </c>
      <c r="AS48" s="8">
        <f t="shared" si="17"/>
        <v>-1.9169241289941063E-6</v>
      </c>
      <c r="AT48">
        <v>4.9840383429999999</v>
      </c>
      <c r="AU48" s="1">
        <v>3.3166000000000001E-5</v>
      </c>
      <c r="AV48">
        <v>240</v>
      </c>
      <c r="AW48" s="8">
        <f t="shared" si="18"/>
        <v>-1.5391426308618617E-5</v>
      </c>
      <c r="AX48" s="8" t="str">
        <f t="shared" si="19"/>
        <v>NA</v>
      </c>
      <c r="AY48" s="8">
        <f t="shared" si="20"/>
        <v>4.8557426308618617E-5</v>
      </c>
      <c r="AZ48">
        <v>4.9634241619999999</v>
      </c>
      <c r="BA48" s="1">
        <v>5.9651000000000002E-5</v>
      </c>
      <c r="BB48">
        <v>240</v>
      </c>
      <c r="BC48" s="8">
        <f t="shared" si="21"/>
        <v>-2.0087727043776443E-5</v>
      </c>
      <c r="BD48" s="8" t="str">
        <f t="shared" si="22"/>
        <v>NA</v>
      </c>
      <c r="BE48" s="8">
        <f t="shared" si="23"/>
        <v>7.9738727043776448E-5</v>
      </c>
      <c r="BF48">
        <v>4.9469624940000001</v>
      </c>
      <c r="BG48">
        <v>-1.946493628E-4</v>
      </c>
      <c r="BH48">
        <v>240</v>
      </c>
      <c r="BI48" s="8">
        <f t="shared" si="24"/>
        <v>-1.9143060037852883E-5</v>
      </c>
      <c r="BJ48" s="10" t="str">
        <f t="shared" si="25"/>
        <v>NA</v>
      </c>
      <c r="BK48" s="8">
        <f t="shared" si="26"/>
        <v>-1.7550630276214711E-4</v>
      </c>
      <c r="BL48">
        <v>4.8876591620000003</v>
      </c>
      <c r="BM48">
        <v>-5.0097591380000004E-4</v>
      </c>
      <c r="BN48">
        <v>240</v>
      </c>
      <c r="BO48" s="8">
        <f t="shared" si="27"/>
        <v>-1.5093793553820504E-5</v>
      </c>
      <c r="BP48" s="8" t="str">
        <f t="shared" si="28"/>
        <v>NA</v>
      </c>
      <c r="BQ48" s="8">
        <f t="shared" si="29"/>
        <v>-4.8588212024617953E-4</v>
      </c>
      <c r="BR48">
        <v>5.2948045610000003</v>
      </c>
      <c r="BS48" s="1">
        <v>1.1144000000000001E-6</v>
      </c>
      <c r="BT48">
        <v>240</v>
      </c>
      <c r="BU48" s="8">
        <f t="shared" si="30"/>
        <v>-2.1428873555842309E-5</v>
      </c>
      <c r="BV48" s="8" t="str">
        <f t="shared" si="31"/>
        <v>NA</v>
      </c>
      <c r="BW48" s="8">
        <f t="shared" si="32"/>
        <v>2.254327355584231E-5</v>
      </c>
      <c r="BX48">
        <v>5.1113383309999998</v>
      </c>
      <c r="BY48">
        <v>-4.7723238549999999E-4</v>
      </c>
      <c r="BZ48">
        <v>240</v>
      </c>
      <c r="CA48" s="8">
        <f t="shared" si="33"/>
        <v>-1.5784546956886073E-5</v>
      </c>
      <c r="CB48" s="8" t="str">
        <f t="shared" si="34"/>
        <v>NA</v>
      </c>
      <c r="CC48" s="8">
        <f t="shared" si="35"/>
        <v>-4.6144783854311394E-4</v>
      </c>
      <c r="CD48">
        <v>5.1187654360000003</v>
      </c>
      <c r="CE48" s="1">
        <v>-1.187E-5</v>
      </c>
      <c r="CF48">
        <v>240</v>
      </c>
      <c r="CG48" s="8">
        <f t="shared" si="36"/>
        <v>-1.9807878911530349E-5</v>
      </c>
      <c r="CH48" s="8" t="str">
        <f t="shared" si="37"/>
        <v>NA</v>
      </c>
      <c r="CI48" s="8">
        <f t="shared" si="38"/>
        <v>7.9378789115303495E-6</v>
      </c>
      <c r="CJ48">
        <v>4.8777895950000003</v>
      </c>
      <c r="CK48">
        <v>-3.9162029090000002E-4</v>
      </c>
      <c r="CL48">
        <v>240</v>
      </c>
      <c r="CM48" s="8">
        <f t="shared" si="39"/>
        <v>-1.9741151020599163E-5</v>
      </c>
      <c r="CN48" s="8" t="str">
        <f t="shared" si="40"/>
        <v>NA</v>
      </c>
      <c r="CO48" s="8">
        <f t="shared" si="41"/>
        <v>-3.7187913987940085E-4</v>
      </c>
      <c r="CP48">
        <v>4.8834737480000001</v>
      </c>
      <c r="CQ48">
        <v>-3.2357127269999999E-4</v>
      </c>
      <c r="CR48">
        <v>240</v>
      </c>
      <c r="CS48" s="8">
        <f t="shared" si="42"/>
        <v>-1.5080868394197176E-5</v>
      </c>
      <c r="CT48" s="8" t="str">
        <f t="shared" si="43"/>
        <v>NA</v>
      </c>
      <c r="CU48" s="8">
        <f t="shared" si="44"/>
        <v>-3.0849040430580284E-4</v>
      </c>
      <c r="CV48">
        <v>5.247143747</v>
      </c>
      <c r="CW48" s="1">
        <v>1.662E-5</v>
      </c>
      <c r="CX48">
        <v>240</v>
      </c>
      <c r="CY48" s="8">
        <f t="shared" si="45"/>
        <v>-2.0304659252600621E-5</v>
      </c>
      <c r="CZ48" s="10" t="str">
        <f t="shared" si="46"/>
        <v>NA</v>
      </c>
      <c r="DA48" s="8">
        <f t="shared" si="47"/>
        <v>3.6924659252600617E-5</v>
      </c>
      <c r="DB48" t="s">
        <v>3</v>
      </c>
      <c r="DC48" s="5" t="s">
        <v>9</v>
      </c>
    </row>
    <row r="49" spans="1:107" x14ac:dyDescent="0.25">
      <c r="A49" s="9">
        <f t="shared" si="49"/>
        <v>45618.732638889007</v>
      </c>
      <c r="B49" t="s">
        <v>0</v>
      </c>
      <c r="C49">
        <v>48</v>
      </c>
      <c r="D49" s="7">
        <v>45618</v>
      </c>
      <c r="E49">
        <v>17.344166739999999</v>
      </c>
      <c r="F49">
        <v>14.075495829999999</v>
      </c>
      <c r="G49">
        <v>14.066391729999999</v>
      </c>
      <c r="H49">
        <v>14.24067915</v>
      </c>
      <c r="I49">
        <v>14.150454119999999</v>
      </c>
      <c r="J49">
        <v>4.8794474960000001</v>
      </c>
      <c r="K49" s="1">
        <v>-3.1673E-5</v>
      </c>
      <c r="L49">
        <v>240</v>
      </c>
      <c r="M49" s="8">
        <f t="shared" si="0"/>
        <v>-1.9927805938112245E-5</v>
      </c>
      <c r="N49" s="8" t="str">
        <f t="shared" si="1"/>
        <v>NA</v>
      </c>
      <c r="O49" s="8">
        <f t="shared" si="2"/>
        <v>-1.1745194061887755E-5</v>
      </c>
      <c r="P49">
        <v>5.3466395840000001</v>
      </c>
      <c r="Q49" s="1">
        <v>8.0370999999999999E-7</v>
      </c>
      <c r="R49">
        <v>240</v>
      </c>
      <c r="S49" s="8">
        <f t="shared" si="3"/>
        <v>-2.0712380147124555E-5</v>
      </c>
      <c r="T49" s="10" t="str">
        <f t="shared" si="4"/>
        <v>NA</v>
      </c>
      <c r="U49" s="8">
        <f t="shared" si="5"/>
        <v>2.1516090147124556E-5</v>
      </c>
      <c r="V49">
        <v>4.9740825099999997</v>
      </c>
      <c r="W49" s="1">
        <v>-2.0049000000000001E-6</v>
      </c>
      <c r="X49">
        <v>240</v>
      </c>
      <c r="Y49" s="8">
        <f t="shared" si="6"/>
        <v>-2.031429809639215E-5</v>
      </c>
      <c r="Z49" s="8" t="str">
        <f t="shared" si="7"/>
        <v>NA</v>
      </c>
      <c r="AA49" s="8">
        <f t="shared" si="8"/>
        <v>1.8309398096392152E-5</v>
      </c>
      <c r="AB49">
        <v>5.0443554199999996</v>
      </c>
      <c r="AC49" s="1">
        <v>-8.9148999999999996E-5</v>
      </c>
      <c r="AD49">
        <v>240</v>
      </c>
      <c r="AE49" s="8">
        <f t="shared" si="9"/>
        <v>-1.5643960212973135E-5</v>
      </c>
      <c r="AF49" s="8" t="str">
        <f t="shared" si="10"/>
        <v>NA</v>
      </c>
      <c r="AG49" s="8">
        <f t="shared" si="11"/>
        <v>-7.3505039787026858E-5</v>
      </c>
      <c r="AH49">
        <v>5.2753808360000001</v>
      </c>
      <c r="AI49" s="1">
        <v>-2.1458999999999999E-5</v>
      </c>
      <c r="AJ49">
        <v>240</v>
      </c>
      <c r="AK49" s="8">
        <f t="shared" si="12"/>
        <v>-1.6360434790034077E-5</v>
      </c>
      <c r="AL49" s="8" t="str">
        <f t="shared" si="13"/>
        <v>NA</v>
      </c>
      <c r="AM49" s="8">
        <f t="shared" si="14"/>
        <v>-5.0985652099659217E-6</v>
      </c>
      <c r="AN49">
        <v>5.0145208419999996</v>
      </c>
      <c r="AO49" s="1">
        <v>4.8356000000000003E-5</v>
      </c>
      <c r="AP49">
        <v>240</v>
      </c>
      <c r="AQ49" s="8">
        <f t="shared" si="15"/>
        <v>-1.5551434823237049E-5</v>
      </c>
      <c r="AR49" s="8" t="str">
        <f t="shared" si="16"/>
        <v>NA</v>
      </c>
      <c r="AS49" s="8">
        <f t="shared" si="17"/>
        <v>6.3907434823237051E-5</v>
      </c>
      <c r="AT49">
        <v>4.9926220729999997</v>
      </c>
      <c r="AU49" s="1">
        <v>-2.9399000000000001E-5</v>
      </c>
      <c r="AV49">
        <v>240</v>
      </c>
      <c r="AW49" s="8">
        <f t="shared" si="18"/>
        <v>-1.5483520601810302E-5</v>
      </c>
      <c r="AX49" s="8" t="str">
        <f t="shared" si="19"/>
        <v>NA</v>
      </c>
      <c r="AY49" s="8">
        <f t="shared" si="20"/>
        <v>-1.3915479398189699E-5</v>
      </c>
      <c r="AZ49">
        <v>5.0097774920000004</v>
      </c>
      <c r="BA49" s="1">
        <v>2.1903E-5</v>
      </c>
      <c r="BB49">
        <v>240</v>
      </c>
      <c r="BC49" s="8">
        <f t="shared" si="21"/>
        <v>-2.0460077444329298E-5</v>
      </c>
      <c r="BD49" s="8" t="str">
        <f t="shared" si="22"/>
        <v>NA</v>
      </c>
      <c r="BE49" s="8">
        <f t="shared" si="23"/>
        <v>4.2363077444329298E-5</v>
      </c>
      <c r="BF49">
        <v>4.748833758</v>
      </c>
      <c r="BG49" s="1">
        <v>-1.9766E-5</v>
      </c>
      <c r="BH49">
        <v>240</v>
      </c>
      <c r="BI49" s="8">
        <f t="shared" si="24"/>
        <v>-1.8396536461058394E-5</v>
      </c>
      <c r="BJ49" s="10" t="str">
        <f t="shared" si="25"/>
        <v>NA</v>
      </c>
      <c r="BK49" s="8">
        <f t="shared" si="26"/>
        <v>-1.3694635389416057E-6</v>
      </c>
      <c r="BL49">
        <v>4.7300174869999996</v>
      </c>
      <c r="BM49" s="1">
        <v>1.4406999999999999E-5</v>
      </c>
      <c r="BN49">
        <v>240</v>
      </c>
      <c r="BO49" s="8">
        <f t="shared" si="27"/>
        <v>-1.4669110166169689E-5</v>
      </c>
      <c r="BP49" s="8" t="str">
        <f t="shared" si="28"/>
        <v>NA</v>
      </c>
      <c r="BQ49" s="8">
        <f t="shared" si="29"/>
        <v>2.9076110166169689E-5</v>
      </c>
      <c r="BR49">
        <v>4.831080826</v>
      </c>
      <c r="BS49">
        <v>-1.413342194E-4</v>
      </c>
      <c r="BT49">
        <v>240</v>
      </c>
      <c r="BU49" s="8">
        <f t="shared" si="30"/>
        <v>-1.9730275046669545E-5</v>
      </c>
      <c r="BV49" s="8" t="str">
        <f t="shared" si="31"/>
        <v>NA</v>
      </c>
      <c r="BW49" s="8">
        <f t="shared" si="32"/>
        <v>-1.2160394435333045E-4</v>
      </c>
      <c r="BX49">
        <v>4.9736774920000002</v>
      </c>
      <c r="BY49" s="1">
        <v>2.8337999999999999E-5</v>
      </c>
      <c r="BZ49">
        <v>240</v>
      </c>
      <c r="CA49" s="8">
        <f t="shared" si="33"/>
        <v>-1.5424768145502328E-5</v>
      </c>
      <c r="CB49" s="8" t="str">
        <f t="shared" si="34"/>
        <v>NA</v>
      </c>
      <c r="CC49" s="8">
        <f t="shared" si="35"/>
        <v>4.376276814550233E-5</v>
      </c>
      <c r="CD49">
        <v>4.8983266529999998</v>
      </c>
      <c r="CE49" s="1">
        <v>-6.9750000000000001E-5</v>
      </c>
      <c r="CF49">
        <v>240</v>
      </c>
      <c r="CG49" s="8">
        <f t="shared" si="36"/>
        <v>-1.8975657911436329E-5</v>
      </c>
      <c r="CH49" s="8" t="str">
        <f t="shared" si="37"/>
        <v>NA</v>
      </c>
      <c r="CI49" s="8">
        <f t="shared" si="38"/>
        <v>-5.0774342088563672E-5</v>
      </c>
      <c r="CJ49">
        <v>4.7233779269999996</v>
      </c>
      <c r="CK49" s="1">
        <v>2.5476000000000001E-5</v>
      </c>
      <c r="CL49">
        <v>240</v>
      </c>
      <c r="CM49" s="8">
        <f t="shared" si="39"/>
        <v>-1.9290413264776502E-5</v>
      </c>
      <c r="CN49" s="8" t="str">
        <f t="shared" si="40"/>
        <v>NA</v>
      </c>
      <c r="CO49" s="8">
        <f t="shared" si="41"/>
        <v>4.4766413264776503E-5</v>
      </c>
      <c r="CP49">
        <v>4.7175145729999999</v>
      </c>
      <c r="CQ49" s="1">
        <v>5.8684999999999998E-5</v>
      </c>
      <c r="CR49">
        <v>240</v>
      </c>
      <c r="CS49" s="8">
        <f t="shared" si="42"/>
        <v>-1.4630335124984702E-5</v>
      </c>
      <c r="CT49" s="8" t="str">
        <f t="shared" si="43"/>
        <v>NA</v>
      </c>
      <c r="CU49" s="8">
        <f t="shared" si="44"/>
        <v>7.33153351249847E-5</v>
      </c>
      <c r="CV49">
        <v>5.076170415</v>
      </c>
      <c r="CW49" s="1">
        <v>-9.6269999999999998E-5</v>
      </c>
      <c r="CX49">
        <v>240</v>
      </c>
      <c r="CY49" s="8">
        <f t="shared" si="45"/>
        <v>-1.9664607960802283E-5</v>
      </c>
      <c r="CZ49" s="10" t="str">
        <f t="shared" si="46"/>
        <v>NA</v>
      </c>
      <c r="DA49" s="8">
        <f t="shared" si="47"/>
        <v>-7.6605392039197712E-5</v>
      </c>
      <c r="DB49" t="s">
        <v>3</v>
      </c>
      <c r="DC49" s="5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7D2D-C261-4BCD-914C-2DDC827C936D}">
  <dimension ref="A1:DC61"/>
  <sheetViews>
    <sheetView zoomScale="53" workbookViewId="0">
      <pane ySplit="1" topLeftCell="A2" activePane="bottomLeft" state="frozen"/>
      <selection pane="bottomLeft" activeCell="CY2" activeCellId="7" sqref="BI2:BI61 BO2:BO61 BU2:BU61 CA2:CA61 CG2:CG61 CM2:CM61 CS2:CS61 CY2:CY61"/>
    </sheetView>
  </sheetViews>
  <sheetFormatPr defaultRowHeight="15" x14ac:dyDescent="0.25"/>
  <cols>
    <col min="1" max="1" width="15.5703125" bestFit="1" customWidth="1"/>
    <col min="2" max="2" width="9.28515625" bestFit="1" customWidth="1"/>
    <col min="3" max="3" width="9.140625" customWidth="1"/>
    <col min="4" max="4" width="10.5703125" bestFit="1" customWidth="1"/>
    <col min="5" max="5" width="9.140625" bestFit="1" customWidth="1"/>
    <col min="6" max="69" width="8.85546875" customWidth="1"/>
    <col min="70" max="72" width="9.140625" bestFit="1" customWidth="1"/>
    <col min="73" max="75" width="9.140625" customWidth="1"/>
    <col min="76" max="78" width="9.140625" bestFit="1" customWidth="1"/>
    <col min="79" max="81" width="9.140625" customWidth="1"/>
    <col min="82" max="84" width="9.140625" bestFit="1" customWidth="1"/>
    <col min="85" max="87" width="9.140625" customWidth="1"/>
    <col min="88" max="89" width="9.140625" bestFit="1" customWidth="1"/>
  </cols>
  <sheetData>
    <row r="1" spans="1:107" x14ac:dyDescent="0.2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25">
      <c r="A2" s="9">
        <v>45618.862500000003</v>
      </c>
      <c r="B2">
        <v>0</v>
      </c>
      <c r="C2">
        <v>1</v>
      </c>
      <c r="D2" s="7">
        <v>45618</v>
      </c>
      <c r="E2">
        <v>20.416666630000002</v>
      </c>
      <c r="F2">
        <v>14.687208310000001</v>
      </c>
      <c r="G2">
        <v>14.515662539999999</v>
      </c>
      <c r="H2">
        <v>14.40310414</v>
      </c>
      <c r="I2">
        <v>14.196824980000001</v>
      </c>
      <c r="J2">
        <v>9.1637637180000002</v>
      </c>
      <c r="K2">
        <v>-8.4845348999999998E-4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-4.058484474065811E-5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IF(K2="NA","NA",IF(N2="NA",K2-M2,K2-M2-N2))</f>
        <v>-8.0786864525934183E-4</v>
      </c>
      <c r="P2">
        <v>10.37257915</v>
      </c>
      <c r="Q2" s="1">
        <v>5.376E-5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-4.0594264576200329E-5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IF(Q2="NA","NA",IF(T2="NA",Q2-S2,Q2-S2-T2))</f>
        <v>9.4354264576200329E-5</v>
      </c>
      <c r="V2">
        <v>9.4942891439999997</v>
      </c>
      <c r="W2">
        <v>-4.6869131439999999E-4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-4.2048689020132563E-5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IF(W2="NA","NA",IF(Z2="NA",W2-Y2,W2-Y2-Z2))</f>
        <v>-4.2664262537986744E-4</v>
      </c>
      <c r="AB2">
        <v>9.5165674889999998</v>
      </c>
      <c r="AC2">
        <v>-4.8909782060000003E-4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-3.068244447752487E-5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IF(AC2="NA","NA",IF(AF2="NA",AC2-AE2,AC2-AE2-AF2))</f>
        <v>-4.5841537612247517E-4</v>
      </c>
      <c r="AH2">
        <v>9.6696858330000008</v>
      </c>
      <c r="AI2">
        <v>-2.2590126589999999E-4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-3.1176114605299508E-5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IF(AI2="NA","NA",IF(AL2="NA",AI2-AK2,AI2-AK2-AL2))</f>
        <v>-1.9472515129470049E-4</v>
      </c>
      <c r="AN2">
        <v>9.5041791839999998</v>
      </c>
      <c r="AO2">
        <v>-4.9539147569999998E-4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-3.0642503240227649E-5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-4.6474897245977234E-4</v>
      </c>
      <c r="AT2">
        <v>9.6993008379999992</v>
      </c>
      <c r="AU2">
        <v>-1.933098753E-4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-3.1271596589498573E-5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-1.6203827871050144E-4</v>
      </c>
      <c r="AZ2">
        <v>9.3313466829999996</v>
      </c>
      <c r="BA2">
        <v>-5.4102983209999996E-4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-4.1327042905626567E-5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-4.9970278919437335E-4</v>
      </c>
      <c r="BF2">
        <v>10.27160003</v>
      </c>
      <c r="BG2" s="1">
        <v>-3.3198000000000003E-5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-4.0199071340779048E-5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7.0010713407790446E-6</v>
      </c>
      <c r="BL2">
        <v>10.11429042</v>
      </c>
      <c r="BM2">
        <v>-3.3134697429999999E-4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-3.2609567956084682E-5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IF(BM2="NA","NA",IF(BP2="NA",BM2-BO2,BM2-BO2-BP2))</f>
        <v>-2.9873740634391531E-4</v>
      </c>
      <c r="BR2">
        <v>9.4082624989999992</v>
      </c>
      <c r="BS2">
        <v>-1.023841583E-3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-4.166769076021161E-5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-9.8217389223978838E-4</v>
      </c>
      <c r="BX2">
        <v>9.8522433360000008</v>
      </c>
      <c r="BY2">
        <v>-6.2522946310000001E-4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-3.1764699770720491E-5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-5.9346476332927949E-4</v>
      </c>
      <c r="CD2">
        <v>10.320958340000001</v>
      </c>
      <c r="CE2" s="1">
        <v>2.5508999999999999E-5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-4.0392240683350334E-5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6.590124068335033E-5</v>
      </c>
      <c r="CJ2">
        <v>9.8039816739999992</v>
      </c>
      <c r="CK2">
        <v>-6.2336139620000001E-4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-4.3420267733222163E-5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-5.7994112846677785E-4</v>
      </c>
      <c r="CP2">
        <v>9.7415012680000004</v>
      </c>
      <c r="CQ2">
        <v>-9.0497955529999998E-4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-3.1407655347228117E-5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-8.7357189995277188E-4</v>
      </c>
      <c r="CV2">
        <v>10.246108319999999</v>
      </c>
      <c r="CW2" s="1">
        <v>-7.0654999999999994E-5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-4.0099306643371092E-5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-3.0555693356628901E-5</v>
      </c>
      <c r="DB2" t="s">
        <v>1</v>
      </c>
      <c r="DC2" s="5" t="s">
        <v>8</v>
      </c>
    </row>
    <row r="3" spans="1:107" x14ac:dyDescent="0.25">
      <c r="A3" s="9">
        <v>45618.890277777777</v>
      </c>
      <c r="B3">
        <v>1</v>
      </c>
      <c r="C3">
        <v>2</v>
      </c>
      <c r="D3" s="7">
        <v>45618</v>
      </c>
      <c r="E3">
        <v>21.216666620000002</v>
      </c>
      <c r="F3">
        <v>14.12911252</v>
      </c>
      <c r="G3">
        <v>14.09330417</v>
      </c>
      <c r="H3">
        <v>14.308258309999999</v>
      </c>
      <c r="I3">
        <v>14.12903747</v>
      </c>
      <c r="J3" s="2">
        <v>9.5007718479999994</v>
      </c>
      <c r="K3" s="2">
        <v>-6.1417406239999998E-4</v>
      </c>
      <c r="L3" s="2">
        <v>252</v>
      </c>
      <c r="M3" s="8">
        <f t="shared" ref="M3:M61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-4.277814222384322E-5</v>
      </c>
      <c r="N3" s="8" t="str">
        <f t="shared" ref="N3:N49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61" si="2">IF(K3="NA","NA",IF(N3="NA",K3-M3,K3-M3-N3))</f>
        <v>-5.7139592017615677E-4</v>
      </c>
      <c r="P3">
        <v>10.499020809999999</v>
      </c>
      <c r="Q3" s="1">
        <v>5.9184999999999997E-5</v>
      </c>
      <c r="R3">
        <v>240</v>
      </c>
      <c r="S3" s="8">
        <f t="shared" ref="S3:S61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-4.11782819765992E-5</v>
      </c>
      <c r="T3" s="10" t="str">
        <f t="shared" ref="T3:T49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61" si="5">IF(Q3="NA","NA",IF(T3="NA",Q3-S3,Q3-S3-T3))</f>
        <v>1.003632819765992E-4</v>
      </c>
      <c r="V3">
        <v>9.5772467020000001</v>
      </c>
      <c r="W3">
        <v>-4.5024028619999998E-4</v>
      </c>
      <c r="X3">
        <v>240</v>
      </c>
      <c r="Y3" s="8">
        <f t="shared" ref="Y3:Y61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-4.3122477635039137E-5</v>
      </c>
      <c r="Z3" s="8" t="str">
        <f t="shared" ref="Z3:Z49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61" si="8">IF(W3="NA","NA",IF(Z3="NA",W3-Y3,W3-Y3-Z3))</f>
        <v>-4.0711780856496083E-4</v>
      </c>
      <c r="AB3">
        <v>9.5800408560000001</v>
      </c>
      <c r="AC3">
        <v>-7.047379627E-4</v>
      </c>
      <c r="AD3">
        <v>240</v>
      </c>
      <c r="AE3" s="8">
        <f t="shared" ref="AE3:AE61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-3.113878944073989E-5</v>
      </c>
      <c r="AF3" s="8" t="str">
        <f t="shared" ref="AF3:AF49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61" si="11">IF(AC3="NA","NA",IF(AF3="NA",AC3-AE3,AC3-AE3-AF3))</f>
        <v>-6.7359917325926011E-4</v>
      </c>
      <c r="AH3">
        <v>9.8066074969999999</v>
      </c>
      <c r="AI3">
        <v>-2.208454442E-4</v>
      </c>
      <c r="AJ3">
        <v>240</v>
      </c>
      <c r="AK3" s="8">
        <f t="shared" ref="AK3:AK61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-3.187521750346324E-5</v>
      </c>
      <c r="AL3" s="8" t="str">
        <f t="shared" ref="AL3:AL49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61" si="14">IF(AI3="NA","NA",IF(AL3="NA",AI3-AK3,AI3-AK3-AL3))</f>
        <v>-1.8897022669653676E-4</v>
      </c>
      <c r="AN3">
        <v>9.6589470740000003</v>
      </c>
      <c r="AO3">
        <v>-4.5644105190000001E-4</v>
      </c>
      <c r="AP3">
        <v>240</v>
      </c>
      <c r="AQ3" s="8">
        <f t="shared" ref="AQ3:AQ61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-3.1395264767390324E-5</v>
      </c>
      <c r="AR3" s="8" t="str">
        <f t="shared" ref="AR3:AR49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9" si="17">IF(AR3="NA",AO3-AQ3,AO3-AQ3-AR3)</f>
        <v>-4.2504578713260967E-4</v>
      </c>
      <c r="AT3">
        <v>9.7570712369999999</v>
      </c>
      <c r="AU3">
        <v>-2.6004640400000001E-4</v>
      </c>
      <c r="AV3">
        <v>240</v>
      </c>
      <c r="AW3" s="8">
        <f t="shared" ref="AW3:AW61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-3.1714205750694397E-5</v>
      </c>
      <c r="AX3" s="8" t="str">
        <f t="shared" ref="AX3:AX49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9" si="20">IF(AX3="NA",AU3-AW3,AU3-AW3-AX3)</f>
        <v>-2.2833219824930563E-4</v>
      </c>
      <c r="AZ3">
        <v>9.1527454299999995</v>
      </c>
      <c r="BA3">
        <v>-9.0913844679999997E-4</v>
      </c>
      <c r="BB3">
        <v>240</v>
      </c>
      <c r="BC3" s="8">
        <f t="shared" ref="BC3:BC61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-4.121111968661718E-5</v>
      </c>
      <c r="BD3" s="8" t="str">
        <f t="shared" ref="BD3:BD49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9" si="23">IF(BD3="NA",BA3-BC3,BA3-BC3-BD3)</f>
        <v>-8.6792732711338282E-4</v>
      </c>
      <c r="BF3">
        <v>10.32228336</v>
      </c>
      <c r="BG3" s="1">
        <v>-7.8697000000000002E-6</v>
      </c>
      <c r="BH3">
        <v>240</v>
      </c>
      <c r="BI3" s="8">
        <f t="shared" ref="BI3:BI61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-4.0485098804222477E-5</v>
      </c>
      <c r="BJ3" s="10" t="str">
        <f t="shared" ref="BJ3:BJ49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9" si="26">IF(BJ3="NA",BG3-BI3,BG3-BI3-BJ3)</f>
        <v>3.2615398804222473E-5</v>
      </c>
      <c r="BL3">
        <v>10.178430410000001</v>
      </c>
      <c r="BM3">
        <v>-2.8411861330000001E-4</v>
      </c>
      <c r="BN3">
        <v>240</v>
      </c>
      <c r="BO3" s="8">
        <f t="shared" ref="BO3:BO61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-3.3083783893855848E-5</v>
      </c>
      <c r="BP3" s="8" t="str">
        <f t="shared" ref="BP3:BP49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61" si="29">IF(BM3="NA","NA",IF(BP3="NA",BM3-BO3,BM3-BO3-BP3))</f>
        <v>-2.5103482940614416E-4</v>
      </c>
      <c r="BR3">
        <v>9.6407754140000002</v>
      </c>
      <c r="BS3">
        <v>-6.877801008E-4</v>
      </c>
      <c r="BT3">
        <v>240</v>
      </c>
      <c r="BU3" s="8">
        <f t="shared" ref="BU3:BU61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-4.340852179236786E-5</v>
      </c>
      <c r="BV3" s="8" t="str">
        <f t="shared" ref="BV3:BV49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9" si="32">IF(BV3="NA",BS3-BU3,BS3-BU3-BV3)</f>
        <v>-6.4437157900763212E-4</v>
      </c>
      <c r="BX3">
        <v>9.9324683270000005</v>
      </c>
      <c r="BY3">
        <v>-5.750085892E-4</v>
      </c>
      <c r="BZ3">
        <v>240</v>
      </c>
      <c r="CA3" s="8">
        <f t="shared" ref="CA3:CA61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-3.2284313241479038E-5</v>
      </c>
      <c r="CB3" s="8" t="str">
        <f t="shared" ref="CB3:CB49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9" si="35">IF(CB3="NA",BY3-CA3,BY3-CA3-CB3)</f>
        <v>-5.4272427595852097E-4</v>
      </c>
      <c r="CD3">
        <v>10.373808309999999</v>
      </c>
      <c r="CE3" s="1">
        <v>-1.0224000000000001E-5</v>
      </c>
      <c r="CF3">
        <v>240</v>
      </c>
      <c r="CG3" s="8">
        <f t="shared" ref="CG3:CG61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-4.0687185166210563E-5</v>
      </c>
      <c r="CH3" s="8" t="str">
        <f t="shared" ref="CH3:CH49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9" si="38">IF(CH3="NA",CE3-CG3,CE3-CG3-CH3)</f>
        <v>3.046318516621056E-5</v>
      </c>
      <c r="CJ3">
        <v>10.06662124</v>
      </c>
      <c r="CK3">
        <v>-4.9917109279999997E-4</v>
      </c>
      <c r="CL3">
        <v>240</v>
      </c>
      <c r="CM3" s="8">
        <f t="shared" ref="CM3:CM61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-4.5325933724946032E-5</v>
      </c>
      <c r="CN3" s="8" t="str">
        <f t="shared" ref="CN3:CN49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9" si="41">IF(CN3="NA",CK3-CM3,CK3-CM3-CN3)</f>
        <v>-4.5384515907505394E-4</v>
      </c>
      <c r="CP3">
        <v>10.05874249</v>
      </c>
      <c r="CQ3">
        <v>-4.360475143E-4</v>
      </c>
      <c r="CR3">
        <v>240</v>
      </c>
      <c r="CS3" s="8">
        <f t="shared" ref="CS3:CS61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-3.2694752469512185E-5</v>
      </c>
      <c r="CT3" s="8" t="str">
        <f t="shared" ref="CT3:CT49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9" si="44">IF(CT3="NA",CQ3-CS3,CQ3-CS3-CT3)</f>
        <v>-4.033527618304878E-4</v>
      </c>
      <c r="CV3">
        <v>10.301716669999999</v>
      </c>
      <c r="CW3" s="1">
        <v>-7.3467000000000007E-5</v>
      </c>
      <c r="CX3">
        <v>240</v>
      </c>
      <c r="CY3" s="8">
        <f t="shared" ref="CY3:CY61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-4.0404434047434992E-5</v>
      </c>
      <c r="CZ3" s="10" t="str">
        <f t="shared" ref="CZ3:CZ49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9" si="47">IF(CZ3="NA",CW3-CY3,CW3-CY3-CZ3)</f>
        <v>-3.3062565952565014E-5</v>
      </c>
      <c r="DB3" t="s">
        <v>1</v>
      </c>
      <c r="DC3" s="5" t="s">
        <v>8</v>
      </c>
    </row>
    <row r="4" spans="1:107" x14ac:dyDescent="0.25">
      <c r="A4" s="9">
        <v>45618.918055439812</v>
      </c>
      <c r="B4">
        <v>2</v>
      </c>
      <c r="C4">
        <v>3</v>
      </c>
      <c r="D4" s="7">
        <v>45618</v>
      </c>
      <c r="E4">
        <v>21.860000119999999</v>
      </c>
      <c r="F4">
        <v>14.11627914</v>
      </c>
      <c r="G4">
        <v>14.08911662</v>
      </c>
      <c r="H4">
        <v>14.35267926</v>
      </c>
      <c r="I4">
        <v>14.17441674</v>
      </c>
      <c r="J4">
        <v>9.6194196030000008</v>
      </c>
      <c r="K4">
        <v>-3.7909680190000001E-4</v>
      </c>
      <c r="L4">
        <v>240</v>
      </c>
      <c r="M4" s="8">
        <f t="shared" si="0"/>
        <v>-4.4021855606197062E-5</v>
      </c>
      <c r="N4" s="8" t="str">
        <f t="shared" si="1"/>
        <v>NA</v>
      </c>
      <c r="O4" s="8">
        <f t="shared" si="2"/>
        <v>-3.3507494629380296E-4</v>
      </c>
      <c r="P4">
        <v>10.52882084</v>
      </c>
      <c r="Q4" s="1">
        <v>-1.0852999999999999E-5</v>
      </c>
      <c r="R4">
        <v>240</v>
      </c>
      <c r="S4" s="8">
        <f t="shared" si="3"/>
        <v>-4.1384587242090488E-5</v>
      </c>
      <c r="T4" s="10" t="str">
        <f t="shared" si="4"/>
        <v>NA</v>
      </c>
      <c r="U4" s="8">
        <f t="shared" si="5"/>
        <v>3.0531587242090489E-5</v>
      </c>
      <c r="V4">
        <v>9.7515595990000001</v>
      </c>
      <c r="W4">
        <v>-3.4058720050000001E-4</v>
      </c>
      <c r="X4">
        <v>240</v>
      </c>
      <c r="Y4" s="8">
        <f t="shared" si="6"/>
        <v>-4.4626574816273027E-5</v>
      </c>
      <c r="Z4" s="8" t="str">
        <f t="shared" si="7"/>
        <v>NA</v>
      </c>
      <c r="AA4" s="8">
        <f t="shared" si="8"/>
        <v>-2.95960625683727E-4</v>
      </c>
      <c r="AB4">
        <v>9.5413999520000008</v>
      </c>
      <c r="AC4">
        <v>-6.6207340069999998E-4</v>
      </c>
      <c r="AD4">
        <v>240</v>
      </c>
      <c r="AE4" s="8">
        <f t="shared" si="9"/>
        <v>-3.1263875434639848E-5</v>
      </c>
      <c r="AF4" s="8" t="str">
        <f t="shared" si="10"/>
        <v>NA</v>
      </c>
      <c r="AG4" s="8">
        <f t="shared" si="11"/>
        <v>-6.3080952526536015E-4</v>
      </c>
      <c r="AH4">
        <v>9.8244858500000003</v>
      </c>
      <c r="AI4">
        <v>-1.9090194220000001E-4</v>
      </c>
      <c r="AJ4">
        <v>240</v>
      </c>
      <c r="AK4" s="8">
        <f t="shared" si="12"/>
        <v>-3.2191450245139217E-5</v>
      </c>
      <c r="AL4" s="8" t="str">
        <f t="shared" si="13"/>
        <v>NA</v>
      </c>
      <c r="AM4" s="8">
        <f t="shared" si="14"/>
        <v>-1.587104919548608E-4</v>
      </c>
      <c r="AN4">
        <v>9.6783729239999996</v>
      </c>
      <c r="AO4">
        <v>-3.8260280910000001E-4</v>
      </c>
      <c r="AP4">
        <v>240</v>
      </c>
      <c r="AQ4" s="8">
        <f t="shared" si="15"/>
        <v>-3.1712688602106194E-5</v>
      </c>
      <c r="AR4" s="8" t="str">
        <f t="shared" si="16"/>
        <v>NA</v>
      </c>
      <c r="AS4" s="8">
        <f t="shared" si="17"/>
        <v>-3.508901204978938E-4</v>
      </c>
      <c r="AT4">
        <v>9.8457241460000002</v>
      </c>
      <c r="AU4">
        <v>-2.1142100400000001E-4</v>
      </c>
      <c r="AV4">
        <v>240</v>
      </c>
      <c r="AW4" s="8">
        <f t="shared" si="18"/>
        <v>-3.226104081297291E-5</v>
      </c>
      <c r="AX4" s="8" t="str">
        <f t="shared" si="19"/>
        <v>NA</v>
      </c>
      <c r="AY4" s="8">
        <f t="shared" si="20"/>
        <v>-1.791599631870271E-4</v>
      </c>
      <c r="AZ4">
        <v>9.5520279370000001</v>
      </c>
      <c r="BA4">
        <v>-4.5676959640000001E-4</v>
      </c>
      <c r="BB4">
        <v>240</v>
      </c>
      <c r="BC4" s="8">
        <f t="shared" si="21"/>
        <v>-4.3713447582412769E-5</v>
      </c>
      <c r="BD4" s="8" t="str">
        <f t="shared" si="22"/>
        <v>NA</v>
      </c>
      <c r="BE4" s="8">
        <f t="shared" si="23"/>
        <v>-4.1305614881758724E-4</v>
      </c>
      <c r="BF4">
        <v>10.33396252</v>
      </c>
      <c r="BG4" s="1">
        <v>-4.8851E-6</v>
      </c>
      <c r="BH4">
        <v>240</v>
      </c>
      <c r="BI4" s="8">
        <f t="shared" si="24"/>
        <v>-4.061867705457445E-5</v>
      </c>
      <c r="BJ4" s="10" t="str">
        <f t="shared" si="25"/>
        <v>NA</v>
      </c>
      <c r="BK4" s="8">
        <f t="shared" si="26"/>
        <v>3.5733577054574451E-5</v>
      </c>
      <c r="BL4">
        <v>10.22162084</v>
      </c>
      <c r="BM4">
        <v>-2.5582572789999998E-4</v>
      </c>
      <c r="BN4">
        <v>240</v>
      </c>
      <c r="BO4" s="8">
        <f t="shared" si="27"/>
        <v>-3.3492724578104836E-5</v>
      </c>
      <c r="BP4" s="8" t="str">
        <f t="shared" si="28"/>
        <v>NA</v>
      </c>
      <c r="BQ4" s="8">
        <f t="shared" si="29"/>
        <v>-2.2233300332189515E-4</v>
      </c>
      <c r="BR4">
        <v>9.8562283359999991</v>
      </c>
      <c r="BS4">
        <v>-5.3717847259999996E-4</v>
      </c>
      <c r="BT4">
        <v>240</v>
      </c>
      <c r="BU4" s="8">
        <f t="shared" si="30"/>
        <v>-4.5105575859668614E-5</v>
      </c>
      <c r="BV4" s="8" t="str">
        <f t="shared" si="31"/>
        <v>NA</v>
      </c>
      <c r="BW4" s="8">
        <f t="shared" si="32"/>
        <v>-4.9207289674033138E-4</v>
      </c>
      <c r="BX4">
        <v>9.9851841690000001</v>
      </c>
      <c r="BY4">
        <v>-5.4586995980000004E-4</v>
      </c>
      <c r="BZ4">
        <v>240</v>
      </c>
      <c r="CA4" s="8">
        <f t="shared" si="33"/>
        <v>-3.2718003188422868E-5</v>
      </c>
      <c r="CB4" s="8" t="str">
        <f t="shared" si="34"/>
        <v>NA</v>
      </c>
      <c r="CC4" s="8">
        <f t="shared" si="35"/>
        <v>-5.1315195661157716E-4</v>
      </c>
      <c r="CD4">
        <v>10.37708333</v>
      </c>
      <c r="CE4" s="1">
        <v>2.7421000000000001E-5</v>
      </c>
      <c r="CF4">
        <v>240</v>
      </c>
      <c r="CG4" s="8">
        <f t="shared" si="36"/>
        <v>-4.0788167726940623E-5</v>
      </c>
      <c r="CH4" s="8" t="str">
        <f t="shared" si="37"/>
        <v>NA</v>
      </c>
      <c r="CI4" s="8">
        <f t="shared" si="38"/>
        <v>6.8209167726940623E-5</v>
      </c>
      <c r="CJ4">
        <v>10.060054170000001</v>
      </c>
      <c r="CK4">
        <v>-5.3547356159999997E-4</v>
      </c>
      <c r="CL4">
        <v>240</v>
      </c>
      <c r="CM4" s="8">
        <f t="shared" si="39"/>
        <v>-4.6038354738590006E-5</v>
      </c>
      <c r="CN4" s="8" t="str">
        <f t="shared" si="40"/>
        <v>NA</v>
      </c>
      <c r="CO4" s="8">
        <f t="shared" si="41"/>
        <v>-4.8943520686140992E-4</v>
      </c>
      <c r="CP4">
        <v>10.058916249999999</v>
      </c>
      <c r="CQ4">
        <v>-4.137533694E-4</v>
      </c>
      <c r="CR4">
        <v>240</v>
      </c>
      <c r="CS4" s="8">
        <f t="shared" si="42"/>
        <v>-3.2959597777007067E-5</v>
      </c>
      <c r="CT4" s="8" t="str">
        <f t="shared" si="43"/>
        <v>NA</v>
      </c>
      <c r="CU4" s="8">
        <f t="shared" si="44"/>
        <v>-3.8079377162299292E-4</v>
      </c>
      <c r="CV4">
        <v>10.32579582</v>
      </c>
      <c r="CW4" s="1">
        <v>-2.9604E-5</v>
      </c>
      <c r="CX4">
        <v>240</v>
      </c>
      <c r="CY4" s="8">
        <f t="shared" si="45"/>
        <v>-4.0586577020414306E-5</v>
      </c>
      <c r="CZ4" s="10" t="str">
        <f t="shared" si="46"/>
        <v>NA</v>
      </c>
      <c r="DA4" s="8">
        <f t="shared" si="47"/>
        <v>1.0982577020414306E-5</v>
      </c>
      <c r="DB4" t="s">
        <v>1</v>
      </c>
      <c r="DC4" s="5" t="s">
        <v>8</v>
      </c>
    </row>
    <row r="5" spans="1:107" x14ac:dyDescent="0.25">
      <c r="A5" s="9">
        <v>45618.94583315972</v>
      </c>
      <c r="B5">
        <v>3</v>
      </c>
      <c r="C5">
        <v>4</v>
      </c>
      <c r="D5" s="7">
        <v>45618</v>
      </c>
      <c r="E5">
        <v>22.416666630000002</v>
      </c>
      <c r="F5">
        <v>14.092358279999999</v>
      </c>
      <c r="G5">
        <v>14.06041259</v>
      </c>
      <c r="H5">
        <v>14.33178331</v>
      </c>
      <c r="I5">
        <v>14.170970820000001</v>
      </c>
      <c r="J5">
        <v>9.7246553900000006</v>
      </c>
      <c r="K5">
        <v>-3.7371927749999998E-4</v>
      </c>
      <c r="L5">
        <v>240</v>
      </c>
      <c r="M5" s="8">
        <f t="shared" si="0"/>
        <v>-4.5220705354996474E-5</v>
      </c>
      <c r="N5" s="8" t="str">
        <f t="shared" si="1"/>
        <v>NA</v>
      </c>
      <c r="O5" s="8">
        <f t="shared" si="2"/>
        <v>-3.2849857214500351E-4</v>
      </c>
      <c r="P5">
        <v>10.530508319999999</v>
      </c>
      <c r="Q5" s="1">
        <v>2.2481999999999999E-5</v>
      </c>
      <c r="R5">
        <v>240</v>
      </c>
      <c r="S5" s="8">
        <f t="shared" si="3"/>
        <v>-4.1480660932712947E-5</v>
      </c>
      <c r="T5" s="10" t="str">
        <f t="shared" si="4"/>
        <v>NA</v>
      </c>
      <c r="U5" s="8">
        <f t="shared" si="5"/>
        <v>6.3962660932712946E-5</v>
      </c>
      <c r="V5">
        <v>9.7591995760000003</v>
      </c>
      <c r="W5">
        <v>-3.5595550339999999E-4</v>
      </c>
      <c r="X5">
        <v>240</v>
      </c>
      <c r="Y5" s="8">
        <f t="shared" si="6"/>
        <v>-4.5381339577412262E-5</v>
      </c>
      <c r="Z5" s="8" t="str">
        <f t="shared" si="7"/>
        <v>NA</v>
      </c>
      <c r="AA5" s="8">
        <f t="shared" si="8"/>
        <v>-3.1057416382258775E-4</v>
      </c>
      <c r="AB5">
        <v>9.6440558470000006</v>
      </c>
      <c r="AC5">
        <v>-5.0194869460000002E-4</v>
      </c>
      <c r="AD5">
        <v>240</v>
      </c>
      <c r="AE5" s="8">
        <f t="shared" si="9"/>
        <v>-3.1853624695527371E-5</v>
      </c>
      <c r="AF5" s="8" t="str">
        <f t="shared" si="10"/>
        <v>NA</v>
      </c>
      <c r="AG5" s="8">
        <f t="shared" si="11"/>
        <v>-4.7009506990447264E-4</v>
      </c>
      <c r="AH5">
        <v>9.8702829160000007</v>
      </c>
      <c r="AI5">
        <v>-1.8884103159999999E-4</v>
      </c>
      <c r="AJ5">
        <v>240</v>
      </c>
      <c r="AK5" s="8">
        <f t="shared" si="12"/>
        <v>-3.2600836477190458E-5</v>
      </c>
      <c r="AL5" s="8" t="str">
        <f t="shared" si="13"/>
        <v>NA</v>
      </c>
      <c r="AM5" s="8">
        <f t="shared" si="14"/>
        <v>-1.5624019512280955E-4</v>
      </c>
      <c r="AN5">
        <v>9.7333008529999994</v>
      </c>
      <c r="AO5">
        <v>-3.9600053879999998E-4</v>
      </c>
      <c r="AP5">
        <v>240</v>
      </c>
      <c r="AQ5" s="8">
        <f t="shared" si="15"/>
        <v>-3.2148394548810457E-5</v>
      </c>
      <c r="AR5" s="8" t="str">
        <f t="shared" si="16"/>
        <v>NA</v>
      </c>
      <c r="AS5" s="8">
        <f t="shared" si="17"/>
        <v>-3.6385214425118951E-4</v>
      </c>
      <c r="AT5">
        <v>9.8736324910000004</v>
      </c>
      <c r="AU5">
        <v>-2.4385989809999999E-4</v>
      </c>
      <c r="AV5">
        <v>240</v>
      </c>
      <c r="AW5" s="8">
        <f t="shared" si="18"/>
        <v>-3.2611899883150794E-5</v>
      </c>
      <c r="AX5" s="8" t="str">
        <f t="shared" si="19"/>
        <v>NA</v>
      </c>
      <c r="AY5" s="8">
        <f t="shared" si="20"/>
        <v>-2.1124799821684921E-4</v>
      </c>
      <c r="AZ5">
        <v>9.5959204039999992</v>
      </c>
      <c r="BA5">
        <v>-5.107633776E-4</v>
      </c>
      <c r="BB5">
        <v>240</v>
      </c>
      <c r="BC5" s="8">
        <f t="shared" si="21"/>
        <v>-4.4622073667052859E-5</v>
      </c>
      <c r="BD5" s="8" t="str">
        <f t="shared" si="22"/>
        <v>NA</v>
      </c>
      <c r="BE5" s="8">
        <f t="shared" si="23"/>
        <v>-4.6614130393294716E-4</v>
      </c>
      <c r="BF5">
        <v>10.34350002</v>
      </c>
      <c r="BG5" s="1">
        <v>2.3777E-5</v>
      </c>
      <c r="BH5">
        <v>240</v>
      </c>
      <c r="BI5" s="8">
        <f t="shared" si="24"/>
        <v>-4.0744017681677277E-5</v>
      </c>
      <c r="BJ5" s="10" t="str">
        <f t="shared" si="25"/>
        <v>NA</v>
      </c>
      <c r="BK5" s="8">
        <f t="shared" si="26"/>
        <v>6.4521017681677277E-5</v>
      </c>
      <c r="BL5">
        <v>10.203362520000001</v>
      </c>
      <c r="BM5">
        <v>-2.695144411E-4</v>
      </c>
      <c r="BN5">
        <v>240</v>
      </c>
      <c r="BO5" s="8">
        <f t="shared" si="27"/>
        <v>-3.3700974517437422E-5</v>
      </c>
      <c r="BP5" s="8" t="str">
        <f t="shared" si="28"/>
        <v>NA</v>
      </c>
      <c r="BQ5" s="8">
        <f t="shared" si="29"/>
        <v>-2.3581346658256257E-4</v>
      </c>
      <c r="BR5">
        <v>9.9366571270000001</v>
      </c>
      <c r="BS5">
        <v>-4.8528773750000003E-4</v>
      </c>
      <c r="BT5">
        <v>240</v>
      </c>
      <c r="BU5" s="8">
        <f t="shared" si="30"/>
        <v>-4.6206536492363329E-5</v>
      </c>
      <c r="BV5" s="8" t="str">
        <f t="shared" si="31"/>
        <v>NA</v>
      </c>
      <c r="BW5" s="8">
        <f t="shared" si="32"/>
        <v>-4.3908120100763672E-4</v>
      </c>
      <c r="BX5">
        <v>10.058694190000001</v>
      </c>
      <c r="BY5">
        <v>-4.6077521330000002E-4</v>
      </c>
      <c r="BZ5">
        <v>240</v>
      </c>
      <c r="CA5" s="8">
        <f t="shared" si="33"/>
        <v>-3.322314540049155E-5</v>
      </c>
      <c r="CB5" s="8" t="str">
        <f t="shared" si="34"/>
        <v>NA</v>
      </c>
      <c r="CC5" s="8">
        <f t="shared" si="35"/>
        <v>-4.2755206789950849E-4</v>
      </c>
      <c r="CD5">
        <v>10.391354160000001</v>
      </c>
      <c r="CE5" s="1">
        <v>2.6715000000000001E-5</v>
      </c>
      <c r="CF5">
        <v>240</v>
      </c>
      <c r="CG5" s="8">
        <f t="shared" si="36"/>
        <v>-4.0932519631938932E-5</v>
      </c>
      <c r="CH5" s="8" t="str">
        <f t="shared" si="37"/>
        <v>NA</v>
      </c>
      <c r="CI5" s="8">
        <f t="shared" si="38"/>
        <v>6.764751963193893E-5</v>
      </c>
      <c r="CJ5">
        <v>10.08121626</v>
      </c>
      <c r="CK5">
        <v>-4.1157652059999999E-4</v>
      </c>
      <c r="CL5">
        <v>240</v>
      </c>
      <c r="CM5" s="8">
        <f t="shared" si="39"/>
        <v>-4.6878752185115681E-5</v>
      </c>
      <c r="CN5" s="8" t="str">
        <f t="shared" si="40"/>
        <v>NA</v>
      </c>
      <c r="CO5" s="8">
        <f t="shared" si="41"/>
        <v>-3.6469776841488433E-4</v>
      </c>
      <c r="CP5">
        <v>10.076705</v>
      </c>
      <c r="CQ5">
        <v>-3.7015739099999998E-4</v>
      </c>
      <c r="CR5">
        <v>240</v>
      </c>
      <c r="CS5" s="8">
        <f t="shared" si="42"/>
        <v>-3.3282633814008036E-5</v>
      </c>
      <c r="CT5" s="8" t="str">
        <f t="shared" si="43"/>
        <v>NA</v>
      </c>
      <c r="CU5" s="8">
        <f t="shared" si="44"/>
        <v>-3.3687475718599194E-4</v>
      </c>
      <c r="CV5">
        <v>10.339691670000001</v>
      </c>
      <c r="CW5" s="1">
        <v>-2.1067999999999999E-6</v>
      </c>
      <c r="CX5">
        <v>240</v>
      </c>
      <c r="CY5" s="8">
        <f t="shared" si="45"/>
        <v>-4.0729016233479089E-5</v>
      </c>
      <c r="CZ5" s="10" t="str">
        <f t="shared" si="46"/>
        <v>NA</v>
      </c>
      <c r="DA5" s="8">
        <f t="shared" si="47"/>
        <v>3.862221623347909E-5</v>
      </c>
      <c r="DB5" t="s">
        <v>1</v>
      </c>
      <c r="DC5" s="5" t="s">
        <v>8</v>
      </c>
    </row>
    <row r="6" spans="1:107" x14ac:dyDescent="0.25">
      <c r="A6" s="9">
        <v>45618.973610879628</v>
      </c>
      <c r="B6">
        <v>4</v>
      </c>
      <c r="C6">
        <v>5</v>
      </c>
      <c r="D6" s="7">
        <v>45618</v>
      </c>
      <c r="E6">
        <v>23.216666620000002</v>
      </c>
      <c r="F6">
        <v>14.075683359999999</v>
      </c>
      <c r="G6">
        <v>14.04731248</v>
      </c>
      <c r="H6">
        <v>14.300754169999999</v>
      </c>
      <c r="I6">
        <v>14.17764169</v>
      </c>
      <c r="J6" s="2">
        <v>9.619823792</v>
      </c>
      <c r="K6" s="2">
        <v>-3.3731781189999999E-4</v>
      </c>
      <c r="L6" s="2">
        <v>244</v>
      </c>
      <c r="M6" s="8">
        <f t="shared" si="0"/>
        <v>-4.5442748725083672E-5</v>
      </c>
      <c r="N6" s="8" t="str">
        <f t="shared" si="1"/>
        <v>NA</v>
      </c>
      <c r="O6" s="8">
        <f t="shared" si="2"/>
        <v>-2.9187506317491629E-4</v>
      </c>
      <c r="P6">
        <v>10.541824979999999</v>
      </c>
      <c r="Q6" s="1">
        <v>6.0286000000000002E-6</v>
      </c>
      <c r="R6">
        <v>240</v>
      </c>
      <c r="S6" s="8">
        <f t="shared" si="3"/>
        <v>-4.1614775318067944E-5</v>
      </c>
      <c r="T6" s="10" t="str">
        <f t="shared" si="4"/>
        <v>NA</v>
      </c>
      <c r="U6" s="8">
        <f t="shared" si="5"/>
        <v>4.7643375318067943E-5</v>
      </c>
      <c r="V6">
        <v>9.8178220550000006</v>
      </c>
      <c r="W6">
        <v>-2.8547220129999999E-4</v>
      </c>
      <c r="X6">
        <v>240</v>
      </c>
      <c r="Y6" s="8">
        <f t="shared" si="6"/>
        <v>-4.6378065785776053E-5</v>
      </c>
      <c r="Z6" s="8" t="str">
        <f t="shared" si="7"/>
        <v>NA</v>
      </c>
      <c r="AA6" s="8">
        <f t="shared" si="8"/>
        <v>-2.3909413551422395E-4</v>
      </c>
      <c r="AB6">
        <v>9.7279500290000005</v>
      </c>
      <c r="AC6">
        <v>-4.2186327450000001E-4</v>
      </c>
      <c r="AD6">
        <v>240</v>
      </c>
      <c r="AE6" s="8">
        <f t="shared" si="9"/>
        <v>-3.2386306653023752E-5</v>
      </c>
      <c r="AF6" s="8" t="str">
        <f t="shared" si="10"/>
        <v>NA</v>
      </c>
      <c r="AG6" s="8">
        <f t="shared" si="11"/>
        <v>-3.8947696784697627E-4</v>
      </c>
      <c r="AH6">
        <v>9.7342108730000003</v>
      </c>
      <c r="AI6">
        <v>-2.213358346E-4</v>
      </c>
      <c r="AJ6">
        <v>240</v>
      </c>
      <c r="AK6" s="8">
        <f t="shared" si="12"/>
        <v>-3.2407150264790496E-5</v>
      </c>
      <c r="AL6" s="8" t="str">
        <f t="shared" si="13"/>
        <v>NA</v>
      </c>
      <c r="AM6" s="8">
        <f t="shared" si="14"/>
        <v>-1.889286843352095E-4</v>
      </c>
      <c r="AN6">
        <v>9.7666808609999993</v>
      </c>
      <c r="AO6">
        <v>-3.2166622449999999E-4</v>
      </c>
      <c r="AP6">
        <v>240</v>
      </c>
      <c r="AQ6" s="8">
        <f t="shared" si="15"/>
        <v>-3.2515249400297265E-5</v>
      </c>
      <c r="AR6" s="8" t="str">
        <f t="shared" si="16"/>
        <v>NA</v>
      </c>
      <c r="AS6" s="8">
        <f t="shared" si="17"/>
        <v>-2.8915097509970271E-4</v>
      </c>
      <c r="AT6">
        <v>9.8643058460000006</v>
      </c>
      <c r="AU6">
        <v>-2.296006969E-4</v>
      </c>
      <c r="AV6">
        <v>240</v>
      </c>
      <c r="AW6" s="8">
        <f t="shared" si="18"/>
        <v>-3.2840262655071552E-5</v>
      </c>
      <c r="AX6" s="8" t="str">
        <f t="shared" si="19"/>
        <v>NA</v>
      </c>
      <c r="AY6" s="8">
        <f t="shared" si="20"/>
        <v>-1.9676043424492846E-4</v>
      </c>
      <c r="AZ6">
        <v>9.544660425</v>
      </c>
      <c r="BA6">
        <v>-4.4205116949999997E-4</v>
      </c>
      <c r="BB6">
        <v>240</v>
      </c>
      <c r="BC6" s="8">
        <f t="shared" si="21"/>
        <v>-4.5087687127931265E-5</v>
      </c>
      <c r="BD6" s="8" t="str">
        <f t="shared" si="22"/>
        <v>NA</v>
      </c>
      <c r="BE6" s="8">
        <f t="shared" si="23"/>
        <v>-3.9696348237206868E-4</v>
      </c>
      <c r="BF6">
        <v>10.349991640000001</v>
      </c>
      <c r="BG6" s="1">
        <v>-8.5674000000000003E-6</v>
      </c>
      <c r="BH6">
        <v>240</v>
      </c>
      <c r="BI6" s="8">
        <f t="shared" si="24"/>
        <v>-4.0857496444840578E-5</v>
      </c>
      <c r="BJ6" s="10" t="str">
        <f t="shared" si="25"/>
        <v>NA</v>
      </c>
      <c r="BK6" s="8">
        <f t="shared" si="26"/>
        <v>3.2290096444840576E-5</v>
      </c>
      <c r="BL6">
        <v>10.21850832</v>
      </c>
      <c r="BM6">
        <v>-2.9218146820000001E-4</v>
      </c>
      <c r="BN6">
        <v>240</v>
      </c>
      <c r="BO6" s="8">
        <f t="shared" si="27"/>
        <v>-3.401947409283865E-5</v>
      </c>
      <c r="BP6" s="8" t="str">
        <f t="shared" si="28"/>
        <v>NA</v>
      </c>
      <c r="BQ6" s="8">
        <f t="shared" si="29"/>
        <v>-2.5816199410716136E-4</v>
      </c>
      <c r="BR6" s="2">
        <v>10.00317663</v>
      </c>
      <c r="BS6" s="2">
        <v>-7.7173568510000002E-4</v>
      </c>
      <c r="BT6" s="2">
        <v>120</v>
      </c>
      <c r="BU6" s="8">
        <f t="shared" si="30"/>
        <v>-4.7253655771506802E-5</v>
      </c>
      <c r="BV6" s="8" t="str">
        <f t="shared" si="31"/>
        <v>NA</v>
      </c>
      <c r="BW6" s="8">
        <f t="shared" si="32"/>
        <v>-7.2448202932849323E-4</v>
      </c>
      <c r="BX6">
        <v>10.18341665</v>
      </c>
      <c r="BY6">
        <v>-3.5971751920000001E-4</v>
      </c>
      <c r="BZ6">
        <v>240</v>
      </c>
      <c r="CA6" s="8">
        <f t="shared" si="33"/>
        <v>-3.3902646849462741E-5</v>
      </c>
      <c r="CB6" s="8" t="str">
        <f t="shared" si="34"/>
        <v>NA</v>
      </c>
      <c r="CC6" s="8">
        <f t="shared" si="35"/>
        <v>-3.2581487235053725E-4</v>
      </c>
      <c r="CD6">
        <v>10.398137500000001</v>
      </c>
      <c r="CE6" s="1">
        <v>1.4025E-5</v>
      </c>
      <c r="CF6">
        <v>240</v>
      </c>
      <c r="CG6" s="8">
        <f t="shared" si="36"/>
        <v>-4.1047556434472014E-5</v>
      </c>
      <c r="CH6" s="8" t="str">
        <f t="shared" si="37"/>
        <v>NA</v>
      </c>
      <c r="CI6" s="8">
        <f t="shared" si="38"/>
        <v>5.5072556434472016E-5</v>
      </c>
      <c r="CJ6">
        <v>10.150928779999999</v>
      </c>
      <c r="CK6">
        <v>-3.8175507869999997E-4</v>
      </c>
      <c r="CL6">
        <v>240</v>
      </c>
      <c r="CM6" s="8">
        <f t="shared" si="39"/>
        <v>-4.7951616978615871E-5</v>
      </c>
      <c r="CN6" s="8" t="str">
        <f t="shared" si="40"/>
        <v>NA</v>
      </c>
      <c r="CO6" s="8">
        <f t="shared" si="41"/>
        <v>-3.3380346172138408E-4</v>
      </c>
      <c r="CP6">
        <v>10.10299708</v>
      </c>
      <c r="CQ6">
        <v>-2.76254672E-4</v>
      </c>
      <c r="CR6">
        <v>240</v>
      </c>
      <c r="CS6" s="8">
        <f t="shared" si="42"/>
        <v>-3.3634913889572935E-5</v>
      </c>
      <c r="CT6" s="8" t="str">
        <f t="shared" si="43"/>
        <v>NA</v>
      </c>
      <c r="CU6" s="8">
        <f t="shared" si="44"/>
        <v>-2.4261975811042707E-4</v>
      </c>
      <c r="CV6">
        <v>10.342320839999999</v>
      </c>
      <c r="CW6" s="1">
        <v>1.4642E-5</v>
      </c>
      <c r="CX6">
        <v>240</v>
      </c>
      <c r="CY6" s="8">
        <f t="shared" si="45"/>
        <v>-4.082721529151888E-5</v>
      </c>
      <c r="CZ6" s="10" t="str">
        <f t="shared" si="46"/>
        <v>NA</v>
      </c>
      <c r="DA6" s="8">
        <f t="shared" si="47"/>
        <v>5.5469215291518879E-5</v>
      </c>
      <c r="DB6" t="s">
        <v>1</v>
      </c>
      <c r="DC6" s="5" t="s">
        <v>8</v>
      </c>
    </row>
    <row r="7" spans="1:107" x14ac:dyDescent="0.25">
      <c r="A7" s="9">
        <v>45619.001388599536</v>
      </c>
      <c r="B7">
        <v>5</v>
      </c>
      <c r="C7">
        <v>6</v>
      </c>
      <c r="D7" s="7">
        <v>45618</v>
      </c>
      <c r="E7">
        <v>9.2605000220000004</v>
      </c>
      <c r="F7">
        <v>14.112358329999999</v>
      </c>
      <c r="G7">
        <v>14.087670859999999</v>
      </c>
      <c r="H7">
        <v>14.37674584</v>
      </c>
      <c r="I7">
        <v>14.22123745</v>
      </c>
      <c r="J7" s="2">
        <v>9.7078729409999998</v>
      </c>
      <c r="K7" s="2">
        <v>-2.9138736949999998E-4</v>
      </c>
      <c r="L7" s="2">
        <v>170</v>
      </c>
      <c r="M7" s="8">
        <f t="shared" si="0"/>
        <v>-4.6574696891483145E-5</v>
      </c>
      <c r="N7" s="8" t="str">
        <f t="shared" si="1"/>
        <v>NA</v>
      </c>
      <c r="O7" s="8">
        <f t="shared" si="2"/>
        <v>-2.4481267260851686E-4</v>
      </c>
      <c r="P7">
        <v>10.53478335</v>
      </c>
      <c r="Q7" s="1">
        <v>8.7012999999999992E-6</v>
      </c>
      <c r="R7">
        <v>240</v>
      </c>
      <c r="S7" s="8">
        <f t="shared" si="3"/>
        <v>-4.167645505938629E-5</v>
      </c>
      <c r="T7" s="10" t="str">
        <f t="shared" si="4"/>
        <v>NA</v>
      </c>
      <c r="U7" s="8">
        <f t="shared" si="5"/>
        <v>5.0377755059386287E-5</v>
      </c>
      <c r="V7">
        <v>9.8097920970000008</v>
      </c>
      <c r="W7">
        <v>-2.847034965E-4</v>
      </c>
      <c r="X7">
        <v>240</v>
      </c>
      <c r="Y7" s="8">
        <f t="shared" si="6"/>
        <v>-4.7063666393554813E-5</v>
      </c>
      <c r="Z7" s="8" t="str">
        <f t="shared" si="7"/>
        <v>NA</v>
      </c>
      <c r="AA7" s="8">
        <f t="shared" si="8"/>
        <v>-2.3763983010644519E-4</v>
      </c>
      <c r="AB7">
        <v>9.7130591870000007</v>
      </c>
      <c r="AC7">
        <v>-4.8776236669999999E-4</v>
      </c>
      <c r="AD7">
        <v>240</v>
      </c>
      <c r="AE7" s="8">
        <f t="shared" si="9"/>
        <v>-3.2591926298584162E-5</v>
      </c>
      <c r="AF7" s="8" t="str">
        <f t="shared" si="10"/>
        <v>NA</v>
      </c>
      <c r="AG7" s="8">
        <f t="shared" si="11"/>
        <v>-4.5517044040141582E-4</v>
      </c>
      <c r="AH7">
        <v>9.7948578949999998</v>
      </c>
      <c r="AI7">
        <v>-1.9310568030000001E-4</v>
      </c>
      <c r="AJ7">
        <v>240</v>
      </c>
      <c r="AK7" s="8">
        <f t="shared" si="12"/>
        <v>-3.2866399810083349E-5</v>
      </c>
      <c r="AL7" s="8" t="str">
        <f t="shared" si="13"/>
        <v>NA</v>
      </c>
      <c r="AM7" s="8">
        <f t="shared" si="14"/>
        <v>-1.6023928048991667E-4</v>
      </c>
      <c r="AN7">
        <v>9.7759187260000004</v>
      </c>
      <c r="AO7">
        <v>-3.201667982E-4</v>
      </c>
      <c r="AP7">
        <v>240</v>
      </c>
      <c r="AQ7" s="8">
        <f t="shared" si="15"/>
        <v>-3.2802849903887931E-5</v>
      </c>
      <c r="AR7" s="8" t="str">
        <f t="shared" si="16"/>
        <v>NA</v>
      </c>
      <c r="AS7" s="8">
        <f t="shared" si="17"/>
        <v>-2.8736394829611205E-4</v>
      </c>
      <c r="AT7" s="2">
        <v>9.9389991159999997</v>
      </c>
      <c r="AU7" s="2">
        <v>-2.8464407679999997E-4</v>
      </c>
      <c r="AV7" s="2">
        <v>112</v>
      </c>
      <c r="AW7" s="8">
        <f t="shared" si="18"/>
        <v>-3.3350062059120976E-5</v>
      </c>
      <c r="AX7" s="8" t="str">
        <f t="shared" si="19"/>
        <v>NA</v>
      </c>
      <c r="AY7" s="8">
        <f t="shared" si="20"/>
        <v>-2.5129401474087898E-4</v>
      </c>
      <c r="AZ7">
        <v>9.6453095910000002</v>
      </c>
      <c r="BA7">
        <v>-4.0818309289999998E-4</v>
      </c>
      <c r="BB7">
        <v>240</v>
      </c>
      <c r="BC7" s="8">
        <f t="shared" si="21"/>
        <v>-4.6274541638064096E-5</v>
      </c>
      <c r="BD7" s="8" t="str">
        <f t="shared" si="22"/>
        <v>NA</v>
      </c>
      <c r="BE7" s="8">
        <f t="shared" si="23"/>
        <v>-3.6190855126193587E-4</v>
      </c>
      <c r="BF7">
        <v>10.33453334</v>
      </c>
      <c r="BG7" s="1">
        <v>-2.9162999999999998E-5</v>
      </c>
      <c r="BH7">
        <v>240</v>
      </c>
      <c r="BI7" s="8">
        <f t="shared" si="24"/>
        <v>-4.0884249822208192E-5</v>
      </c>
      <c r="BJ7" s="10" t="str">
        <f t="shared" si="25"/>
        <v>NA</v>
      </c>
      <c r="BK7" s="8">
        <f t="shared" si="26"/>
        <v>1.1721249822208193E-5</v>
      </c>
      <c r="BL7">
        <v>10.21082502</v>
      </c>
      <c r="BM7">
        <v>-2.8388045540000002E-4</v>
      </c>
      <c r="BN7">
        <v>240</v>
      </c>
      <c r="BO7" s="8">
        <f t="shared" si="27"/>
        <v>-3.4262167057005814E-5</v>
      </c>
      <c r="BP7" s="8" t="str">
        <f t="shared" si="28"/>
        <v>NA</v>
      </c>
      <c r="BQ7" s="8">
        <f t="shared" si="29"/>
        <v>-2.4961828834299418E-4</v>
      </c>
      <c r="BR7" s="2">
        <v>10.181592609999999</v>
      </c>
      <c r="BS7" s="2">
        <v>-5.0623706460000003E-4</v>
      </c>
      <c r="BT7" s="2">
        <v>108</v>
      </c>
      <c r="BU7" s="8">
        <f t="shared" si="30"/>
        <v>-4.8847424411641229E-5</v>
      </c>
      <c r="BV7" s="8" t="str">
        <f t="shared" si="31"/>
        <v>NA</v>
      </c>
      <c r="BW7" s="8">
        <f t="shared" si="32"/>
        <v>-4.5738964018835881E-4</v>
      </c>
      <c r="BX7">
        <v>10.104088730000001</v>
      </c>
      <c r="BY7">
        <v>-4.3018723140000003E-4</v>
      </c>
      <c r="BZ7">
        <v>240</v>
      </c>
      <c r="CA7" s="8">
        <f t="shared" si="33"/>
        <v>-3.3904016115053335E-5</v>
      </c>
      <c r="CB7" s="8" t="str">
        <f t="shared" si="34"/>
        <v>NA</v>
      </c>
      <c r="CC7" s="8">
        <f t="shared" si="35"/>
        <v>-3.962832152849467E-4</v>
      </c>
      <c r="CD7">
        <v>10.39580415</v>
      </c>
      <c r="CE7" s="1">
        <v>2.6427E-5</v>
      </c>
      <c r="CF7">
        <v>240</v>
      </c>
      <c r="CG7" s="8">
        <f t="shared" si="36"/>
        <v>-4.1126642102578836E-5</v>
      </c>
      <c r="CH7" s="8" t="str">
        <f t="shared" si="37"/>
        <v>NA</v>
      </c>
      <c r="CI7" s="8">
        <f t="shared" si="38"/>
        <v>6.7553642102578839E-5</v>
      </c>
      <c r="CJ7">
        <v>10.16316627</v>
      </c>
      <c r="CK7">
        <v>-3.8502103389999998E-4</v>
      </c>
      <c r="CL7">
        <v>240</v>
      </c>
      <c r="CM7" s="8">
        <f t="shared" si="39"/>
        <v>-4.8759021812479176E-5</v>
      </c>
      <c r="CN7" s="8" t="str">
        <f t="shared" si="40"/>
        <v>NA</v>
      </c>
      <c r="CO7" s="8">
        <f t="shared" si="41"/>
        <v>-3.362620120875208E-4</v>
      </c>
      <c r="CP7">
        <v>10.09508961</v>
      </c>
      <c r="CQ7">
        <v>-3.3216523449999997E-4</v>
      </c>
      <c r="CR7">
        <v>240</v>
      </c>
      <c r="CS7" s="8">
        <f t="shared" si="42"/>
        <v>-3.3873819793776441E-5</v>
      </c>
      <c r="CT7" s="8" t="str">
        <f t="shared" si="43"/>
        <v>NA</v>
      </c>
      <c r="CU7" s="8">
        <f t="shared" si="44"/>
        <v>-2.9829141470622352E-4</v>
      </c>
      <c r="CV7">
        <v>10.34505001</v>
      </c>
      <c r="CW7" s="1">
        <v>-1.9114E-6</v>
      </c>
      <c r="CX7">
        <v>240</v>
      </c>
      <c r="CY7" s="8">
        <f t="shared" si="45"/>
        <v>-4.0925854619389842E-5</v>
      </c>
      <c r="CZ7" s="10" t="str">
        <f t="shared" si="46"/>
        <v>NA</v>
      </c>
      <c r="DA7" s="8">
        <f t="shared" si="47"/>
        <v>3.9014454619389839E-5</v>
      </c>
      <c r="DB7" t="s">
        <v>1</v>
      </c>
      <c r="DC7" s="5" t="s">
        <v>8</v>
      </c>
    </row>
    <row r="8" spans="1:107" x14ac:dyDescent="0.25">
      <c r="A8" s="9">
        <v>45619.029166319444</v>
      </c>
      <c r="B8">
        <v>6</v>
      </c>
      <c r="C8">
        <v>7</v>
      </c>
      <c r="D8" s="7">
        <v>45619</v>
      </c>
      <c r="E8">
        <v>0.41749999450000003</v>
      </c>
      <c r="F8">
        <v>14.056812470000001</v>
      </c>
      <c r="G8">
        <v>14.00760008</v>
      </c>
      <c r="H8">
        <v>14.267233340000001</v>
      </c>
      <c r="I8">
        <v>14.198487500000001</v>
      </c>
      <c r="J8">
        <v>9.74043539</v>
      </c>
      <c r="K8">
        <v>-3.4310186859999998E-4</v>
      </c>
      <c r="L8">
        <v>240</v>
      </c>
      <c r="M8" s="8">
        <f t="shared" si="0"/>
        <v>-4.7449336744277495E-5</v>
      </c>
      <c r="N8" s="8" t="str">
        <f t="shared" si="1"/>
        <v>NA</v>
      </c>
      <c r="O8" s="8">
        <f t="shared" si="2"/>
        <v>-2.9565253185572248E-4</v>
      </c>
      <c r="P8">
        <v>10.541787490000001</v>
      </c>
      <c r="Q8" s="1">
        <v>3.2533999999999997E-5</v>
      </c>
      <c r="R8">
        <v>240</v>
      </c>
      <c r="S8" s="8">
        <f t="shared" si="3"/>
        <v>-4.1793700684495313E-5</v>
      </c>
      <c r="T8" s="10" t="str">
        <f t="shared" si="4"/>
        <v>NA</v>
      </c>
      <c r="U8" s="8">
        <f t="shared" si="5"/>
        <v>7.432770068449531E-5</v>
      </c>
      <c r="V8">
        <v>9.8369154410000004</v>
      </c>
      <c r="W8">
        <v>-2.7331383360000003E-4</v>
      </c>
      <c r="X8">
        <v>240</v>
      </c>
      <c r="Y8" s="8">
        <f t="shared" si="6"/>
        <v>-4.791932748347011E-5</v>
      </c>
      <c r="Z8" s="8" t="str">
        <f t="shared" si="7"/>
        <v>NA</v>
      </c>
      <c r="AA8" s="8">
        <f t="shared" si="8"/>
        <v>-2.2539450611652992E-4</v>
      </c>
      <c r="AB8">
        <v>9.6851104180000007</v>
      </c>
      <c r="AC8">
        <v>-3.976089705E-4</v>
      </c>
      <c r="AD8">
        <v>240</v>
      </c>
      <c r="AE8" s="8">
        <f t="shared" si="9"/>
        <v>-3.2752604859226603E-5</v>
      </c>
      <c r="AF8" s="8" t="str">
        <f t="shared" si="10"/>
        <v>NA</v>
      </c>
      <c r="AG8" s="8">
        <f t="shared" si="11"/>
        <v>-3.648563656407734E-4</v>
      </c>
      <c r="AH8">
        <v>9.8075125019999998</v>
      </c>
      <c r="AI8">
        <v>-2.2063690880000001E-4</v>
      </c>
      <c r="AJ8">
        <v>240</v>
      </c>
      <c r="AK8" s="8">
        <f t="shared" si="12"/>
        <v>-3.3166537888193107E-5</v>
      </c>
      <c r="AL8" s="8" t="str">
        <f t="shared" si="13"/>
        <v>NA</v>
      </c>
      <c r="AM8" s="8">
        <f t="shared" si="14"/>
        <v>-1.874703709118069E-4</v>
      </c>
      <c r="AN8">
        <v>9.8082528750000009</v>
      </c>
      <c r="AO8">
        <v>-3.128995754E-4</v>
      </c>
      <c r="AP8">
        <v>240</v>
      </c>
      <c r="AQ8" s="8">
        <f t="shared" si="15"/>
        <v>-3.3169041643263619E-5</v>
      </c>
      <c r="AR8" s="8" t="str">
        <f t="shared" si="16"/>
        <v>NA</v>
      </c>
      <c r="AS8" s="8">
        <f t="shared" si="17"/>
        <v>-2.7973053375673635E-4</v>
      </c>
      <c r="AT8">
        <v>9.8727404199999995</v>
      </c>
      <c r="AU8">
        <v>-2.4501219710000002E-4</v>
      </c>
      <c r="AV8">
        <v>240</v>
      </c>
      <c r="AW8" s="8">
        <f t="shared" si="18"/>
        <v>-3.3387122283397679E-5</v>
      </c>
      <c r="AX8" s="8" t="str">
        <f t="shared" si="19"/>
        <v>NA</v>
      </c>
      <c r="AY8" s="8">
        <f t="shared" si="20"/>
        <v>-2.1162507481660236E-4</v>
      </c>
      <c r="AZ8">
        <v>9.6724529149999992</v>
      </c>
      <c r="BA8">
        <v>-4.1369777519999998E-4</v>
      </c>
      <c r="BB8">
        <v>240</v>
      </c>
      <c r="BC8" s="8">
        <f t="shared" si="21"/>
        <v>-4.7118168452529857E-5</v>
      </c>
      <c r="BD8" s="8" t="str">
        <f t="shared" si="22"/>
        <v>NA</v>
      </c>
      <c r="BE8" s="8">
        <f t="shared" si="23"/>
        <v>-3.665796067474701E-4</v>
      </c>
      <c r="BF8">
        <v>10.36191666</v>
      </c>
      <c r="BG8" s="1">
        <v>-5.0504999999999998E-5</v>
      </c>
      <c r="BH8">
        <v>240</v>
      </c>
      <c r="BI8" s="8">
        <f t="shared" si="24"/>
        <v>-4.10805893987648E-5</v>
      </c>
      <c r="BJ8" s="10" t="str">
        <f t="shared" si="25"/>
        <v>NA</v>
      </c>
      <c r="BK8" s="8">
        <f t="shared" si="26"/>
        <v>-9.4244106012351988E-6</v>
      </c>
      <c r="BL8">
        <v>10.221700029999999</v>
      </c>
      <c r="BM8">
        <v>-3.1099462129999998E-4</v>
      </c>
      <c r="BN8">
        <v>240</v>
      </c>
      <c r="BO8" s="8">
        <f t="shared" si="27"/>
        <v>-3.4567215821300782E-5</v>
      </c>
      <c r="BP8" s="8" t="str">
        <f t="shared" si="28"/>
        <v>NA</v>
      </c>
      <c r="BQ8" s="8">
        <f t="shared" si="29"/>
        <v>-2.7642740547869922E-4</v>
      </c>
      <c r="BR8" s="2">
        <v>9.9653902550000009</v>
      </c>
      <c r="BS8" s="2">
        <v>-5.1090638359999995E-4</v>
      </c>
      <c r="BT8" s="2">
        <v>134</v>
      </c>
      <c r="BU8" s="8">
        <f t="shared" si="30"/>
        <v>-4.8545176787794124E-5</v>
      </c>
      <c r="BV8" s="8" t="str">
        <f t="shared" si="31"/>
        <v>NA</v>
      </c>
      <c r="BW8" s="8">
        <f t="shared" si="32"/>
        <v>-4.6236120681220582E-4</v>
      </c>
      <c r="BX8">
        <v>10.15795544</v>
      </c>
      <c r="BY8">
        <v>-3.6774422570000001E-4</v>
      </c>
      <c r="BZ8">
        <v>240</v>
      </c>
      <c r="CA8" s="8">
        <f t="shared" si="33"/>
        <v>-3.4351647667911107E-5</v>
      </c>
      <c r="CB8" s="8" t="str">
        <f t="shared" si="34"/>
        <v>NA</v>
      </c>
      <c r="CC8" s="8">
        <f t="shared" si="35"/>
        <v>-3.3339257803208889E-4</v>
      </c>
      <c r="CD8">
        <v>10.39786666</v>
      </c>
      <c r="CE8" s="1">
        <v>1.5806000000000001E-5</v>
      </c>
      <c r="CF8">
        <v>240</v>
      </c>
      <c r="CG8" s="8">
        <f t="shared" si="36"/>
        <v>-4.1223115848006245E-5</v>
      </c>
      <c r="CH8" s="8" t="str">
        <f t="shared" si="37"/>
        <v>NA</v>
      </c>
      <c r="CI8" s="8">
        <f t="shared" si="38"/>
        <v>5.7029115848006249E-5</v>
      </c>
      <c r="CJ8">
        <v>10.11609251</v>
      </c>
      <c r="CK8">
        <v>-4.1532659039999998E-4</v>
      </c>
      <c r="CL8">
        <v>240</v>
      </c>
      <c r="CM8" s="8">
        <f t="shared" si="39"/>
        <v>-4.9279304345681137E-5</v>
      </c>
      <c r="CN8" s="8" t="str">
        <f t="shared" si="40"/>
        <v>NA</v>
      </c>
      <c r="CO8" s="8">
        <f t="shared" si="41"/>
        <v>-3.6604728605431884E-4</v>
      </c>
      <c r="CP8">
        <v>10.07886749</v>
      </c>
      <c r="CQ8">
        <v>-3.2791335419999999E-4</v>
      </c>
      <c r="CR8">
        <v>240</v>
      </c>
      <c r="CS8" s="8">
        <f t="shared" si="42"/>
        <v>-3.4084192134243466E-5</v>
      </c>
      <c r="CT8" s="8" t="str">
        <f t="shared" si="43"/>
        <v>NA</v>
      </c>
      <c r="CU8" s="8">
        <f t="shared" si="44"/>
        <v>-2.9382916206575655E-4</v>
      </c>
      <c r="CV8">
        <v>10.347983360000001</v>
      </c>
      <c r="CW8" s="1">
        <v>-1.9950999999999999E-5</v>
      </c>
      <c r="CX8">
        <v>240</v>
      </c>
      <c r="CY8" s="8">
        <f t="shared" si="45"/>
        <v>-4.1025349794447254E-5</v>
      </c>
      <c r="CZ8" s="10" t="str">
        <f t="shared" si="46"/>
        <v>NA</v>
      </c>
      <c r="DA8" s="8">
        <f t="shared" si="47"/>
        <v>2.1074349794447255E-5</v>
      </c>
      <c r="DB8" t="s">
        <v>1</v>
      </c>
      <c r="DC8" s="5" t="s">
        <v>8</v>
      </c>
    </row>
    <row r="9" spans="1:107" x14ac:dyDescent="0.25">
      <c r="A9" s="9">
        <v>45619.056944039352</v>
      </c>
      <c r="B9">
        <v>7</v>
      </c>
      <c r="C9">
        <v>8</v>
      </c>
      <c r="D9" s="7">
        <v>45619</v>
      </c>
      <c r="E9">
        <v>1.217499992</v>
      </c>
      <c r="F9">
        <v>14.06206255</v>
      </c>
      <c r="G9">
        <v>14.026237460000001</v>
      </c>
      <c r="H9">
        <v>14.20820831</v>
      </c>
      <c r="I9">
        <v>14.15542494</v>
      </c>
      <c r="J9">
        <v>9.7472154460000002</v>
      </c>
      <c r="K9">
        <v>-3.404968826E-4</v>
      </c>
      <c r="L9">
        <v>240</v>
      </c>
      <c r="M9" s="8">
        <f t="shared" si="0"/>
        <v>-4.8201282584604494E-5</v>
      </c>
      <c r="N9" s="8" t="str">
        <f t="shared" si="1"/>
        <v>NA</v>
      </c>
      <c r="O9" s="8">
        <f t="shared" si="2"/>
        <v>-2.9229560001539553E-4</v>
      </c>
      <c r="P9">
        <v>10.54198746</v>
      </c>
      <c r="Q9" s="1">
        <v>-1.6303999999999998E-5</v>
      </c>
      <c r="R9">
        <v>240</v>
      </c>
      <c r="S9" s="8">
        <f t="shared" si="3"/>
        <v>-4.1884031859606303E-5</v>
      </c>
      <c r="T9" s="10" t="str">
        <f t="shared" si="4"/>
        <v>NA</v>
      </c>
      <c r="U9" s="8">
        <f t="shared" si="5"/>
        <v>2.5580031859606305E-5</v>
      </c>
      <c r="V9">
        <v>9.822274578</v>
      </c>
      <c r="W9">
        <v>-2.8750946990000002E-4</v>
      </c>
      <c r="X9">
        <v>240</v>
      </c>
      <c r="Y9" s="8">
        <f t="shared" si="6"/>
        <v>-4.8572460020060885E-5</v>
      </c>
      <c r="Z9" s="8" t="str">
        <f t="shared" si="7"/>
        <v>NA</v>
      </c>
      <c r="AA9" s="8">
        <f t="shared" si="8"/>
        <v>-2.3893700987993914E-4</v>
      </c>
      <c r="AB9">
        <v>9.7615987739999994</v>
      </c>
      <c r="AC9">
        <v>-4.060605836E-4</v>
      </c>
      <c r="AD9">
        <v>240</v>
      </c>
      <c r="AE9" s="8">
        <f t="shared" si="9"/>
        <v>-3.326773877671544E-5</v>
      </c>
      <c r="AF9" s="8" t="str">
        <f t="shared" si="10"/>
        <v>NA</v>
      </c>
      <c r="AG9" s="8">
        <f t="shared" si="11"/>
        <v>-3.7279284482328456E-4</v>
      </c>
      <c r="AH9">
        <v>9.7929487349999995</v>
      </c>
      <c r="AI9">
        <v>-2.1026731489999999E-4</v>
      </c>
      <c r="AJ9">
        <v>240</v>
      </c>
      <c r="AK9" s="8">
        <f t="shared" si="12"/>
        <v>-3.3374580118728604E-5</v>
      </c>
      <c r="AL9" s="8" t="str">
        <f t="shared" si="13"/>
        <v>NA</v>
      </c>
      <c r="AM9" s="8">
        <f t="shared" si="14"/>
        <v>-1.7689273478127139E-4</v>
      </c>
      <c r="AN9">
        <v>9.7825704099999999</v>
      </c>
      <c r="AO9">
        <v>-3.2997151369999999E-4</v>
      </c>
      <c r="AP9">
        <v>240</v>
      </c>
      <c r="AQ9" s="8">
        <f t="shared" si="15"/>
        <v>-3.3339210563696342E-5</v>
      </c>
      <c r="AR9" s="8" t="str">
        <f t="shared" si="16"/>
        <v>NA</v>
      </c>
      <c r="AS9" s="8">
        <f t="shared" si="17"/>
        <v>-2.9663230313630367E-4</v>
      </c>
      <c r="AT9">
        <v>9.8759441569999993</v>
      </c>
      <c r="AU9">
        <v>-2.159102908E-4</v>
      </c>
      <c r="AV9">
        <v>240</v>
      </c>
      <c r="AW9" s="8">
        <f t="shared" si="18"/>
        <v>-3.3657430303691476E-5</v>
      </c>
      <c r="AX9" s="8" t="str">
        <f t="shared" si="19"/>
        <v>NA</v>
      </c>
      <c r="AY9" s="8">
        <f t="shared" si="20"/>
        <v>-1.8225286049630853E-4</v>
      </c>
      <c r="AZ9">
        <v>9.7011083290000002</v>
      </c>
      <c r="BA9">
        <v>-3.4723780180000001E-4</v>
      </c>
      <c r="BB9">
        <v>240</v>
      </c>
      <c r="BC9" s="8">
        <f t="shared" si="21"/>
        <v>-4.7973276731241481E-5</v>
      </c>
      <c r="BD9" s="8" t="str">
        <f t="shared" si="22"/>
        <v>NA</v>
      </c>
      <c r="BE9" s="8">
        <f t="shared" si="23"/>
        <v>-2.9926452506875853E-4</v>
      </c>
      <c r="BF9">
        <v>10.36597083</v>
      </c>
      <c r="BG9" s="1">
        <v>-7.6542E-5</v>
      </c>
      <c r="BH9">
        <v>240</v>
      </c>
      <c r="BI9" s="8">
        <f t="shared" si="24"/>
        <v>-4.1184705839089438E-5</v>
      </c>
      <c r="BJ9" s="10" t="str">
        <f t="shared" si="25"/>
        <v>NA</v>
      </c>
      <c r="BK9" s="8">
        <f t="shared" si="26"/>
        <v>-3.5357294160910562E-5</v>
      </c>
      <c r="BL9">
        <v>10.23960001</v>
      </c>
      <c r="BM9">
        <v>-3.3448659540000002E-4</v>
      </c>
      <c r="BN9">
        <v>240</v>
      </c>
      <c r="BO9" s="8">
        <f t="shared" si="27"/>
        <v>-3.4896777279767845E-5</v>
      </c>
      <c r="BP9" s="8" t="str">
        <f t="shared" si="28"/>
        <v>NA</v>
      </c>
      <c r="BQ9" s="8">
        <f t="shared" si="29"/>
        <v>-2.9958981812023216E-4</v>
      </c>
      <c r="BR9" s="2">
        <v>9.8655523009999992</v>
      </c>
      <c r="BS9" s="2">
        <v>-5.5328022120000001E-4</v>
      </c>
      <c r="BT9" s="2">
        <v>130</v>
      </c>
      <c r="BU9" s="8">
        <f t="shared" si="30"/>
        <v>-4.8786474142093782E-5</v>
      </c>
      <c r="BV9" s="8" t="str">
        <f t="shared" si="31"/>
        <v>NA</v>
      </c>
      <c r="BW9" s="8">
        <f t="shared" si="32"/>
        <v>-5.0449374705790627E-4</v>
      </c>
      <c r="BX9">
        <v>10.213447070000001</v>
      </c>
      <c r="BY9">
        <v>-3.8208881270000001E-4</v>
      </c>
      <c r="BZ9">
        <v>240</v>
      </c>
      <c r="CA9" s="8">
        <f t="shared" si="33"/>
        <v>-3.4807647497207992E-5</v>
      </c>
      <c r="CB9" s="8" t="str">
        <f t="shared" si="34"/>
        <v>NA</v>
      </c>
      <c r="CC9" s="8">
        <f t="shared" si="35"/>
        <v>-3.47281165202792E-4</v>
      </c>
      <c r="CD9">
        <v>10.396062479999999</v>
      </c>
      <c r="CE9" s="1">
        <v>-2.4912000000000001E-5</v>
      </c>
      <c r="CF9">
        <v>240</v>
      </c>
      <c r="CG9" s="8">
        <f t="shared" si="36"/>
        <v>-4.1304262007420151E-5</v>
      </c>
      <c r="CH9" s="8" t="str">
        <f t="shared" si="37"/>
        <v>NA</v>
      </c>
      <c r="CI9" s="8">
        <f t="shared" si="38"/>
        <v>1.6392262007420149E-5</v>
      </c>
      <c r="CJ9">
        <v>10.17636458</v>
      </c>
      <c r="CK9">
        <v>-4.2583161059999997E-4</v>
      </c>
      <c r="CL9">
        <v>240</v>
      </c>
      <c r="CM9" s="8">
        <f t="shared" si="39"/>
        <v>-5.0323482385508768E-5</v>
      </c>
      <c r="CN9" s="8" t="str">
        <f t="shared" si="40"/>
        <v>NA</v>
      </c>
      <c r="CO9" s="8">
        <f t="shared" si="41"/>
        <v>-3.755081282144912E-4</v>
      </c>
      <c r="CP9">
        <v>10.079058789999999</v>
      </c>
      <c r="CQ9">
        <v>-3.9038083900000002E-4</v>
      </c>
      <c r="CR9">
        <v>240</v>
      </c>
      <c r="CS9" s="8">
        <f t="shared" si="42"/>
        <v>-3.4349649345757631E-5</v>
      </c>
      <c r="CT9" s="8" t="str">
        <f t="shared" si="43"/>
        <v>NA</v>
      </c>
      <c r="CU9" s="8">
        <f t="shared" si="44"/>
        <v>-3.5603118965424238E-4</v>
      </c>
      <c r="CV9">
        <v>10.346133330000001</v>
      </c>
      <c r="CW9" s="1">
        <v>-6.5128000000000004E-5</v>
      </c>
      <c r="CX9">
        <v>240</v>
      </c>
      <c r="CY9" s="8">
        <f t="shared" si="45"/>
        <v>-4.110589010484885E-5</v>
      </c>
      <c r="CZ9" s="10" t="str">
        <f t="shared" si="46"/>
        <v>NA</v>
      </c>
      <c r="DA9" s="8">
        <f t="shared" si="47"/>
        <v>-2.4022109895151154E-5</v>
      </c>
      <c r="DB9" t="s">
        <v>1</v>
      </c>
      <c r="DC9" s="5" t="s">
        <v>8</v>
      </c>
    </row>
    <row r="10" spans="1:107" x14ac:dyDescent="0.25">
      <c r="A10" s="9">
        <v>45619.08472175926</v>
      </c>
      <c r="B10">
        <v>8</v>
      </c>
      <c r="C10">
        <v>9</v>
      </c>
      <c r="D10" s="7">
        <v>45619</v>
      </c>
      <c r="E10">
        <v>1.862499964</v>
      </c>
      <c r="F10">
        <v>14.07692919</v>
      </c>
      <c r="G10">
        <v>14.0398417</v>
      </c>
      <c r="H10">
        <v>14.183762400000001</v>
      </c>
      <c r="I10">
        <v>14.13906251</v>
      </c>
      <c r="J10" s="2">
        <v>9.6912979329999995</v>
      </c>
      <c r="K10" s="2">
        <v>-2.6821979420000002E-4</v>
      </c>
      <c r="L10" s="2">
        <v>242</v>
      </c>
      <c r="M10" s="8">
        <f t="shared" si="0"/>
        <v>-4.8639556377591683E-5</v>
      </c>
      <c r="N10" s="8" t="str">
        <f t="shared" si="1"/>
        <v>NA</v>
      </c>
      <c r="O10" s="8">
        <f t="shared" si="2"/>
        <v>-2.1958023782240834E-4</v>
      </c>
      <c r="P10">
        <v>10.532099990000001</v>
      </c>
      <c r="Q10" s="1">
        <v>1.9698E-5</v>
      </c>
      <c r="R10">
        <v>240</v>
      </c>
      <c r="S10" s="8">
        <f t="shared" si="3"/>
        <v>-4.1934202669985648E-5</v>
      </c>
      <c r="T10" s="10" t="str">
        <f t="shared" si="4"/>
        <v>NA</v>
      </c>
      <c r="U10" s="8">
        <f t="shared" si="5"/>
        <v>6.1632202669985648E-5</v>
      </c>
      <c r="V10">
        <v>9.817020436</v>
      </c>
      <c r="W10">
        <v>-2.5183736340000001E-4</v>
      </c>
      <c r="X10">
        <v>240</v>
      </c>
      <c r="Y10" s="8">
        <f t="shared" si="6"/>
        <v>-4.927054376595561E-5</v>
      </c>
      <c r="Z10" s="8" t="str">
        <f t="shared" si="7"/>
        <v>NA</v>
      </c>
      <c r="AA10" s="8">
        <f t="shared" si="8"/>
        <v>-2.0256681963404439E-4</v>
      </c>
      <c r="AB10">
        <v>9.8338370959999999</v>
      </c>
      <c r="AC10">
        <v>-3.1912391539999998E-4</v>
      </c>
      <c r="AD10">
        <v>240</v>
      </c>
      <c r="AE10" s="8">
        <f t="shared" si="9"/>
        <v>-3.3772296029592063E-5</v>
      </c>
      <c r="AF10" s="8" t="str">
        <f t="shared" si="10"/>
        <v>NA</v>
      </c>
      <c r="AG10" s="8">
        <f t="shared" si="11"/>
        <v>-2.8535161937040792E-4</v>
      </c>
      <c r="AH10">
        <v>9.7937870539999992</v>
      </c>
      <c r="AI10">
        <v>-1.8837453219999999E-4</v>
      </c>
      <c r="AJ10">
        <v>240</v>
      </c>
      <c r="AK10" s="8">
        <f t="shared" si="12"/>
        <v>-3.363475237687365E-5</v>
      </c>
      <c r="AL10" s="8" t="str">
        <f t="shared" si="13"/>
        <v>NA</v>
      </c>
      <c r="AM10" s="8">
        <f t="shared" si="14"/>
        <v>-1.5473977982312636E-4</v>
      </c>
      <c r="AN10">
        <v>9.8038641609999999</v>
      </c>
      <c r="AO10">
        <v>-3.3452358199999999E-4</v>
      </c>
      <c r="AP10">
        <v>240</v>
      </c>
      <c r="AQ10" s="8">
        <f t="shared" si="15"/>
        <v>-3.3669360133480111E-5</v>
      </c>
      <c r="AR10" s="8" t="str">
        <f t="shared" si="16"/>
        <v>NA</v>
      </c>
      <c r="AS10" s="8">
        <f t="shared" si="17"/>
        <v>-3.0085422186651987E-4</v>
      </c>
      <c r="AT10">
        <v>9.8674704589999997</v>
      </c>
      <c r="AU10">
        <v>-2.0919641300000001E-4</v>
      </c>
      <c r="AV10">
        <v>240</v>
      </c>
      <c r="AW10" s="8">
        <f t="shared" si="18"/>
        <v>-3.388780291470904E-5</v>
      </c>
      <c r="AX10" s="8" t="str">
        <f t="shared" si="19"/>
        <v>NA</v>
      </c>
      <c r="AY10" s="8">
        <f t="shared" si="20"/>
        <v>-1.7530861008529098E-4</v>
      </c>
      <c r="AZ10">
        <v>9.7234550080000002</v>
      </c>
      <c r="BA10">
        <v>-3.0755085249999998E-4</v>
      </c>
      <c r="BB10">
        <v>240</v>
      </c>
      <c r="BC10" s="8">
        <f t="shared" si="21"/>
        <v>-4.8800949193416168E-5</v>
      </c>
      <c r="BD10" s="8" t="str">
        <f t="shared" si="22"/>
        <v>NA</v>
      </c>
      <c r="BE10" s="8">
        <f t="shared" si="23"/>
        <v>-2.5874990330658379E-4</v>
      </c>
      <c r="BF10">
        <v>10.35742913</v>
      </c>
      <c r="BG10" s="1">
        <v>-5.4474000000000001E-5</v>
      </c>
      <c r="BH10">
        <v>240</v>
      </c>
      <c r="BI10" s="8">
        <f t="shared" si="24"/>
        <v>-4.1238739917948032E-5</v>
      </c>
      <c r="BJ10" s="10" t="str">
        <f t="shared" si="25"/>
        <v>NA</v>
      </c>
      <c r="BK10" s="8">
        <f t="shared" si="26"/>
        <v>-1.3235260082051969E-5</v>
      </c>
      <c r="BL10">
        <v>10.226737529999999</v>
      </c>
      <c r="BM10">
        <v>-2.6409152400000001E-4</v>
      </c>
      <c r="BN10">
        <v>240</v>
      </c>
      <c r="BO10" s="8">
        <f t="shared" si="27"/>
        <v>-3.5121631964046426E-5</v>
      </c>
      <c r="BP10" s="8" t="str">
        <f t="shared" si="28"/>
        <v>NA</v>
      </c>
      <c r="BQ10" s="8">
        <f t="shared" si="29"/>
        <v>-2.2896989203595358E-4</v>
      </c>
      <c r="BR10" s="2">
        <v>10.144249970000001</v>
      </c>
      <c r="BS10" s="2">
        <v>-3.9727631699999999E-4</v>
      </c>
      <c r="BT10" s="2">
        <v>52</v>
      </c>
      <c r="BU10" s="8">
        <f t="shared" si="30"/>
        <v>-5.0912872737517735E-5</v>
      </c>
      <c r="BV10" s="8" t="str">
        <f t="shared" si="31"/>
        <v>NA</v>
      </c>
      <c r="BW10" s="8">
        <f t="shared" si="32"/>
        <v>-3.4636344426248225E-4</v>
      </c>
      <c r="BX10">
        <v>10.209808349999999</v>
      </c>
      <c r="BY10">
        <v>-3.3963593950000001E-4</v>
      </c>
      <c r="BZ10">
        <v>240</v>
      </c>
      <c r="CA10" s="8">
        <f t="shared" si="33"/>
        <v>-3.5063492168469499E-5</v>
      </c>
      <c r="CB10" s="8" t="str">
        <f t="shared" si="34"/>
        <v>NA</v>
      </c>
      <c r="CC10" s="8">
        <f t="shared" si="35"/>
        <v>-3.0457244733153051E-4</v>
      </c>
      <c r="CD10">
        <v>10.384812500000001</v>
      </c>
      <c r="CE10" s="1">
        <v>-2.4737999999999999E-5</v>
      </c>
      <c r="CF10">
        <v>240</v>
      </c>
      <c r="CG10" s="8">
        <f t="shared" si="36"/>
        <v>-4.1347768486652991E-5</v>
      </c>
      <c r="CH10" s="8" t="str">
        <f t="shared" si="37"/>
        <v>NA</v>
      </c>
      <c r="CI10" s="8">
        <f t="shared" si="38"/>
        <v>1.6609768486652992E-5</v>
      </c>
      <c r="CJ10">
        <v>10.129713750000001</v>
      </c>
      <c r="CK10">
        <v>-4.3179769269999999E-4</v>
      </c>
      <c r="CL10">
        <v>240</v>
      </c>
      <c r="CM10" s="8">
        <f t="shared" si="39"/>
        <v>-5.0839917051179846E-5</v>
      </c>
      <c r="CN10" s="8" t="str">
        <f t="shared" si="40"/>
        <v>NA</v>
      </c>
      <c r="CO10" s="8">
        <f t="shared" si="41"/>
        <v>-3.8095777564882015E-4</v>
      </c>
      <c r="CP10">
        <v>10.07022665</v>
      </c>
      <c r="CQ10">
        <v>-3.9097654670000001E-4</v>
      </c>
      <c r="CR10">
        <v>240</v>
      </c>
      <c r="CS10" s="8">
        <f t="shared" si="42"/>
        <v>-3.4584127455927011E-5</v>
      </c>
      <c r="CT10" s="8" t="str">
        <f t="shared" si="43"/>
        <v>NA</v>
      </c>
      <c r="CU10" s="8">
        <f t="shared" si="44"/>
        <v>-3.5639241924407302E-4</v>
      </c>
      <c r="CV10">
        <v>10.33670832</v>
      </c>
      <c r="CW10" s="1">
        <v>-6.3328000000000001E-5</v>
      </c>
      <c r="CX10">
        <v>240</v>
      </c>
      <c r="CY10" s="8">
        <f t="shared" si="45"/>
        <v>-4.1156238740893954E-5</v>
      </c>
      <c r="CZ10" s="10" t="str">
        <f t="shared" si="46"/>
        <v>NA</v>
      </c>
      <c r="DA10" s="8">
        <f t="shared" si="47"/>
        <v>-2.2171761259106047E-5</v>
      </c>
      <c r="DB10" t="s">
        <v>1</v>
      </c>
      <c r="DC10" s="5" t="s">
        <v>8</v>
      </c>
    </row>
    <row r="11" spans="1:107" x14ac:dyDescent="0.25">
      <c r="A11" s="9">
        <v>45619.112499479168</v>
      </c>
      <c r="B11">
        <v>9</v>
      </c>
      <c r="C11">
        <v>10</v>
      </c>
      <c r="D11" s="7">
        <v>45619</v>
      </c>
      <c r="E11">
        <v>2.4175000099999999</v>
      </c>
      <c r="F11">
        <v>14.0564292</v>
      </c>
      <c r="G11">
        <v>14.02132087</v>
      </c>
      <c r="H11">
        <v>14.13914166</v>
      </c>
      <c r="I11">
        <v>14.0872083</v>
      </c>
      <c r="J11" s="2">
        <v>9.7170827640000006</v>
      </c>
      <c r="K11" s="2">
        <v>-3.2366705920000002E-4</v>
      </c>
      <c r="L11" s="2">
        <v>290</v>
      </c>
      <c r="M11" s="8">
        <f t="shared" si="0"/>
        <v>-4.9485662759497753E-5</v>
      </c>
      <c r="N11" s="8" t="str">
        <f t="shared" si="1"/>
        <v>NA</v>
      </c>
      <c r="O11" s="8">
        <f t="shared" si="2"/>
        <v>-2.7418139644050225E-4</v>
      </c>
      <c r="P11">
        <v>10.538849969999999</v>
      </c>
      <c r="Q11" s="1">
        <v>2.9096999999999999E-5</v>
      </c>
      <c r="R11">
        <v>240</v>
      </c>
      <c r="S11" s="8">
        <f t="shared" si="3"/>
        <v>-4.2050589860657808E-5</v>
      </c>
      <c r="T11" s="10" t="str">
        <f t="shared" si="4"/>
        <v>NA</v>
      </c>
      <c r="U11" s="8">
        <f t="shared" si="5"/>
        <v>7.1147589860657811E-5</v>
      </c>
      <c r="V11" s="2">
        <v>9.799657238</v>
      </c>
      <c r="W11" s="2">
        <v>-2.7222678830000002E-4</v>
      </c>
      <c r="X11" s="2">
        <v>276</v>
      </c>
      <c r="Y11" s="8">
        <f t="shared" si="6"/>
        <v>-4.9906185324978589E-5</v>
      </c>
      <c r="Z11" s="8" t="str">
        <f t="shared" si="7"/>
        <v>NA</v>
      </c>
      <c r="AA11" s="8">
        <f t="shared" si="8"/>
        <v>-2.2232060297502142E-4</v>
      </c>
      <c r="AB11" s="2">
        <v>9.7463307110000006</v>
      </c>
      <c r="AC11" s="2">
        <v>-3.65675987E-4</v>
      </c>
      <c r="AD11" s="2">
        <v>280</v>
      </c>
      <c r="AE11" s="8">
        <f t="shared" si="9"/>
        <v>-3.3727841716386868E-5</v>
      </c>
      <c r="AF11" s="8" t="str">
        <f t="shared" si="10"/>
        <v>NA</v>
      </c>
      <c r="AG11" s="8">
        <f t="shared" si="11"/>
        <v>-3.3194814528361314E-4</v>
      </c>
      <c r="AH11">
        <v>9.7900295889999995</v>
      </c>
      <c r="AI11">
        <v>-1.9633978310000001E-4</v>
      </c>
      <c r="AJ11">
        <v>240</v>
      </c>
      <c r="AK11" s="8">
        <f t="shared" si="12"/>
        <v>-3.3879064662136511E-5</v>
      </c>
      <c r="AL11" s="8" t="str">
        <f t="shared" si="13"/>
        <v>NA</v>
      </c>
      <c r="AM11" s="8">
        <f t="shared" si="14"/>
        <v>-1.6246071843786349E-4</v>
      </c>
      <c r="AN11">
        <v>9.7849166390000004</v>
      </c>
      <c r="AO11">
        <v>-3.3872356930000002E-4</v>
      </c>
      <c r="AP11">
        <v>240</v>
      </c>
      <c r="AQ11" s="8">
        <f t="shared" si="15"/>
        <v>-3.386137095017278E-5</v>
      </c>
      <c r="AR11" s="8" t="str">
        <f t="shared" si="16"/>
        <v>NA</v>
      </c>
      <c r="AS11" s="8">
        <f t="shared" si="17"/>
        <v>-3.0486219834982727E-4</v>
      </c>
      <c r="AT11">
        <v>9.8648687479999992</v>
      </c>
      <c r="AU11">
        <v>-1.948423427E-4</v>
      </c>
      <c r="AV11">
        <v>240</v>
      </c>
      <c r="AW11" s="8">
        <f t="shared" si="18"/>
        <v>-3.4138050672747734E-5</v>
      </c>
      <c r="AX11" s="8" t="str">
        <f t="shared" si="19"/>
        <v>NA</v>
      </c>
      <c r="AY11" s="8">
        <f t="shared" si="20"/>
        <v>-1.6070429202725227E-4</v>
      </c>
      <c r="AZ11">
        <v>9.7101899819999993</v>
      </c>
      <c r="BA11">
        <v>-3.1375903600000001E-4</v>
      </c>
      <c r="BB11">
        <v>240</v>
      </c>
      <c r="BC11" s="8">
        <f t="shared" si="21"/>
        <v>-4.9450560260752921E-5</v>
      </c>
      <c r="BD11" s="8" t="str">
        <f t="shared" si="22"/>
        <v>NA</v>
      </c>
      <c r="BE11" s="8">
        <f t="shared" si="23"/>
        <v>-2.6430847573924709E-4</v>
      </c>
      <c r="BF11">
        <v>10.36241669</v>
      </c>
      <c r="BG11" s="1">
        <v>-4.2976999999999999E-5</v>
      </c>
      <c r="BH11">
        <v>240</v>
      </c>
      <c r="BI11" s="8">
        <f t="shared" si="24"/>
        <v>-4.1346611388986808E-5</v>
      </c>
      <c r="BJ11" s="10" t="str">
        <f t="shared" si="25"/>
        <v>NA</v>
      </c>
      <c r="BK11" s="8">
        <f t="shared" si="26"/>
        <v>-1.6303886110131908E-6</v>
      </c>
      <c r="BL11">
        <v>10.22749585</v>
      </c>
      <c r="BM11">
        <v>-2.8988890590000001E-4</v>
      </c>
      <c r="BN11">
        <v>240</v>
      </c>
      <c r="BO11" s="8">
        <f t="shared" si="27"/>
        <v>-3.5392946475177694E-5</v>
      </c>
      <c r="BP11" s="8" t="str">
        <f t="shared" si="28"/>
        <v>NA</v>
      </c>
      <c r="BQ11" s="8">
        <f t="shared" si="29"/>
        <v>-2.5449595942482234E-4</v>
      </c>
      <c r="BR11">
        <v>9.8893554290000001</v>
      </c>
      <c r="BS11">
        <v>-4.423671718E-4</v>
      </c>
      <c r="BT11">
        <v>240</v>
      </c>
      <c r="BU11" s="8">
        <f t="shared" si="30"/>
        <v>-5.0362986459410403E-5</v>
      </c>
      <c r="BV11" s="8" t="str">
        <f t="shared" si="31"/>
        <v>NA</v>
      </c>
      <c r="BW11" s="8">
        <f t="shared" si="32"/>
        <v>-3.9200418534058961E-4</v>
      </c>
      <c r="BX11">
        <v>10.21536249</v>
      </c>
      <c r="BY11">
        <v>-3.178354332E-4</v>
      </c>
      <c r="BZ11">
        <v>240</v>
      </c>
      <c r="CA11" s="8">
        <f t="shared" si="33"/>
        <v>-3.5350958155911443E-5</v>
      </c>
      <c r="CB11" s="8" t="str">
        <f t="shared" si="34"/>
        <v>NA</v>
      </c>
      <c r="CC11" s="8">
        <f t="shared" si="35"/>
        <v>-2.8248447504408854E-4</v>
      </c>
      <c r="CD11">
        <v>10.38646668</v>
      </c>
      <c r="CE11" s="1">
        <v>-8.8106E-6</v>
      </c>
      <c r="CF11">
        <v>240</v>
      </c>
      <c r="CG11" s="8">
        <f t="shared" si="36"/>
        <v>-4.1442572169197337E-5</v>
      </c>
      <c r="CH11" s="8" t="str">
        <f t="shared" si="37"/>
        <v>NA</v>
      </c>
      <c r="CI11" s="8">
        <f t="shared" si="38"/>
        <v>3.2631972169197337E-5</v>
      </c>
      <c r="CJ11">
        <v>10.14965039</v>
      </c>
      <c r="CK11">
        <v>-4.120563481E-4</v>
      </c>
      <c r="CL11">
        <v>240</v>
      </c>
      <c r="CM11" s="8">
        <f t="shared" si="39"/>
        <v>-5.1688576553771221E-5</v>
      </c>
      <c r="CN11" s="8" t="str">
        <f t="shared" si="40"/>
        <v>NA</v>
      </c>
      <c r="CO11" s="8">
        <f t="shared" si="41"/>
        <v>-3.6036777154622876E-4</v>
      </c>
      <c r="CP11">
        <v>10.07133417</v>
      </c>
      <c r="CQ11">
        <v>-3.631299238E-4</v>
      </c>
      <c r="CR11">
        <v>240</v>
      </c>
      <c r="CS11" s="8">
        <f t="shared" si="42"/>
        <v>-3.4852538337860893E-5</v>
      </c>
      <c r="CT11" s="8" t="str">
        <f t="shared" si="43"/>
        <v>NA</v>
      </c>
      <c r="CU11" s="8">
        <f t="shared" si="44"/>
        <v>-3.2827738546213912E-4</v>
      </c>
      <c r="CV11">
        <v>10.336329170000001</v>
      </c>
      <c r="CW11" s="1">
        <v>-4.5510000000000003E-5</v>
      </c>
      <c r="CX11">
        <v>240</v>
      </c>
      <c r="CY11" s="8">
        <f t="shared" si="45"/>
        <v>-4.1242520752235701E-5</v>
      </c>
      <c r="CZ11" s="10" t="str">
        <f t="shared" si="46"/>
        <v>NA</v>
      </c>
      <c r="DA11" s="8">
        <f t="shared" si="47"/>
        <v>-4.2674792477643016E-6</v>
      </c>
      <c r="DB11" t="s">
        <v>1</v>
      </c>
      <c r="DC11" s="5" t="s">
        <v>8</v>
      </c>
    </row>
    <row r="12" spans="1:107" x14ac:dyDescent="0.25">
      <c r="A12" s="9">
        <v>45619.140277199076</v>
      </c>
      <c r="B12">
        <v>10</v>
      </c>
      <c r="C12">
        <v>11</v>
      </c>
      <c r="D12" s="7">
        <v>45619</v>
      </c>
      <c r="E12">
        <v>3.2175000250000001</v>
      </c>
      <c r="F12">
        <v>14.09078328</v>
      </c>
      <c r="G12">
        <v>14.057816710000001</v>
      </c>
      <c r="H12">
        <v>14.2076042</v>
      </c>
      <c r="I12">
        <v>14.095874930000001</v>
      </c>
      <c r="J12" s="2">
        <v>9.6058070969999996</v>
      </c>
      <c r="K12" s="2">
        <v>-2.9151371819999999E-4</v>
      </c>
      <c r="L12" s="2">
        <v>198</v>
      </c>
      <c r="M12" s="8">
        <f t="shared" si="0"/>
        <v>-4.9627463063542708E-5</v>
      </c>
      <c r="N12" s="8" t="str">
        <f t="shared" si="1"/>
        <v>NA</v>
      </c>
      <c r="O12" s="8">
        <f t="shared" si="2"/>
        <v>-2.4188625513645728E-4</v>
      </c>
      <c r="P12">
        <v>10.532483320000001</v>
      </c>
      <c r="Q12" s="1">
        <v>-2.0690999999999999E-5</v>
      </c>
      <c r="R12">
        <v>240</v>
      </c>
      <c r="S12" s="8">
        <f t="shared" si="3"/>
        <v>-4.2114644233440409E-5</v>
      </c>
      <c r="T12" s="10" t="str">
        <f t="shared" si="4"/>
        <v>NA</v>
      </c>
      <c r="U12" s="8">
        <f t="shared" si="5"/>
        <v>2.142364423344041E-5</v>
      </c>
      <c r="V12">
        <v>9.8460900149999997</v>
      </c>
      <c r="W12">
        <v>-2.642333228E-4</v>
      </c>
      <c r="X12">
        <v>240</v>
      </c>
      <c r="Y12" s="8">
        <f t="shared" si="6"/>
        <v>-5.0868861263343055E-5</v>
      </c>
      <c r="Z12" s="8" t="str">
        <f t="shared" si="7"/>
        <v>NA</v>
      </c>
      <c r="AA12" s="8">
        <f t="shared" si="8"/>
        <v>-2.1336446153665694E-4</v>
      </c>
      <c r="AB12">
        <v>9.7459758480000005</v>
      </c>
      <c r="AC12">
        <v>-4.0957471280000002E-4</v>
      </c>
      <c r="AD12">
        <v>240</v>
      </c>
      <c r="AE12" s="8">
        <f t="shared" si="9"/>
        <v>-3.3982672778874367E-5</v>
      </c>
      <c r="AF12" s="8" t="str">
        <f t="shared" si="10"/>
        <v>NA</v>
      </c>
      <c r="AG12" s="8">
        <f t="shared" si="11"/>
        <v>-3.7559204002112563E-4</v>
      </c>
      <c r="AH12">
        <v>9.7833258230000002</v>
      </c>
      <c r="AI12">
        <v>-2.0067012290000001E-4</v>
      </c>
      <c r="AJ12">
        <v>240</v>
      </c>
      <c r="AK12" s="8">
        <f t="shared" si="12"/>
        <v>-3.4112906220709193E-5</v>
      </c>
      <c r="AL12" s="8" t="str">
        <f t="shared" si="13"/>
        <v>NA</v>
      </c>
      <c r="AM12" s="8">
        <f t="shared" si="14"/>
        <v>-1.6655721667929081E-4</v>
      </c>
      <c r="AN12">
        <v>9.7940570670000007</v>
      </c>
      <c r="AO12">
        <v>-3.4261975630000001E-4</v>
      </c>
      <c r="AP12">
        <v>240</v>
      </c>
      <c r="AQ12" s="8">
        <f t="shared" si="15"/>
        <v>-3.4150324367342207E-5</v>
      </c>
      <c r="AR12" s="8" t="str">
        <f t="shared" si="16"/>
        <v>NA</v>
      </c>
      <c r="AS12" s="8">
        <f t="shared" si="17"/>
        <v>-3.0846943193265779E-4</v>
      </c>
      <c r="AT12">
        <v>9.8654695629999996</v>
      </c>
      <c r="AU12">
        <v>-2.0254891279999999E-4</v>
      </c>
      <c r="AV12">
        <v>240</v>
      </c>
      <c r="AW12" s="8">
        <f t="shared" si="18"/>
        <v>-3.4399328420065022E-5</v>
      </c>
      <c r="AX12" s="8" t="str">
        <f t="shared" si="19"/>
        <v>NA</v>
      </c>
      <c r="AY12" s="8">
        <f t="shared" si="20"/>
        <v>-1.6814958437993496E-4</v>
      </c>
      <c r="AZ12">
        <v>9.7466941669999994</v>
      </c>
      <c r="BA12">
        <v>-3.0834145839999999E-4</v>
      </c>
      <c r="BB12">
        <v>240</v>
      </c>
      <c r="BC12" s="8">
        <f t="shared" si="21"/>
        <v>-5.035534233406641E-5</v>
      </c>
      <c r="BD12" s="8" t="str">
        <f t="shared" si="22"/>
        <v>NA</v>
      </c>
      <c r="BE12" s="8">
        <f t="shared" si="23"/>
        <v>-2.5798611606593359E-4</v>
      </c>
      <c r="BF12">
        <v>10.364537500000001</v>
      </c>
      <c r="BG12" s="1">
        <v>-9.2469999999999997E-6</v>
      </c>
      <c r="BH12">
        <v>240</v>
      </c>
      <c r="BI12" s="8">
        <f t="shared" si="24"/>
        <v>-4.1443104745087965E-5</v>
      </c>
      <c r="BJ12" s="10" t="str">
        <f t="shared" si="25"/>
        <v>NA</v>
      </c>
      <c r="BK12" s="8">
        <f t="shared" si="26"/>
        <v>3.2196104745087964E-5</v>
      </c>
      <c r="BL12">
        <v>10.218070839999999</v>
      </c>
      <c r="BM12">
        <v>-2.3915156970000001E-4</v>
      </c>
      <c r="BN12">
        <v>240</v>
      </c>
      <c r="BO12" s="8">
        <f t="shared" si="27"/>
        <v>-3.5628793176040498E-5</v>
      </c>
      <c r="BP12" s="8" t="str">
        <f t="shared" si="28"/>
        <v>NA</v>
      </c>
      <c r="BQ12" s="8">
        <f t="shared" si="29"/>
        <v>-2.0352277652395951E-4</v>
      </c>
      <c r="BR12">
        <v>9.8274929320000002</v>
      </c>
      <c r="BS12">
        <v>-4.068530424E-4</v>
      </c>
      <c r="BT12">
        <v>240</v>
      </c>
      <c r="BU12" s="8">
        <f t="shared" si="30"/>
        <v>-5.077278125253789E-5</v>
      </c>
      <c r="BV12" s="8" t="str">
        <f t="shared" si="31"/>
        <v>NA</v>
      </c>
      <c r="BW12" s="8">
        <f t="shared" si="32"/>
        <v>-3.560802611474621E-4</v>
      </c>
      <c r="BX12">
        <v>10.20265835</v>
      </c>
      <c r="BY12">
        <v>-2.7789064420000002E-4</v>
      </c>
      <c r="BZ12">
        <v>240</v>
      </c>
      <c r="CA12" s="8">
        <f t="shared" si="33"/>
        <v>-3.5575052266710712E-5</v>
      </c>
      <c r="CB12" s="8" t="str">
        <f t="shared" si="34"/>
        <v>NA</v>
      </c>
      <c r="CC12" s="8">
        <f t="shared" si="35"/>
        <v>-2.423155919332893E-4</v>
      </c>
      <c r="CD12">
        <v>10.37950833</v>
      </c>
      <c r="CE12" s="1">
        <v>2.8472000000000001E-5</v>
      </c>
      <c r="CF12">
        <v>240</v>
      </c>
      <c r="CG12" s="8">
        <f t="shared" si="36"/>
        <v>-4.1502966333297842E-5</v>
      </c>
      <c r="CH12" s="8" t="str">
        <f t="shared" si="37"/>
        <v>NA</v>
      </c>
      <c r="CI12" s="8">
        <f t="shared" si="38"/>
        <v>6.997496633329785E-5</v>
      </c>
      <c r="CJ12">
        <v>10.14958502</v>
      </c>
      <c r="CK12">
        <v>-4.3779216000000001E-4</v>
      </c>
      <c r="CL12">
        <v>240</v>
      </c>
      <c r="CM12" s="8">
        <f t="shared" si="39"/>
        <v>-5.2436838529439858E-5</v>
      </c>
      <c r="CN12" s="8" t="str">
        <f t="shared" si="40"/>
        <v>NA</v>
      </c>
      <c r="CO12" s="8">
        <f t="shared" si="41"/>
        <v>-3.8535532147056017E-4</v>
      </c>
      <c r="CP12">
        <v>10.069668350000001</v>
      </c>
      <c r="CQ12">
        <v>-3.5057479320000002E-4</v>
      </c>
      <c r="CR12">
        <v>240</v>
      </c>
      <c r="CS12" s="8">
        <f t="shared" si="42"/>
        <v>-3.511133721925449E-5</v>
      </c>
      <c r="CT12" s="8" t="str">
        <f t="shared" si="43"/>
        <v>NA</v>
      </c>
      <c r="CU12" s="8">
        <f t="shared" si="44"/>
        <v>-3.1546345598074555E-4</v>
      </c>
      <c r="CV12">
        <v>10.344554159999999</v>
      </c>
      <c r="CW12" s="1">
        <v>-3.7746000000000001E-5</v>
      </c>
      <c r="CX12">
        <v>240</v>
      </c>
      <c r="CY12" s="8">
        <f t="shared" si="45"/>
        <v>-4.1363200393082218E-5</v>
      </c>
      <c r="CZ12" s="10" t="str">
        <f t="shared" si="46"/>
        <v>NA</v>
      </c>
      <c r="DA12" s="8">
        <f t="shared" si="47"/>
        <v>3.6172003930822172E-6</v>
      </c>
      <c r="DB12" t="s">
        <v>1</v>
      </c>
      <c r="DC12" s="5" t="s">
        <v>8</v>
      </c>
    </row>
    <row r="13" spans="1:107" x14ac:dyDescent="0.25">
      <c r="A13" s="9">
        <v>45619.168054918984</v>
      </c>
      <c r="B13">
        <v>11</v>
      </c>
      <c r="C13">
        <v>12</v>
      </c>
      <c r="D13" s="7">
        <v>45619</v>
      </c>
      <c r="E13">
        <v>3.8625000300000001</v>
      </c>
      <c r="F13">
        <v>14.068266639999999</v>
      </c>
      <c r="G13">
        <v>14.05444166</v>
      </c>
      <c r="H13">
        <v>14.283595829999999</v>
      </c>
      <c r="I13">
        <v>14.16999165</v>
      </c>
      <c r="J13" s="2">
        <v>9.491003761</v>
      </c>
      <c r="K13" s="2">
        <v>-3.9618697549999998E-4</v>
      </c>
      <c r="L13" s="2">
        <v>54</v>
      </c>
      <c r="M13" s="8">
        <f t="shared" si="0"/>
        <v>-4.9734363281170359E-5</v>
      </c>
      <c r="N13" s="8" t="str">
        <f t="shared" si="1"/>
        <v>NA</v>
      </c>
      <c r="O13" s="8">
        <f t="shared" si="2"/>
        <v>-3.4645261221882964E-4</v>
      </c>
      <c r="P13">
        <v>10.52768331</v>
      </c>
      <c r="Q13" s="1">
        <v>3.2496999999999997E-5</v>
      </c>
      <c r="R13">
        <v>240</v>
      </c>
      <c r="S13" s="8">
        <f t="shared" si="3"/>
        <v>-4.2184868048038514E-5</v>
      </c>
      <c r="T13" s="10" t="str">
        <f t="shared" si="4"/>
        <v>NA</v>
      </c>
      <c r="U13" s="8">
        <f t="shared" si="5"/>
        <v>7.4681868048038504E-5</v>
      </c>
      <c r="V13">
        <v>9.8369404360000008</v>
      </c>
      <c r="W13">
        <v>-2.7959661039999998E-4</v>
      </c>
      <c r="X13">
        <v>240</v>
      </c>
      <c r="Y13" s="8">
        <f t="shared" si="6"/>
        <v>-5.1547126261776045E-5</v>
      </c>
      <c r="Z13" s="8" t="str">
        <f t="shared" si="7"/>
        <v>NA</v>
      </c>
      <c r="AA13" s="8">
        <f t="shared" si="8"/>
        <v>-2.2804948413822395E-4</v>
      </c>
      <c r="AB13">
        <v>9.7769158320000003</v>
      </c>
      <c r="AC13">
        <v>-4.1476109499999998E-4</v>
      </c>
      <c r="AD13">
        <v>240</v>
      </c>
      <c r="AE13" s="8">
        <f t="shared" si="9"/>
        <v>-3.4347427584323215E-5</v>
      </c>
      <c r="AF13" s="8" t="str">
        <f t="shared" si="10"/>
        <v>NA</v>
      </c>
      <c r="AG13" s="8">
        <f t="shared" si="11"/>
        <v>-3.8041366741567678E-4</v>
      </c>
      <c r="AH13">
        <v>9.7915383340000002</v>
      </c>
      <c r="AI13">
        <v>-2.1018301390000001E-4</v>
      </c>
      <c r="AJ13">
        <v>240</v>
      </c>
      <c r="AK13" s="8">
        <f t="shared" si="12"/>
        <v>-3.4398798112327846E-5</v>
      </c>
      <c r="AL13" s="8" t="str">
        <f t="shared" si="13"/>
        <v>NA</v>
      </c>
      <c r="AM13" s="8">
        <f t="shared" si="14"/>
        <v>-1.7578421578767216E-4</v>
      </c>
      <c r="AN13">
        <v>9.7655087349999992</v>
      </c>
      <c r="AO13">
        <v>-3.1866640720000001E-4</v>
      </c>
      <c r="AP13">
        <v>240</v>
      </c>
      <c r="AQ13" s="8">
        <f t="shared" si="15"/>
        <v>-3.4307353143171486E-5</v>
      </c>
      <c r="AR13" s="8" t="str">
        <f t="shared" si="16"/>
        <v>NA</v>
      </c>
      <c r="AS13" s="8">
        <f t="shared" si="17"/>
        <v>-2.8435905405682855E-4</v>
      </c>
      <c r="AT13">
        <v>9.8611620739999992</v>
      </c>
      <c r="AU13">
        <v>-2.0640474779999999E-4</v>
      </c>
      <c r="AV13">
        <v>240</v>
      </c>
      <c r="AW13" s="8">
        <f t="shared" si="18"/>
        <v>-3.4643394302874219E-5</v>
      </c>
      <c r="AX13" s="8" t="str">
        <f t="shared" si="19"/>
        <v>NA</v>
      </c>
      <c r="AY13" s="8">
        <f t="shared" si="20"/>
        <v>-1.7176135349712576E-4</v>
      </c>
      <c r="AZ13">
        <v>9.7468621100000004</v>
      </c>
      <c r="BA13">
        <v>-2.9284981099999999E-4</v>
      </c>
      <c r="BB13">
        <v>240</v>
      </c>
      <c r="BC13" s="8">
        <f t="shared" si="21"/>
        <v>-5.107510156324493E-5</v>
      </c>
      <c r="BD13" s="8" t="str">
        <f t="shared" si="22"/>
        <v>NA</v>
      </c>
      <c r="BE13" s="8">
        <f t="shared" si="23"/>
        <v>-2.4177470943675505E-4</v>
      </c>
      <c r="BF13">
        <v>10.35545836</v>
      </c>
      <c r="BG13" s="1">
        <v>2.6642E-5</v>
      </c>
      <c r="BH13">
        <v>240</v>
      </c>
      <c r="BI13" s="8">
        <f t="shared" si="24"/>
        <v>-4.149475545855466E-5</v>
      </c>
      <c r="BJ13" s="10" t="str">
        <f t="shared" si="25"/>
        <v>NA</v>
      </c>
      <c r="BK13" s="8">
        <f t="shared" si="26"/>
        <v>6.8136755458554654E-5</v>
      </c>
      <c r="BL13">
        <v>10.22355001</v>
      </c>
      <c r="BM13">
        <v>-2.2762033990000001E-4</v>
      </c>
      <c r="BN13">
        <v>240</v>
      </c>
      <c r="BO13" s="8">
        <f t="shared" si="27"/>
        <v>-3.5916504719602239E-5</v>
      </c>
      <c r="BP13" s="8" t="str">
        <f t="shared" si="28"/>
        <v>NA</v>
      </c>
      <c r="BQ13" s="8">
        <f t="shared" si="29"/>
        <v>-1.9170383518039776E-4</v>
      </c>
      <c r="BR13" s="2">
        <v>9.8429405610000007</v>
      </c>
      <c r="BS13" s="2">
        <v>-3.6724050479999999E-4</v>
      </c>
      <c r="BT13" s="2">
        <v>170</v>
      </c>
      <c r="BU13" s="8">
        <f t="shared" si="30"/>
        <v>-5.1578567867321362E-5</v>
      </c>
      <c r="BV13" s="8" t="str">
        <f t="shared" si="31"/>
        <v>NA</v>
      </c>
      <c r="BW13" s="8">
        <f t="shared" si="32"/>
        <v>-3.1566193693267864E-4</v>
      </c>
      <c r="BX13">
        <v>10.206099999999999</v>
      </c>
      <c r="BY13">
        <v>-2.691194267E-4</v>
      </c>
      <c r="BZ13">
        <v>240</v>
      </c>
      <c r="CA13" s="8">
        <f t="shared" si="33"/>
        <v>-3.5855200831431395E-5</v>
      </c>
      <c r="CB13" s="8" t="str">
        <f t="shared" si="34"/>
        <v>NA</v>
      </c>
      <c r="CC13" s="8">
        <f t="shared" si="35"/>
        <v>-2.3326422586856859E-4</v>
      </c>
      <c r="CD13">
        <v>10.382404129999999</v>
      </c>
      <c r="CE13" s="1">
        <v>2.6060000000000001E-5</v>
      </c>
      <c r="CF13">
        <v>240</v>
      </c>
      <c r="CG13" s="8">
        <f t="shared" si="36"/>
        <v>-4.1602728287754701E-5</v>
      </c>
      <c r="CH13" s="8" t="str">
        <f t="shared" si="37"/>
        <v>NA</v>
      </c>
      <c r="CI13" s="8">
        <f t="shared" si="38"/>
        <v>6.7662728287754705E-5</v>
      </c>
      <c r="CJ13">
        <v>10.17301249</v>
      </c>
      <c r="CK13">
        <v>-3.6032928649999999E-4</v>
      </c>
      <c r="CL13">
        <v>240</v>
      </c>
      <c r="CM13" s="8">
        <f t="shared" si="39"/>
        <v>-5.3308197065579409E-5</v>
      </c>
      <c r="CN13" s="8" t="str">
        <f t="shared" si="40"/>
        <v>NA</v>
      </c>
      <c r="CO13" s="8">
        <f t="shared" si="41"/>
        <v>-3.0702108943442058E-4</v>
      </c>
      <c r="CP13">
        <v>10.07655791</v>
      </c>
      <c r="CQ13">
        <v>-3.1103269739999999E-4</v>
      </c>
      <c r="CR13">
        <v>240</v>
      </c>
      <c r="CS13" s="8">
        <f t="shared" si="42"/>
        <v>-3.5400104599464893E-5</v>
      </c>
      <c r="CT13" s="8" t="str">
        <f t="shared" si="43"/>
        <v>NA</v>
      </c>
      <c r="CU13" s="8">
        <f t="shared" si="44"/>
        <v>-2.7563259280053511E-4</v>
      </c>
      <c r="CV13">
        <v>10.339754129999999</v>
      </c>
      <c r="CW13" s="1">
        <v>5.5241000000000002E-6</v>
      </c>
      <c r="CX13">
        <v>240</v>
      </c>
      <c r="CY13" s="8">
        <f t="shared" si="45"/>
        <v>-4.1431827951064313E-5</v>
      </c>
      <c r="CZ13" s="10" t="str">
        <f t="shared" si="46"/>
        <v>NA</v>
      </c>
      <c r="DA13" s="8">
        <f t="shared" si="47"/>
        <v>4.695592795106431E-5</v>
      </c>
      <c r="DB13" t="s">
        <v>1</v>
      </c>
      <c r="DC13" s="5" t="s">
        <v>8</v>
      </c>
    </row>
    <row r="14" spans="1:107" x14ac:dyDescent="0.25">
      <c r="A14" s="9">
        <v>45619.195832638892</v>
      </c>
      <c r="B14">
        <v>12</v>
      </c>
      <c r="C14">
        <v>13</v>
      </c>
      <c r="D14" s="7">
        <v>45619</v>
      </c>
      <c r="E14">
        <v>4.4174999829999999</v>
      </c>
      <c r="F14">
        <v>14.08999579</v>
      </c>
      <c r="G14">
        <v>14.06677502</v>
      </c>
      <c r="H14">
        <v>14.34649999</v>
      </c>
      <c r="I14">
        <v>14.201675010000001</v>
      </c>
      <c r="J14" s="2">
        <v>8.5972566189999995</v>
      </c>
      <c r="K14" s="2">
        <v>1.246357843E-2</v>
      </c>
      <c r="L14" s="2">
        <v>46</v>
      </c>
      <c r="M14" s="8">
        <f t="shared" si="0"/>
        <v>-4.5685087697708389E-5</v>
      </c>
      <c r="N14" s="8" t="str">
        <f t="shared" si="1"/>
        <v>NA</v>
      </c>
      <c r="O14" s="8">
        <f t="shared" si="2"/>
        <v>1.2509263517697709E-2</v>
      </c>
      <c r="P14">
        <v>10.533574979999999</v>
      </c>
      <c r="Q14" s="1">
        <v>-1.3396E-5</v>
      </c>
      <c r="R14">
        <v>240</v>
      </c>
      <c r="S14" s="8">
        <f t="shared" si="3"/>
        <v>-4.2297943144306738E-5</v>
      </c>
      <c r="T14" s="10" t="str">
        <f t="shared" si="4"/>
        <v>NA</v>
      </c>
      <c r="U14" s="8">
        <f t="shared" si="5"/>
        <v>2.8901943144306739E-5</v>
      </c>
      <c r="V14">
        <v>9.7954195859999995</v>
      </c>
      <c r="W14">
        <v>-3.2847645510000002E-4</v>
      </c>
      <c r="X14">
        <v>240</v>
      </c>
      <c r="Y14" s="8">
        <f t="shared" si="6"/>
        <v>-5.2052023413291165E-5</v>
      </c>
      <c r="Z14" s="8" t="str">
        <f t="shared" si="7"/>
        <v>NA</v>
      </c>
      <c r="AA14" s="8">
        <f t="shared" si="8"/>
        <v>-2.7642443168670884E-4</v>
      </c>
      <c r="AB14">
        <v>9.7823487720000006</v>
      </c>
      <c r="AC14">
        <v>-3.425324303E-4</v>
      </c>
      <c r="AD14">
        <v>240</v>
      </c>
      <c r="AE14" s="8">
        <f t="shared" si="9"/>
        <v>-3.4623528853539131E-5</v>
      </c>
      <c r="AF14" s="8" t="str">
        <f t="shared" si="10"/>
        <v>NA</v>
      </c>
      <c r="AG14" s="8">
        <f t="shared" si="11"/>
        <v>-3.0790890144646085E-4</v>
      </c>
      <c r="AH14">
        <v>9.7650812429999991</v>
      </c>
      <c r="AI14">
        <v>-2.223077145E-4</v>
      </c>
      <c r="AJ14">
        <v>240</v>
      </c>
      <c r="AK14" s="8">
        <f t="shared" si="12"/>
        <v>-3.4562412366845042E-5</v>
      </c>
      <c r="AL14" s="8" t="str">
        <f t="shared" si="13"/>
        <v>NA</v>
      </c>
      <c r="AM14" s="8">
        <f t="shared" si="14"/>
        <v>-1.8774530213315496E-4</v>
      </c>
      <c r="AN14" s="2">
        <v>9.8292804230000002</v>
      </c>
      <c r="AO14" s="2">
        <v>-3.3259155029999999E-4</v>
      </c>
      <c r="AP14" s="2">
        <v>102</v>
      </c>
      <c r="AQ14" s="8">
        <f t="shared" si="15"/>
        <v>-3.4789638180697221E-5</v>
      </c>
      <c r="AR14" s="8" t="str">
        <f t="shared" si="16"/>
        <v>NA</v>
      </c>
      <c r="AS14" s="8">
        <f t="shared" si="17"/>
        <v>-2.9780191211930277E-4</v>
      </c>
      <c r="AT14">
        <v>9.8506804110000008</v>
      </c>
      <c r="AU14">
        <v>-2.065937491E-4</v>
      </c>
      <c r="AV14">
        <v>240</v>
      </c>
      <c r="AW14" s="8">
        <f t="shared" si="18"/>
        <v>-3.4865381043608043E-5</v>
      </c>
      <c r="AX14" s="8" t="str">
        <f t="shared" si="19"/>
        <v>NA</v>
      </c>
      <c r="AY14" s="8">
        <f t="shared" si="20"/>
        <v>-1.7172836805639196E-4</v>
      </c>
      <c r="AZ14">
        <v>9.7290745699999999</v>
      </c>
      <c r="BA14">
        <v>-2.8533229480000002E-4</v>
      </c>
      <c r="BB14">
        <v>240</v>
      </c>
      <c r="BC14" s="8">
        <f t="shared" si="21"/>
        <v>-5.1699471662356172E-5</v>
      </c>
      <c r="BD14" s="8" t="str">
        <f t="shared" si="22"/>
        <v>NA</v>
      </c>
      <c r="BE14" s="8">
        <f t="shared" si="23"/>
        <v>-2.3363282313764385E-4</v>
      </c>
      <c r="BF14">
        <v>10.345954170000001</v>
      </c>
      <c r="BG14" s="1">
        <v>-4.5472999999999996E-6</v>
      </c>
      <c r="BH14">
        <v>240</v>
      </c>
      <c r="BI14" s="8">
        <f t="shared" si="24"/>
        <v>-4.1544545141336553E-5</v>
      </c>
      <c r="BJ14" s="10" t="str">
        <f t="shared" si="25"/>
        <v>NA</v>
      </c>
      <c r="BK14" s="8">
        <f t="shared" si="26"/>
        <v>3.699724514133655E-5</v>
      </c>
      <c r="BL14" s="2">
        <v>10.14817476</v>
      </c>
      <c r="BM14" s="2">
        <v>-2.223932248E-4</v>
      </c>
      <c r="BN14" s="2">
        <v>206</v>
      </c>
      <c r="BO14" s="8">
        <f t="shared" si="27"/>
        <v>-3.5918329002880241E-5</v>
      </c>
      <c r="BP14" s="8" t="str">
        <f t="shared" si="28"/>
        <v>NA</v>
      </c>
      <c r="BQ14" s="8">
        <f t="shared" si="29"/>
        <v>-1.8647489579711975E-4</v>
      </c>
      <c r="BR14" s="2">
        <v>10.02419003</v>
      </c>
      <c r="BS14" s="2">
        <v>-5.3902052669999999E-4</v>
      </c>
      <c r="BT14" s="2">
        <v>60</v>
      </c>
      <c r="BU14" s="8">
        <f t="shared" si="30"/>
        <v>-5.326769002183301E-5</v>
      </c>
      <c r="BV14" s="8" t="str">
        <f t="shared" si="31"/>
        <v>NA</v>
      </c>
      <c r="BW14" s="8">
        <f t="shared" si="32"/>
        <v>-4.8575283667816696E-4</v>
      </c>
      <c r="BX14">
        <v>10.19290419</v>
      </c>
      <c r="BY14">
        <v>-2.837722141E-4</v>
      </c>
      <c r="BZ14">
        <v>240</v>
      </c>
      <c r="CA14" s="8">
        <f t="shared" si="33"/>
        <v>-3.6076643815232895E-5</v>
      </c>
      <c r="CB14" s="8" t="str">
        <f t="shared" si="34"/>
        <v>NA</v>
      </c>
      <c r="CC14" s="8">
        <f t="shared" si="35"/>
        <v>-2.4769557028476709E-4</v>
      </c>
      <c r="CD14">
        <v>10.38862084</v>
      </c>
      <c r="CE14" s="1">
        <v>1.9069999999999999E-5</v>
      </c>
      <c r="CF14">
        <v>240</v>
      </c>
      <c r="CG14" s="8">
        <f t="shared" si="36"/>
        <v>-4.1715874664812058E-5</v>
      </c>
      <c r="CH14" s="8" t="str">
        <f t="shared" si="37"/>
        <v>NA</v>
      </c>
      <c r="CI14" s="8">
        <f t="shared" si="38"/>
        <v>6.0785874664812056E-5</v>
      </c>
      <c r="CJ14">
        <v>10.131657519999999</v>
      </c>
      <c r="CK14">
        <v>-3.9992395240000001E-4</v>
      </c>
      <c r="CL14">
        <v>240</v>
      </c>
      <c r="CM14" s="8">
        <f t="shared" si="39"/>
        <v>-5.3838763088845132E-5</v>
      </c>
      <c r="CN14" s="8" t="str">
        <f t="shared" si="40"/>
        <v>NA</v>
      </c>
      <c r="CO14" s="8">
        <f t="shared" si="41"/>
        <v>-3.4608518931115485E-4</v>
      </c>
      <c r="CP14">
        <v>10.088654549999999</v>
      </c>
      <c r="CQ14">
        <v>-2.9517453920000001E-4</v>
      </c>
      <c r="CR14">
        <v>240</v>
      </c>
      <c r="CS14" s="8">
        <f t="shared" si="42"/>
        <v>-3.5707663879775821E-5</v>
      </c>
      <c r="CT14" s="8" t="str">
        <f t="shared" si="43"/>
        <v>NA</v>
      </c>
      <c r="CU14" s="8">
        <f t="shared" si="44"/>
        <v>-2.5946687532022421E-4</v>
      </c>
      <c r="CV14">
        <v>10.343229190000001</v>
      </c>
      <c r="CW14" s="1">
        <v>1.3315000000000001E-6</v>
      </c>
      <c r="CX14">
        <v>240</v>
      </c>
      <c r="CY14" s="8">
        <f t="shared" si="45"/>
        <v>-4.1533602887702032E-5</v>
      </c>
      <c r="CZ14" s="10" t="str">
        <f t="shared" si="46"/>
        <v>NA</v>
      </c>
      <c r="DA14" s="8">
        <f t="shared" si="47"/>
        <v>4.2865102887702031E-5</v>
      </c>
      <c r="DB14" t="s">
        <v>1</v>
      </c>
      <c r="DC14" s="5" t="s">
        <v>8</v>
      </c>
    </row>
    <row r="15" spans="1:107" x14ac:dyDescent="0.25">
      <c r="A15" s="9">
        <v>45619.223610358793</v>
      </c>
      <c r="B15">
        <v>13</v>
      </c>
      <c r="C15">
        <v>14</v>
      </c>
      <c r="D15" s="7">
        <v>45619</v>
      </c>
      <c r="E15">
        <v>5.2174999890000002</v>
      </c>
      <c r="F15">
        <v>14.09574989</v>
      </c>
      <c r="G15">
        <v>14.066062519999999</v>
      </c>
      <c r="H15">
        <v>14.33519991</v>
      </c>
      <c r="I15">
        <v>14.196495840000001</v>
      </c>
      <c r="J15" s="2">
        <v>9.5398712779999997</v>
      </c>
      <c r="K15" s="2">
        <v>-3.2641389679999999E-4</v>
      </c>
      <c r="L15" s="2">
        <v>122</v>
      </c>
      <c r="M15" s="8">
        <f t="shared" si="0"/>
        <v>-5.1397686231043665E-5</v>
      </c>
      <c r="N15" s="8" t="str">
        <f t="shared" si="1"/>
        <v>NA</v>
      </c>
      <c r="O15" s="8">
        <f t="shared" si="2"/>
        <v>-2.7501621056895631E-4</v>
      </c>
      <c r="P15">
        <v>10.525408349999999</v>
      </c>
      <c r="Q15" s="1">
        <v>3.6673999999999998E-6</v>
      </c>
      <c r="R15">
        <v>240</v>
      </c>
      <c r="S15" s="8">
        <f t="shared" si="3"/>
        <v>-4.2354547316988526E-5</v>
      </c>
      <c r="T15" s="10" t="str">
        <f t="shared" si="4"/>
        <v>NA</v>
      </c>
      <c r="U15" s="8">
        <f t="shared" si="5"/>
        <v>4.6021947316988524E-5</v>
      </c>
      <c r="V15">
        <v>9.8219024899999994</v>
      </c>
      <c r="W15">
        <v>-2.7897651080000002E-4</v>
      </c>
      <c r="X15">
        <v>240</v>
      </c>
      <c r="Y15" s="8">
        <f t="shared" si="6"/>
        <v>-5.2917177565813122E-5</v>
      </c>
      <c r="Z15" s="8" t="str">
        <f t="shared" si="7"/>
        <v>NA</v>
      </c>
      <c r="AA15" s="8">
        <f t="shared" si="8"/>
        <v>-2.2605933323418691E-4</v>
      </c>
      <c r="AB15">
        <v>9.743302087</v>
      </c>
      <c r="AC15">
        <v>-3.7038016270000003E-4</v>
      </c>
      <c r="AD15">
        <v>240</v>
      </c>
      <c r="AE15" s="8">
        <f t="shared" si="9"/>
        <v>-3.4741316322696543E-5</v>
      </c>
      <c r="AF15" s="8" t="str">
        <f t="shared" si="10"/>
        <v>NA</v>
      </c>
      <c r="AG15" s="8">
        <f t="shared" si="11"/>
        <v>-3.356388463773035E-4</v>
      </c>
      <c r="AH15">
        <v>9.7867208360000006</v>
      </c>
      <c r="AI15">
        <v>-1.7987025839999999E-4</v>
      </c>
      <c r="AJ15">
        <v>240</v>
      </c>
      <c r="AK15" s="8">
        <f t="shared" si="12"/>
        <v>-3.4896132880766462E-5</v>
      </c>
      <c r="AL15" s="8" t="str">
        <f t="shared" si="13"/>
        <v>NA</v>
      </c>
      <c r="AM15" s="8">
        <f t="shared" si="14"/>
        <v>-1.4497412551923354E-4</v>
      </c>
      <c r="AN15" s="2">
        <v>9.5775052370000004</v>
      </c>
      <c r="AO15" s="2">
        <v>-3.176676554E-4</v>
      </c>
      <c r="AP15" s="2">
        <v>114</v>
      </c>
      <c r="AQ15" s="8">
        <f t="shared" si="15"/>
        <v>-3.4150140891644078E-5</v>
      </c>
      <c r="AR15" s="8" t="str">
        <f t="shared" si="16"/>
        <v>NA</v>
      </c>
      <c r="AS15" s="8">
        <f t="shared" si="17"/>
        <v>-2.835175145083559E-4</v>
      </c>
      <c r="AT15">
        <v>9.8774733379999997</v>
      </c>
      <c r="AU15">
        <v>-1.9155020490000001E-4</v>
      </c>
      <c r="AV15">
        <v>240</v>
      </c>
      <c r="AW15" s="8">
        <f t="shared" si="18"/>
        <v>-3.5219725575615252E-5</v>
      </c>
      <c r="AX15" s="8" t="str">
        <f t="shared" si="19"/>
        <v>NA</v>
      </c>
      <c r="AY15" s="8">
        <f t="shared" si="20"/>
        <v>-1.5633047932438475E-4</v>
      </c>
      <c r="AZ15">
        <v>9.7252150139999998</v>
      </c>
      <c r="BA15">
        <v>-2.9095037670000002E-4</v>
      </c>
      <c r="BB15">
        <v>240</v>
      </c>
      <c r="BC15" s="8">
        <f t="shared" si="21"/>
        <v>-5.2396257271492194E-5</v>
      </c>
      <c r="BD15" s="8" t="str">
        <f t="shared" si="22"/>
        <v>NA</v>
      </c>
      <c r="BE15" s="8">
        <f t="shared" si="23"/>
        <v>-2.3855411942850783E-4</v>
      </c>
      <c r="BF15">
        <v>10.33953751</v>
      </c>
      <c r="BG15" s="1">
        <v>-8.7377999999999996E-6</v>
      </c>
      <c r="BH15">
        <v>240</v>
      </c>
      <c r="BI15" s="8">
        <f t="shared" si="24"/>
        <v>-4.1606597686357012E-5</v>
      </c>
      <c r="BJ15" s="10" t="str">
        <f t="shared" si="25"/>
        <v>NA</v>
      </c>
      <c r="BK15" s="8">
        <f t="shared" si="26"/>
        <v>3.2868797686357016E-5</v>
      </c>
      <c r="BL15">
        <v>10.213679190000001</v>
      </c>
      <c r="BM15">
        <v>-2.4512003810000003E-4</v>
      </c>
      <c r="BN15">
        <v>240</v>
      </c>
      <c r="BO15" s="8">
        <f t="shared" si="27"/>
        <v>-3.6418521810154469E-5</v>
      </c>
      <c r="BP15" s="8" t="str">
        <f t="shared" si="28"/>
        <v>NA</v>
      </c>
      <c r="BQ15" s="8">
        <f t="shared" si="29"/>
        <v>-2.0870151628984556E-4</v>
      </c>
      <c r="BR15" s="2">
        <v>9.7896015999999992</v>
      </c>
      <c r="BS15" s="2">
        <v>-3.3625842940000002E-4</v>
      </c>
      <c r="BT15" s="2">
        <v>122</v>
      </c>
      <c r="BU15" s="8">
        <f t="shared" si="30"/>
        <v>-5.2743151002893762E-5</v>
      </c>
      <c r="BV15" s="8" t="str">
        <f t="shared" si="31"/>
        <v>NA</v>
      </c>
      <c r="BW15" s="8">
        <f t="shared" si="32"/>
        <v>-2.8351527839710628E-4</v>
      </c>
      <c r="BX15">
        <v>10.18164999</v>
      </c>
      <c r="BY15">
        <v>-3.0631260759999998E-4</v>
      </c>
      <c r="BZ15">
        <v>240</v>
      </c>
      <c r="CA15" s="8">
        <f t="shared" si="33"/>
        <v>-3.6304316527507265E-5</v>
      </c>
      <c r="CB15" s="8" t="str">
        <f t="shared" si="34"/>
        <v>NA</v>
      </c>
      <c r="CC15" s="8">
        <f t="shared" si="35"/>
        <v>-2.7000829107249274E-4</v>
      </c>
      <c r="CD15">
        <v>10.39101249</v>
      </c>
      <c r="CE15" s="1">
        <v>1.1987000000000001E-5</v>
      </c>
      <c r="CF15">
        <v>240</v>
      </c>
      <c r="CG15" s="8">
        <f t="shared" si="36"/>
        <v>-4.1813734493172779E-5</v>
      </c>
      <c r="CH15" s="8" t="str">
        <f t="shared" si="37"/>
        <v>NA</v>
      </c>
      <c r="CI15" s="8">
        <f t="shared" si="38"/>
        <v>5.3800734493172778E-5</v>
      </c>
      <c r="CJ15">
        <v>10.12670335</v>
      </c>
      <c r="CK15">
        <v>-4.2053572069999999E-4</v>
      </c>
      <c r="CL15">
        <v>240</v>
      </c>
      <c r="CM15" s="8">
        <f t="shared" si="39"/>
        <v>-5.4559344268980271E-5</v>
      </c>
      <c r="CN15" s="8" t="str">
        <f t="shared" si="40"/>
        <v>NA</v>
      </c>
      <c r="CO15" s="8">
        <f t="shared" si="41"/>
        <v>-3.6597637643101972E-4</v>
      </c>
      <c r="CP15">
        <v>10.08194041</v>
      </c>
      <c r="CQ15">
        <v>-3.3980337959999999E-4</v>
      </c>
      <c r="CR15">
        <v>240</v>
      </c>
      <c r="CS15" s="8">
        <f t="shared" si="42"/>
        <v>-3.5948785925227657E-5</v>
      </c>
      <c r="CT15" s="8" t="str">
        <f t="shared" si="43"/>
        <v>NA</v>
      </c>
      <c r="CU15" s="8">
        <f t="shared" si="44"/>
        <v>-3.0385459367477231E-4</v>
      </c>
      <c r="CV15">
        <v>10.344779190000001</v>
      </c>
      <c r="CW15" s="1">
        <v>-1.5597E-5</v>
      </c>
      <c r="CX15">
        <v>240</v>
      </c>
      <c r="CY15" s="8">
        <f t="shared" si="45"/>
        <v>-4.1627690358127841E-5</v>
      </c>
      <c r="CZ15" s="10" t="str">
        <f t="shared" si="46"/>
        <v>NA</v>
      </c>
      <c r="DA15" s="8">
        <f t="shared" si="47"/>
        <v>2.6030690358127841E-5</v>
      </c>
      <c r="DB15" t="s">
        <v>1</v>
      </c>
      <c r="DC15" s="5" t="s">
        <v>8</v>
      </c>
    </row>
    <row r="16" spans="1:107" x14ac:dyDescent="0.25">
      <c r="A16" s="9">
        <v>45619.251388078701</v>
      </c>
      <c r="B16">
        <v>14</v>
      </c>
      <c r="C16">
        <v>15</v>
      </c>
      <c r="D16" s="7">
        <v>45619</v>
      </c>
      <c r="E16">
        <v>5.862500066</v>
      </c>
      <c r="F16">
        <v>14.08522913</v>
      </c>
      <c r="G16">
        <v>14.03617083</v>
      </c>
      <c r="H16">
        <v>14.30594996</v>
      </c>
      <c r="I16">
        <v>14.200399989999999</v>
      </c>
      <c r="J16" s="2">
        <v>9.6147470570000007</v>
      </c>
      <c r="K16" s="2">
        <v>-5.988080665E-4</v>
      </c>
      <c r="L16" s="2">
        <v>100</v>
      </c>
      <c r="M16" s="8">
        <f t="shared" si="0"/>
        <v>-5.2510239544676166E-5</v>
      </c>
      <c r="N16" s="8" t="str">
        <f t="shared" si="1"/>
        <v>NA</v>
      </c>
      <c r="O16" s="8">
        <f t="shared" si="2"/>
        <v>-5.4629782695532383E-4</v>
      </c>
      <c r="P16">
        <v>10.52985417</v>
      </c>
      <c r="Q16" s="1">
        <v>2.7384000000000001E-5</v>
      </c>
      <c r="R16">
        <v>240</v>
      </c>
      <c r="S16" s="8">
        <f t="shared" si="3"/>
        <v>-4.2461872750186186E-5</v>
      </c>
      <c r="T16" s="10" t="str">
        <f t="shared" si="4"/>
        <v>NA</v>
      </c>
      <c r="U16" s="8">
        <f t="shared" si="5"/>
        <v>6.9845872750186187E-5</v>
      </c>
      <c r="V16">
        <v>9.7548716469999999</v>
      </c>
      <c r="W16">
        <v>-3.6329648409999998E-4</v>
      </c>
      <c r="X16">
        <v>240</v>
      </c>
      <c r="Y16" s="8">
        <f t="shared" si="6"/>
        <v>-5.327551976924979E-5</v>
      </c>
      <c r="Z16" s="8" t="str">
        <f t="shared" si="7"/>
        <v>NA</v>
      </c>
      <c r="AA16" s="8">
        <f t="shared" si="8"/>
        <v>-3.1002096433075017E-4</v>
      </c>
      <c r="AB16">
        <v>9.6592791560000002</v>
      </c>
      <c r="AC16">
        <v>-5.4086541900000003E-4</v>
      </c>
      <c r="AD16">
        <v>240</v>
      </c>
      <c r="AE16" s="8">
        <f t="shared" si="9"/>
        <v>-3.4695500280181558E-5</v>
      </c>
      <c r="AF16" s="8" t="str">
        <f t="shared" si="10"/>
        <v>NA</v>
      </c>
      <c r="AG16" s="8">
        <f t="shared" si="11"/>
        <v>-5.0616991871981843E-4</v>
      </c>
      <c r="AH16">
        <v>9.7863024989999996</v>
      </c>
      <c r="AI16">
        <v>-2.388956626E-4</v>
      </c>
      <c r="AJ16">
        <v>240</v>
      </c>
      <c r="AK16" s="8">
        <f t="shared" si="12"/>
        <v>-3.5151759837594655E-5</v>
      </c>
      <c r="AL16" s="8" t="str">
        <f t="shared" si="13"/>
        <v>NA</v>
      </c>
      <c r="AM16" s="8">
        <f t="shared" si="14"/>
        <v>-2.0374390276240535E-4</v>
      </c>
      <c r="AN16" s="2">
        <v>9.5986682180000003</v>
      </c>
      <c r="AO16" s="2">
        <v>-4.7027831970000001E-4</v>
      </c>
      <c r="AP16" s="2">
        <v>192</v>
      </c>
      <c r="AQ16" s="8">
        <f t="shared" si="15"/>
        <v>-3.4477789746880029E-5</v>
      </c>
      <c r="AR16" s="8" t="str">
        <f t="shared" si="16"/>
        <v>NA</v>
      </c>
      <c r="AS16" s="8">
        <f t="shared" si="17"/>
        <v>-4.3580052995311998E-4</v>
      </c>
      <c r="AT16">
        <v>9.8676862280000002</v>
      </c>
      <c r="AU16">
        <v>-2.6542475060000001E-4</v>
      </c>
      <c r="AV16">
        <v>240</v>
      </c>
      <c r="AW16" s="8">
        <f t="shared" si="18"/>
        <v>-3.5444084880356021E-5</v>
      </c>
      <c r="AX16" s="8" t="str">
        <f t="shared" si="19"/>
        <v>NA</v>
      </c>
      <c r="AY16" s="8">
        <f t="shared" si="20"/>
        <v>-2.2998066571964398E-4</v>
      </c>
      <c r="AZ16">
        <v>9.7179120860000001</v>
      </c>
      <c r="BA16">
        <v>-3.321343625E-4</v>
      </c>
      <c r="BB16">
        <v>240</v>
      </c>
      <c r="BC16" s="8">
        <f t="shared" si="21"/>
        <v>-5.3073667823476225E-5</v>
      </c>
      <c r="BD16" s="8" t="str">
        <f t="shared" si="22"/>
        <v>NA</v>
      </c>
      <c r="BE16" s="8">
        <f t="shared" si="23"/>
        <v>-2.790606946765238E-4</v>
      </c>
      <c r="BF16">
        <v>10.347320870000001</v>
      </c>
      <c r="BG16" s="1">
        <v>-6.5699999999999998E-5</v>
      </c>
      <c r="BH16">
        <v>240</v>
      </c>
      <c r="BI16" s="8">
        <f t="shared" si="24"/>
        <v>-4.1725803130214274E-5</v>
      </c>
      <c r="BJ16" s="10" t="str">
        <f t="shared" si="25"/>
        <v>NA</v>
      </c>
      <c r="BK16" s="8">
        <f t="shared" si="26"/>
        <v>-2.3974196869785723E-5</v>
      </c>
      <c r="BL16">
        <v>10.223749959999999</v>
      </c>
      <c r="BM16">
        <v>-3.0168978069999999E-4</v>
      </c>
      <c r="BN16">
        <v>240</v>
      </c>
      <c r="BO16" s="8">
        <f t="shared" si="27"/>
        <v>-3.6723042565898709E-5</v>
      </c>
      <c r="BP16" s="8" t="str">
        <f t="shared" si="28"/>
        <v>NA</v>
      </c>
      <c r="BQ16" s="8">
        <f t="shared" si="29"/>
        <v>-2.6496673813410126E-4</v>
      </c>
      <c r="BR16" s="2">
        <v>9.6259822530000001</v>
      </c>
      <c r="BS16" s="2">
        <v>-9.4236074490000002E-4</v>
      </c>
      <c r="BT16" s="2">
        <v>152</v>
      </c>
      <c r="BU16" s="8">
        <f t="shared" si="30"/>
        <v>-5.2571599747892525E-5</v>
      </c>
      <c r="BV16" s="8" t="str">
        <f t="shared" si="31"/>
        <v>NA</v>
      </c>
      <c r="BW16" s="8">
        <f t="shared" si="32"/>
        <v>-8.8978914515210755E-4</v>
      </c>
      <c r="BX16">
        <v>10.16521461</v>
      </c>
      <c r="BY16">
        <v>-3.8799641339999999E-4</v>
      </c>
      <c r="BZ16">
        <v>240</v>
      </c>
      <c r="CA16" s="8">
        <f t="shared" si="33"/>
        <v>-3.6512787409222344E-5</v>
      </c>
      <c r="CB16" s="8" t="str">
        <f t="shared" si="34"/>
        <v>NA</v>
      </c>
      <c r="CC16" s="8">
        <f t="shared" si="35"/>
        <v>-3.5148362599077764E-4</v>
      </c>
      <c r="CD16">
        <v>10.39015416</v>
      </c>
      <c r="CE16" s="1">
        <v>-1.4525000000000001E-5</v>
      </c>
      <c r="CF16">
        <v>240</v>
      </c>
      <c r="CG16" s="8">
        <f t="shared" si="36"/>
        <v>-4.1898529331364674E-5</v>
      </c>
      <c r="CH16" s="8" t="str">
        <f t="shared" si="37"/>
        <v>NA</v>
      </c>
      <c r="CI16" s="8">
        <f t="shared" si="38"/>
        <v>2.7373529331364673E-5</v>
      </c>
      <c r="CJ16">
        <v>10.084090399999999</v>
      </c>
      <c r="CK16">
        <v>-4.9201506140000005E-4</v>
      </c>
      <c r="CL16">
        <v>240</v>
      </c>
      <c r="CM16" s="8">
        <f t="shared" si="39"/>
        <v>-5.5073523968439145E-5</v>
      </c>
      <c r="CN16" s="8" t="str">
        <f t="shared" si="40"/>
        <v>NA</v>
      </c>
      <c r="CO16" s="8">
        <f t="shared" si="41"/>
        <v>-4.3694153743156089E-4</v>
      </c>
      <c r="CP16">
        <v>10.05728914</v>
      </c>
      <c r="CQ16">
        <v>-4.315181585E-4</v>
      </c>
      <c r="CR16">
        <v>240</v>
      </c>
      <c r="CS16" s="8">
        <f t="shared" si="42"/>
        <v>-3.6125126165132741E-5</v>
      </c>
      <c r="CT16" s="8" t="str">
        <f t="shared" si="43"/>
        <v>NA</v>
      </c>
      <c r="CU16" s="8">
        <f t="shared" si="44"/>
        <v>-3.9539303233486727E-4</v>
      </c>
      <c r="CV16">
        <v>10.344862490000001</v>
      </c>
      <c r="CW16" s="1">
        <v>-4.5116E-5</v>
      </c>
      <c r="CX16">
        <v>240</v>
      </c>
      <c r="CY16" s="8">
        <f t="shared" si="45"/>
        <v>-4.1715889657810355E-5</v>
      </c>
      <c r="CZ16" s="10" t="str">
        <f t="shared" si="46"/>
        <v>NA</v>
      </c>
      <c r="DA16" s="8">
        <f t="shared" si="47"/>
        <v>-3.4001103421896442E-6</v>
      </c>
      <c r="DB16" t="s">
        <v>1</v>
      </c>
      <c r="DC16" s="5" t="s">
        <v>8</v>
      </c>
    </row>
    <row r="17" spans="1:107" x14ac:dyDescent="0.25">
      <c r="A17" s="9">
        <v>45619.279165798609</v>
      </c>
      <c r="B17">
        <v>15</v>
      </c>
      <c r="C17">
        <v>16</v>
      </c>
      <c r="D17" s="7">
        <v>45619</v>
      </c>
      <c r="E17">
        <v>6.4174999540000002</v>
      </c>
      <c r="F17">
        <v>14.098191610000001</v>
      </c>
      <c r="G17">
        <v>14.07037914</v>
      </c>
      <c r="H17">
        <v>14.31658751</v>
      </c>
      <c r="I17">
        <v>14.2319292</v>
      </c>
      <c r="J17" s="2">
        <v>9.5419856169999999</v>
      </c>
      <c r="K17" s="2">
        <v>-3.749189584E-4</v>
      </c>
      <c r="L17" s="2">
        <v>264</v>
      </c>
      <c r="M17" s="8">
        <f t="shared" si="0"/>
        <v>-5.2816638904207314E-5</v>
      </c>
      <c r="N17" s="8" t="str">
        <f t="shared" si="1"/>
        <v>NA</v>
      </c>
      <c r="O17" s="8">
        <f t="shared" si="2"/>
        <v>-3.2210231949579267E-4</v>
      </c>
      <c r="P17">
        <v>10.532466660000001</v>
      </c>
      <c r="Q17" s="1">
        <v>-1.9089E-5</v>
      </c>
      <c r="R17">
        <v>240</v>
      </c>
      <c r="S17" s="8">
        <f t="shared" si="3"/>
        <v>-4.2561865188864333E-5</v>
      </c>
      <c r="T17" s="10" t="str">
        <f t="shared" si="4"/>
        <v>NA</v>
      </c>
      <c r="U17" s="8">
        <f t="shared" si="5"/>
        <v>2.3472865188864333E-5</v>
      </c>
      <c r="V17">
        <v>9.7717050039999993</v>
      </c>
      <c r="W17">
        <v>-3.204320081E-4</v>
      </c>
      <c r="X17">
        <v>240</v>
      </c>
      <c r="Y17" s="8">
        <f t="shared" si="6"/>
        <v>-5.4088177806011845E-5</v>
      </c>
      <c r="Z17" s="8" t="str">
        <f t="shared" si="7"/>
        <v>NA</v>
      </c>
      <c r="AA17" s="8">
        <f t="shared" si="8"/>
        <v>-2.6634383029398813E-4</v>
      </c>
      <c r="AB17">
        <v>9.6492937489999999</v>
      </c>
      <c r="AC17">
        <v>-5.4541987480000002E-4</v>
      </c>
      <c r="AD17">
        <v>240</v>
      </c>
      <c r="AE17" s="8">
        <f t="shared" si="9"/>
        <v>-3.4913152280848781E-5</v>
      </c>
      <c r="AF17" s="8" t="str">
        <f t="shared" si="10"/>
        <v>NA</v>
      </c>
      <c r="AG17" s="8">
        <f t="shared" si="11"/>
        <v>-5.1050672251915126E-4</v>
      </c>
      <c r="AH17" s="2">
        <v>9.7607190149999994</v>
      </c>
      <c r="AI17" s="2">
        <v>-3.8652702099999998E-4</v>
      </c>
      <c r="AJ17" s="2">
        <v>84</v>
      </c>
      <c r="AK17" s="8">
        <f t="shared" si="12"/>
        <v>-3.531631207481766E-5</v>
      </c>
      <c r="AL17" s="8" t="str">
        <f t="shared" si="13"/>
        <v>NA</v>
      </c>
      <c r="AM17" s="8">
        <f t="shared" si="14"/>
        <v>-3.512107089251823E-4</v>
      </c>
      <c r="AN17">
        <v>9.5551783159999992</v>
      </c>
      <c r="AO17">
        <v>-5.0181203090000003E-4</v>
      </c>
      <c r="AP17">
        <v>240</v>
      </c>
      <c r="AQ17" s="8">
        <f t="shared" si="15"/>
        <v>-3.457262306391541E-5</v>
      </c>
      <c r="AR17" s="8" t="str">
        <f t="shared" si="16"/>
        <v>NA</v>
      </c>
      <c r="AS17" s="8">
        <f t="shared" si="17"/>
        <v>-4.6723940783608461E-4</v>
      </c>
      <c r="AT17" s="2">
        <v>9.8636304240000001</v>
      </c>
      <c r="AU17" s="2">
        <v>-2.1312616910000001E-4</v>
      </c>
      <c r="AV17" s="2">
        <v>148</v>
      </c>
      <c r="AW17" s="8">
        <f t="shared" si="18"/>
        <v>-3.5688666962886654E-5</v>
      </c>
      <c r="AX17" s="8" t="str">
        <f t="shared" si="19"/>
        <v>NA</v>
      </c>
      <c r="AY17" s="8">
        <f t="shared" si="20"/>
        <v>-1.7743750213711337E-4</v>
      </c>
      <c r="AZ17">
        <v>9.691542514</v>
      </c>
      <c r="BA17">
        <v>-3.1883683910000001E-4</v>
      </c>
      <c r="BB17">
        <v>240</v>
      </c>
      <c r="BC17" s="8">
        <f t="shared" si="21"/>
        <v>-5.3644463734545525E-5</v>
      </c>
      <c r="BD17" s="8" t="str">
        <f t="shared" si="22"/>
        <v>NA</v>
      </c>
      <c r="BE17" s="8">
        <f t="shared" si="23"/>
        <v>-2.6519237536545446E-4</v>
      </c>
      <c r="BF17">
        <v>10.339008359999999</v>
      </c>
      <c r="BG17" s="1">
        <v>-7.7474999999999999E-5</v>
      </c>
      <c r="BH17">
        <v>240</v>
      </c>
      <c r="BI17" s="8">
        <f t="shared" si="24"/>
        <v>-4.1780097123503382E-5</v>
      </c>
      <c r="BJ17" s="10" t="str">
        <f t="shared" si="25"/>
        <v>NA</v>
      </c>
      <c r="BK17" s="8">
        <f t="shared" si="26"/>
        <v>-3.5694902876496617E-5</v>
      </c>
      <c r="BL17">
        <v>10.141314169999999</v>
      </c>
      <c r="BM17">
        <v>-3.3753895899999998E-4</v>
      </c>
      <c r="BN17">
        <v>240</v>
      </c>
      <c r="BO17" s="8">
        <f t="shared" si="27"/>
        <v>-3.669338452690726E-5</v>
      </c>
      <c r="BP17" s="8" t="str">
        <f t="shared" si="28"/>
        <v>NA</v>
      </c>
      <c r="BQ17" s="8">
        <f t="shared" si="29"/>
        <v>-3.0084557447309274E-4</v>
      </c>
      <c r="BR17" s="2">
        <v>9.5720966989999994</v>
      </c>
      <c r="BS17" s="2">
        <v>-4.1297404239999999E-4</v>
      </c>
      <c r="BT17" s="2">
        <v>152</v>
      </c>
      <c r="BU17" s="8">
        <f t="shared" si="30"/>
        <v>-5.2983309260760308E-5</v>
      </c>
      <c r="BV17" s="8" t="str">
        <f t="shared" si="31"/>
        <v>NA</v>
      </c>
      <c r="BW17" s="8">
        <f t="shared" si="32"/>
        <v>-3.5999073313923967E-4</v>
      </c>
      <c r="BX17">
        <v>10.176925000000001</v>
      </c>
      <c r="BY17">
        <v>-3.7410385059999997E-4</v>
      </c>
      <c r="BZ17">
        <v>240</v>
      </c>
      <c r="CA17" s="8">
        <f t="shared" si="33"/>
        <v>-3.6822231918537998E-5</v>
      </c>
      <c r="CB17" s="8" t="str">
        <f t="shared" si="34"/>
        <v>NA</v>
      </c>
      <c r="CC17" s="8">
        <f t="shared" si="35"/>
        <v>-3.37281618681462E-4</v>
      </c>
      <c r="CD17">
        <v>10.377149989999999</v>
      </c>
      <c r="CE17" s="1">
        <v>-1.5673999999999999E-5</v>
      </c>
      <c r="CF17">
        <v>240</v>
      </c>
      <c r="CG17" s="8">
        <f t="shared" si="36"/>
        <v>-4.1934228056602725E-5</v>
      </c>
      <c r="CH17" s="8" t="str">
        <f t="shared" si="37"/>
        <v>NA</v>
      </c>
      <c r="CI17" s="8">
        <f t="shared" si="38"/>
        <v>2.6260228056602726E-5</v>
      </c>
      <c r="CJ17">
        <v>10.032872940000001</v>
      </c>
      <c r="CK17">
        <v>-5.329745625E-4</v>
      </c>
      <c r="CL17">
        <v>240</v>
      </c>
      <c r="CM17" s="8">
        <f t="shared" si="39"/>
        <v>-5.5533790189297545E-5</v>
      </c>
      <c r="CN17" s="8" t="str">
        <f t="shared" si="40"/>
        <v>NA</v>
      </c>
      <c r="CO17" s="8">
        <f t="shared" si="41"/>
        <v>-4.7744077231070246E-4</v>
      </c>
      <c r="CP17">
        <v>10.01947502</v>
      </c>
      <c r="CQ17">
        <v>-4.5492674210000002E-4</v>
      </c>
      <c r="CR17">
        <v>240</v>
      </c>
      <c r="CS17" s="8">
        <f t="shared" si="42"/>
        <v>-3.6252545134059466E-5</v>
      </c>
      <c r="CT17" s="8" t="str">
        <f t="shared" si="43"/>
        <v>NA</v>
      </c>
      <c r="CU17" s="8">
        <f t="shared" si="44"/>
        <v>-4.1867419696594058E-4</v>
      </c>
      <c r="CV17">
        <v>10.328566650000001</v>
      </c>
      <c r="CW17" s="1">
        <v>-7.0233000000000003E-5</v>
      </c>
      <c r="CX17">
        <v>240</v>
      </c>
      <c r="CY17" s="8">
        <f t="shared" si="45"/>
        <v>-4.1737902007420183E-5</v>
      </c>
      <c r="CZ17" s="10" t="str">
        <f t="shared" si="46"/>
        <v>NA</v>
      </c>
      <c r="DA17" s="8">
        <f t="shared" si="47"/>
        <v>-2.8495097992579821E-5</v>
      </c>
      <c r="DB17" t="s">
        <v>1</v>
      </c>
      <c r="DC17" s="5" t="s">
        <v>8</v>
      </c>
    </row>
    <row r="18" spans="1:107" x14ac:dyDescent="0.25">
      <c r="A18" s="9">
        <v>45619.306943518517</v>
      </c>
      <c r="B18">
        <v>16</v>
      </c>
      <c r="C18">
        <v>17</v>
      </c>
      <c r="D18" s="7">
        <v>45619</v>
      </c>
      <c r="E18">
        <v>7.2174999709999996</v>
      </c>
      <c r="F18">
        <v>14.0572125</v>
      </c>
      <c r="G18">
        <v>14.020854290000001</v>
      </c>
      <c r="H18">
        <v>14.21630409</v>
      </c>
      <c r="I18">
        <v>14.153641759999999</v>
      </c>
      <c r="J18">
        <v>9.7210887469999996</v>
      </c>
      <c r="K18">
        <v>-3.6196222580000002E-4</v>
      </c>
      <c r="L18">
        <v>240</v>
      </c>
      <c r="M18" s="8">
        <f t="shared" si="0"/>
        <v>-5.4524998171002852E-5</v>
      </c>
      <c r="N18" s="8" t="str">
        <f t="shared" si="1"/>
        <v>NA</v>
      </c>
      <c r="O18" s="8">
        <f t="shared" si="2"/>
        <v>-3.0743722762899717E-4</v>
      </c>
      <c r="P18">
        <v>10.53547498</v>
      </c>
      <c r="Q18" s="1">
        <v>3.3382E-5</v>
      </c>
      <c r="R18">
        <v>240</v>
      </c>
      <c r="S18" s="8">
        <f t="shared" si="3"/>
        <v>-4.2663504923218641E-5</v>
      </c>
      <c r="T18" s="10" t="str">
        <f t="shared" si="4"/>
        <v>NA</v>
      </c>
      <c r="U18" s="8">
        <f t="shared" si="5"/>
        <v>7.6045504923218641E-5</v>
      </c>
      <c r="V18" s="2">
        <v>9.6456809299999993</v>
      </c>
      <c r="W18" s="2">
        <v>-3.1903098180000001E-4</v>
      </c>
      <c r="X18" s="2">
        <v>110</v>
      </c>
      <c r="Y18" s="8">
        <f t="shared" si="6"/>
        <v>-5.4102040291385386E-5</v>
      </c>
      <c r="Z18" s="8" t="str">
        <f t="shared" si="7"/>
        <v>NA</v>
      </c>
      <c r="AA18" s="8">
        <f t="shared" si="8"/>
        <v>-2.6492894150861461E-4</v>
      </c>
      <c r="AB18">
        <v>9.5433724640000008</v>
      </c>
      <c r="AC18">
        <v>-7.1593507379999997E-4</v>
      </c>
      <c r="AD18">
        <v>240</v>
      </c>
      <c r="AE18" s="8">
        <f t="shared" si="9"/>
        <v>-3.4780643062846668E-5</v>
      </c>
      <c r="AF18" s="8" t="str">
        <f t="shared" si="10"/>
        <v>NA</v>
      </c>
      <c r="AG18" s="8">
        <f t="shared" si="11"/>
        <v>-6.8115443073715331E-4</v>
      </c>
      <c r="AH18">
        <v>9.8162191669999999</v>
      </c>
      <c r="AI18">
        <v>-2.0925391810000001E-4</v>
      </c>
      <c r="AJ18">
        <v>240</v>
      </c>
      <c r="AK18" s="8">
        <f t="shared" si="12"/>
        <v>-3.5775027786246633E-5</v>
      </c>
      <c r="AL18" s="8" t="str">
        <f t="shared" si="13"/>
        <v>NA</v>
      </c>
      <c r="AM18" s="8">
        <f t="shared" si="14"/>
        <v>-1.7347889031375338E-4</v>
      </c>
      <c r="AN18" s="2">
        <v>9.7418417690000005</v>
      </c>
      <c r="AO18" s="2">
        <v>-3.7077570089999999E-4</v>
      </c>
      <c r="AP18" s="2">
        <v>158</v>
      </c>
      <c r="AQ18" s="8">
        <f t="shared" si="15"/>
        <v>-3.5503960745581536E-5</v>
      </c>
      <c r="AR18" s="8" t="str">
        <f t="shared" si="16"/>
        <v>NA</v>
      </c>
      <c r="AS18" s="8">
        <f t="shared" si="17"/>
        <v>-3.3527174015441844E-4</v>
      </c>
      <c r="AT18" s="2">
        <v>9.6990055149999996</v>
      </c>
      <c r="AU18" s="2">
        <v>-2.4838922789999999E-4</v>
      </c>
      <c r="AV18" s="2">
        <v>54</v>
      </c>
      <c r="AW18" s="8">
        <f t="shared" si="18"/>
        <v>-3.5347844816318199E-5</v>
      </c>
      <c r="AX18" s="8" t="str">
        <f t="shared" si="19"/>
        <v>NA</v>
      </c>
      <c r="AY18" s="8">
        <f t="shared" si="20"/>
        <v>-2.130413830836818E-4</v>
      </c>
      <c r="AZ18">
        <v>9.7321770789999995</v>
      </c>
      <c r="BA18">
        <v>-2.9316182879999999E-4</v>
      </c>
      <c r="BB18">
        <v>240</v>
      </c>
      <c r="BC18" s="8">
        <f t="shared" si="21"/>
        <v>-5.4587191953793495E-5</v>
      </c>
      <c r="BD18" s="8" t="str">
        <f t="shared" si="22"/>
        <v>NA</v>
      </c>
      <c r="BE18" s="8">
        <f t="shared" si="23"/>
        <v>-2.3857463684620649E-4</v>
      </c>
      <c r="BF18">
        <v>10.35427082</v>
      </c>
      <c r="BG18" s="1">
        <v>-4.3791000000000001E-5</v>
      </c>
      <c r="BH18">
        <v>240</v>
      </c>
      <c r="BI18" s="8">
        <f t="shared" si="24"/>
        <v>-4.1929716974697716E-5</v>
      </c>
      <c r="BJ18" s="10" t="str">
        <f t="shared" si="25"/>
        <v>NA</v>
      </c>
      <c r="BK18" s="8">
        <f t="shared" si="26"/>
        <v>-1.8612830253022857E-6</v>
      </c>
      <c r="BL18">
        <v>10.194895839999999</v>
      </c>
      <c r="BM18">
        <v>-3.042788047E-4</v>
      </c>
      <c r="BN18">
        <v>240</v>
      </c>
      <c r="BO18" s="8">
        <f t="shared" si="27"/>
        <v>-3.7155107862710401E-5</v>
      </c>
      <c r="BP18" s="8" t="str">
        <f t="shared" si="28"/>
        <v>NA</v>
      </c>
      <c r="BQ18" s="8">
        <f t="shared" si="29"/>
        <v>-2.6712369683728961E-4</v>
      </c>
      <c r="BR18" s="2">
        <v>9.8533402569999993</v>
      </c>
      <c r="BS18" s="2">
        <v>-6.0121937839999998E-4</v>
      </c>
      <c r="BT18" s="2">
        <v>62</v>
      </c>
      <c r="BU18" s="8">
        <f t="shared" si="30"/>
        <v>-5.5266788882777573E-5</v>
      </c>
      <c r="BV18" s="8" t="str">
        <f t="shared" si="31"/>
        <v>NA</v>
      </c>
      <c r="BW18" s="8">
        <f t="shared" si="32"/>
        <v>-5.4595258951722241E-4</v>
      </c>
      <c r="BX18">
        <v>10.19702917</v>
      </c>
      <c r="BY18">
        <v>-3.3748922460000001E-4</v>
      </c>
      <c r="BZ18">
        <v>240</v>
      </c>
      <c r="CA18" s="8">
        <f t="shared" si="33"/>
        <v>-3.7162882744131529E-5</v>
      </c>
      <c r="CB18" s="8" t="str">
        <f t="shared" si="34"/>
        <v>NA</v>
      </c>
      <c r="CC18" s="8">
        <f t="shared" si="35"/>
        <v>-3.0032634185586849E-4</v>
      </c>
      <c r="CD18">
        <v>10.387041630000001</v>
      </c>
      <c r="CE18" s="1">
        <v>-2.0792E-5</v>
      </c>
      <c r="CF18">
        <v>240</v>
      </c>
      <c r="CG18" s="8">
        <f t="shared" si="36"/>
        <v>-4.2062422677708451E-5</v>
      </c>
      <c r="CH18" s="8" t="str">
        <f t="shared" si="37"/>
        <v>NA</v>
      </c>
      <c r="CI18" s="8">
        <f t="shared" si="38"/>
        <v>2.1270422677708451E-5</v>
      </c>
      <c r="CJ18">
        <v>10.09440667</v>
      </c>
      <c r="CK18">
        <v>-4.2206527129999999E-4</v>
      </c>
      <c r="CL18">
        <v>240</v>
      </c>
      <c r="CM18" s="8">
        <f t="shared" si="39"/>
        <v>-5.6618915796748161E-5</v>
      </c>
      <c r="CN18" s="8" t="str">
        <f t="shared" si="40"/>
        <v>NA</v>
      </c>
      <c r="CO18" s="8">
        <f t="shared" si="41"/>
        <v>-3.6544635550325185E-4</v>
      </c>
      <c r="CP18">
        <v>9.9218916420000003</v>
      </c>
      <c r="CQ18">
        <v>-5.8496783789999997E-4</v>
      </c>
      <c r="CR18">
        <v>240</v>
      </c>
      <c r="CS18" s="8">
        <f t="shared" si="42"/>
        <v>-3.6160149151718536E-5</v>
      </c>
      <c r="CT18" s="8" t="str">
        <f t="shared" si="43"/>
        <v>NA</v>
      </c>
      <c r="CU18" s="8">
        <f t="shared" si="44"/>
        <v>-5.488076887482814E-4</v>
      </c>
      <c r="CV18">
        <v>10.336375009999999</v>
      </c>
      <c r="CW18" s="1">
        <v>-5.6820000000000001E-5</v>
      </c>
      <c r="CX18">
        <v>240</v>
      </c>
      <c r="CY18" s="8">
        <f t="shared" si="45"/>
        <v>-4.1857247723953027E-5</v>
      </c>
      <c r="CZ18" s="10" t="str">
        <f t="shared" si="46"/>
        <v>NA</v>
      </c>
      <c r="DA18" s="8">
        <f t="shared" si="47"/>
        <v>-1.4962752276046974E-5</v>
      </c>
      <c r="DB18" t="s">
        <v>1</v>
      </c>
      <c r="DC18" s="5" t="s">
        <v>8</v>
      </c>
    </row>
    <row r="19" spans="1:107" x14ac:dyDescent="0.25">
      <c r="A19" s="9">
        <v>45619.334721238425</v>
      </c>
      <c r="B19">
        <v>17</v>
      </c>
      <c r="C19">
        <v>18</v>
      </c>
      <c r="D19" s="7">
        <v>45619</v>
      </c>
      <c r="E19">
        <v>7.8625000949999997</v>
      </c>
      <c r="F19">
        <v>14.05205419</v>
      </c>
      <c r="G19">
        <v>14.02655841</v>
      </c>
      <c r="H19">
        <v>14.17537089</v>
      </c>
      <c r="I19">
        <v>14.11174166</v>
      </c>
      <c r="J19">
        <v>9.7053295849999994</v>
      </c>
      <c r="K19">
        <v>-3.6217103519999998E-4</v>
      </c>
      <c r="L19">
        <v>240</v>
      </c>
      <c r="M19" s="8">
        <f t="shared" si="0"/>
        <v>-5.515243427218879E-5</v>
      </c>
      <c r="N19" s="8" t="str">
        <f t="shared" si="1"/>
        <v>NA</v>
      </c>
      <c r="O19" s="8">
        <f t="shared" si="2"/>
        <v>-3.0701860092781119E-4</v>
      </c>
      <c r="P19">
        <v>10.54972081</v>
      </c>
      <c r="Q19" s="1">
        <v>3.4336E-6</v>
      </c>
      <c r="R19">
        <v>240</v>
      </c>
      <c r="S19" s="8">
        <f t="shared" si="3"/>
        <v>-4.2810797608043237E-5</v>
      </c>
      <c r="T19" s="10" t="str">
        <f t="shared" si="4"/>
        <v>NA</v>
      </c>
      <c r="U19" s="8">
        <f t="shared" si="5"/>
        <v>4.6244397608043237E-5</v>
      </c>
      <c r="V19">
        <v>9.7908741710000005</v>
      </c>
      <c r="W19">
        <v>-3.091941102E-4</v>
      </c>
      <c r="X19">
        <v>240</v>
      </c>
      <c r="Y19" s="8">
        <f t="shared" si="6"/>
        <v>-5.5638558119440561E-5</v>
      </c>
      <c r="Z19" s="8" t="str">
        <f t="shared" si="7"/>
        <v>NA</v>
      </c>
      <c r="AA19" s="8">
        <f t="shared" si="8"/>
        <v>-2.5355555208055942E-4</v>
      </c>
      <c r="AB19">
        <v>9.5934641959999993</v>
      </c>
      <c r="AC19">
        <v>-6.6463000830000005E-4</v>
      </c>
      <c r="AD19">
        <v>240</v>
      </c>
      <c r="AE19" s="8">
        <f t="shared" si="9"/>
        <v>-3.5215253549958407E-5</v>
      </c>
      <c r="AF19" s="8" t="str">
        <f t="shared" si="10"/>
        <v>NA</v>
      </c>
      <c r="AG19" s="8">
        <f t="shared" si="11"/>
        <v>-6.2941475475004167E-4</v>
      </c>
      <c r="AH19">
        <v>9.8169479289999995</v>
      </c>
      <c r="AI19">
        <v>-2.110081253E-4</v>
      </c>
      <c r="AJ19">
        <v>240</v>
      </c>
      <c r="AK19" s="8">
        <f t="shared" si="12"/>
        <v>-3.6035607507725572E-5</v>
      </c>
      <c r="AL19" s="8" t="str">
        <f t="shared" si="13"/>
        <v>NA</v>
      </c>
      <c r="AM19" s="8">
        <f t="shared" si="14"/>
        <v>-1.7497251779227443E-4</v>
      </c>
      <c r="AN19">
        <v>9.7295920890000005</v>
      </c>
      <c r="AO19">
        <v>-3.5584022730000001E-4</v>
      </c>
      <c r="AP19">
        <v>240</v>
      </c>
      <c r="AQ19" s="8">
        <f t="shared" si="15"/>
        <v>-3.5714945649629285E-5</v>
      </c>
      <c r="AR19" s="8" t="str">
        <f t="shared" si="16"/>
        <v>NA</v>
      </c>
      <c r="AS19" s="8">
        <f t="shared" si="17"/>
        <v>-3.2012528165037071E-4</v>
      </c>
      <c r="AT19">
        <v>9.8832666519999997</v>
      </c>
      <c r="AU19">
        <v>-2.439453714E-4</v>
      </c>
      <c r="AV19">
        <v>240</v>
      </c>
      <c r="AW19" s="8">
        <f t="shared" si="18"/>
        <v>-3.6279047270238914E-5</v>
      </c>
      <c r="AX19" s="8" t="str">
        <f t="shared" si="19"/>
        <v>NA</v>
      </c>
      <c r="AY19" s="8">
        <f t="shared" si="20"/>
        <v>-2.0766632412976108E-4</v>
      </c>
      <c r="AZ19">
        <v>9.7160158320000001</v>
      </c>
      <c r="BA19">
        <v>-3.0955201919999998E-4</v>
      </c>
      <c r="BB19">
        <v>240</v>
      </c>
      <c r="BC19" s="8">
        <f t="shared" si="21"/>
        <v>-5.5213160961594051E-5</v>
      </c>
      <c r="BD19" s="8" t="str">
        <f t="shared" si="22"/>
        <v>NA</v>
      </c>
      <c r="BE19" s="8">
        <f t="shared" si="23"/>
        <v>-2.5433885823840591E-4</v>
      </c>
      <c r="BF19">
        <v>10.35557914</v>
      </c>
      <c r="BG19" s="1">
        <v>-5.0209E-5</v>
      </c>
      <c r="BH19">
        <v>240</v>
      </c>
      <c r="BI19" s="8">
        <f t="shared" si="24"/>
        <v>-4.2022970148782013E-5</v>
      </c>
      <c r="BJ19" s="10" t="str">
        <f t="shared" si="25"/>
        <v>NA</v>
      </c>
      <c r="BK19" s="8">
        <f t="shared" si="26"/>
        <v>-8.1860298512179865E-6</v>
      </c>
      <c r="BL19">
        <v>10.20917083</v>
      </c>
      <c r="BM19">
        <v>-2.893892294E-4</v>
      </c>
      <c r="BN19">
        <v>240</v>
      </c>
      <c r="BO19" s="8">
        <f t="shared" si="27"/>
        <v>-3.7475361555337931E-5</v>
      </c>
      <c r="BP19" s="8" t="str">
        <f t="shared" si="28"/>
        <v>NA</v>
      </c>
      <c r="BQ19" s="8">
        <f t="shared" si="29"/>
        <v>-2.5191386784466206E-4</v>
      </c>
      <c r="BR19" s="2">
        <v>9.7452263410000004</v>
      </c>
      <c r="BS19" s="2">
        <v>-5.2665325160000003E-4</v>
      </c>
      <c r="BT19" s="2">
        <v>114</v>
      </c>
      <c r="BU19" s="8">
        <f t="shared" si="30"/>
        <v>-5.5379155394196276E-5</v>
      </c>
      <c r="BV19" s="8" t="str">
        <f t="shared" si="31"/>
        <v>NA</v>
      </c>
      <c r="BW19" s="8">
        <f t="shared" si="32"/>
        <v>-4.7127409620580378E-4</v>
      </c>
      <c r="BX19">
        <v>10.19548541</v>
      </c>
      <c r="BY19">
        <v>-3.2975144529999998E-4</v>
      </c>
      <c r="BZ19">
        <v>240</v>
      </c>
      <c r="CA19" s="8">
        <f t="shared" si="33"/>
        <v>-3.7425125735889245E-5</v>
      </c>
      <c r="CB19" s="8" t="str">
        <f t="shared" si="34"/>
        <v>NA</v>
      </c>
      <c r="CC19" s="8">
        <f t="shared" si="35"/>
        <v>-2.9232631956411072E-4</v>
      </c>
      <c r="CD19">
        <v>10.392062510000001</v>
      </c>
      <c r="CE19" s="1">
        <v>-3.6839999999999998E-6</v>
      </c>
      <c r="CF19">
        <v>240</v>
      </c>
      <c r="CG19" s="8">
        <f t="shared" si="36"/>
        <v>-4.2171019769929231E-5</v>
      </c>
      <c r="CH19" s="8" t="str">
        <f t="shared" si="37"/>
        <v>NA</v>
      </c>
      <c r="CI19" s="8">
        <f t="shared" si="38"/>
        <v>3.848701976992923E-5</v>
      </c>
      <c r="CJ19">
        <v>9.7921625219999999</v>
      </c>
      <c r="CK19">
        <v>-5.6495240109999997E-4</v>
      </c>
      <c r="CL19">
        <v>240</v>
      </c>
      <c r="CM19" s="8">
        <f t="shared" si="39"/>
        <v>-5.5645879426071597E-5</v>
      </c>
      <c r="CN19" s="8" t="str">
        <f t="shared" si="40"/>
        <v>NA</v>
      </c>
      <c r="CO19" s="8">
        <f t="shared" si="41"/>
        <v>-5.093065216739284E-4</v>
      </c>
      <c r="CP19">
        <v>10.094909599999999</v>
      </c>
      <c r="CQ19">
        <v>-4.1098309400000002E-4</v>
      </c>
      <c r="CR19">
        <v>240</v>
      </c>
      <c r="CS19" s="8">
        <f t="shared" si="42"/>
        <v>-3.7055936611107895E-5</v>
      </c>
      <c r="CT19" s="8" t="str">
        <f t="shared" si="43"/>
        <v>NA</v>
      </c>
      <c r="CU19" s="8">
        <f t="shared" si="44"/>
        <v>-3.7392715738889215E-4</v>
      </c>
      <c r="CV19">
        <v>10.334758369999999</v>
      </c>
      <c r="CW19" s="1">
        <v>-3.8136000000000002E-5</v>
      </c>
      <c r="CX19">
        <v>240</v>
      </c>
      <c r="CY19" s="8">
        <f t="shared" si="45"/>
        <v>-4.1938479403807156E-5</v>
      </c>
      <c r="CZ19" s="10" t="str">
        <f t="shared" si="46"/>
        <v>NA</v>
      </c>
      <c r="DA19" s="8">
        <f t="shared" si="47"/>
        <v>3.8024794038071542E-6</v>
      </c>
      <c r="DB19" t="s">
        <v>1</v>
      </c>
      <c r="DC19" s="5" t="s">
        <v>8</v>
      </c>
    </row>
    <row r="20" spans="1:107" x14ac:dyDescent="0.25">
      <c r="A20" s="9">
        <v>45619.362498958333</v>
      </c>
      <c r="B20" t="s">
        <v>0</v>
      </c>
      <c r="C20">
        <v>19</v>
      </c>
      <c r="D20" s="7">
        <v>45619</v>
      </c>
      <c r="E20">
        <v>8.4424999829999994</v>
      </c>
      <c r="F20">
        <v>14.087395819999999</v>
      </c>
      <c r="G20">
        <v>14.07270411</v>
      </c>
      <c r="H20">
        <v>14.187966660000001</v>
      </c>
      <c r="I20">
        <v>14.14432085</v>
      </c>
      <c r="J20" s="2">
        <v>9.5809107699999991</v>
      </c>
      <c r="K20" s="2">
        <v>-4.0528936390000001E-4</v>
      </c>
      <c r="L20" s="2">
        <v>120</v>
      </c>
      <c r="M20" s="8">
        <f t="shared" si="0"/>
        <v>-5.5152051639366567E-5</v>
      </c>
      <c r="N20" s="8" t="str">
        <f t="shared" si="1"/>
        <v>NA</v>
      </c>
      <c r="O20" s="8">
        <f t="shared" si="2"/>
        <v>-3.5013731226063346E-4</v>
      </c>
      <c r="P20">
        <v>10.286447900000001</v>
      </c>
      <c r="Q20">
        <v>-7.7497194660000005E-4</v>
      </c>
      <c r="R20">
        <v>240</v>
      </c>
      <c r="S20" s="8">
        <f t="shared" si="3"/>
        <v>-4.1829803330333111E-5</v>
      </c>
      <c r="T20" s="10" t="str">
        <f t="shared" si="4"/>
        <v>NA</v>
      </c>
      <c r="U20" s="8">
        <f t="shared" si="5"/>
        <v>-7.3314214326966696E-4</v>
      </c>
      <c r="V20" s="2">
        <v>9.7668174899999993</v>
      </c>
      <c r="W20" s="2">
        <v>-3.0550298289999997E-4</v>
      </c>
      <c r="X20" s="2">
        <v>240</v>
      </c>
      <c r="Y20" s="8">
        <f t="shared" si="6"/>
        <v>-5.6222214723825117E-5</v>
      </c>
      <c r="Z20" s="8" t="str">
        <f t="shared" si="7"/>
        <v>NA</v>
      </c>
      <c r="AA20" s="8">
        <f t="shared" si="8"/>
        <v>-2.4928076817617485E-4</v>
      </c>
      <c r="AB20">
        <v>9.6441796019999995</v>
      </c>
      <c r="AC20">
        <v>-3.89867397E-4</v>
      </c>
      <c r="AD20">
        <v>240</v>
      </c>
      <c r="AE20" s="8">
        <f t="shared" si="9"/>
        <v>-3.5654801928927331E-5</v>
      </c>
      <c r="AF20" s="8" t="str">
        <f t="shared" si="10"/>
        <v>NA</v>
      </c>
      <c r="AG20" s="8">
        <f t="shared" si="11"/>
        <v>-3.5421259507107267E-4</v>
      </c>
      <c r="AH20">
        <v>9.7855649749999998</v>
      </c>
      <c r="AI20">
        <v>-1.7949552100000001E-4</v>
      </c>
      <c r="AJ20">
        <v>240</v>
      </c>
      <c r="AK20" s="8">
        <f t="shared" si="12"/>
        <v>-3.6177507610281204E-5</v>
      </c>
      <c r="AL20" s="8" t="str">
        <f t="shared" si="13"/>
        <v>NA</v>
      </c>
      <c r="AM20" s="8">
        <f t="shared" si="14"/>
        <v>-1.433180133897188E-4</v>
      </c>
      <c r="AN20">
        <v>9.7058950030000002</v>
      </c>
      <c r="AO20">
        <v>-4.1457843630000001E-4</v>
      </c>
      <c r="AP20">
        <v>240</v>
      </c>
      <c r="AQ20" s="8">
        <f t="shared" si="15"/>
        <v>-3.5882965493836782E-5</v>
      </c>
      <c r="AR20" s="8" t="str">
        <f t="shared" si="16"/>
        <v>NA</v>
      </c>
      <c r="AS20" s="8">
        <f t="shared" si="17"/>
        <v>-3.7869547080616323E-4</v>
      </c>
      <c r="AT20">
        <v>9.8496903820000004</v>
      </c>
      <c r="AU20">
        <v>-2.3730224219999999E-4</v>
      </c>
      <c r="AV20">
        <v>240</v>
      </c>
      <c r="AW20" s="8">
        <f t="shared" si="18"/>
        <v>-3.6414581034828656E-5</v>
      </c>
      <c r="AX20" s="8" t="str">
        <f t="shared" si="19"/>
        <v>NA</v>
      </c>
      <c r="AY20" s="8">
        <f t="shared" si="20"/>
        <v>-2.0088766116517135E-4</v>
      </c>
      <c r="AZ20">
        <v>9.6618737620000008</v>
      </c>
      <c r="BA20">
        <v>-3.7239326850000001E-4</v>
      </c>
      <c r="BB20">
        <v>240</v>
      </c>
      <c r="BC20" s="8">
        <f t="shared" si="21"/>
        <v>-5.561811120539901E-5</v>
      </c>
      <c r="BD20" s="8" t="str">
        <f t="shared" si="22"/>
        <v>NA</v>
      </c>
      <c r="BE20" s="8">
        <f t="shared" si="23"/>
        <v>-3.16775157294601E-4</v>
      </c>
      <c r="BF20">
        <v>10.34377915</v>
      </c>
      <c r="BG20" s="1">
        <v>-4.7694000000000001E-5</v>
      </c>
      <c r="BH20">
        <v>240</v>
      </c>
      <c r="BI20" s="8">
        <f t="shared" si="24"/>
        <v>-4.2062940651932931E-5</v>
      </c>
      <c r="BJ20" s="10" t="str">
        <f t="shared" si="25"/>
        <v>NA</v>
      </c>
      <c r="BK20" s="8">
        <f t="shared" si="26"/>
        <v>-5.6310593480670703E-6</v>
      </c>
      <c r="BL20">
        <v>10.062863289999999</v>
      </c>
      <c r="BM20">
        <v>-3.3440965639999998E-4</v>
      </c>
      <c r="BN20">
        <v>240</v>
      </c>
      <c r="BO20" s="8">
        <f t="shared" si="27"/>
        <v>-3.7202687242408741E-5</v>
      </c>
      <c r="BP20" s="8" t="str">
        <f t="shared" si="28"/>
        <v>NA</v>
      </c>
      <c r="BQ20" s="8">
        <f t="shared" si="29"/>
        <v>-2.9720696915759126E-4</v>
      </c>
      <c r="BR20" s="2">
        <v>9.5936315440000008</v>
      </c>
      <c r="BS20" s="2">
        <v>-1.3730350429999999E-3</v>
      </c>
      <c r="BT20" s="2">
        <v>133</v>
      </c>
      <c r="BU20" s="8">
        <f t="shared" si="30"/>
        <v>-5.5225278162541971E-5</v>
      </c>
      <c r="BV20" s="8" t="str">
        <f t="shared" si="31"/>
        <v>NA</v>
      </c>
      <c r="BW20" s="8">
        <f t="shared" si="32"/>
        <v>-1.317809764837458E-3</v>
      </c>
      <c r="BX20">
        <v>10.112803749999999</v>
      </c>
      <c r="BY20">
        <v>-3.2662548590000002E-4</v>
      </c>
      <c r="BZ20">
        <v>240</v>
      </c>
      <c r="CA20" s="8">
        <f t="shared" si="33"/>
        <v>-3.7387318520860905E-5</v>
      </c>
      <c r="CB20" s="8" t="str">
        <f t="shared" si="34"/>
        <v>NA</v>
      </c>
      <c r="CC20" s="8">
        <f t="shared" si="35"/>
        <v>-2.8923816737913912E-4</v>
      </c>
      <c r="CD20">
        <v>10.35862502</v>
      </c>
      <c r="CE20" s="1">
        <v>-4.3137999999999999E-5</v>
      </c>
      <c r="CF20">
        <v>240</v>
      </c>
      <c r="CG20" s="8">
        <f t="shared" si="36"/>
        <v>-4.2123311328808446E-5</v>
      </c>
      <c r="CH20" s="8" t="str">
        <f t="shared" si="37"/>
        <v>NA</v>
      </c>
      <c r="CI20" s="8">
        <f t="shared" si="38"/>
        <v>-1.014688671191553E-6</v>
      </c>
      <c r="CJ20">
        <v>10.079341250000001</v>
      </c>
      <c r="CK20">
        <v>-3.8784237909999999E-4</v>
      </c>
      <c r="CL20">
        <v>240</v>
      </c>
      <c r="CM20" s="8">
        <f t="shared" si="39"/>
        <v>-5.8021242703922774E-5</v>
      </c>
      <c r="CN20" s="8" t="str">
        <f t="shared" si="40"/>
        <v>NA</v>
      </c>
      <c r="CO20" s="8">
        <f t="shared" si="41"/>
        <v>-3.2982113639607721E-4</v>
      </c>
      <c r="CP20">
        <v>9.92206835</v>
      </c>
      <c r="CQ20">
        <v>-5.4523839550000002E-4</v>
      </c>
      <c r="CR20">
        <v>240</v>
      </c>
      <c r="CS20" s="8">
        <f t="shared" si="42"/>
        <v>-3.6682164408382076E-5</v>
      </c>
      <c r="CT20" s="8" t="str">
        <f t="shared" si="43"/>
        <v>NA</v>
      </c>
      <c r="CU20" s="8">
        <f t="shared" si="44"/>
        <v>-5.0855623109161792E-4</v>
      </c>
      <c r="CV20">
        <v>10.309908350000001</v>
      </c>
      <c r="CW20" s="1">
        <v>-2.8503000000000001E-5</v>
      </c>
      <c r="CX20">
        <v>240</v>
      </c>
      <c r="CY20" s="8">
        <f t="shared" si="45"/>
        <v>-4.1925205165746198E-5</v>
      </c>
      <c r="CZ20" s="10" t="str">
        <f t="shared" si="46"/>
        <v>NA</v>
      </c>
      <c r="DA20" s="8">
        <f t="shared" si="47"/>
        <v>1.3422205165746196E-5</v>
      </c>
      <c r="DB20" t="s">
        <v>4</v>
      </c>
      <c r="DC20" s="5" t="s">
        <v>8</v>
      </c>
    </row>
    <row r="21" spans="1:107" x14ac:dyDescent="0.25">
      <c r="A21" s="9">
        <v>45619.390276678241</v>
      </c>
      <c r="B21" t="s">
        <v>0</v>
      </c>
      <c r="C21">
        <v>20</v>
      </c>
      <c r="D21" s="7">
        <v>45619</v>
      </c>
      <c r="E21">
        <v>8.9375000720000006</v>
      </c>
      <c r="F21">
        <v>14.10056662</v>
      </c>
      <c r="G21">
        <v>14.055220780000001</v>
      </c>
      <c r="H21">
        <v>14.298604190000001</v>
      </c>
      <c r="I21">
        <v>14.209316640000001</v>
      </c>
      <c r="J21" s="2">
        <v>9.1307343149999998</v>
      </c>
      <c r="K21" s="2">
        <v>-6.2624200919999997E-4</v>
      </c>
      <c r="L21" s="2">
        <v>245</v>
      </c>
      <c r="M21" s="8">
        <f t="shared" si="0"/>
        <v>-5.3234080866478043E-5</v>
      </c>
      <c r="N21" s="8" t="str">
        <f t="shared" si="1"/>
        <v>NA</v>
      </c>
      <c r="O21" s="8">
        <f t="shared" si="2"/>
        <v>-5.7300792833352198E-4</v>
      </c>
      <c r="P21">
        <v>8.6928354280000004</v>
      </c>
      <c r="Q21">
        <v>-1.550395646E-3</v>
      </c>
      <c r="R21">
        <v>240</v>
      </c>
      <c r="S21" s="8">
        <f t="shared" si="3"/>
        <v>-3.5423216558502355E-5</v>
      </c>
      <c r="T21" s="10" t="str">
        <f t="shared" si="4"/>
        <v>NA</v>
      </c>
      <c r="U21" s="8">
        <f t="shared" si="5"/>
        <v>-1.5149724294414976E-3</v>
      </c>
      <c r="V21" s="2">
        <v>9.4057756149999996</v>
      </c>
      <c r="W21" s="2">
        <v>-2.676292431E-4</v>
      </c>
      <c r="X21" s="2">
        <v>238</v>
      </c>
      <c r="Y21" s="8">
        <f t="shared" si="6"/>
        <v>-5.4837628872662824E-5</v>
      </c>
      <c r="Z21" s="8" t="str">
        <f t="shared" si="7"/>
        <v>NA</v>
      </c>
      <c r="AA21" s="8">
        <f t="shared" si="8"/>
        <v>-2.1279161422733717E-4</v>
      </c>
      <c r="AB21">
        <v>9.0122629209999996</v>
      </c>
      <c r="AC21">
        <v>-6.2960549399999996E-4</v>
      </c>
      <c r="AD21">
        <v>240</v>
      </c>
      <c r="AE21" s="8">
        <f t="shared" si="9"/>
        <v>-3.3555370291474112E-5</v>
      </c>
      <c r="AF21" s="8" t="str">
        <f t="shared" si="10"/>
        <v>NA</v>
      </c>
      <c r="AG21" s="8">
        <f t="shared" si="11"/>
        <v>-5.9605012370852583E-4</v>
      </c>
      <c r="AH21">
        <v>9.5357425009999996</v>
      </c>
      <c r="AI21">
        <v>-2.4182342349999999E-4</v>
      </c>
      <c r="AJ21">
        <v>240</v>
      </c>
      <c r="AK21" s="8">
        <f t="shared" si="12"/>
        <v>-3.5504442494637968E-5</v>
      </c>
      <c r="AL21" s="8" t="str">
        <f t="shared" si="13"/>
        <v>NA</v>
      </c>
      <c r="AM21" s="8">
        <f t="shared" si="14"/>
        <v>-2.0631898100536203E-4</v>
      </c>
      <c r="AN21">
        <v>9.2214104060000004</v>
      </c>
      <c r="AO21">
        <v>-4.4533599750000002E-4</v>
      </c>
      <c r="AP21">
        <v>240</v>
      </c>
      <c r="AQ21" s="8">
        <f t="shared" si="15"/>
        <v>-3.4334089395235768E-5</v>
      </c>
      <c r="AR21" s="8" t="str">
        <f t="shared" si="16"/>
        <v>NA</v>
      </c>
      <c r="AS21" s="8">
        <f t="shared" si="17"/>
        <v>-4.1100190810476427E-4</v>
      </c>
      <c r="AT21">
        <v>9.5606033440000004</v>
      </c>
      <c r="AU21">
        <v>-2.288371578E-4</v>
      </c>
      <c r="AV21">
        <v>240</v>
      </c>
      <c r="AW21" s="8">
        <f t="shared" si="18"/>
        <v>-3.5597006903814202E-5</v>
      </c>
      <c r="AX21" s="8" t="str">
        <f t="shared" si="19"/>
        <v>NA</v>
      </c>
      <c r="AY21" s="8">
        <f t="shared" si="20"/>
        <v>-1.9324015089618581E-4</v>
      </c>
      <c r="AZ21">
        <v>9.2353920939999998</v>
      </c>
      <c r="BA21">
        <v>-2.943808182E-4</v>
      </c>
      <c r="BB21">
        <v>240</v>
      </c>
      <c r="BC21" s="8">
        <f t="shared" si="21"/>
        <v>-5.3844257493941549E-5</v>
      </c>
      <c r="BD21" s="8" t="str">
        <f t="shared" si="22"/>
        <v>NA</v>
      </c>
      <c r="BE21" s="8">
        <f t="shared" si="23"/>
        <v>-2.4053656070605845E-4</v>
      </c>
      <c r="BF21">
        <v>10.28197499</v>
      </c>
      <c r="BG21" s="1">
        <v>-4.3402999999999998E-5</v>
      </c>
      <c r="BH21">
        <v>240</v>
      </c>
      <c r="BI21" s="8">
        <f t="shared" si="24"/>
        <v>-4.1898944220973589E-5</v>
      </c>
      <c r="BJ21" s="10" t="str">
        <f t="shared" si="25"/>
        <v>NA</v>
      </c>
      <c r="BK21" s="8">
        <f t="shared" si="26"/>
        <v>-1.5040557790264083E-6</v>
      </c>
      <c r="BL21">
        <v>9.6835729280000002</v>
      </c>
      <c r="BM21">
        <v>-2.7299577170000001E-4</v>
      </c>
      <c r="BN21">
        <v>240</v>
      </c>
      <c r="BO21" s="8">
        <f t="shared" si="27"/>
        <v>-3.6054859716351837E-5</v>
      </c>
      <c r="BP21" s="8" t="str">
        <f t="shared" si="28"/>
        <v>NA</v>
      </c>
      <c r="BQ21" s="8">
        <f t="shared" si="29"/>
        <v>-2.3694091198364818E-4</v>
      </c>
      <c r="BR21" s="2">
        <v>8.2448971340000003</v>
      </c>
      <c r="BS21" s="2">
        <v>-6.8895875289999998E-4</v>
      </c>
      <c r="BT21" s="2">
        <v>245</v>
      </c>
      <c r="BU21" s="8">
        <f t="shared" si="30"/>
        <v>-4.8069465787226677E-5</v>
      </c>
      <c r="BV21" s="8" t="str">
        <f t="shared" si="31"/>
        <v>NA</v>
      </c>
      <c r="BW21" s="8">
        <f t="shared" si="32"/>
        <v>-6.4088928711277329E-4</v>
      </c>
      <c r="BX21">
        <v>9.6707533360000006</v>
      </c>
      <c r="BY21">
        <v>-4.1184034660000002E-4</v>
      </c>
      <c r="BZ21">
        <v>240</v>
      </c>
      <c r="CA21" s="8">
        <f t="shared" si="33"/>
        <v>-3.6007128512733349E-5</v>
      </c>
      <c r="CB21" s="8" t="str">
        <f t="shared" si="34"/>
        <v>NA</v>
      </c>
      <c r="CC21" s="8">
        <f t="shared" si="35"/>
        <v>-3.7583321808726667E-4</v>
      </c>
      <c r="CD21">
        <v>9.9484091360000004</v>
      </c>
      <c r="CE21">
        <v>-1.1764491249999999E-3</v>
      </c>
      <c r="CF21">
        <v>240</v>
      </c>
      <c r="CG21" s="8">
        <f t="shared" si="36"/>
        <v>-4.0539666735436019E-5</v>
      </c>
      <c r="CH21" s="8" t="str">
        <f t="shared" si="37"/>
        <v>NA</v>
      </c>
      <c r="CI21" s="8">
        <f t="shared" si="38"/>
        <v>-1.1359094582645639E-3</v>
      </c>
      <c r="CJ21">
        <v>9.5739862519999992</v>
      </c>
      <c r="CK21">
        <v>-4.1878513269999999E-4</v>
      </c>
      <c r="CL21">
        <v>240</v>
      </c>
      <c r="CM21" s="8">
        <f t="shared" si="39"/>
        <v>-5.5818331885557339E-5</v>
      </c>
      <c r="CN21" s="8" t="str">
        <f t="shared" si="40"/>
        <v>NA</v>
      </c>
      <c r="CO21" s="8">
        <f t="shared" si="41"/>
        <v>-3.6296680081444264E-4</v>
      </c>
      <c r="CP21">
        <v>9.429796692</v>
      </c>
      <c r="CQ21">
        <v>-2.8202873219999999E-4</v>
      </c>
      <c r="CR21">
        <v>240</v>
      </c>
      <c r="CS21" s="8">
        <f t="shared" si="42"/>
        <v>-3.5109974325767641E-5</v>
      </c>
      <c r="CT21" s="8" t="str">
        <f t="shared" si="43"/>
        <v>NA</v>
      </c>
      <c r="CU21" s="8">
        <f t="shared" si="44"/>
        <v>-2.4691875787423233E-4</v>
      </c>
      <c r="CV21">
        <v>10.2784292</v>
      </c>
      <c r="CW21" s="1">
        <v>2.7897000000000002E-6</v>
      </c>
      <c r="CX21">
        <v>240</v>
      </c>
      <c r="CY21" s="8">
        <f t="shared" si="45"/>
        <v>-4.1884495162541355E-5</v>
      </c>
      <c r="CZ21" s="10" t="str">
        <f t="shared" si="46"/>
        <v>NA</v>
      </c>
      <c r="DA21" s="8">
        <f t="shared" si="47"/>
        <v>4.4674195162541353E-5</v>
      </c>
      <c r="DB21" t="s">
        <v>4</v>
      </c>
      <c r="DC21" s="5" t="s">
        <v>8</v>
      </c>
    </row>
    <row r="22" spans="1:107" x14ac:dyDescent="0.25">
      <c r="A22" s="9">
        <v>45619.39166666667</v>
      </c>
      <c r="B22" t="s">
        <v>0</v>
      </c>
      <c r="C22">
        <v>21</v>
      </c>
      <c r="D22" s="7">
        <v>45619</v>
      </c>
      <c r="E22">
        <v>9.2424999830000001</v>
      </c>
      <c r="F22">
        <v>14.0771833</v>
      </c>
      <c r="G22">
        <v>14.03911252</v>
      </c>
      <c r="H22">
        <v>14.181379160000001</v>
      </c>
      <c r="I22">
        <v>14.09083334</v>
      </c>
      <c r="J22" s="2">
        <v>8.555370001</v>
      </c>
      <c r="K22" s="2">
        <v>-4.2008839610000002E-4</v>
      </c>
      <c r="L22" s="2">
        <v>240</v>
      </c>
      <c r="M22" s="8">
        <f t="shared" si="0"/>
        <v>-4.9911162826196296E-5</v>
      </c>
      <c r="N22" s="8" t="str">
        <f t="shared" si="1"/>
        <v>NA</v>
      </c>
      <c r="O22" s="8">
        <f t="shared" si="2"/>
        <v>-3.7017723327380372E-4</v>
      </c>
      <c r="P22">
        <v>6.9599799869999996</v>
      </c>
      <c r="Q22">
        <v>-1.316559304E-3</v>
      </c>
      <c r="R22">
        <v>240</v>
      </c>
      <c r="S22" s="8">
        <f t="shared" si="3"/>
        <v>-2.8364806216760498E-5</v>
      </c>
      <c r="T22" s="10" t="str">
        <f t="shared" si="4"/>
        <v>NA</v>
      </c>
      <c r="U22" s="8">
        <f t="shared" si="5"/>
        <v>-1.2881944977832394E-3</v>
      </c>
      <c r="V22" s="2">
        <v>8.3917591950000006</v>
      </c>
      <c r="W22" s="2">
        <v>-2.8289697089999997E-4</v>
      </c>
      <c r="X22" s="2">
        <v>76</v>
      </c>
      <c r="Y22" s="8">
        <f t="shared" si="6"/>
        <v>-4.8956673940568124E-5</v>
      </c>
      <c r="Z22" s="8" t="str">
        <f t="shared" si="7"/>
        <v>NA</v>
      </c>
      <c r="AA22" s="8">
        <f t="shared" si="8"/>
        <v>-2.3394029695943184E-4</v>
      </c>
      <c r="AB22">
        <v>8.4586679339999993</v>
      </c>
      <c r="AC22">
        <v>-3.791009139E-4</v>
      </c>
      <c r="AD22">
        <v>240</v>
      </c>
      <c r="AE22" s="8">
        <f t="shared" si="9"/>
        <v>-3.1505290036418037E-5</v>
      </c>
      <c r="AF22" s="8" t="str">
        <f t="shared" si="10"/>
        <v>NA</v>
      </c>
      <c r="AG22" s="8">
        <f t="shared" si="11"/>
        <v>-3.4759562386358196E-4</v>
      </c>
      <c r="AH22">
        <v>9.2416150170000009</v>
      </c>
      <c r="AI22">
        <v>-3.2731616659999998E-4</v>
      </c>
      <c r="AJ22">
        <v>240</v>
      </c>
      <c r="AK22" s="8">
        <f t="shared" si="12"/>
        <v>-3.4421467279164785E-5</v>
      </c>
      <c r="AL22" s="8" t="str">
        <f t="shared" si="13"/>
        <v>NA</v>
      </c>
      <c r="AM22" s="8">
        <f t="shared" si="14"/>
        <v>-2.9289469932083521E-4</v>
      </c>
      <c r="AN22">
        <v>8.8200045899999999</v>
      </c>
      <c r="AO22">
        <v>-3.1565161429999999E-4</v>
      </c>
      <c r="AP22">
        <v>240</v>
      </c>
      <c r="AQ22" s="8">
        <f t="shared" si="15"/>
        <v>-3.2851130331473337E-5</v>
      </c>
      <c r="AR22" s="8" t="str">
        <f t="shared" si="16"/>
        <v>NA</v>
      </c>
      <c r="AS22" s="8">
        <f t="shared" si="17"/>
        <v>-2.8280048396852665E-4</v>
      </c>
      <c r="AT22">
        <v>9.3170471030000002</v>
      </c>
      <c r="AU22">
        <v>-2.024734244E-4</v>
      </c>
      <c r="AV22">
        <v>240</v>
      </c>
      <c r="AW22" s="8">
        <f t="shared" si="18"/>
        <v>-3.4702422834581443E-5</v>
      </c>
      <c r="AX22" s="8" t="str">
        <f t="shared" si="19"/>
        <v>NA</v>
      </c>
      <c r="AY22" s="8">
        <f t="shared" si="20"/>
        <v>-1.6777100156541857E-4</v>
      </c>
      <c r="AZ22">
        <v>8.8391316690000004</v>
      </c>
      <c r="BA22">
        <v>-4.7598273200000001E-4</v>
      </c>
      <c r="BB22">
        <v>240</v>
      </c>
      <c r="BC22" s="8">
        <f t="shared" si="21"/>
        <v>-5.1566599682080456E-5</v>
      </c>
      <c r="BD22" s="8" t="str">
        <f t="shared" si="22"/>
        <v>NA</v>
      </c>
      <c r="BE22" s="8">
        <f t="shared" si="23"/>
        <v>-4.2441613231791958E-4</v>
      </c>
      <c r="BF22">
        <v>10.287354150000001</v>
      </c>
      <c r="BG22" s="1">
        <v>-2.1307000000000001E-5</v>
      </c>
      <c r="BH22">
        <v>240</v>
      </c>
      <c r="BI22" s="8">
        <f t="shared" si="24"/>
        <v>-4.1925236493921678E-5</v>
      </c>
      <c r="BJ22" s="10" t="str">
        <f t="shared" si="25"/>
        <v>NA</v>
      </c>
      <c r="BK22" s="8">
        <f t="shared" si="26"/>
        <v>2.0618236493921676E-5</v>
      </c>
      <c r="BL22">
        <v>9.3324587619999999</v>
      </c>
      <c r="BM22">
        <v>-4.008790478E-4</v>
      </c>
      <c r="BN22">
        <v>240</v>
      </c>
      <c r="BO22" s="8">
        <f t="shared" si="27"/>
        <v>-3.4759825346481179E-5</v>
      </c>
      <c r="BP22" s="8" t="str">
        <f t="shared" si="28"/>
        <v>NA</v>
      </c>
      <c r="BQ22" s="8">
        <f t="shared" si="29"/>
        <v>-3.661192224535188E-4</v>
      </c>
      <c r="BR22" s="2">
        <v>7.6009579790000004</v>
      </c>
      <c r="BS22" s="2">
        <v>-5.1642139600000002E-4</v>
      </c>
      <c r="BT22" s="2">
        <v>238</v>
      </c>
      <c r="BU22" s="8">
        <f t="shared" si="30"/>
        <v>-4.4343219671458018E-5</v>
      </c>
      <c r="BV22" s="8" t="str">
        <f t="shared" si="31"/>
        <v>NA</v>
      </c>
      <c r="BW22" s="8">
        <f t="shared" si="32"/>
        <v>-4.7207817632854201E-4</v>
      </c>
      <c r="BX22">
        <v>9.1826620939999994</v>
      </c>
      <c r="BY22">
        <v>-3.6956779430000002E-4</v>
      </c>
      <c r="BZ22">
        <v>240</v>
      </c>
      <c r="CA22" s="8">
        <f t="shared" si="33"/>
        <v>-3.4201890278140305E-5</v>
      </c>
      <c r="CB22" s="8" t="str">
        <f t="shared" si="34"/>
        <v>NA</v>
      </c>
      <c r="CC22" s="8">
        <f t="shared" si="35"/>
        <v>-3.3536590402185972E-4</v>
      </c>
      <c r="CD22">
        <v>7.9762524839999998</v>
      </c>
      <c r="CE22">
        <v>-2.4103014210000002E-3</v>
      </c>
      <c r="CF22">
        <v>240</v>
      </c>
      <c r="CG22" s="8">
        <f t="shared" si="36"/>
        <v>-3.2506538304305411E-5</v>
      </c>
      <c r="CH22" s="8" t="str">
        <f t="shared" si="37"/>
        <v>NA</v>
      </c>
      <c r="CI22" s="8">
        <f t="shared" si="38"/>
        <v>-2.3777948826956947E-3</v>
      </c>
      <c r="CJ22">
        <v>9.0901099839999997</v>
      </c>
      <c r="CK22">
        <v>-4.4036779509999999E-4</v>
      </c>
      <c r="CL22">
        <v>240</v>
      </c>
      <c r="CM22" s="8">
        <f t="shared" si="39"/>
        <v>-5.303078177407006E-5</v>
      </c>
      <c r="CN22" s="8" t="str">
        <f t="shared" si="40"/>
        <v>NA</v>
      </c>
      <c r="CO22" s="8">
        <f t="shared" si="41"/>
        <v>-3.8733701332592995E-4</v>
      </c>
      <c r="CP22">
        <v>8.987171257</v>
      </c>
      <c r="CQ22">
        <v>-3.9496758230000002E-4</v>
      </c>
      <c r="CR22">
        <v>240</v>
      </c>
      <c r="CS22" s="8">
        <f t="shared" si="42"/>
        <v>-3.3473761976237033E-5</v>
      </c>
      <c r="CT22" s="8" t="str">
        <f t="shared" si="43"/>
        <v>NA</v>
      </c>
      <c r="CU22" s="8">
        <f t="shared" si="44"/>
        <v>-3.6149382032376297E-4</v>
      </c>
      <c r="CV22">
        <v>10.275624990000001</v>
      </c>
      <c r="CW22" s="1">
        <v>-3.8985E-5</v>
      </c>
      <c r="CX22">
        <v>240</v>
      </c>
      <c r="CY22" s="8">
        <f t="shared" si="45"/>
        <v>-4.1877435300368423E-5</v>
      </c>
      <c r="CZ22" s="10" t="str">
        <f t="shared" si="46"/>
        <v>NA</v>
      </c>
      <c r="DA22" s="8">
        <f t="shared" si="47"/>
        <v>2.8924353003684223E-6</v>
      </c>
      <c r="DB22" t="s">
        <v>4</v>
      </c>
      <c r="DC22" s="5" t="s">
        <v>8</v>
      </c>
    </row>
    <row r="23" spans="1:107" x14ac:dyDescent="0.25">
      <c r="A23" s="9">
        <v>45619.405555555553</v>
      </c>
      <c r="B23" t="s">
        <v>0</v>
      </c>
      <c r="C23">
        <v>22</v>
      </c>
      <c r="D23" s="7">
        <v>45619</v>
      </c>
      <c r="E23">
        <v>9.4424999829999994</v>
      </c>
      <c r="F23">
        <v>14.066270830000001</v>
      </c>
      <c r="G23">
        <v>14.018104170000001</v>
      </c>
      <c r="H23">
        <v>14.24992913</v>
      </c>
      <c r="I23">
        <v>14.21742087</v>
      </c>
      <c r="J23" s="2">
        <v>8.1576140299999995</v>
      </c>
      <c r="K23" s="2">
        <v>-3.0871634290000001E-4</v>
      </c>
      <c r="L23" s="2">
        <v>235</v>
      </c>
      <c r="M23" s="8">
        <f t="shared" si="0"/>
        <v>-4.7891532698590973E-5</v>
      </c>
      <c r="N23" s="8" t="str">
        <f t="shared" si="1"/>
        <v>NA</v>
      </c>
      <c r="O23" s="8">
        <f t="shared" si="2"/>
        <v>-2.6082481020140905E-4</v>
      </c>
      <c r="P23">
        <v>5.6241662640000003</v>
      </c>
      <c r="Q23">
        <v>-7.760417369E-4</v>
      </c>
      <c r="R23">
        <v>240</v>
      </c>
      <c r="S23" s="8">
        <f t="shared" si="3"/>
        <v>-2.2944695532353015E-5</v>
      </c>
      <c r="T23" s="10" t="str">
        <f t="shared" si="4"/>
        <v>NA</v>
      </c>
      <c r="U23" s="8">
        <f t="shared" si="5"/>
        <v>-7.5309704136764704E-4</v>
      </c>
      <c r="V23" s="2">
        <v>8.7294288130000002</v>
      </c>
      <c r="W23" s="2">
        <v>-2.5591439020000001E-4</v>
      </c>
      <c r="X23" s="2">
        <v>236</v>
      </c>
      <c r="Y23" s="8">
        <f t="shared" si="6"/>
        <v>-5.1248529766222794E-5</v>
      </c>
      <c r="Z23" s="8" t="str">
        <f t="shared" si="7"/>
        <v>NA</v>
      </c>
      <c r="AA23" s="8">
        <f t="shared" si="8"/>
        <v>-2.0466586043377721E-4</v>
      </c>
      <c r="AB23">
        <v>8.0513133509999992</v>
      </c>
      <c r="AC23">
        <v>-3.0367123720000003E-4</v>
      </c>
      <c r="AD23">
        <v>240</v>
      </c>
      <c r="AE23" s="8">
        <f t="shared" si="9"/>
        <v>-3.0093818198421197E-5</v>
      </c>
      <c r="AF23" s="8" t="str">
        <f t="shared" si="10"/>
        <v>NA</v>
      </c>
      <c r="AG23" s="8">
        <f t="shared" si="11"/>
        <v>-2.7357741900157882E-4</v>
      </c>
      <c r="AH23">
        <v>8.9258541660000006</v>
      </c>
      <c r="AI23">
        <v>-1.8318705480000001E-4</v>
      </c>
      <c r="AJ23">
        <v>240</v>
      </c>
      <c r="AK23" s="8">
        <f t="shared" si="12"/>
        <v>-3.3362635489011474E-5</v>
      </c>
      <c r="AL23" s="8" t="str">
        <f t="shared" si="13"/>
        <v>NA</v>
      </c>
      <c r="AM23" s="8">
        <f t="shared" si="14"/>
        <v>-1.4982441931098853E-4</v>
      </c>
      <c r="AN23">
        <v>8.4619187670000002</v>
      </c>
      <c r="AO23">
        <v>-2.9031657709999999E-4</v>
      </c>
      <c r="AP23">
        <v>240</v>
      </c>
      <c r="AQ23" s="8">
        <f t="shared" si="15"/>
        <v>-3.1628559699800771E-5</v>
      </c>
      <c r="AR23" s="8" t="str">
        <f t="shared" si="16"/>
        <v>NA</v>
      </c>
      <c r="AS23" s="8">
        <f t="shared" si="17"/>
        <v>-2.586880174001992E-4</v>
      </c>
      <c r="AT23">
        <v>9.0946587280000006</v>
      </c>
      <c r="AU23">
        <v>-1.7616125750000001E-4</v>
      </c>
      <c r="AV23">
        <v>240</v>
      </c>
      <c r="AW23" s="8">
        <f t="shared" si="18"/>
        <v>-3.3993585196025567E-5</v>
      </c>
      <c r="AX23" s="8" t="str">
        <f t="shared" si="19"/>
        <v>NA</v>
      </c>
      <c r="AY23" s="8">
        <f t="shared" si="20"/>
        <v>-1.4216767230397444E-4</v>
      </c>
      <c r="AZ23">
        <v>8.3153641700000005</v>
      </c>
      <c r="BA23">
        <v>-3.0614840879999999E-4</v>
      </c>
      <c r="BB23">
        <v>240</v>
      </c>
      <c r="BC23" s="8">
        <f t="shared" si="21"/>
        <v>-4.8817648589859416E-5</v>
      </c>
      <c r="BD23" s="8" t="str">
        <f t="shared" si="22"/>
        <v>NA</v>
      </c>
      <c r="BE23" s="8">
        <f t="shared" si="23"/>
        <v>-2.5733076021014056E-4</v>
      </c>
      <c r="BF23">
        <v>10.23157084</v>
      </c>
      <c r="BG23" s="1">
        <v>-4.6532000000000001E-5</v>
      </c>
      <c r="BH23">
        <v>240</v>
      </c>
      <c r="BI23" s="8">
        <f t="shared" si="24"/>
        <v>-4.1741347378755473E-5</v>
      </c>
      <c r="BJ23" s="10" t="str">
        <f t="shared" si="25"/>
        <v>NA</v>
      </c>
      <c r="BK23" s="8">
        <f t="shared" si="26"/>
        <v>-4.7906526212445279E-6</v>
      </c>
      <c r="BL23">
        <v>8.8854254089999998</v>
      </c>
      <c r="BM23">
        <v>-3.9910564830000002E-4</v>
      </c>
      <c r="BN23">
        <v>240</v>
      </c>
      <c r="BO23" s="8">
        <f t="shared" si="27"/>
        <v>-3.3211522793466583E-5</v>
      </c>
      <c r="BP23" s="8" t="str">
        <f t="shared" si="28"/>
        <v>NA</v>
      </c>
      <c r="BQ23" s="8">
        <f t="shared" si="29"/>
        <v>-3.6589412550653346E-4</v>
      </c>
      <c r="BR23" s="2">
        <v>6.9672026020000004</v>
      </c>
      <c r="BS23" s="2">
        <v>-4.3714311509999998E-4</v>
      </c>
      <c r="BT23" s="2">
        <v>116</v>
      </c>
      <c r="BU23" s="8">
        <f t="shared" si="30"/>
        <v>-4.0902892684589439E-5</v>
      </c>
      <c r="BV23" s="8" t="str">
        <f t="shared" si="31"/>
        <v>NA</v>
      </c>
      <c r="BW23" s="8">
        <f t="shared" si="32"/>
        <v>-3.9624022241541054E-4</v>
      </c>
      <c r="BX23">
        <v>8.745150443</v>
      </c>
      <c r="BY23">
        <v>-3.6468900790000001E-4</v>
      </c>
      <c r="BZ23">
        <v>240</v>
      </c>
      <c r="CA23" s="8">
        <f t="shared" si="33"/>
        <v>-3.2687209660868237E-5</v>
      </c>
      <c r="CB23" s="8" t="str">
        <f t="shared" si="34"/>
        <v>NA</v>
      </c>
      <c r="CC23" s="8">
        <f t="shared" si="35"/>
        <v>-3.3200179823913176E-4</v>
      </c>
      <c r="CD23">
        <v>6.4889229359999998</v>
      </c>
      <c r="CE23">
        <v>-2.4745583530000001E-4</v>
      </c>
      <c r="CF23">
        <v>240</v>
      </c>
      <c r="CG23" s="8">
        <f t="shared" si="36"/>
        <v>-2.6472610180896705E-5</v>
      </c>
      <c r="CH23" s="8" t="str">
        <f t="shared" si="37"/>
        <v>NA</v>
      </c>
      <c r="CI23" s="8">
        <f t="shared" si="38"/>
        <v>-2.209832251191033E-4</v>
      </c>
      <c r="CJ23">
        <v>8.5749237180000009</v>
      </c>
      <c r="CK23">
        <v>-4.0996710550000003E-4</v>
      </c>
      <c r="CL23">
        <v>240</v>
      </c>
      <c r="CM23" s="8">
        <f t="shared" si="39"/>
        <v>-5.0341464810455165E-5</v>
      </c>
      <c r="CN23" s="8" t="str">
        <f t="shared" si="40"/>
        <v>NA</v>
      </c>
      <c r="CO23" s="8">
        <f t="shared" si="41"/>
        <v>-3.5962564068954485E-4</v>
      </c>
      <c r="CP23">
        <v>8.4851037139999992</v>
      </c>
      <c r="CQ23">
        <v>-3.3845047169999998E-4</v>
      </c>
      <c r="CR23">
        <v>240</v>
      </c>
      <c r="CS23" s="8">
        <f t="shared" si="42"/>
        <v>-3.1715219297998045E-5</v>
      </c>
      <c r="CT23" s="8" t="str">
        <f t="shared" si="43"/>
        <v>NA</v>
      </c>
      <c r="CU23" s="8">
        <f t="shared" si="44"/>
        <v>-3.0673525240200195E-4</v>
      </c>
      <c r="CV23">
        <v>10.21437918</v>
      </c>
      <c r="CW23" s="1">
        <v>-5.4098999999999998E-5</v>
      </c>
      <c r="CX23">
        <v>240</v>
      </c>
      <c r="CY23" s="8">
        <f t="shared" si="45"/>
        <v>-4.1671211222411619E-5</v>
      </c>
      <c r="CZ23" s="10" t="str">
        <f t="shared" si="46"/>
        <v>NA</v>
      </c>
      <c r="DA23" s="8">
        <f t="shared" si="47"/>
        <v>-1.2427788777588379E-5</v>
      </c>
      <c r="DB23" t="s">
        <v>4</v>
      </c>
      <c r="DC23" s="5" t="s">
        <v>8</v>
      </c>
    </row>
    <row r="24" spans="1:107" x14ac:dyDescent="0.25">
      <c r="A24" s="9">
        <v>45619.419444328705</v>
      </c>
      <c r="B24" t="s">
        <v>0</v>
      </c>
      <c r="C24">
        <v>23</v>
      </c>
      <c r="D24" s="7">
        <v>45619</v>
      </c>
      <c r="E24">
        <v>9.9375000720000006</v>
      </c>
      <c r="F24">
        <v>14.064850010000001</v>
      </c>
      <c r="G24">
        <v>14.011095839999999</v>
      </c>
      <c r="H24">
        <v>14.21650833</v>
      </c>
      <c r="I24">
        <v>14.10630827</v>
      </c>
      <c r="J24" s="2">
        <v>7.7167438480000001</v>
      </c>
      <c r="K24" s="2">
        <v>-3.0763697499999997E-4</v>
      </c>
      <c r="L24" s="2">
        <v>244</v>
      </c>
      <c r="M24" s="8">
        <f t="shared" si="0"/>
        <v>-4.5587859276065689E-5</v>
      </c>
      <c r="N24" s="8" t="str">
        <f t="shared" si="1"/>
        <v>NA</v>
      </c>
      <c r="O24" s="8">
        <f t="shared" si="2"/>
        <v>-2.6204911572393427E-4</v>
      </c>
      <c r="P24">
        <v>5.2083416539999998</v>
      </c>
      <c r="Q24" s="1">
        <v>-8.1709E-5</v>
      </c>
      <c r="R24">
        <v>240</v>
      </c>
      <c r="S24" s="8">
        <f t="shared" si="3"/>
        <v>-2.1270390198373024E-5</v>
      </c>
      <c r="T24" s="10" t="str">
        <f t="shared" si="4"/>
        <v>NA</v>
      </c>
      <c r="U24" s="8">
        <f t="shared" si="5"/>
        <v>-6.0438609801626979E-5</v>
      </c>
      <c r="V24" s="2">
        <v>7.939191203</v>
      </c>
      <c r="W24" s="2">
        <v>-3.9414255849999999E-4</v>
      </c>
      <c r="X24" s="2">
        <v>148</v>
      </c>
      <c r="Y24" s="8">
        <f t="shared" si="6"/>
        <v>-4.6902001473321762E-5</v>
      </c>
      <c r="Z24" s="8" t="str">
        <f t="shared" si="7"/>
        <v>NA</v>
      </c>
      <c r="AA24" s="8">
        <f t="shared" si="8"/>
        <v>-3.4724055702667822E-4</v>
      </c>
      <c r="AB24">
        <v>7.6651908339999997</v>
      </c>
      <c r="AC24">
        <v>-3.1664864870000002E-4</v>
      </c>
      <c r="AD24">
        <v>240</v>
      </c>
      <c r="AE24" s="8">
        <f t="shared" si="9"/>
        <v>-2.8751282074869558E-5</v>
      </c>
      <c r="AF24" s="8" t="str">
        <f t="shared" si="10"/>
        <v>NA</v>
      </c>
      <c r="AG24" s="8">
        <f t="shared" si="11"/>
        <v>-2.8789736662513044E-4</v>
      </c>
      <c r="AH24">
        <v>8.5959716920000009</v>
      </c>
      <c r="AI24">
        <v>-2.3418824850000001E-4</v>
      </c>
      <c r="AJ24">
        <v>240</v>
      </c>
      <c r="AK24" s="8">
        <f t="shared" si="12"/>
        <v>-3.2242538010670195E-5</v>
      </c>
      <c r="AL24" s="8" t="str">
        <f t="shared" si="13"/>
        <v>NA</v>
      </c>
      <c r="AM24" s="8">
        <f t="shared" si="14"/>
        <v>-2.0194571048932981E-4</v>
      </c>
      <c r="AN24">
        <v>8.1139491760000002</v>
      </c>
      <c r="AO24">
        <v>-2.789514362E-4</v>
      </c>
      <c r="AP24">
        <v>240</v>
      </c>
      <c r="AQ24" s="8">
        <f t="shared" si="15"/>
        <v>-3.0434524926053712E-5</v>
      </c>
      <c r="AR24" s="8" t="str">
        <f t="shared" si="16"/>
        <v>NA</v>
      </c>
      <c r="AS24" s="8">
        <f t="shared" si="17"/>
        <v>-2.4851691127394628E-4</v>
      </c>
      <c r="AT24">
        <v>8.8645541629999993</v>
      </c>
      <c r="AU24">
        <v>-1.9944113320000001E-4</v>
      </c>
      <c r="AV24">
        <v>240</v>
      </c>
      <c r="AW24" s="8">
        <f t="shared" si="18"/>
        <v>-3.3249961120064164E-5</v>
      </c>
      <c r="AX24" s="8" t="str">
        <f t="shared" si="19"/>
        <v>NA</v>
      </c>
      <c r="AY24" s="8">
        <f t="shared" si="20"/>
        <v>-1.6619117207993585E-4</v>
      </c>
      <c r="AZ24">
        <v>7.932312928</v>
      </c>
      <c r="BA24">
        <v>-3.356019681E-4</v>
      </c>
      <c r="BB24">
        <v>240</v>
      </c>
      <c r="BC24" s="8">
        <f t="shared" si="21"/>
        <v>-4.6861366998608265E-5</v>
      </c>
      <c r="BD24" s="8" t="str">
        <f t="shared" si="22"/>
        <v>NA</v>
      </c>
      <c r="BE24" s="8">
        <f t="shared" si="23"/>
        <v>-2.8874060110139176E-4</v>
      </c>
      <c r="BF24">
        <v>10.217162549999999</v>
      </c>
      <c r="BG24" s="1">
        <v>1.0791000000000001E-5</v>
      </c>
      <c r="BH24">
        <v>240</v>
      </c>
      <c r="BI24" s="8">
        <f t="shared" si="24"/>
        <v>-4.1725955898419248E-5</v>
      </c>
      <c r="BJ24" s="10" t="str">
        <f t="shared" si="25"/>
        <v>NA</v>
      </c>
      <c r="BK24" s="8">
        <f t="shared" si="26"/>
        <v>5.2516955898419247E-5</v>
      </c>
      <c r="BL24">
        <v>8.3813879129999993</v>
      </c>
      <c r="BM24">
        <v>-3.0685671770000001E-4</v>
      </c>
      <c r="BN24">
        <v>240</v>
      </c>
      <c r="BO24" s="8">
        <f t="shared" si="27"/>
        <v>-3.1437658015855898E-5</v>
      </c>
      <c r="BP24" s="8" t="str">
        <f t="shared" si="28"/>
        <v>NA</v>
      </c>
      <c r="BQ24" s="8">
        <f t="shared" si="29"/>
        <v>-2.7541905968414413E-4</v>
      </c>
      <c r="BR24" s="2">
        <v>6.7242179530000001</v>
      </c>
      <c r="BS24" s="2">
        <v>-3.8181005890000001E-4</v>
      </c>
      <c r="BT24" s="2">
        <v>117</v>
      </c>
      <c r="BU24" s="8">
        <f t="shared" si="30"/>
        <v>-3.9724358851487236E-5</v>
      </c>
      <c r="BV24" s="8" t="str">
        <f t="shared" si="31"/>
        <v>NA</v>
      </c>
      <c r="BW24" s="8">
        <f t="shared" si="32"/>
        <v>-3.4208570004851276E-4</v>
      </c>
      <c r="BX24">
        <v>8.3046666420000008</v>
      </c>
      <c r="BY24">
        <v>-4.1365722169999999E-4</v>
      </c>
      <c r="BZ24">
        <v>240</v>
      </c>
      <c r="CA24" s="8">
        <f t="shared" si="33"/>
        <v>-3.1149885023449867E-5</v>
      </c>
      <c r="CB24" s="8" t="str">
        <f t="shared" si="34"/>
        <v>NA</v>
      </c>
      <c r="CC24" s="8">
        <f t="shared" si="35"/>
        <v>-3.8250733667655011E-4</v>
      </c>
      <c r="CD24">
        <v>5.7840799890000003</v>
      </c>
      <c r="CE24">
        <v>-4.8687212109999999E-4</v>
      </c>
      <c r="CF24">
        <v>240</v>
      </c>
      <c r="CG24" s="8">
        <f t="shared" si="36"/>
        <v>-2.3621652817292536E-5</v>
      </c>
      <c r="CH24" s="8" t="str">
        <f t="shared" si="37"/>
        <v>NA</v>
      </c>
      <c r="CI24" s="8">
        <f t="shared" si="38"/>
        <v>-4.6325046828270744E-4</v>
      </c>
      <c r="CJ24">
        <v>8.1631799479999998</v>
      </c>
      <c r="CK24">
        <v>-3.7456554939999998E-4</v>
      </c>
      <c r="CL24">
        <v>240</v>
      </c>
      <c r="CM24" s="8">
        <f t="shared" si="39"/>
        <v>-4.8225249670698307E-5</v>
      </c>
      <c r="CN24" s="8" t="str">
        <f t="shared" si="40"/>
        <v>NA</v>
      </c>
      <c r="CO24" s="8">
        <f t="shared" si="41"/>
        <v>-3.2634029972930165E-4</v>
      </c>
      <c r="CP24">
        <v>8.0860158700000007</v>
      </c>
      <c r="CQ24">
        <v>-3.322184618E-4</v>
      </c>
      <c r="CR24">
        <v>240</v>
      </c>
      <c r="CS24" s="8">
        <f t="shared" si="42"/>
        <v>-3.0329750188218448E-5</v>
      </c>
      <c r="CT24" s="8" t="str">
        <f t="shared" si="43"/>
        <v>NA</v>
      </c>
      <c r="CU24" s="8">
        <f t="shared" si="44"/>
        <v>-3.0188871161178154E-4</v>
      </c>
      <c r="CV24">
        <v>10.221454169999999</v>
      </c>
      <c r="CW24" s="1">
        <v>-1.0017000000000001E-5</v>
      </c>
      <c r="CX24">
        <v>240</v>
      </c>
      <c r="CY24" s="8">
        <f t="shared" si="45"/>
        <v>-4.1743482481360098E-5</v>
      </c>
      <c r="CZ24" s="10" t="str">
        <f t="shared" si="46"/>
        <v>NA</v>
      </c>
      <c r="DA24" s="8">
        <f t="shared" si="47"/>
        <v>3.1726482481360095E-5</v>
      </c>
      <c r="DB24" t="s">
        <v>4</v>
      </c>
      <c r="DC24" s="5" t="s">
        <v>8</v>
      </c>
    </row>
    <row r="25" spans="1:107" x14ac:dyDescent="0.25">
      <c r="A25" s="9">
        <v>45619.433333159723</v>
      </c>
      <c r="B25" t="s">
        <v>0</v>
      </c>
      <c r="C25">
        <v>24</v>
      </c>
      <c r="D25" s="7">
        <v>45619</v>
      </c>
      <c r="E25">
        <v>10.24249998</v>
      </c>
      <c r="F25">
        <v>14.02847914</v>
      </c>
      <c r="G25">
        <v>13.959545820000001</v>
      </c>
      <c r="H25">
        <v>14.155104209999999</v>
      </c>
      <c r="I25">
        <v>14.09511249</v>
      </c>
      <c r="J25" s="2">
        <v>7.3902432019999997</v>
      </c>
      <c r="K25" s="2">
        <v>-2.9996112840000001E-4</v>
      </c>
      <c r="L25" s="2">
        <v>206</v>
      </c>
      <c r="M25" s="8">
        <f t="shared" si="0"/>
        <v>-4.3931543730455249E-5</v>
      </c>
      <c r="N25" s="8" t="str">
        <f t="shared" si="1"/>
        <v>NA</v>
      </c>
      <c r="O25" s="8">
        <f t="shared" si="2"/>
        <v>-2.5602958466954478E-4</v>
      </c>
      <c r="P25">
        <v>5.1909683409999996</v>
      </c>
      <c r="Q25" s="1">
        <v>2.7058000000000001E-5</v>
      </c>
      <c r="R25">
        <v>240</v>
      </c>
      <c r="S25" s="8">
        <f t="shared" si="3"/>
        <v>-2.1221483880597106E-5</v>
      </c>
      <c r="T25" s="10" t="str">
        <f t="shared" si="4"/>
        <v>NA</v>
      </c>
      <c r="U25" s="8">
        <f t="shared" si="5"/>
        <v>4.8279483880597107E-5</v>
      </c>
      <c r="V25" s="2">
        <v>8.0598190689999996</v>
      </c>
      <c r="W25" s="2">
        <v>-2.7842160570000003E-4</v>
      </c>
      <c r="X25" s="2">
        <v>194</v>
      </c>
      <c r="Y25" s="8">
        <f t="shared" si="6"/>
        <v>-4.7911859489753588E-5</v>
      </c>
      <c r="Z25" s="8" t="str">
        <f t="shared" si="7"/>
        <v>NA</v>
      </c>
      <c r="AA25" s="8">
        <f t="shared" si="8"/>
        <v>-2.3050974621024642E-4</v>
      </c>
      <c r="AB25">
        <v>7.2433058480000003</v>
      </c>
      <c r="AC25">
        <v>-3.4029791759999998E-4</v>
      </c>
      <c r="AD25">
        <v>240</v>
      </c>
      <c r="AE25" s="8">
        <f t="shared" si="9"/>
        <v>-2.7263990835036695E-5</v>
      </c>
      <c r="AF25" s="8" t="str">
        <f t="shared" si="10"/>
        <v>NA</v>
      </c>
      <c r="AG25" s="8">
        <f t="shared" si="11"/>
        <v>-3.1303392676496327E-4</v>
      </c>
      <c r="AH25">
        <v>8.3177191540000006</v>
      </c>
      <c r="AI25" s="1">
        <v>-7.3565999999999993E-5</v>
      </c>
      <c r="AJ25">
        <v>240</v>
      </c>
      <c r="AK25" s="8">
        <f t="shared" si="12"/>
        <v>-3.1308110349320867E-5</v>
      </c>
      <c r="AL25" s="8" t="str">
        <f t="shared" si="13"/>
        <v>NA</v>
      </c>
      <c r="AM25" s="4" t="s">
        <v>0</v>
      </c>
      <c r="AN25">
        <v>7.7775591930000001</v>
      </c>
      <c r="AO25">
        <v>-2.7828658090000002E-4</v>
      </c>
      <c r="AP25">
        <v>240</v>
      </c>
      <c r="AQ25" s="8">
        <f t="shared" si="15"/>
        <v>-2.9274934264367317E-5</v>
      </c>
      <c r="AR25" s="8" t="str">
        <f t="shared" si="16"/>
        <v>NA</v>
      </c>
      <c r="AS25" s="8">
        <f t="shared" si="17"/>
        <v>-2.4901164663563267E-4</v>
      </c>
      <c r="AT25">
        <v>8.6580708190000006</v>
      </c>
      <c r="AU25">
        <v>-1.9656397419999999E-4</v>
      </c>
      <c r="AV25">
        <v>240</v>
      </c>
      <c r="AW25" s="8">
        <f t="shared" si="18"/>
        <v>-3.2589202832501272E-5</v>
      </c>
      <c r="AX25" s="8" t="str">
        <f t="shared" si="19"/>
        <v>NA</v>
      </c>
      <c r="AY25" s="8">
        <f t="shared" si="20"/>
        <v>-1.6397477136749871E-4</v>
      </c>
      <c r="AZ25">
        <v>7.5457733249999999</v>
      </c>
      <c r="BA25">
        <v>-2.7814900970000002E-4</v>
      </c>
      <c r="BB25">
        <v>240</v>
      </c>
      <c r="BC25" s="8">
        <f t="shared" si="21"/>
        <v>-4.4856097660984692E-5</v>
      </c>
      <c r="BD25" s="8" t="str">
        <f t="shared" si="22"/>
        <v>NA</v>
      </c>
      <c r="BE25" s="8">
        <f t="shared" si="23"/>
        <v>-2.3329291203901534E-4</v>
      </c>
      <c r="BF25">
        <v>10.196479160000001</v>
      </c>
      <c r="BG25" s="1">
        <v>-4.4240999999999999E-5</v>
      </c>
      <c r="BH25">
        <v>240</v>
      </c>
      <c r="BI25" s="8">
        <f t="shared" si="24"/>
        <v>-4.1684788640244258E-5</v>
      </c>
      <c r="BJ25" s="10" t="str">
        <f t="shared" si="25"/>
        <v>NA</v>
      </c>
      <c r="BK25" s="8">
        <f t="shared" si="26"/>
        <v>-2.556211359755741E-6</v>
      </c>
      <c r="BL25">
        <v>8.0128962420000001</v>
      </c>
      <c r="BM25">
        <v>-3.9067633010000003E-4</v>
      </c>
      <c r="BN25">
        <v>240</v>
      </c>
      <c r="BO25" s="8">
        <f t="shared" si="27"/>
        <v>-3.0160749012732831E-5</v>
      </c>
      <c r="BP25" s="8" t="str">
        <f t="shared" si="28"/>
        <v>NA</v>
      </c>
      <c r="BQ25" s="8">
        <f t="shared" si="29"/>
        <v>-3.6051558108726717E-4</v>
      </c>
      <c r="BR25" s="2">
        <v>6.0972181450000003</v>
      </c>
      <c r="BS25" s="2">
        <v>-4.0080742569999998E-4</v>
      </c>
      <c r="BT25" s="2">
        <v>215</v>
      </c>
      <c r="BU25" s="8">
        <f t="shared" si="30"/>
        <v>-3.6245113760086071E-5</v>
      </c>
      <c r="BV25" s="8" t="str">
        <f t="shared" si="31"/>
        <v>NA</v>
      </c>
      <c r="BW25" s="8">
        <f t="shared" si="32"/>
        <v>-3.6456231193991392E-4</v>
      </c>
      <c r="BX25">
        <v>7.6280166630000004</v>
      </c>
      <c r="BY25">
        <v>-6.7997746219999996E-4</v>
      </c>
      <c r="BZ25">
        <v>240</v>
      </c>
      <c r="CA25" s="8">
        <f t="shared" si="33"/>
        <v>-2.8712052307851019E-5</v>
      </c>
      <c r="CB25" s="8" t="str">
        <f t="shared" si="34"/>
        <v>NA</v>
      </c>
      <c r="CC25" s="8">
        <f t="shared" si="35"/>
        <v>-6.5126540989214892E-4</v>
      </c>
      <c r="CD25">
        <v>5.2804845949999999</v>
      </c>
      <c r="CE25" s="1">
        <v>-9.9604000000000004E-5</v>
      </c>
      <c r="CF25">
        <v>240</v>
      </c>
      <c r="CG25" s="8">
        <f t="shared" si="36"/>
        <v>-2.1587440214082755E-5</v>
      </c>
      <c r="CH25" s="8" t="str">
        <f t="shared" si="37"/>
        <v>NA</v>
      </c>
      <c r="CI25" s="8">
        <f t="shared" si="38"/>
        <v>-7.8016559785917252E-5</v>
      </c>
      <c r="CJ25">
        <v>7.7010012449999996</v>
      </c>
      <c r="CK25">
        <v>-3.9276446330000002E-4</v>
      </c>
      <c r="CL25">
        <v>240</v>
      </c>
      <c r="CM25" s="8">
        <f t="shared" si="39"/>
        <v>-4.577885513584318E-5</v>
      </c>
      <c r="CN25" s="8" t="str">
        <f t="shared" si="40"/>
        <v>NA</v>
      </c>
      <c r="CO25" s="8">
        <f t="shared" si="41"/>
        <v>-3.4698560816415685E-4</v>
      </c>
      <c r="CP25">
        <v>7.6556874949999996</v>
      </c>
      <c r="CQ25">
        <v>-4.2189909100000001E-4</v>
      </c>
      <c r="CR25">
        <v>240</v>
      </c>
      <c r="CS25" s="8">
        <f t="shared" si="42"/>
        <v>-2.8816206036255866E-5</v>
      </c>
      <c r="CT25" s="8" t="str">
        <f t="shared" si="43"/>
        <v>NA</v>
      </c>
      <c r="CU25" s="8">
        <f t="shared" si="44"/>
        <v>-3.9308288496374416E-4</v>
      </c>
      <c r="CV25">
        <v>10.181237489999999</v>
      </c>
      <c r="CW25" s="1">
        <v>-4.6616000000000002E-5</v>
      </c>
      <c r="CX25">
        <v>240</v>
      </c>
      <c r="CY25" s="8">
        <f t="shared" si="45"/>
        <v>-4.1622478328762736E-5</v>
      </c>
      <c r="CZ25" s="10" t="str">
        <f t="shared" si="46"/>
        <v>NA</v>
      </c>
      <c r="DA25" s="8">
        <f t="shared" si="47"/>
        <v>-4.9935216712372659E-6</v>
      </c>
      <c r="DB25" t="s">
        <v>4</v>
      </c>
      <c r="DC25" s="5" t="s">
        <v>8</v>
      </c>
    </row>
    <row r="26" spans="1:107" x14ac:dyDescent="0.25">
      <c r="A26" s="9">
        <v>45619.44722199074</v>
      </c>
      <c r="B26" t="s">
        <v>0</v>
      </c>
      <c r="C26">
        <v>25</v>
      </c>
      <c r="D26" s="7">
        <v>45619</v>
      </c>
      <c r="E26">
        <v>10.442499979999999</v>
      </c>
      <c r="F26">
        <v>14.09832916</v>
      </c>
      <c r="G26">
        <v>14.02717079</v>
      </c>
      <c r="H26">
        <v>14.328612509999999</v>
      </c>
      <c r="I26">
        <v>14.22872501</v>
      </c>
      <c r="J26" s="2">
        <v>6.9639089270000003</v>
      </c>
      <c r="K26" s="2">
        <v>-3.5268971430000001E-4</v>
      </c>
      <c r="L26" s="2">
        <v>234</v>
      </c>
      <c r="M26" s="8">
        <f t="shared" si="0"/>
        <v>-4.1654000828526786E-5</v>
      </c>
      <c r="N26" s="8" t="str">
        <f t="shared" si="1"/>
        <v>NA</v>
      </c>
      <c r="O26" s="8">
        <f t="shared" si="2"/>
        <v>-3.1103571347147323E-4</v>
      </c>
      <c r="P26">
        <v>5.2170720900000003</v>
      </c>
      <c r="Q26" s="1">
        <v>2.3983000000000001E-5</v>
      </c>
      <c r="R26">
        <v>240</v>
      </c>
      <c r="S26" s="8">
        <f t="shared" si="3"/>
        <v>-2.1350355613011007E-5</v>
      </c>
      <c r="T26" s="10" t="str">
        <f t="shared" si="4"/>
        <v>NA</v>
      </c>
      <c r="U26" s="8">
        <f t="shared" si="5"/>
        <v>4.5333355613011011E-5</v>
      </c>
      <c r="V26" s="2">
        <v>7.2197334890000002</v>
      </c>
      <c r="W26" s="2">
        <v>-3.832699276E-4</v>
      </c>
      <c r="X26" s="2">
        <v>188</v>
      </c>
      <c r="Y26" s="8">
        <f t="shared" si="6"/>
        <v>-4.3184192654584463E-5</v>
      </c>
      <c r="Z26" s="8" t="str">
        <f t="shared" si="7"/>
        <v>NA</v>
      </c>
      <c r="AA26" s="8">
        <f t="shared" si="8"/>
        <v>-3.4008573494541557E-4</v>
      </c>
      <c r="AB26">
        <v>6.879480837</v>
      </c>
      <c r="AC26">
        <v>-3.2094452980000002E-4</v>
      </c>
      <c r="AD26">
        <v>240</v>
      </c>
      <c r="AE26" s="8">
        <f t="shared" si="9"/>
        <v>-2.5984917263544627E-5</v>
      </c>
      <c r="AF26" s="8" t="str">
        <f t="shared" si="10"/>
        <v>NA</v>
      </c>
      <c r="AG26" s="8">
        <f t="shared" si="11"/>
        <v>-2.9495961253645539E-4</v>
      </c>
      <c r="AH26">
        <v>8.0488312339999997</v>
      </c>
      <c r="AI26">
        <v>-2.8005934709999998E-4</v>
      </c>
      <c r="AJ26">
        <v>240</v>
      </c>
      <c r="AK26" s="8">
        <f t="shared" si="12"/>
        <v>-3.040174377096296E-5</v>
      </c>
      <c r="AL26" s="8" t="str">
        <f t="shared" si="13"/>
        <v>NA</v>
      </c>
      <c r="AM26" s="8">
        <f t="shared" si="14"/>
        <v>-2.4965760332903704E-4</v>
      </c>
      <c r="AN26">
        <v>7.4543350400000001</v>
      </c>
      <c r="AO26">
        <v>-2.8316575809999997E-4</v>
      </c>
      <c r="AP26">
        <v>240</v>
      </c>
      <c r="AQ26" s="8">
        <f t="shared" si="15"/>
        <v>-2.8156235021015093E-5</v>
      </c>
      <c r="AR26" s="8" t="str">
        <f t="shared" si="16"/>
        <v>NA</v>
      </c>
      <c r="AS26" s="8">
        <f t="shared" si="17"/>
        <v>-2.5500952307898491E-4</v>
      </c>
      <c r="AT26">
        <v>8.42065208</v>
      </c>
      <c r="AU26">
        <v>-2.0028010189999999E-4</v>
      </c>
      <c r="AV26">
        <v>240</v>
      </c>
      <c r="AW26" s="8">
        <f t="shared" si="18"/>
        <v>-3.1806171539437481E-5</v>
      </c>
      <c r="AX26" s="8" t="str">
        <f t="shared" si="19"/>
        <v>NA</v>
      </c>
      <c r="AY26" s="8">
        <f t="shared" si="20"/>
        <v>-1.684739303605625E-4</v>
      </c>
      <c r="AZ26">
        <v>7.195046262</v>
      </c>
      <c r="BA26">
        <v>-2.9494027700000002E-4</v>
      </c>
      <c r="BB26">
        <v>240</v>
      </c>
      <c r="BC26" s="8">
        <f t="shared" si="21"/>
        <v>-4.3036528205682053E-5</v>
      </c>
      <c r="BD26" s="8" t="str">
        <f t="shared" si="22"/>
        <v>NA</v>
      </c>
      <c r="BE26" s="8">
        <f t="shared" si="23"/>
        <v>-2.5190374879431799E-4</v>
      </c>
      <c r="BF26">
        <v>10.11736249</v>
      </c>
      <c r="BG26" s="1">
        <v>-4.5002E-5</v>
      </c>
      <c r="BH26">
        <v>240</v>
      </c>
      <c r="BI26" s="8">
        <f t="shared" si="24"/>
        <v>-4.1404313243300133E-5</v>
      </c>
      <c r="BJ26" s="10" t="str">
        <f t="shared" si="25"/>
        <v>NA</v>
      </c>
      <c r="BK26" s="8">
        <f t="shared" si="26"/>
        <v>-3.5976867566998679E-6</v>
      </c>
      <c r="BL26">
        <v>7.5613266609999998</v>
      </c>
      <c r="BM26">
        <v>-2.840322012E-4</v>
      </c>
      <c r="BN26">
        <v>240</v>
      </c>
      <c r="BO26" s="8">
        <f t="shared" si="27"/>
        <v>-2.8560359763194026E-5</v>
      </c>
      <c r="BP26" s="8" t="str">
        <f t="shared" si="28"/>
        <v>NA</v>
      </c>
      <c r="BQ26" s="8">
        <f t="shared" si="29"/>
        <v>-2.5547184143680598E-4</v>
      </c>
      <c r="BR26" s="2">
        <v>5.5629392649999998</v>
      </c>
      <c r="BS26" s="2">
        <v>-4.4215442680000001E-4</v>
      </c>
      <c r="BT26" s="2">
        <v>112</v>
      </c>
      <c r="BU26" s="8">
        <f t="shared" si="30"/>
        <v>-3.3274225608400777E-5</v>
      </c>
      <c r="BV26" s="8" t="str">
        <f t="shared" si="31"/>
        <v>NA</v>
      </c>
      <c r="BW26" s="8">
        <f t="shared" si="32"/>
        <v>-4.0888020119159922E-4</v>
      </c>
      <c r="BX26">
        <v>6.8260258540000001</v>
      </c>
      <c r="BY26">
        <v>-6.3276673219999995E-4</v>
      </c>
      <c r="BZ26">
        <v>240</v>
      </c>
      <c r="CA26" s="8">
        <f t="shared" si="33"/>
        <v>-2.5783009104558474E-5</v>
      </c>
      <c r="CB26" s="8" t="str">
        <f t="shared" si="34"/>
        <v>NA</v>
      </c>
      <c r="CC26" s="8">
        <f t="shared" si="35"/>
        <v>-6.0698372309544145E-4</v>
      </c>
      <c r="CD26">
        <v>5.2425754170000003</v>
      </c>
      <c r="CE26" s="1">
        <v>-3.8388999999999998E-6</v>
      </c>
      <c r="CF26">
        <v>240</v>
      </c>
      <c r="CG26" s="8">
        <f t="shared" si="36"/>
        <v>-2.1454725476292865E-5</v>
      </c>
      <c r="CH26" s="8" t="str">
        <f t="shared" si="37"/>
        <v>NA</v>
      </c>
      <c r="CI26" s="8">
        <f t="shared" si="38"/>
        <v>1.7615825476292864E-5</v>
      </c>
      <c r="CJ26">
        <v>7.2617566450000002</v>
      </c>
      <c r="CK26">
        <v>-3.2574080720000002E-4</v>
      </c>
      <c r="CL26">
        <v>240</v>
      </c>
      <c r="CM26" s="8">
        <f t="shared" si="39"/>
        <v>-4.3435550418333307E-5</v>
      </c>
      <c r="CN26" s="8" t="str">
        <f t="shared" si="40"/>
        <v>NA</v>
      </c>
      <c r="CO26" s="8">
        <f t="shared" si="41"/>
        <v>-2.8230525678166673E-4</v>
      </c>
      <c r="CP26">
        <v>7.2610833130000003</v>
      </c>
      <c r="CQ26">
        <v>-3.6100536389999999E-4</v>
      </c>
      <c r="CR26">
        <v>240</v>
      </c>
      <c r="CS26" s="8">
        <f t="shared" si="42"/>
        <v>-2.7426291838366161E-5</v>
      </c>
      <c r="CT26" s="8" t="str">
        <f t="shared" si="43"/>
        <v>NA</v>
      </c>
      <c r="CU26" s="8">
        <f t="shared" si="44"/>
        <v>-3.3357907206163381E-4</v>
      </c>
      <c r="CV26">
        <v>10.12764999</v>
      </c>
      <c r="CW26" s="1">
        <v>-5.0466000000000001E-6</v>
      </c>
      <c r="CX26">
        <v>240</v>
      </c>
      <c r="CY26" s="8">
        <f t="shared" si="45"/>
        <v>-4.1446413827608692E-5</v>
      </c>
      <c r="CZ26" s="10" t="str">
        <f t="shared" si="46"/>
        <v>NA</v>
      </c>
      <c r="DA26" s="8">
        <f t="shared" si="47"/>
        <v>3.6399813827608692E-5</v>
      </c>
      <c r="DB26" t="s">
        <v>4</v>
      </c>
      <c r="DC26" s="5" t="s">
        <v>8</v>
      </c>
    </row>
    <row r="27" spans="1:107" x14ac:dyDescent="0.25">
      <c r="A27" s="9">
        <v>45619.461110821758</v>
      </c>
      <c r="B27" t="s">
        <v>0</v>
      </c>
      <c r="C27">
        <v>26</v>
      </c>
      <c r="D27" s="7">
        <v>45619</v>
      </c>
      <c r="E27">
        <v>10.93750007</v>
      </c>
      <c r="F27">
        <v>14.089433359999999</v>
      </c>
      <c r="G27">
        <v>14.05999173</v>
      </c>
      <c r="H27">
        <v>14.22402918</v>
      </c>
      <c r="I27">
        <v>14.10898338</v>
      </c>
      <c r="J27" s="2">
        <v>6.4636066359999997</v>
      </c>
      <c r="K27" s="2">
        <v>-1.958352587E-4</v>
      </c>
      <c r="L27" s="2">
        <v>60</v>
      </c>
      <c r="M27" s="8">
        <f t="shared" si="0"/>
        <v>-3.8899852301147384E-5</v>
      </c>
      <c r="N27" s="8" t="str">
        <f t="shared" si="1"/>
        <v>NA</v>
      </c>
      <c r="O27" s="8">
        <f t="shared" si="2"/>
        <v>-1.5693540639885261E-4</v>
      </c>
      <c r="P27">
        <v>5.2577091649999996</v>
      </c>
      <c r="Q27" s="1">
        <v>2.7461999999999999E-5</v>
      </c>
      <c r="R27">
        <v>240</v>
      </c>
      <c r="S27" s="8">
        <f t="shared" si="3"/>
        <v>-2.1538986987056137E-5</v>
      </c>
      <c r="T27" s="10" t="str">
        <f t="shared" si="4"/>
        <v>NA</v>
      </c>
      <c r="U27" s="8">
        <f t="shared" si="5"/>
        <v>4.9000986987056136E-5</v>
      </c>
      <c r="V27" s="2">
        <v>6.9025548170000004</v>
      </c>
      <c r="W27" s="2">
        <v>-2.4883731130000001E-4</v>
      </c>
      <c r="X27" s="2">
        <v>228</v>
      </c>
      <c r="Y27" s="8">
        <f t="shared" si="6"/>
        <v>-4.1541569282136846E-5</v>
      </c>
      <c r="Z27" s="8" t="str">
        <f t="shared" si="7"/>
        <v>NA</v>
      </c>
      <c r="AA27" s="8">
        <f t="shared" si="8"/>
        <v>-2.0729574201786317E-4</v>
      </c>
      <c r="AB27">
        <v>6.4564845440000003</v>
      </c>
      <c r="AC27">
        <v>-3.3291845799999999E-4</v>
      </c>
      <c r="AD27">
        <v>240</v>
      </c>
      <c r="AE27" s="8">
        <f t="shared" si="9"/>
        <v>-2.4472007962342505E-5</v>
      </c>
      <c r="AF27" s="8" t="str">
        <f t="shared" si="10"/>
        <v>NA</v>
      </c>
      <c r="AG27" s="8">
        <f t="shared" si="11"/>
        <v>-3.0844645003765746E-4</v>
      </c>
      <c r="AH27">
        <v>7.8346446160000003</v>
      </c>
      <c r="AI27">
        <v>-1.2020836939999999E-4</v>
      </c>
      <c r="AJ27">
        <v>240</v>
      </c>
      <c r="AK27" s="8">
        <f t="shared" si="12"/>
        <v>-2.9695646929574045E-5</v>
      </c>
      <c r="AL27" s="8" t="str">
        <f t="shared" si="13"/>
        <v>NA</v>
      </c>
      <c r="AM27" s="4" t="s">
        <v>0</v>
      </c>
      <c r="AN27">
        <v>7.0992008310000001</v>
      </c>
      <c r="AO27">
        <v>-2.625644915E-4</v>
      </c>
      <c r="AP27">
        <v>240</v>
      </c>
      <c r="AQ27" s="8">
        <f t="shared" si="15"/>
        <v>-2.690809496693508E-5</v>
      </c>
      <c r="AR27" s="8" t="str">
        <f t="shared" si="16"/>
        <v>NA</v>
      </c>
      <c r="AS27" s="8">
        <f t="shared" si="17"/>
        <v>-2.3565639653306492E-4</v>
      </c>
      <c r="AT27">
        <v>8.2046404319999997</v>
      </c>
      <c r="AU27">
        <v>-1.506097243E-4</v>
      </c>
      <c r="AV27">
        <v>240</v>
      </c>
      <c r="AW27" s="8">
        <f t="shared" si="18"/>
        <v>-3.1098041761232045E-5</v>
      </c>
      <c r="AX27" s="8" t="str">
        <f t="shared" si="19"/>
        <v>NA</v>
      </c>
      <c r="AY27" s="8">
        <f t="shared" si="20"/>
        <v>-1.1951168253876795E-4</v>
      </c>
      <c r="AZ27">
        <v>6.6590324860000001</v>
      </c>
      <c r="BA27">
        <v>-7.3300281679999999E-4</v>
      </c>
      <c r="BB27">
        <v>240</v>
      </c>
      <c r="BC27" s="8">
        <f t="shared" si="21"/>
        <v>-4.0075981531921663E-5</v>
      </c>
      <c r="BD27" s="8" t="str">
        <f t="shared" si="22"/>
        <v>NA</v>
      </c>
      <c r="BE27" s="8">
        <f t="shared" si="23"/>
        <v>-6.9292683526807829E-4</v>
      </c>
      <c r="BF27">
        <v>10.12049582</v>
      </c>
      <c r="BG27" s="1">
        <v>-1.9644999999999999E-5</v>
      </c>
      <c r="BH27">
        <v>240</v>
      </c>
      <c r="BI27" s="8">
        <f t="shared" si="24"/>
        <v>-4.1460115219122444E-5</v>
      </c>
      <c r="BJ27" s="10" t="str">
        <f t="shared" si="25"/>
        <v>NA</v>
      </c>
      <c r="BK27" s="8">
        <f t="shared" si="26"/>
        <v>2.1815115219122445E-5</v>
      </c>
      <c r="BL27">
        <v>7.2837112509999997</v>
      </c>
      <c r="BM27">
        <v>-2.2620660419999999E-4</v>
      </c>
      <c r="BN27">
        <v>240</v>
      </c>
      <c r="BO27" s="8">
        <f t="shared" si="27"/>
        <v>-2.7607444657405763E-5</v>
      </c>
      <c r="BP27" s="8" t="str">
        <f t="shared" si="28"/>
        <v>NA</v>
      </c>
      <c r="BQ27" s="8">
        <f t="shared" si="29"/>
        <v>-1.9859915954259424E-4</v>
      </c>
      <c r="BR27" s="2">
        <v>5.1819652730000003</v>
      </c>
      <c r="BS27" s="2">
        <v>-4.623611684E-4</v>
      </c>
      <c r="BT27" s="2">
        <v>49</v>
      </c>
      <c r="BU27" s="8">
        <f t="shared" si="30"/>
        <v>-3.1186564266868998E-5</v>
      </c>
      <c r="BV27" s="8" t="str">
        <f t="shared" si="31"/>
        <v>NA</v>
      </c>
      <c r="BW27" s="8">
        <f t="shared" si="32"/>
        <v>-4.3117460413313099E-4</v>
      </c>
      <c r="BX27">
        <v>6.1144237419999996</v>
      </c>
      <c r="BY27">
        <v>-6.2661949409999998E-4</v>
      </c>
      <c r="BZ27">
        <v>240</v>
      </c>
      <c r="CA27" s="8">
        <f t="shared" si="33"/>
        <v>-2.3175495190864046E-5</v>
      </c>
      <c r="CB27" s="8" t="str">
        <f t="shared" si="34"/>
        <v>NA</v>
      </c>
      <c r="CC27" s="8">
        <f t="shared" si="35"/>
        <v>-6.0344399890913591E-4</v>
      </c>
      <c r="CD27">
        <v>5.1714429019999999</v>
      </c>
      <c r="CE27" s="1">
        <v>-4.9270000000000001E-5</v>
      </c>
      <c r="CF27">
        <v>240</v>
      </c>
      <c r="CG27" s="8">
        <f t="shared" si="36"/>
        <v>-2.1185584419917572E-5</v>
      </c>
      <c r="CH27" s="8" t="str">
        <f t="shared" si="37"/>
        <v>NA</v>
      </c>
      <c r="CI27" s="8">
        <f t="shared" si="38"/>
        <v>-2.8084415580082429E-5</v>
      </c>
      <c r="CJ27">
        <v>6.8543408570000004</v>
      </c>
      <c r="CK27">
        <v>-3.8383435610000002E-4</v>
      </c>
      <c r="CL27">
        <v>240</v>
      </c>
      <c r="CM27" s="8">
        <f t="shared" si="39"/>
        <v>-4.1251403740130082E-5</v>
      </c>
      <c r="CN27" s="8" t="str">
        <f t="shared" si="40"/>
        <v>NA</v>
      </c>
      <c r="CO27" s="8">
        <f t="shared" si="41"/>
        <v>-3.4258295235986991E-4</v>
      </c>
      <c r="CP27">
        <v>6.8508795879999997</v>
      </c>
      <c r="CQ27">
        <v>-4.4050716350000003E-4</v>
      </c>
      <c r="CR27">
        <v>240</v>
      </c>
      <c r="CS27" s="8">
        <f t="shared" si="42"/>
        <v>-2.5966883167464103E-5</v>
      </c>
      <c r="CT27" s="8" t="str">
        <f t="shared" si="43"/>
        <v>NA</v>
      </c>
      <c r="CU27" s="8">
        <f t="shared" si="44"/>
        <v>-4.1454028033253591E-4</v>
      </c>
      <c r="CV27">
        <v>10.126099979999999</v>
      </c>
      <c r="CW27" s="1">
        <v>-2.9958999999999999E-5</v>
      </c>
      <c r="CX27">
        <v>240</v>
      </c>
      <c r="CY27" s="8">
        <f t="shared" si="45"/>
        <v>-4.148307349344406E-5</v>
      </c>
      <c r="CZ27" s="10" t="str">
        <f t="shared" si="46"/>
        <v>NA</v>
      </c>
      <c r="DA27" s="8">
        <f t="shared" si="47"/>
        <v>1.1524073493444061E-5</v>
      </c>
      <c r="DB27" t="s">
        <v>4</v>
      </c>
      <c r="DC27" s="5" t="s">
        <v>8</v>
      </c>
    </row>
    <row r="28" spans="1:107" x14ac:dyDescent="0.25">
      <c r="A28" s="9">
        <v>45619.474999652775</v>
      </c>
      <c r="B28" t="s">
        <v>0</v>
      </c>
      <c r="C28">
        <v>27</v>
      </c>
      <c r="D28" s="7">
        <v>45619</v>
      </c>
      <c r="E28">
        <v>11.24249998</v>
      </c>
      <c r="F28">
        <v>14.028004230000001</v>
      </c>
      <c r="G28">
        <v>13.98826255</v>
      </c>
      <c r="H28">
        <v>14.248604200000001</v>
      </c>
      <c r="I28">
        <v>14.20769168</v>
      </c>
      <c r="J28" s="2">
        <v>6.1726741650000001</v>
      </c>
      <c r="K28" s="2">
        <v>-4.5858444820000001E-4</v>
      </c>
      <c r="L28" s="2">
        <v>240</v>
      </c>
      <c r="M28" s="8">
        <f t="shared" si="0"/>
        <v>-3.7376572668859229E-5</v>
      </c>
      <c r="N28" s="8" t="str">
        <f t="shared" si="1"/>
        <v>NA</v>
      </c>
      <c r="O28" s="8">
        <f t="shared" si="2"/>
        <v>-4.212078755311408E-4</v>
      </c>
      <c r="P28">
        <v>5.2841775039999996</v>
      </c>
      <c r="Q28" s="1">
        <v>-2.1041000000000001E-5</v>
      </c>
      <c r="R28">
        <v>240</v>
      </c>
      <c r="S28" s="8">
        <f t="shared" si="3"/>
        <v>-2.1669859007692379E-5</v>
      </c>
      <c r="T28" s="10" t="str">
        <f t="shared" si="4"/>
        <v>NA</v>
      </c>
      <c r="U28" s="8">
        <f t="shared" si="5"/>
        <v>6.2885900769237837E-7</v>
      </c>
      <c r="V28" s="2">
        <v>6.5615186919999999</v>
      </c>
      <c r="W28" s="2">
        <v>-1.637321369E-4</v>
      </c>
      <c r="X28" s="2">
        <v>246</v>
      </c>
      <c r="Y28" s="8">
        <f t="shared" si="6"/>
        <v>-3.9731091201963051E-5</v>
      </c>
      <c r="Z28" s="8" t="str">
        <f t="shared" si="7"/>
        <v>NA</v>
      </c>
      <c r="AA28" s="8">
        <f t="shared" si="8"/>
        <v>-1.2400104569803696E-4</v>
      </c>
      <c r="AB28">
        <v>6.0512483379999997</v>
      </c>
      <c r="AC28">
        <v>-4.3928535319999999E-4</v>
      </c>
      <c r="AD28">
        <v>240</v>
      </c>
      <c r="AE28" s="8">
        <f t="shared" si="9"/>
        <v>-2.3015534520202435E-5</v>
      </c>
      <c r="AF28" s="8" t="str">
        <f t="shared" si="10"/>
        <v>NA</v>
      </c>
      <c r="AG28" s="8">
        <f t="shared" si="11"/>
        <v>-4.1626981867979755E-4</v>
      </c>
      <c r="AH28">
        <v>7.6867558660000004</v>
      </c>
      <c r="AI28" s="1">
        <v>-6.9115999999999994E-5</v>
      </c>
      <c r="AJ28">
        <v>240</v>
      </c>
      <c r="AK28" s="8">
        <f t="shared" si="12"/>
        <v>-2.9236082391681147E-5</v>
      </c>
      <c r="AL28" s="8" t="str">
        <f t="shared" si="13"/>
        <v>NA</v>
      </c>
      <c r="AM28" s="4" t="s">
        <v>0</v>
      </c>
      <c r="AN28">
        <v>6.7896399900000004</v>
      </c>
      <c r="AO28">
        <v>-2.7687736349999998E-4</v>
      </c>
      <c r="AP28">
        <v>240</v>
      </c>
      <c r="AQ28" s="8">
        <f t="shared" si="15"/>
        <v>-2.5823959758564439E-5</v>
      </c>
      <c r="AR28" s="8" t="str">
        <f t="shared" si="16"/>
        <v>NA</v>
      </c>
      <c r="AS28" s="8">
        <f t="shared" si="17"/>
        <v>-2.5105340374143557E-4</v>
      </c>
      <c r="AT28">
        <v>8.0106349849999994</v>
      </c>
      <c r="AU28">
        <v>-1.7149662670000001E-4</v>
      </c>
      <c r="AV28">
        <v>240</v>
      </c>
      <c r="AW28" s="8">
        <f t="shared" si="18"/>
        <v>-3.0467935825444028E-5</v>
      </c>
      <c r="AX28" s="8" t="str">
        <f t="shared" si="19"/>
        <v>NA</v>
      </c>
      <c r="AY28" s="8">
        <f t="shared" si="20"/>
        <v>-1.4102869087455599E-4</v>
      </c>
      <c r="AZ28">
        <v>5.7343287490000003</v>
      </c>
      <c r="BA28">
        <v>-7.3451348229999997E-4</v>
      </c>
      <c r="BB28">
        <v>240</v>
      </c>
      <c r="BC28" s="8">
        <f t="shared" si="21"/>
        <v>-3.4722317988110931E-5</v>
      </c>
      <c r="BD28" s="8" t="str">
        <f t="shared" si="22"/>
        <v>NA</v>
      </c>
      <c r="BE28" s="8">
        <f t="shared" si="23"/>
        <v>-6.9979116431188903E-4</v>
      </c>
      <c r="BF28">
        <v>10.08270417</v>
      </c>
      <c r="BG28" s="1">
        <v>-5.1180999999999997E-5</v>
      </c>
      <c r="BH28">
        <v>240</v>
      </c>
      <c r="BI28" s="8">
        <f t="shared" si="24"/>
        <v>-4.1348114747239194E-5</v>
      </c>
      <c r="BJ28" s="10" t="str">
        <f t="shared" si="25"/>
        <v>NA</v>
      </c>
      <c r="BK28" s="8">
        <f t="shared" si="26"/>
        <v>-9.8328852527608022E-6</v>
      </c>
      <c r="BL28">
        <v>7.0007987500000004</v>
      </c>
      <c r="BM28">
        <v>-2.4517739470000002E-4</v>
      </c>
      <c r="BN28">
        <v>240</v>
      </c>
      <c r="BO28" s="8">
        <f t="shared" si="27"/>
        <v>-2.6627088544323279E-5</v>
      </c>
      <c r="BP28" s="8" t="str">
        <f t="shared" si="28"/>
        <v>NA</v>
      </c>
      <c r="BQ28" s="8">
        <f t="shared" si="29"/>
        <v>-2.1855030615567674E-4</v>
      </c>
      <c r="BR28" s="2">
        <v>4.6224010260000004</v>
      </c>
      <c r="BS28" s="2">
        <v>-4.7702463259999999E-4</v>
      </c>
      <c r="BT28" s="2">
        <v>97</v>
      </c>
      <c r="BU28" s="8">
        <f t="shared" si="30"/>
        <v>-2.7989409976072895E-5</v>
      </c>
      <c r="BV28" s="8" t="str">
        <f t="shared" si="31"/>
        <v>NA</v>
      </c>
      <c r="BW28" s="8">
        <f t="shared" si="32"/>
        <v>-4.4903522262392708E-4</v>
      </c>
      <c r="BX28">
        <v>5.4384658540000004</v>
      </c>
      <c r="BY28">
        <v>-6.1541059589999996E-4</v>
      </c>
      <c r="BZ28">
        <v>240</v>
      </c>
      <c r="CA28" s="8">
        <f t="shared" si="33"/>
        <v>-2.0684855687322353E-5</v>
      </c>
      <c r="CB28" s="8" t="str">
        <f t="shared" si="34"/>
        <v>NA</v>
      </c>
      <c r="CC28" s="8">
        <f t="shared" si="35"/>
        <v>-5.9472574021267766E-4</v>
      </c>
      <c r="CD28">
        <v>5.1431045969999998</v>
      </c>
      <c r="CE28" s="1">
        <v>1.1864E-5</v>
      </c>
      <c r="CF28">
        <v>240</v>
      </c>
      <c r="CG28" s="8">
        <f t="shared" si="36"/>
        <v>-2.1091333777951098E-5</v>
      </c>
      <c r="CH28" s="8" t="str">
        <f t="shared" si="37"/>
        <v>NA</v>
      </c>
      <c r="CI28" s="8">
        <f t="shared" si="38"/>
        <v>3.2955333777951098E-5</v>
      </c>
      <c r="CJ28">
        <v>6.3834545949999999</v>
      </c>
      <c r="CK28">
        <v>-3.7813387419999999E-4</v>
      </c>
      <c r="CL28">
        <v>240</v>
      </c>
      <c r="CM28" s="8">
        <f t="shared" si="39"/>
        <v>-3.8652883364754902E-5</v>
      </c>
      <c r="CN28" s="8" t="str">
        <f t="shared" si="40"/>
        <v>NA</v>
      </c>
      <c r="CO28" s="8">
        <f t="shared" si="41"/>
        <v>-3.3948099083524509E-4</v>
      </c>
      <c r="CP28">
        <v>6.3655383350000001</v>
      </c>
      <c r="CQ28">
        <v>-3.7215549060000001E-4</v>
      </c>
      <c r="CR28">
        <v>240</v>
      </c>
      <c r="CS28" s="8">
        <f t="shared" si="42"/>
        <v>-2.4210916344128473E-5</v>
      </c>
      <c r="CT28" s="8" t="str">
        <f t="shared" si="43"/>
        <v>NA</v>
      </c>
      <c r="CU28" s="8">
        <f t="shared" si="44"/>
        <v>-3.4794457425587152E-4</v>
      </c>
      <c r="CV28">
        <v>10.075166680000001</v>
      </c>
      <c r="CW28" s="1">
        <v>-4.2364000000000003E-5</v>
      </c>
      <c r="CX28">
        <v>240</v>
      </c>
      <c r="CY28" s="8">
        <f t="shared" si="45"/>
        <v>-4.1317204289471981E-5</v>
      </c>
      <c r="CZ28" s="10" t="str">
        <f t="shared" si="46"/>
        <v>NA</v>
      </c>
      <c r="DA28" s="8">
        <f t="shared" si="47"/>
        <v>-1.0467957105280223E-6</v>
      </c>
      <c r="DB28" t="s">
        <v>4</v>
      </c>
      <c r="DC28" s="5" t="s">
        <v>8</v>
      </c>
    </row>
    <row r="29" spans="1:107" x14ac:dyDescent="0.25">
      <c r="A29" s="9">
        <v>45619.488888483793</v>
      </c>
      <c r="B29" t="s">
        <v>0</v>
      </c>
      <c r="C29">
        <v>28</v>
      </c>
      <c r="D29" s="7">
        <v>45619</v>
      </c>
      <c r="E29">
        <v>11.442499979999999</v>
      </c>
      <c r="F29">
        <v>14.0576709</v>
      </c>
      <c r="G29">
        <v>14.03125835</v>
      </c>
      <c r="H29">
        <v>14.228383320000001</v>
      </c>
      <c r="I29">
        <v>14.11919163</v>
      </c>
      <c r="J29" s="2">
        <v>5.7587237519999999</v>
      </c>
      <c r="K29" s="2">
        <v>-2.9519711259999999E-4</v>
      </c>
      <c r="L29" s="2">
        <v>240</v>
      </c>
      <c r="M29" s="8">
        <f t="shared" si="0"/>
        <v>-3.5082404169095267E-5</v>
      </c>
      <c r="N29" s="8" t="str">
        <f t="shared" si="1"/>
        <v>NA</v>
      </c>
      <c r="O29" s="8">
        <f t="shared" si="2"/>
        <v>-2.6011470843090474E-4</v>
      </c>
      <c r="P29">
        <v>5.0782045900000004</v>
      </c>
      <c r="Q29">
        <v>-1.2697027639999999E-4</v>
      </c>
      <c r="R29">
        <v>240</v>
      </c>
      <c r="S29" s="8">
        <f t="shared" si="3"/>
        <v>-2.0846751462883334E-5</v>
      </c>
      <c r="T29" s="10" t="str">
        <f t="shared" si="4"/>
        <v>NA</v>
      </c>
      <c r="U29" s="8">
        <f t="shared" si="5"/>
        <v>-1.0612352493711666E-4</v>
      </c>
      <c r="V29" s="2">
        <v>6.316444991</v>
      </c>
      <c r="W29" s="2">
        <v>-2.270081975E-4</v>
      </c>
      <c r="X29" s="2">
        <v>240</v>
      </c>
      <c r="Y29" s="8">
        <f t="shared" si="6"/>
        <v>-3.8480067047695972E-5</v>
      </c>
      <c r="Z29" s="8" t="str">
        <f t="shared" si="7"/>
        <v>NA</v>
      </c>
      <c r="AA29" s="8">
        <f t="shared" si="8"/>
        <v>-1.8852813045230402E-4</v>
      </c>
      <c r="AB29">
        <v>5.6760824980000004</v>
      </c>
      <c r="AC29">
        <v>-3.455892427E-4</v>
      </c>
      <c r="AD29">
        <v>240</v>
      </c>
      <c r="AE29" s="8">
        <f t="shared" si="9"/>
        <v>-2.1663179931479773E-5</v>
      </c>
      <c r="AF29" s="8" t="str">
        <f t="shared" si="10"/>
        <v>NA</v>
      </c>
      <c r="AG29" s="8">
        <f t="shared" si="11"/>
        <v>-3.2392606276852024E-4</v>
      </c>
      <c r="AH29">
        <v>7.5060349979999996</v>
      </c>
      <c r="AI29">
        <v>-1.595356918E-4</v>
      </c>
      <c r="AJ29">
        <v>240</v>
      </c>
      <c r="AK29" s="8">
        <f t="shared" si="12"/>
        <v>-2.864732617803794E-5</v>
      </c>
      <c r="AL29" s="8" t="str">
        <f t="shared" si="13"/>
        <v>NA</v>
      </c>
      <c r="AM29" s="8">
        <f t="shared" si="14"/>
        <v>-1.3088836562196205E-4</v>
      </c>
      <c r="AN29">
        <v>6.4458054239999996</v>
      </c>
      <c r="AO29">
        <v>-2.7356743690000002E-4</v>
      </c>
      <c r="AP29">
        <v>240</v>
      </c>
      <c r="AQ29" s="8">
        <f t="shared" si="15"/>
        <v>-2.4600883224058497E-5</v>
      </c>
      <c r="AR29" s="8" t="str">
        <f t="shared" si="16"/>
        <v>NA</v>
      </c>
      <c r="AS29" s="8">
        <f t="shared" si="17"/>
        <v>-2.4896655367594151E-4</v>
      </c>
      <c r="AT29">
        <v>7.7984537339999997</v>
      </c>
      <c r="AU29">
        <v>-1.5868035469999999E-4</v>
      </c>
      <c r="AV29">
        <v>240</v>
      </c>
      <c r="AW29" s="8">
        <f t="shared" si="18"/>
        <v>-2.9763363461769453E-5</v>
      </c>
      <c r="AX29" s="8" t="str">
        <f t="shared" si="19"/>
        <v>NA</v>
      </c>
      <c r="AY29" s="8">
        <f t="shared" si="20"/>
        <v>-1.2891699123823055E-4</v>
      </c>
      <c r="AZ29">
        <v>4.8759570940000003</v>
      </c>
      <c r="BA29">
        <v>-6.7277014869999996E-4</v>
      </c>
      <c r="BB29">
        <v>240</v>
      </c>
      <c r="BC29" s="8">
        <f t="shared" si="21"/>
        <v>-2.9704549974890904E-5</v>
      </c>
      <c r="BD29" s="8" t="str">
        <f t="shared" si="22"/>
        <v>NA</v>
      </c>
      <c r="BE29" s="8">
        <f t="shared" si="23"/>
        <v>-6.4306559872510905E-4</v>
      </c>
      <c r="BF29">
        <v>10.06770835</v>
      </c>
      <c r="BG29" s="1">
        <v>3.2475999999999999E-5</v>
      </c>
      <c r="BH29">
        <v>240</v>
      </c>
      <c r="BI29" s="8">
        <f t="shared" si="24"/>
        <v>-4.1329373414087917E-5</v>
      </c>
      <c r="BJ29" s="10" t="str">
        <f t="shared" si="25"/>
        <v>NA</v>
      </c>
      <c r="BK29" s="8">
        <f t="shared" si="26"/>
        <v>7.3805373414087915E-5</v>
      </c>
      <c r="BL29">
        <v>6.7280883310000004</v>
      </c>
      <c r="BM29">
        <v>-2.0782946659999999E-4</v>
      </c>
      <c r="BN29">
        <v>240</v>
      </c>
      <c r="BO29" s="8">
        <f t="shared" si="27"/>
        <v>-2.567823638234626E-5</v>
      </c>
      <c r="BP29" s="8" t="str">
        <f t="shared" si="28"/>
        <v>NA</v>
      </c>
      <c r="BQ29" s="8">
        <f t="shared" si="29"/>
        <v>-1.8215123021765372E-4</v>
      </c>
      <c r="BR29" s="2">
        <v>4.2688716849999997</v>
      </c>
      <c r="BS29" s="2">
        <v>-2.8999808450000001E-4</v>
      </c>
      <c r="BT29" s="2">
        <v>53</v>
      </c>
      <c r="BU29" s="8">
        <f t="shared" si="30"/>
        <v>-2.600615835186823E-5</v>
      </c>
      <c r="BV29" s="8">
        <f t="shared" si="31"/>
        <v>5.3919710067747042E-7</v>
      </c>
      <c r="BW29" s="8">
        <f t="shared" si="32"/>
        <v>-2.645311232488093E-4</v>
      </c>
      <c r="BX29">
        <v>4.6990020770000003</v>
      </c>
      <c r="BY29">
        <v>-6.5304619709999996E-4</v>
      </c>
      <c r="BZ29">
        <v>240</v>
      </c>
      <c r="CA29" s="8">
        <f t="shared" si="33"/>
        <v>-1.793408174182041E-5</v>
      </c>
      <c r="CB29" s="8" t="str">
        <f t="shared" si="34"/>
        <v>NA</v>
      </c>
      <c r="CC29" s="8">
        <f t="shared" si="35"/>
        <v>-6.3511211535817957E-4</v>
      </c>
      <c r="CD29">
        <v>5.187853746</v>
      </c>
      <c r="CE29" s="1">
        <v>3.8615000000000002E-5</v>
      </c>
      <c r="CF29">
        <v>240</v>
      </c>
      <c r="CG29" s="8">
        <f t="shared" si="36"/>
        <v>-2.1296876829582453E-5</v>
      </c>
      <c r="CH29" s="8" t="str">
        <f t="shared" si="37"/>
        <v>NA</v>
      </c>
      <c r="CI29" s="8">
        <f t="shared" si="38"/>
        <v>5.9911876829582455E-5</v>
      </c>
      <c r="CJ29">
        <v>5.963768752</v>
      </c>
      <c r="CK29">
        <v>-3.5371461199999998E-4</v>
      </c>
      <c r="CL29">
        <v>240</v>
      </c>
      <c r="CM29" s="8">
        <f t="shared" si="39"/>
        <v>-3.6331547533604442E-5</v>
      </c>
      <c r="CN29" s="8" t="str">
        <f t="shared" si="40"/>
        <v>NA</v>
      </c>
      <c r="CO29" s="8">
        <f t="shared" si="41"/>
        <v>-3.1738306446639551E-4</v>
      </c>
      <c r="CP29">
        <v>5.9377216559999999</v>
      </c>
      <c r="CQ29">
        <v>-3.1952052670000002E-4</v>
      </c>
      <c r="CR29">
        <v>240</v>
      </c>
      <c r="CS29" s="8">
        <f t="shared" si="42"/>
        <v>-2.2661744726630653E-5</v>
      </c>
      <c r="CT29" s="8" t="str">
        <f t="shared" si="43"/>
        <v>NA</v>
      </c>
      <c r="CU29" s="8">
        <f t="shared" si="44"/>
        <v>-2.9685878197336935E-4</v>
      </c>
      <c r="CV29">
        <v>10.067608359999999</v>
      </c>
      <c r="CW29" s="1">
        <v>-1.175E-6</v>
      </c>
      <c r="CX29">
        <v>240</v>
      </c>
      <c r="CY29" s="8">
        <f t="shared" si="45"/>
        <v>-4.1328962940929178E-5</v>
      </c>
      <c r="CZ29" s="10" t="str">
        <f t="shared" si="46"/>
        <v>NA</v>
      </c>
      <c r="DA29" s="8">
        <f t="shared" si="47"/>
        <v>4.0153962940929177E-5</v>
      </c>
      <c r="DB29" t="s">
        <v>4</v>
      </c>
      <c r="DC29" s="5" t="s">
        <v>8</v>
      </c>
    </row>
    <row r="30" spans="1:107" x14ac:dyDescent="0.25">
      <c r="A30" s="9">
        <v>45619.502777314818</v>
      </c>
      <c r="B30" t="s">
        <v>0</v>
      </c>
      <c r="C30">
        <v>29</v>
      </c>
      <c r="D30" s="7">
        <v>45619</v>
      </c>
      <c r="E30">
        <v>11.93750007</v>
      </c>
      <c r="F30">
        <v>14.04424163</v>
      </c>
      <c r="G30">
        <v>13.98611674</v>
      </c>
      <c r="H30">
        <v>14.159783300000001</v>
      </c>
      <c r="I30">
        <v>14.102612479999999</v>
      </c>
      <c r="J30" s="2">
        <v>5.495941427</v>
      </c>
      <c r="K30" s="2">
        <v>-2.9053181330000001E-4</v>
      </c>
      <c r="L30" s="2">
        <v>128</v>
      </c>
      <c r="M30" s="8">
        <f t="shared" si="0"/>
        <v>-3.3684201894682638E-5</v>
      </c>
      <c r="N30" s="8" t="str">
        <f t="shared" si="1"/>
        <v>NA</v>
      </c>
      <c r="O30" s="8">
        <f t="shared" si="2"/>
        <v>-2.5684761140531737E-4</v>
      </c>
      <c r="P30">
        <v>5.0375583229999998</v>
      </c>
      <c r="Q30" s="1">
        <v>1.307E-5</v>
      </c>
      <c r="R30">
        <v>240</v>
      </c>
      <c r="S30" s="8">
        <f t="shared" si="3"/>
        <v>-2.070128596926177E-5</v>
      </c>
      <c r="T30" s="10" t="str">
        <f t="shared" si="4"/>
        <v>NA</v>
      </c>
      <c r="U30" s="8">
        <f t="shared" si="5"/>
        <v>3.3771285969261772E-5</v>
      </c>
      <c r="V30" s="2">
        <v>6.4583315590000003</v>
      </c>
      <c r="W30" s="2">
        <v>-2.2669489140000001E-4</v>
      </c>
      <c r="X30" s="2">
        <v>92</v>
      </c>
      <c r="Y30" s="8">
        <f t="shared" si="6"/>
        <v>-3.9582616922994455E-5</v>
      </c>
      <c r="Z30" s="8" t="str">
        <f t="shared" si="7"/>
        <v>NA</v>
      </c>
      <c r="AA30" s="8">
        <f t="shared" si="8"/>
        <v>-1.8711227447700554E-4</v>
      </c>
      <c r="AB30">
        <v>5.351161651</v>
      </c>
      <c r="AC30">
        <v>-2.8842113480000002E-4</v>
      </c>
      <c r="AD30">
        <v>240</v>
      </c>
      <c r="AE30" s="8">
        <f t="shared" si="9"/>
        <v>-2.0493392217735983E-5</v>
      </c>
      <c r="AF30" s="8" t="str">
        <f t="shared" si="10"/>
        <v>NA</v>
      </c>
      <c r="AG30" s="8">
        <f t="shared" si="11"/>
        <v>-2.6792774258226402E-4</v>
      </c>
      <c r="AH30">
        <v>7.3047829130000004</v>
      </c>
      <c r="AI30">
        <v>-1.8777400819999999E-4</v>
      </c>
      <c r="AJ30">
        <v>240</v>
      </c>
      <c r="AK30" s="8">
        <f t="shared" si="12"/>
        <v>-2.7975193250525295E-5</v>
      </c>
      <c r="AL30" s="8" t="str">
        <f t="shared" si="13"/>
        <v>NA</v>
      </c>
      <c r="AM30" s="8">
        <f t="shared" si="14"/>
        <v>-1.5979881494947469E-4</v>
      </c>
      <c r="AN30">
        <v>6.1327704230000002</v>
      </c>
      <c r="AO30">
        <v>-2.6152477679999999E-4</v>
      </c>
      <c r="AP30">
        <v>240</v>
      </c>
      <c r="AQ30" s="8">
        <f t="shared" si="15"/>
        <v>-2.3486726407598415E-5</v>
      </c>
      <c r="AR30" s="8" t="str">
        <f t="shared" si="16"/>
        <v>NA</v>
      </c>
      <c r="AS30" s="8">
        <f t="shared" si="17"/>
        <v>-2.3803805039240158E-4</v>
      </c>
      <c r="AT30">
        <v>7.599337512</v>
      </c>
      <c r="AU30">
        <v>-1.6034595400000001E-4</v>
      </c>
      <c r="AV30">
        <v>240</v>
      </c>
      <c r="AW30" s="8">
        <f t="shared" si="18"/>
        <v>-2.9103251664854245E-5</v>
      </c>
      <c r="AX30" s="8" t="str">
        <f t="shared" si="19"/>
        <v>NA</v>
      </c>
      <c r="AY30" s="8">
        <f t="shared" si="20"/>
        <v>-1.3124270233514577E-4</v>
      </c>
      <c r="AZ30">
        <v>4.1659808290000004</v>
      </c>
      <c r="BA30">
        <v>-4.7028243009999998E-4</v>
      </c>
      <c r="BB30">
        <v>240</v>
      </c>
      <c r="BC30" s="8">
        <f t="shared" si="21"/>
        <v>-2.5532975778093819E-5</v>
      </c>
      <c r="BD30" s="8">
        <f t="shared" si="22"/>
        <v>6.8875430180704948E-6</v>
      </c>
      <c r="BE30" s="8">
        <f t="shared" si="23"/>
        <v>-4.5163699733997661E-4</v>
      </c>
      <c r="BF30">
        <v>10.05510834</v>
      </c>
      <c r="BG30" s="1">
        <v>-3.5063E-5</v>
      </c>
      <c r="BH30">
        <v>240</v>
      </c>
      <c r="BI30" s="8">
        <f t="shared" si="24"/>
        <v>-4.1320350029076772E-5</v>
      </c>
      <c r="BJ30" s="10" t="str">
        <f t="shared" si="25"/>
        <v>NA</v>
      </c>
      <c r="BK30" s="8">
        <f t="shared" si="26"/>
        <v>6.2573500290767728E-6</v>
      </c>
      <c r="BL30">
        <v>6.452886232</v>
      </c>
      <c r="BM30">
        <v>-2.5445815600000002E-4</v>
      </c>
      <c r="BN30">
        <v>240</v>
      </c>
      <c r="BO30" s="8">
        <f t="shared" si="27"/>
        <v>-2.4712676819264435E-5</v>
      </c>
      <c r="BP30" s="8" t="str">
        <f t="shared" si="28"/>
        <v>NA</v>
      </c>
      <c r="BQ30" s="8">
        <f t="shared" si="29"/>
        <v>-2.2974547918073559E-4</v>
      </c>
      <c r="BR30" s="2">
        <v>3.55963707</v>
      </c>
      <c r="BS30" s="2">
        <v>-4.7154922760000003E-4</v>
      </c>
      <c r="BT30" s="2">
        <v>62</v>
      </c>
      <c r="BU30" s="8">
        <f t="shared" si="30"/>
        <v>-2.1816741559257626E-5</v>
      </c>
      <c r="BV30" s="8">
        <f t="shared" si="31"/>
        <v>1.2824386585179529E-5</v>
      </c>
      <c r="BW30" s="8">
        <f t="shared" si="32"/>
        <v>-4.6255687262592191E-4</v>
      </c>
      <c r="BX30">
        <v>3.8801975020000001</v>
      </c>
      <c r="BY30">
        <v>-6.5405575960000004E-4</v>
      </c>
      <c r="BZ30">
        <v>240</v>
      </c>
      <c r="CA30" s="8">
        <f t="shared" si="33"/>
        <v>-1.4860027499992526E-5</v>
      </c>
      <c r="CB30" s="8" t="str">
        <f t="shared" si="34"/>
        <v>NA</v>
      </c>
      <c r="CC30" s="8">
        <f t="shared" si="35"/>
        <v>-6.3919573210000752E-4</v>
      </c>
      <c r="CD30">
        <v>5.1781779050000001</v>
      </c>
      <c r="CE30">
        <v>-1.0148560020000001E-4</v>
      </c>
      <c r="CF30">
        <v>240</v>
      </c>
      <c r="CG30" s="8">
        <f t="shared" si="36"/>
        <v>-2.1279146510661212E-5</v>
      </c>
      <c r="CH30" s="8" t="str">
        <f t="shared" si="37"/>
        <v>NA</v>
      </c>
      <c r="CI30" s="8">
        <f t="shared" si="38"/>
        <v>-8.0206453689338794E-5</v>
      </c>
      <c r="CJ30">
        <v>5.5194116629999996</v>
      </c>
      <c r="CK30">
        <v>-3.845384962E-4</v>
      </c>
      <c r="CL30">
        <v>240</v>
      </c>
      <c r="CM30" s="8">
        <f t="shared" si="39"/>
        <v>-3.3828049164243405E-5</v>
      </c>
      <c r="CN30" s="8" t="str">
        <f t="shared" si="40"/>
        <v>NA</v>
      </c>
      <c r="CO30" s="8">
        <f t="shared" si="41"/>
        <v>-3.5071044703575662E-4</v>
      </c>
      <c r="CP30">
        <v>5.5581112580000003</v>
      </c>
      <c r="CQ30">
        <v>-3.272698483E-4</v>
      </c>
      <c r="CR30">
        <v>240</v>
      </c>
      <c r="CS30" s="8">
        <f t="shared" si="42"/>
        <v>-2.1285949001133618E-5</v>
      </c>
      <c r="CT30" s="8" t="str">
        <f t="shared" si="43"/>
        <v>NA</v>
      </c>
      <c r="CU30" s="8">
        <f t="shared" si="44"/>
        <v>-3.059838992988664E-4</v>
      </c>
      <c r="CV30">
        <v>10.03578753</v>
      </c>
      <c r="CW30" s="1">
        <v>-5.1382999999999999E-5</v>
      </c>
      <c r="CX30">
        <v>240</v>
      </c>
      <c r="CY30" s="8">
        <f t="shared" si="45"/>
        <v>-4.124095330802212E-5</v>
      </c>
      <c r="CZ30" s="10" t="str">
        <f t="shared" si="46"/>
        <v>NA</v>
      </c>
      <c r="DA30" s="8">
        <f t="shared" si="47"/>
        <v>-1.0142046691977879E-5</v>
      </c>
      <c r="DB30" t="s">
        <v>4</v>
      </c>
      <c r="DC30" s="5" t="s">
        <v>8</v>
      </c>
    </row>
    <row r="31" spans="1:107" x14ac:dyDescent="0.25">
      <c r="A31" s="9">
        <v>45619.516666145835</v>
      </c>
      <c r="B31" t="s">
        <v>0</v>
      </c>
      <c r="C31">
        <v>30</v>
      </c>
      <c r="D31" s="7">
        <v>45619</v>
      </c>
      <c r="E31">
        <v>12.24249998</v>
      </c>
      <c r="F31">
        <v>14.034066749999999</v>
      </c>
      <c r="G31">
        <v>13.992725</v>
      </c>
      <c r="H31">
        <v>14.260133440000001</v>
      </c>
      <c r="I31">
        <v>14.200904120000001</v>
      </c>
      <c r="J31" s="2">
        <v>4.9697797570000004</v>
      </c>
      <c r="K31" s="2">
        <v>-3.338250972E-4</v>
      </c>
      <c r="L31" s="2">
        <v>158</v>
      </c>
      <c r="M31" s="8">
        <f t="shared" si="0"/>
        <v>-3.064267319386763E-5</v>
      </c>
      <c r="N31" s="8" t="str">
        <f t="shared" si="1"/>
        <v>NA</v>
      </c>
      <c r="O31" s="8">
        <f t="shared" si="2"/>
        <v>-3.0318242400613238E-4</v>
      </c>
      <c r="P31">
        <v>5.0653495790000003</v>
      </c>
      <c r="Q31" s="1">
        <v>4.5022999999999999E-5</v>
      </c>
      <c r="R31">
        <v>240</v>
      </c>
      <c r="S31" s="8">
        <f t="shared" si="3"/>
        <v>-2.0837002277199819E-5</v>
      </c>
      <c r="T31" s="10" t="str">
        <f t="shared" si="4"/>
        <v>NA</v>
      </c>
      <c r="U31" s="8">
        <f t="shared" si="5"/>
        <v>6.5860002277199814E-5</v>
      </c>
      <c r="V31" s="2">
        <v>5.7272933220000004</v>
      </c>
      <c r="W31" s="2">
        <v>-2.282610782E-4</v>
      </c>
      <c r="X31" s="2">
        <v>90</v>
      </c>
      <c r="Y31" s="8">
        <f t="shared" si="6"/>
        <v>-3.5313351120695648E-5</v>
      </c>
      <c r="Z31" s="8" t="str">
        <f t="shared" si="7"/>
        <v>NA</v>
      </c>
      <c r="AA31" s="8">
        <f t="shared" si="8"/>
        <v>-1.9294772707930435E-4</v>
      </c>
      <c r="AB31">
        <v>4.9681270900000003</v>
      </c>
      <c r="AC31">
        <v>-2.9337719730000001E-4</v>
      </c>
      <c r="AD31">
        <v>240</v>
      </c>
      <c r="AE31" s="8">
        <f t="shared" si="9"/>
        <v>-1.9091745739113616E-5</v>
      </c>
      <c r="AF31" s="8" t="str">
        <f t="shared" si="10"/>
        <v>NA</v>
      </c>
      <c r="AG31" s="8">
        <f t="shared" si="11"/>
        <v>-2.7428545156088637E-4</v>
      </c>
      <c r="AH31">
        <v>7.0964674849999998</v>
      </c>
      <c r="AI31">
        <v>-1.6996315350000001E-4</v>
      </c>
      <c r="AJ31">
        <v>240</v>
      </c>
      <c r="AK31" s="8">
        <f t="shared" si="12"/>
        <v>-2.7270629437442002E-5</v>
      </c>
      <c r="AL31" s="8" t="str">
        <f t="shared" si="13"/>
        <v>NA</v>
      </c>
      <c r="AM31" s="8">
        <f t="shared" si="14"/>
        <v>-1.4269252406255801E-4</v>
      </c>
      <c r="AN31">
        <v>5.8061879220000003</v>
      </c>
      <c r="AO31">
        <v>-2.8993319600000001E-4</v>
      </c>
      <c r="AP31">
        <v>240</v>
      </c>
      <c r="AQ31" s="8">
        <f t="shared" si="15"/>
        <v>-2.2312284189238893E-5</v>
      </c>
      <c r="AR31" s="8" t="str">
        <f t="shared" si="16"/>
        <v>NA</v>
      </c>
      <c r="AS31" s="8">
        <f t="shared" si="17"/>
        <v>-2.6762091181076111E-4</v>
      </c>
      <c r="AT31">
        <v>7.4089975020000001</v>
      </c>
      <c r="AU31">
        <v>-1.8191650840000001E-4</v>
      </c>
      <c r="AV31">
        <v>240</v>
      </c>
      <c r="AW31" s="8">
        <f t="shared" si="18"/>
        <v>-2.8471634063997327E-5</v>
      </c>
      <c r="AX31" s="8" t="str">
        <f t="shared" si="19"/>
        <v>NA</v>
      </c>
      <c r="AY31" s="8">
        <f t="shared" si="20"/>
        <v>-1.5344487433600269E-4</v>
      </c>
      <c r="AZ31">
        <v>3.689782476</v>
      </c>
      <c r="BA31">
        <v>-4.141480274E-4</v>
      </c>
      <c r="BB31">
        <v>240</v>
      </c>
      <c r="BC31" s="8">
        <f t="shared" si="21"/>
        <v>-2.2750464627587263E-5</v>
      </c>
      <c r="BD31" s="8">
        <f t="shared" si="22"/>
        <v>3.1360434597302723E-5</v>
      </c>
      <c r="BE31" s="8">
        <f t="shared" si="23"/>
        <v>-4.2275799736971547E-4</v>
      </c>
      <c r="BF31">
        <v>10.003187520000001</v>
      </c>
      <c r="BG31" s="1">
        <v>-1.236E-5</v>
      </c>
      <c r="BH31">
        <v>240</v>
      </c>
      <c r="BI31" s="8">
        <f t="shared" si="24"/>
        <v>-4.1149468142857435E-5</v>
      </c>
      <c r="BJ31" s="10" t="str">
        <f t="shared" si="25"/>
        <v>NA</v>
      </c>
      <c r="BK31" s="8">
        <f t="shared" si="26"/>
        <v>2.8789468142857435E-5</v>
      </c>
      <c r="BL31">
        <v>6.1621591650000003</v>
      </c>
      <c r="BM31">
        <v>-1.9311277439999999E-4</v>
      </c>
      <c r="BN31">
        <v>240</v>
      </c>
      <c r="BO31" s="8">
        <f t="shared" si="27"/>
        <v>-2.3680226743581285E-5</v>
      </c>
      <c r="BP31" s="8" t="str">
        <f t="shared" si="28"/>
        <v>NA</v>
      </c>
      <c r="BQ31" s="8">
        <f t="shared" si="29"/>
        <v>-1.6943254765641871E-4</v>
      </c>
      <c r="BR31" s="2">
        <v>3.1077706269999998</v>
      </c>
      <c r="BS31" s="2">
        <v>-3.4811540249999999E-4</v>
      </c>
      <c r="BT31" s="2">
        <v>126</v>
      </c>
      <c r="BU31" s="8">
        <f t="shared" si="30"/>
        <v>-1.9161895363779211E-5</v>
      </c>
      <c r="BV31" s="8">
        <f t="shared" si="31"/>
        <v>2.0651507197366438E-5</v>
      </c>
      <c r="BW31" s="8">
        <f t="shared" si="32"/>
        <v>-3.4960501433358717E-4</v>
      </c>
      <c r="BX31">
        <v>3.0985079130000002</v>
      </c>
      <c r="BY31">
        <v>-5.7455231340000005E-4</v>
      </c>
      <c r="BZ31">
        <v>240</v>
      </c>
      <c r="CA31" s="8">
        <f t="shared" si="33"/>
        <v>-1.1907087756409945E-5</v>
      </c>
      <c r="CB31" s="8" t="str">
        <f t="shared" si="34"/>
        <v>NA</v>
      </c>
      <c r="CC31" s="8">
        <f t="shared" si="35"/>
        <v>-5.6264522564359015E-4</v>
      </c>
      <c r="CD31">
        <v>5.1235266690000003</v>
      </c>
      <c r="CE31" s="1">
        <v>1.4961E-5</v>
      </c>
      <c r="CF31">
        <v>240</v>
      </c>
      <c r="CG31" s="8">
        <f t="shared" si="36"/>
        <v>-2.1076321624839035E-5</v>
      </c>
      <c r="CH31" s="8" t="str">
        <f t="shared" si="37"/>
        <v>NA</v>
      </c>
      <c r="CI31" s="8">
        <f t="shared" si="38"/>
        <v>3.6037321624839033E-5</v>
      </c>
      <c r="CJ31">
        <v>5.089168334</v>
      </c>
      <c r="CK31">
        <v>-3.1558799040000001E-4</v>
      </c>
      <c r="CL31">
        <v>240</v>
      </c>
      <c r="CM31" s="8">
        <f t="shared" si="39"/>
        <v>-3.1378799406088407E-5</v>
      </c>
      <c r="CN31" s="8" t="str">
        <f t="shared" si="40"/>
        <v>NA</v>
      </c>
      <c r="CO31" s="8">
        <f t="shared" si="41"/>
        <v>-2.8420919099391161E-4</v>
      </c>
      <c r="CP31">
        <v>5.1883937360000001</v>
      </c>
      <c r="CQ31">
        <v>-2.9687481750000002E-4</v>
      </c>
      <c r="CR31">
        <v>240</v>
      </c>
      <c r="CS31" s="8">
        <f t="shared" si="42"/>
        <v>-1.9938196468746489E-5</v>
      </c>
      <c r="CT31" s="8" t="str">
        <f t="shared" si="43"/>
        <v>NA</v>
      </c>
      <c r="CU31" s="8">
        <f t="shared" si="44"/>
        <v>-2.7693662103125353E-4</v>
      </c>
      <c r="CV31">
        <v>9.9956241810000002</v>
      </c>
      <c r="CW31" s="1">
        <v>4.2370999999999996E-6</v>
      </c>
      <c r="CX31">
        <v>240</v>
      </c>
      <c r="CY31" s="8">
        <f t="shared" si="45"/>
        <v>-4.1118355322407763E-5</v>
      </c>
      <c r="CZ31" s="10" t="str">
        <f t="shared" si="46"/>
        <v>NA</v>
      </c>
      <c r="DA31" s="8">
        <f t="shared" si="47"/>
        <v>4.5355455322407763E-5</v>
      </c>
      <c r="DB31" t="s">
        <v>4</v>
      </c>
      <c r="DC31" s="5" t="s">
        <v>8</v>
      </c>
    </row>
    <row r="32" spans="1:107" x14ac:dyDescent="0.25">
      <c r="A32" s="9">
        <v>45619.530554976853</v>
      </c>
      <c r="B32" t="s">
        <v>0</v>
      </c>
      <c r="C32">
        <v>31</v>
      </c>
      <c r="D32" s="7">
        <v>45619</v>
      </c>
      <c r="E32">
        <v>12.442499979999999</v>
      </c>
      <c r="F32">
        <v>14.049629189999999</v>
      </c>
      <c r="G32">
        <v>14.01128338</v>
      </c>
      <c r="H32">
        <v>14.17096255</v>
      </c>
      <c r="I32">
        <v>14.093387570000001</v>
      </c>
      <c r="J32" s="2">
        <v>4.6518785170000001</v>
      </c>
      <c r="K32" s="2">
        <v>-2.884478059E-4</v>
      </c>
      <c r="L32" s="2">
        <v>242</v>
      </c>
      <c r="M32" s="8">
        <f t="shared" si="0"/>
        <v>-2.8854109495017073E-5</v>
      </c>
      <c r="N32" s="8" t="str">
        <f t="shared" si="1"/>
        <v>NA</v>
      </c>
      <c r="O32" s="8">
        <f t="shared" si="2"/>
        <v>-2.5959369640498291E-4</v>
      </c>
      <c r="P32">
        <v>5.1021083320000002</v>
      </c>
      <c r="Q32" s="1">
        <v>1.5871000000000001E-5</v>
      </c>
      <c r="R32">
        <v>240</v>
      </c>
      <c r="S32" s="8">
        <f t="shared" si="3"/>
        <v>-2.1009881727109092E-5</v>
      </c>
      <c r="T32" s="10" t="str">
        <f t="shared" si="4"/>
        <v>NA</v>
      </c>
      <c r="U32" s="8">
        <f t="shared" si="5"/>
        <v>3.688088172710909E-5</v>
      </c>
      <c r="V32" s="2">
        <v>5.5964999979999996</v>
      </c>
      <c r="W32" s="2">
        <v>-2.158058574E-4</v>
      </c>
      <c r="X32" s="2">
        <v>146</v>
      </c>
      <c r="Y32" s="8">
        <f t="shared" si="6"/>
        <v>-3.4713293380519034E-5</v>
      </c>
      <c r="Z32" s="8" t="str">
        <f t="shared" si="7"/>
        <v>NA</v>
      </c>
      <c r="AA32" s="8">
        <f t="shared" si="8"/>
        <v>-1.8109256401948096E-4</v>
      </c>
      <c r="AB32">
        <v>4.6247258349999996</v>
      </c>
      <c r="AC32">
        <v>-2.6943414640000002E-4</v>
      </c>
      <c r="AD32">
        <v>240</v>
      </c>
      <c r="AE32" s="8">
        <f t="shared" si="9"/>
        <v>-1.7832861020842736E-5</v>
      </c>
      <c r="AF32" s="8" t="str">
        <f t="shared" si="10"/>
        <v>NA</v>
      </c>
      <c r="AG32" s="8">
        <f t="shared" si="11"/>
        <v>-2.5160128537915727E-4</v>
      </c>
      <c r="AH32">
        <v>6.8861345969999999</v>
      </c>
      <c r="AI32">
        <v>-1.547259046E-4</v>
      </c>
      <c r="AJ32">
        <v>240</v>
      </c>
      <c r="AK32" s="8">
        <f t="shared" si="12"/>
        <v>-2.6552813208897583E-5</v>
      </c>
      <c r="AL32" s="8" t="str">
        <f t="shared" si="13"/>
        <v>NA</v>
      </c>
      <c r="AM32" s="8">
        <f t="shared" si="14"/>
        <v>-1.2817309139110243E-4</v>
      </c>
      <c r="AN32">
        <v>5.4762808119999997</v>
      </c>
      <c r="AO32">
        <v>-2.786072737E-4</v>
      </c>
      <c r="AP32">
        <v>240</v>
      </c>
      <c r="AQ32" s="8">
        <f t="shared" si="15"/>
        <v>-2.1116441950445654E-5</v>
      </c>
      <c r="AR32" s="8" t="str">
        <f t="shared" si="16"/>
        <v>NA</v>
      </c>
      <c r="AS32" s="8">
        <f t="shared" si="17"/>
        <v>-2.5749083174955435E-4</v>
      </c>
      <c r="AT32">
        <v>7.2087208370000004</v>
      </c>
      <c r="AU32">
        <v>-1.6190233059999999E-4</v>
      </c>
      <c r="AV32">
        <v>240</v>
      </c>
      <c r="AW32" s="8">
        <f t="shared" si="18"/>
        <v>-2.7796700044657702E-5</v>
      </c>
      <c r="AX32" s="8" t="str">
        <f t="shared" si="19"/>
        <v>NA</v>
      </c>
      <c r="AY32" s="8">
        <f t="shared" si="20"/>
        <v>-1.3410563055534229E-4</v>
      </c>
      <c r="AZ32">
        <v>3.1767979240000002</v>
      </c>
      <c r="BA32">
        <v>-4.0362902129999998E-4</v>
      </c>
      <c r="BB32">
        <v>240</v>
      </c>
      <c r="BC32" s="8">
        <f t="shared" si="21"/>
        <v>-1.9704657980138503E-5</v>
      </c>
      <c r="BD32" s="8">
        <f t="shared" si="22"/>
        <v>5.7723850690253811E-5</v>
      </c>
      <c r="BE32" s="8">
        <f t="shared" si="23"/>
        <v>-4.4164821401011529E-4</v>
      </c>
      <c r="BF32">
        <v>10.000920020000001</v>
      </c>
      <c r="BG32" s="1">
        <v>-3.5311000000000001E-5</v>
      </c>
      <c r="BH32">
        <v>240</v>
      </c>
      <c r="BI32" s="8">
        <f t="shared" si="24"/>
        <v>-4.1182611796898529E-5</v>
      </c>
      <c r="BJ32" s="10" t="str">
        <f t="shared" si="25"/>
        <v>NA</v>
      </c>
      <c r="BK32" s="8">
        <f t="shared" si="26"/>
        <v>5.8716117968985273E-6</v>
      </c>
      <c r="BL32">
        <v>5.9011154140000004</v>
      </c>
      <c r="BM32">
        <v>-2.6865008229999998E-4</v>
      </c>
      <c r="BN32">
        <v>240</v>
      </c>
      <c r="BO32" s="8">
        <f t="shared" si="27"/>
        <v>-2.2754596661580233E-5</v>
      </c>
      <c r="BP32" s="8" t="str">
        <f t="shared" si="28"/>
        <v>NA</v>
      </c>
      <c r="BQ32" s="8">
        <f t="shared" si="29"/>
        <v>-2.4589548563841977E-4</v>
      </c>
      <c r="BR32" s="2">
        <v>2.4951543969999999</v>
      </c>
      <c r="BS32" s="2">
        <v>-4.9801008709999997E-4</v>
      </c>
      <c r="BT32" s="2">
        <v>182</v>
      </c>
      <c r="BU32" s="8">
        <f t="shared" si="30"/>
        <v>-1.5476641944734449E-5</v>
      </c>
      <c r="BV32" s="8">
        <f t="shared" si="31"/>
        <v>3.1263096518667816E-5</v>
      </c>
      <c r="BW32" s="8">
        <f t="shared" si="32"/>
        <v>-5.1379654167393331E-4</v>
      </c>
      <c r="BX32">
        <v>2.4578529109999998</v>
      </c>
      <c r="BY32">
        <v>-4.9312182899999995E-4</v>
      </c>
      <c r="BZ32">
        <v>240</v>
      </c>
      <c r="CA32" s="8">
        <f t="shared" si="33"/>
        <v>-9.4774373520320814E-6</v>
      </c>
      <c r="CB32" s="8" t="str">
        <f t="shared" si="34"/>
        <v>NA</v>
      </c>
      <c r="CC32" s="8">
        <f t="shared" si="35"/>
        <v>-4.8364439164796789E-4</v>
      </c>
      <c r="CD32">
        <v>5.0154775000000003</v>
      </c>
      <c r="CE32" s="1">
        <v>-9.5857000000000001E-5</v>
      </c>
      <c r="CF32">
        <v>240</v>
      </c>
      <c r="CG32" s="8">
        <f t="shared" si="36"/>
        <v>-2.0653146155105353E-5</v>
      </c>
      <c r="CH32" s="8" t="str">
        <f t="shared" si="37"/>
        <v>NA</v>
      </c>
      <c r="CI32" s="8">
        <f t="shared" si="38"/>
        <v>-7.5203853844894641E-5</v>
      </c>
      <c r="CJ32">
        <v>4.6710995970000004</v>
      </c>
      <c r="CK32">
        <v>-3.7216352770000002E-4</v>
      </c>
      <c r="CL32">
        <v>240</v>
      </c>
      <c r="CM32" s="8">
        <f t="shared" si="39"/>
        <v>-2.8973331685559171E-5</v>
      </c>
      <c r="CN32" s="8" t="str">
        <f t="shared" si="40"/>
        <v>NA</v>
      </c>
      <c r="CO32" s="8">
        <f t="shared" si="41"/>
        <v>-3.4319019601444084E-4</v>
      </c>
      <c r="CP32">
        <v>4.825832911</v>
      </c>
      <c r="CQ32">
        <v>-3.0545082510000001E-4</v>
      </c>
      <c r="CR32">
        <v>240</v>
      </c>
      <c r="CS32" s="8">
        <f t="shared" si="42"/>
        <v>-1.8608326348857377E-5</v>
      </c>
      <c r="CT32" s="8" t="str">
        <f t="shared" si="43"/>
        <v>NA</v>
      </c>
      <c r="CU32" s="8">
        <f t="shared" si="44"/>
        <v>-2.8684249875114264E-4</v>
      </c>
      <c r="CV32">
        <v>9.9864128789999995</v>
      </c>
      <c r="CW32" s="1">
        <v>-3.3225999999999997E-5</v>
      </c>
      <c r="CX32">
        <v>240</v>
      </c>
      <c r="CY32" s="8">
        <f t="shared" si="45"/>
        <v>-4.112287309736977E-5</v>
      </c>
      <c r="CZ32" s="10" t="str">
        <f t="shared" si="46"/>
        <v>NA</v>
      </c>
      <c r="DA32" s="8">
        <f t="shared" si="47"/>
        <v>7.8968730973697729E-6</v>
      </c>
      <c r="DB32" t="s">
        <v>4</v>
      </c>
      <c r="DC32" s="5" t="s">
        <v>8</v>
      </c>
    </row>
    <row r="33" spans="1:107" x14ac:dyDescent="0.25">
      <c r="A33" s="9">
        <v>45619.54444380787</v>
      </c>
      <c r="B33" t="s">
        <v>0</v>
      </c>
      <c r="C33">
        <v>32</v>
      </c>
      <c r="D33" s="7">
        <v>45619</v>
      </c>
      <c r="E33">
        <v>12.93750006</v>
      </c>
      <c r="F33">
        <v>14.062599970000001</v>
      </c>
      <c r="G33">
        <v>14.00628334</v>
      </c>
      <c r="H33">
        <v>14.25118333</v>
      </c>
      <c r="I33">
        <v>14.17942086</v>
      </c>
      <c r="J33" s="2">
        <v>4.3453924380000002</v>
      </c>
      <c r="K33" s="2">
        <v>-2.7959247389999997E-4</v>
      </c>
      <c r="L33" s="2">
        <v>238</v>
      </c>
      <c r="M33" s="8">
        <f t="shared" si="0"/>
        <v>-2.711332420449401E-5</v>
      </c>
      <c r="N33" s="8" t="str">
        <f t="shared" si="1"/>
        <v>NA</v>
      </c>
      <c r="O33" s="8">
        <f t="shared" si="2"/>
        <v>-2.5247914969550594E-4</v>
      </c>
      <c r="P33">
        <v>5.1389837680000001</v>
      </c>
      <c r="Q33" s="1">
        <v>3.5828999999999999E-5</v>
      </c>
      <c r="R33">
        <v>240</v>
      </c>
      <c r="S33" s="8">
        <f t="shared" si="3"/>
        <v>-2.1183554369252815E-5</v>
      </c>
      <c r="T33" s="10" t="str">
        <f t="shared" si="4"/>
        <v>NA</v>
      </c>
      <c r="U33" s="8">
        <f t="shared" si="5"/>
        <v>5.7012554369252817E-5</v>
      </c>
      <c r="V33" s="2">
        <v>5.7282191789999999</v>
      </c>
      <c r="W33" s="2">
        <v>-2.4573998949999998E-4</v>
      </c>
      <c r="X33" s="2">
        <v>198</v>
      </c>
      <c r="Y33" s="8">
        <f t="shared" si="6"/>
        <v>-3.5741550603450348E-5</v>
      </c>
      <c r="Z33" s="8" t="str">
        <f t="shared" si="7"/>
        <v>NA</v>
      </c>
      <c r="AA33" s="8">
        <f t="shared" si="8"/>
        <v>-2.0999843889654961E-4</v>
      </c>
      <c r="AB33">
        <v>4.2795183540000004</v>
      </c>
      <c r="AC33">
        <v>-3.1433746990000002E-4</v>
      </c>
      <c r="AD33">
        <v>240</v>
      </c>
      <c r="AE33" s="8">
        <f t="shared" si="9"/>
        <v>-1.6557965528912147E-5</v>
      </c>
      <c r="AF33" s="8" t="str">
        <f t="shared" si="10"/>
        <v>NA</v>
      </c>
      <c r="AG33" s="8">
        <f t="shared" si="11"/>
        <v>-2.9777950437108789E-4</v>
      </c>
      <c r="AH33">
        <v>6.6830970819999997</v>
      </c>
      <c r="AI33">
        <v>-1.9033738390000001E-4</v>
      </c>
      <c r="AJ33">
        <v>240</v>
      </c>
      <c r="AK33" s="8">
        <f t="shared" si="12"/>
        <v>-2.5857697515585733E-5</v>
      </c>
      <c r="AL33" s="8" t="str">
        <f t="shared" si="13"/>
        <v>NA</v>
      </c>
      <c r="AM33" s="8">
        <f t="shared" si="14"/>
        <v>-1.6447968638441427E-4</v>
      </c>
      <c r="AN33">
        <v>5.1064220789999997</v>
      </c>
      <c r="AO33">
        <v>-3.1811945059999997E-4</v>
      </c>
      <c r="AP33">
        <v>240</v>
      </c>
      <c r="AQ33" s="8">
        <f t="shared" si="15"/>
        <v>-1.9757354395063752E-5</v>
      </c>
      <c r="AR33" s="8" t="str">
        <f t="shared" si="16"/>
        <v>NA</v>
      </c>
      <c r="AS33" s="8">
        <f t="shared" si="17"/>
        <v>-2.983620962049362E-4</v>
      </c>
      <c r="AT33">
        <v>7.0016782940000004</v>
      </c>
      <c r="AU33">
        <v>-2.2286786689999999E-4</v>
      </c>
      <c r="AV33">
        <v>240</v>
      </c>
      <c r="AW33" s="8">
        <f t="shared" si="18"/>
        <v>-2.7090326117709744E-5</v>
      </c>
      <c r="AX33" s="8" t="str">
        <f t="shared" si="19"/>
        <v>NA</v>
      </c>
      <c r="AY33" s="8">
        <f t="shared" si="20"/>
        <v>-1.9577754078229024E-4</v>
      </c>
      <c r="AZ33">
        <v>2.7280929170000001</v>
      </c>
      <c r="BA33">
        <v>-3.5747800430000002E-4</v>
      </c>
      <c r="BB33">
        <v>240</v>
      </c>
      <c r="BC33" s="8">
        <f t="shared" si="21"/>
        <v>-1.7022091508183539E-5</v>
      </c>
      <c r="BD33" s="8">
        <f t="shared" si="22"/>
        <v>8.0783798122221594E-5</v>
      </c>
      <c r="BE33" s="8">
        <f t="shared" si="23"/>
        <v>-4.212397109140381E-4</v>
      </c>
      <c r="BF33">
        <v>9.9465954419999996</v>
      </c>
      <c r="BG33" s="1">
        <v>-5.4172000000000002E-5</v>
      </c>
      <c r="BH33">
        <v>240</v>
      </c>
      <c r="BI33" s="8">
        <f t="shared" si="24"/>
        <v>-4.1001150197555791E-5</v>
      </c>
      <c r="BJ33" s="10" t="str">
        <f t="shared" si="25"/>
        <v>NA</v>
      </c>
      <c r="BK33" s="8">
        <f t="shared" si="26"/>
        <v>-1.3170849802444211E-5</v>
      </c>
      <c r="BL33">
        <v>5.592940424</v>
      </c>
      <c r="BM33">
        <v>-2.522737495E-4</v>
      </c>
      <c r="BN33">
        <v>240</v>
      </c>
      <c r="BO33" s="8">
        <f t="shared" si="27"/>
        <v>-2.1639751739653664E-5</v>
      </c>
      <c r="BP33" s="8" t="str">
        <f t="shared" si="28"/>
        <v>NA</v>
      </c>
      <c r="BQ33" s="8">
        <f t="shared" si="29"/>
        <v>-2.3063399776034635E-4</v>
      </c>
      <c r="BR33" s="2">
        <v>2.0766286909999998</v>
      </c>
      <c r="BS33" s="2">
        <v>-3.5657964230000001E-4</v>
      </c>
      <c r="BT33" s="2">
        <v>237</v>
      </c>
      <c r="BU33" s="8">
        <f t="shared" si="30"/>
        <v>-1.2957243276593791E-5</v>
      </c>
      <c r="BV33" s="8">
        <f t="shared" si="31"/>
        <v>3.8512696994449732E-5</v>
      </c>
      <c r="BW33" s="8">
        <f t="shared" si="32"/>
        <v>-3.8213509601785597E-4</v>
      </c>
      <c r="BX33">
        <v>1.8982329229999999</v>
      </c>
      <c r="BY33">
        <v>-4.5265201340000002E-4</v>
      </c>
      <c r="BZ33">
        <v>240</v>
      </c>
      <c r="CA33" s="8">
        <f t="shared" si="33"/>
        <v>-7.3444889599555497E-6</v>
      </c>
      <c r="CB33" s="8">
        <f t="shared" si="34"/>
        <v>1.1968144923323021E-5</v>
      </c>
      <c r="CC33" s="8">
        <f t="shared" si="35"/>
        <v>-4.5727566936336751E-4</v>
      </c>
      <c r="CD33">
        <v>4.9540700019999999</v>
      </c>
      <c r="CE33" s="1">
        <v>-4.8790999999999996E-6</v>
      </c>
      <c r="CF33">
        <v>240</v>
      </c>
      <c r="CG33" s="8">
        <f t="shared" si="36"/>
        <v>-2.0421315959379655E-5</v>
      </c>
      <c r="CH33" s="8" t="str">
        <f t="shared" si="37"/>
        <v>NA</v>
      </c>
      <c r="CI33" s="8">
        <f t="shared" si="38"/>
        <v>1.5542215959379656E-5</v>
      </c>
      <c r="CJ33">
        <v>4.2143091579999998</v>
      </c>
      <c r="CK33">
        <v>-3.7515182659999998E-4</v>
      </c>
      <c r="CL33">
        <v>240</v>
      </c>
      <c r="CM33" s="8">
        <f t="shared" si="39"/>
        <v>-2.6295422595113872E-5</v>
      </c>
      <c r="CN33" s="8">
        <f t="shared" si="40"/>
        <v>1.4843159214054518E-6</v>
      </c>
      <c r="CO33" s="8">
        <f t="shared" si="41"/>
        <v>-3.5034071992629158E-4</v>
      </c>
      <c r="CP33">
        <v>4.468645424</v>
      </c>
      <c r="CQ33">
        <v>-3.1875354620000001E-4</v>
      </c>
      <c r="CR33">
        <v>240</v>
      </c>
      <c r="CS33" s="8">
        <f t="shared" si="42"/>
        <v>-1.728972065801847E-5</v>
      </c>
      <c r="CT33" s="8" t="str">
        <f t="shared" si="43"/>
        <v>NA</v>
      </c>
      <c r="CU33" s="8">
        <f t="shared" si="44"/>
        <v>-3.0146382554198153E-4</v>
      </c>
      <c r="CV33">
        <v>9.9496037479999995</v>
      </c>
      <c r="CW33" s="1">
        <v>-4.1724000000000002E-5</v>
      </c>
      <c r="CX33">
        <v>240</v>
      </c>
      <c r="CY33" s="8">
        <f t="shared" si="45"/>
        <v>-4.1013550823163362E-5</v>
      </c>
      <c r="CZ33" s="10" t="str">
        <f t="shared" si="46"/>
        <v>NA</v>
      </c>
      <c r="DA33" s="8">
        <f t="shared" si="47"/>
        <v>-7.1044917683664037E-7</v>
      </c>
      <c r="DB33" t="s">
        <v>4</v>
      </c>
      <c r="DC33" s="5" t="s">
        <v>8</v>
      </c>
    </row>
    <row r="34" spans="1:107" x14ac:dyDescent="0.25">
      <c r="A34" s="9">
        <v>45619.558332638888</v>
      </c>
      <c r="B34" t="s">
        <v>0</v>
      </c>
      <c r="C34">
        <v>33</v>
      </c>
      <c r="D34" s="7">
        <v>45619</v>
      </c>
      <c r="E34">
        <v>13.242500010000001</v>
      </c>
      <c r="F34">
        <v>14.05608333</v>
      </c>
      <c r="G34">
        <v>14.024587479999999</v>
      </c>
      <c r="H34">
        <v>14.22647914</v>
      </c>
      <c r="I34">
        <v>14.12554591</v>
      </c>
      <c r="J34" s="2">
        <v>3.990485128</v>
      </c>
      <c r="K34" s="2">
        <v>-2.8478422750000002E-4</v>
      </c>
      <c r="L34" s="2">
        <v>242</v>
      </c>
      <c r="M34" s="8">
        <f t="shared" si="0"/>
        <v>-2.5046020995934748E-5</v>
      </c>
      <c r="N34" s="8">
        <f t="shared" si="1"/>
        <v>5.3613413253824867E-6</v>
      </c>
      <c r="O34" s="8">
        <f t="shared" si="2"/>
        <v>-2.650995478294478E-4</v>
      </c>
      <c r="P34">
        <v>5.1720750009999996</v>
      </c>
      <c r="Q34" s="1">
        <v>4.6181999999999999E-5</v>
      </c>
      <c r="R34">
        <v>240</v>
      </c>
      <c r="S34" s="8">
        <f t="shared" si="3"/>
        <v>-2.1341925168572968E-5</v>
      </c>
      <c r="T34" s="10" t="str">
        <f t="shared" si="4"/>
        <v>NA</v>
      </c>
      <c r="U34" s="8">
        <f t="shared" si="5"/>
        <v>6.7523925168572961E-5</v>
      </c>
      <c r="V34" s="2">
        <v>5.4928000069999996</v>
      </c>
      <c r="W34" s="2">
        <v>-2.0973429020000001E-4</v>
      </c>
      <c r="X34" s="2">
        <v>100</v>
      </c>
      <c r="Y34" s="8">
        <f t="shared" si="6"/>
        <v>-3.4475202861047348E-5</v>
      </c>
      <c r="Z34" s="8" t="str">
        <f t="shared" si="7"/>
        <v>NA</v>
      </c>
      <c r="AA34" s="8">
        <f t="shared" si="8"/>
        <v>-1.7525908733895268E-4</v>
      </c>
      <c r="AB34">
        <v>3.931873736</v>
      </c>
      <c r="AC34">
        <v>-2.991745527E-4</v>
      </c>
      <c r="AD34">
        <v>240</v>
      </c>
      <c r="AE34" s="8">
        <f t="shared" si="9"/>
        <v>-1.5264538722429301E-5</v>
      </c>
      <c r="AF34" s="8" t="str">
        <f t="shared" si="10"/>
        <v>NA</v>
      </c>
      <c r="AG34" s="8">
        <f t="shared" si="11"/>
        <v>-2.8391001397757069E-4</v>
      </c>
      <c r="AH34">
        <v>6.481550833</v>
      </c>
      <c r="AI34">
        <v>-1.513698212E-4</v>
      </c>
      <c r="AJ34">
        <v>240</v>
      </c>
      <c r="AK34" s="8">
        <f t="shared" si="12"/>
        <v>-2.5163036840642431E-5</v>
      </c>
      <c r="AL34" s="8" t="str">
        <f t="shared" si="13"/>
        <v>NA</v>
      </c>
      <c r="AM34" s="8">
        <f t="shared" si="14"/>
        <v>-1.2620678435935757E-4</v>
      </c>
      <c r="AN34">
        <v>4.760116676</v>
      </c>
      <c r="AO34">
        <v>-2.499581588E-4</v>
      </c>
      <c r="AP34">
        <v>240</v>
      </c>
      <c r="AQ34" s="8">
        <f t="shared" si="15"/>
        <v>-1.8479989491728544E-5</v>
      </c>
      <c r="AR34" s="8" t="str">
        <f t="shared" si="16"/>
        <v>NA</v>
      </c>
      <c r="AS34" s="8">
        <f t="shared" si="17"/>
        <v>-2.3147816930827145E-4</v>
      </c>
      <c r="AT34">
        <v>6.8095087689999998</v>
      </c>
      <c r="AU34">
        <v>-1.3709549799999999E-4</v>
      </c>
      <c r="AV34">
        <v>240</v>
      </c>
      <c r="AW34" s="8">
        <f t="shared" si="18"/>
        <v>-2.643625336526381E-5</v>
      </c>
      <c r="AX34" s="8" t="str">
        <f t="shared" si="19"/>
        <v>NA</v>
      </c>
      <c r="AY34" s="8">
        <f t="shared" si="20"/>
        <v>-1.1065924463473617E-4</v>
      </c>
      <c r="AZ34">
        <v>2.4009008289999998</v>
      </c>
      <c r="BA34">
        <v>-2.071719441E-4</v>
      </c>
      <c r="BB34">
        <v>240</v>
      </c>
      <c r="BC34" s="8">
        <f t="shared" si="21"/>
        <v>-1.506909827839136E-5</v>
      </c>
      <c r="BD34" s="8">
        <f t="shared" si="22"/>
        <v>9.7598926618070478E-5</v>
      </c>
      <c r="BE34" s="8">
        <f t="shared" si="23"/>
        <v>-2.8970177243967912E-4</v>
      </c>
      <c r="BF34">
        <v>9.9350279130000008</v>
      </c>
      <c r="BG34" s="1">
        <v>5.2145000000000003E-5</v>
      </c>
      <c r="BH34">
        <v>240</v>
      </c>
      <c r="BI34" s="8">
        <f t="shared" si="24"/>
        <v>-4.0995658846001657E-5</v>
      </c>
      <c r="BJ34" s="10" t="str">
        <f t="shared" si="25"/>
        <v>NA</v>
      </c>
      <c r="BK34" s="8">
        <f t="shared" si="26"/>
        <v>9.314065884600166E-5</v>
      </c>
      <c r="BL34">
        <v>5.3154046060000004</v>
      </c>
      <c r="BM34">
        <v>-2.0469314570000001E-4</v>
      </c>
      <c r="BN34">
        <v>240</v>
      </c>
      <c r="BO34" s="8">
        <f t="shared" si="27"/>
        <v>-2.0635759152380388E-5</v>
      </c>
      <c r="BP34" s="8" t="str">
        <f t="shared" si="28"/>
        <v>NA</v>
      </c>
      <c r="BQ34" s="8">
        <f t="shared" si="29"/>
        <v>-1.8405738654761963E-4</v>
      </c>
      <c r="BR34" s="2">
        <v>1.7688873629999999</v>
      </c>
      <c r="BS34" s="2">
        <v>-4.3980433610000001E-4</v>
      </c>
      <c r="BT34" s="2">
        <v>95</v>
      </c>
      <c r="BU34" s="8">
        <f t="shared" si="30"/>
        <v>-1.1102306765229384E-5</v>
      </c>
      <c r="BV34" s="8">
        <f t="shared" si="31"/>
        <v>4.3843317422067038E-5</v>
      </c>
      <c r="BW34" s="8">
        <f t="shared" si="32"/>
        <v>-4.7254534675683765E-4</v>
      </c>
      <c r="BX34">
        <v>1.442752501</v>
      </c>
      <c r="BY34">
        <v>-3.287847602E-4</v>
      </c>
      <c r="BZ34">
        <v>240</v>
      </c>
      <c r="CA34" s="8">
        <f t="shared" si="33"/>
        <v>-5.601133936920557E-6</v>
      </c>
      <c r="CB34" s="8">
        <f t="shared" si="34"/>
        <v>2.553634404241704E-5</v>
      </c>
      <c r="CC34" s="8">
        <f t="shared" si="35"/>
        <v>-3.4871997030549648E-4</v>
      </c>
      <c r="CD34">
        <v>4.9732708370000003</v>
      </c>
      <c r="CE34" s="1">
        <v>3.6154E-5</v>
      </c>
      <c r="CF34">
        <v>240</v>
      </c>
      <c r="CG34" s="8">
        <f t="shared" si="36"/>
        <v>-2.0521584475433684E-5</v>
      </c>
      <c r="CH34" s="8" t="str">
        <f t="shared" si="37"/>
        <v>NA</v>
      </c>
      <c r="CI34" s="8">
        <f t="shared" si="38"/>
        <v>5.6675584475433684E-5</v>
      </c>
      <c r="CJ34">
        <v>3.8133791650000002</v>
      </c>
      <c r="CK34">
        <v>-3.1196939449999999E-4</v>
      </c>
      <c r="CL34">
        <v>240</v>
      </c>
      <c r="CM34" s="8">
        <f t="shared" si="39"/>
        <v>-2.3934426910123322E-5</v>
      </c>
      <c r="CN34" s="8">
        <f t="shared" si="40"/>
        <v>8.4291277366396489E-6</v>
      </c>
      <c r="CO34" s="8">
        <f t="shared" si="41"/>
        <v>-2.9646409532651629E-4</v>
      </c>
      <c r="CP34">
        <v>4.1148920579999997</v>
      </c>
      <c r="CQ34">
        <v>-2.6715983210000001E-4</v>
      </c>
      <c r="CR34">
        <v>240</v>
      </c>
      <c r="CS34" s="8">
        <f t="shared" si="42"/>
        <v>-1.5975062622905598E-5</v>
      </c>
      <c r="CT34" s="8" t="str">
        <f t="shared" si="43"/>
        <v>NA</v>
      </c>
      <c r="CU34" s="8">
        <f t="shared" si="44"/>
        <v>-2.511847694770944E-4</v>
      </c>
      <c r="CV34">
        <v>9.9373841679999995</v>
      </c>
      <c r="CW34" s="1">
        <v>1.9117999999999999E-5</v>
      </c>
      <c r="CX34">
        <v>240</v>
      </c>
      <c r="CY34" s="8">
        <f t="shared" si="45"/>
        <v>-4.100538163963445E-5</v>
      </c>
      <c r="CZ34" s="10" t="str">
        <f t="shared" si="46"/>
        <v>NA</v>
      </c>
      <c r="DA34" s="8">
        <f t="shared" si="47"/>
        <v>6.0123381639634452E-5</v>
      </c>
      <c r="DB34" t="s">
        <v>4</v>
      </c>
      <c r="DC34" s="5" t="s">
        <v>8</v>
      </c>
    </row>
    <row r="35" spans="1:107" x14ac:dyDescent="0.25">
      <c r="A35" s="9">
        <v>45619.572221469905</v>
      </c>
      <c r="B35" t="s">
        <v>0</v>
      </c>
      <c r="C35">
        <v>34</v>
      </c>
      <c r="D35" s="7">
        <v>45619</v>
      </c>
      <c r="E35">
        <v>13.44250003</v>
      </c>
      <c r="F35">
        <v>14.06331671</v>
      </c>
      <c r="G35">
        <v>14.00895418</v>
      </c>
      <c r="H35">
        <v>14.14576248</v>
      </c>
      <c r="I35">
        <v>14.096704170000001</v>
      </c>
      <c r="J35" s="2">
        <v>3.7097928410000001</v>
      </c>
      <c r="K35" s="2">
        <v>-3.1400249810000001E-4</v>
      </c>
      <c r="L35" s="2">
        <v>126</v>
      </c>
      <c r="M35" s="8">
        <f t="shared" si="0"/>
        <v>-2.3421083905597763E-5</v>
      </c>
      <c r="N35" s="8">
        <f t="shared" si="1"/>
        <v>1.0223424844294253E-5</v>
      </c>
      <c r="O35" s="8">
        <f t="shared" si="2"/>
        <v>-3.0080483903869649E-4</v>
      </c>
      <c r="P35">
        <v>5.2121220690000003</v>
      </c>
      <c r="Q35" s="1">
        <v>1.9453000000000002E-5</v>
      </c>
      <c r="R35">
        <v>240</v>
      </c>
      <c r="S35" s="8">
        <f t="shared" si="3"/>
        <v>-2.1529308956634151E-5</v>
      </c>
      <c r="T35" s="10" t="str">
        <f t="shared" si="4"/>
        <v>NA</v>
      </c>
      <c r="U35" s="8">
        <f t="shared" si="5"/>
        <v>4.0982308956634156E-5</v>
      </c>
      <c r="V35" s="2">
        <v>5.0582739139999999</v>
      </c>
      <c r="W35" s="2">
        <v>-2.360853292E-4</v>
      </c>
      <c r="X35" s="2">
        <v>184</v>
      </c>
      <c r="Y35" s="8">
        <f t="shared" si="6"/>
        <v>-3.1934467188565689E-5</v>
      </c>
      <c r="Z35" s="8" t="str">
        <f t="shared" si="7"/>
        <v>NA</v>
      </c>
      <c r="AA35" s="8">
        <f t="shared" si="8"/>
        <v>-2.0415086201143429E-4</v>
      </c>
      <c r="AB35">
        <v>3.538094574</v>
      </c>
      <c r="AC35">
        <v>-2.0465276530000001E-4</v>
      </c>
      <c r="AD35">
        <v>240</v>
      </c>
      <c r="AE35" s="8">
        <f t="shared" si="9"/>
        <v>-1.3782266015549247E-5</v>
      </c>
      <c r="AF35" s="8" t="str">
        <f t="shared" si="10"/>
        <v>NA</v>
      </c>
      <c r="AG35" s="8">
        <f t="shared" si="11"/>
        <v>-1.9087049928445077E-4</v>
      </c>
      <c r="AH35">
        <v>6.2889324980000003</v>
      </c>
      <c r="AI35">
        <v>-1.7735807009999999E-4</v>
      </c>
      <c r="AJ35">
        <v>240</v>
      </c>
      <c r="AK35" s="8">
        <f t="shared" si="12"/>
        <v>-2.4497858615259454E-5</v>
      </c>
      <c r="AL35" s="8" t="str">
        <f t="shared" si="13"/>
        <v>NA</v>
      </c>
      <c r="AM35" s="8">
        <f t="shared" si="14"/>
        <v>-1.5286021148474052E-4</v>
      </c>
      <c r="AN35">
        <v>4.4548958379999997</v>
      </c>
      <c r="AO35">
        <v>-2.7333664689999998E-4</v>
      </c>
      <c r="AP35">
        <v>240</v>
      </c>
      <c r="AQ35" s="8">
        <f t="shared" si="15"/>
        <v>-1.7353566510650082E-5</v>
      </c>
      <c r="AR35" s="8" t="str">
        <f t="shared" si="16"/>
        <v>NA</v>
      </c>
      <c r="AS35" s="8">
        <f t="shared" si="17"/>
        <v>-2.559830803893499E-4</v>
      </c>
      <c r="AT35">
        <v>6.6022079109999998</v>
      </c>
      <c r="AU35">
        <v>-2.302884153E-4</v>
      </c>
      <c r="AV35">
        <v>240</v>
      </c>
      <c r="AW35" s="8">
        <f t="shared" si="18"/>
        <v>-2.5718189216319594E-5</v>
      </c>
      <c r="AX35" s="8" t="str">
        <f t="shared" si="19"/>
        <v>NA</v>
      </c>
      <c r="AY35" s="8">
        <f t="shared" si="20"/>
        <v>-2.045702260836804E-4</v>
      </c>
      <c r="AZ35">
        <v>2.1372216640000001</v>
      </c>
      <c r="BA35">
        <v>-2.4985962849999999E-4</v>
      </c>
      <c r="BB35">
        <v>240</v>
      </c>
      <c r="BC35" s="8">
        <f t="shared" si="21"/>
        <v>-1.3492949623546184E-5</v>
      </c>
      <c r="BD35" s="8">
        <f t="shared" si="22"/>
        <v>1.1114998486112046E-4</v>
      </c>
      <c r="BE35" s="8">
        <f t="shared" si="23"/>
        <v>-3.4751666373757426E-4</v>
      </c>
      <c r="BF35">
        <v>9.9313641789999991</v>
      </c>
      <c r="BG35" s="1">
        <v>-4.7778999999999998E-5</v>
      </c>
      <c r="BH35">
        <v>240</v>
      </c>
      <c r="BI35" s="8">
        <f t="shared" si="24"/>
        <v>-4.1022716839700373E-5</v>
      </c>
      <c r="BJ35" s="10" t="str">
        <f t="shared" si="25"/>
        <v>NA</v>
      </c>
      <c r="BK35" s="8">
        <f t="shared" si="26"/>
        <v>-6.7562831602996251E-6</v>
      </c>
      <c r="BL35">
        <v>4.9957350109999998</v>
      </c>
      <c r="BM35">
        <v>-3.6576374970000001E-4</v>
      </c>
      <c r="BN35">
        <v>240</v>
      </c>
      <c r="BO35" s="8">
        <f t="shared" si="27"/>
        <v>-1.9460347208003952E-5</v>
      </c>
      <c r="BP35" s="8" t="str">
        <f t="shared" si="28"/>
        <v>NA</v>
      </c>
      <c r="BQ35" s="8">
        <f t="shared" si="29"/>
        <v>-3.4630340249199607E-4</v>
      </c>
      <c r="BR35" s="2">
        <v>1.123774018</v>
      </c>
      <c r="BS35" s="2">
        <v>-3.4746968820000002E-4</v>
      </c>
      <c r="BT35" s="2">
        <v>229</v>
      </c>
      <c r="BU35" s="8">
        <f t="shared" si="30"/>
        <v>-7.0947372790266081E-6</v>
      </c>
      <c r="BV35" s="8">
        <f t="shared" si="31"/>
        <v>5.5017813864694766E-5</v>
      </c>
      <c r="BW35" s="8">
        <f t="shared" si="32"/>
        <v>-3.9539276478566817E-4</v>
      </c>
      <c r="BX35">
        <v>1.478291673</v>
      </c>
      <c r="BY35">
        <v>1.407378846E-3</v>
      </c>
      <c r="BZ35">
        <v>240</v>
      </c>
      <c r="CA35" s="8">
        <f t="shared" si="33"/>
        <v>-5.7585258561427409E-6</v>
      </c>
      <c r="CB35" s="8">
        <f t="shared" si="34"/>
        <v>2.4477676009867153E-5</v>
      </c>
      <c r="CC35" s="8">
        <f t="shared" si="35"/>
        <v>1.3886596958462756E-3</v>
      </c>
      <c r="CD35">
        <v>5.0006037550000002</v>
      </c>
      <c r="CE35" s="1">
        <v>2.0869999999999998E-5</v>
      </c>
      <c r="CF35">
        <v>240</v>
      </c>
      <c r="CG35" s="8">
        <f t="shared" si="36"/>
        <v>-2.0655606638882016E-5</v>
      </c>
      <c r="CH35" s="8" t="str">
        <f t="shared" si="37"/>
        <v>NA</v>
      </c>
      <c r="CI35" s="8">
        <f t="shared" si="38"/>
        <v>4.1525606638882011E-5</v>
      </c>
      <c r="CJ35">
        <v>3.4071628999999999</v>
      </c>
      <c r="CK35">
        <v>-3.4951668170000002E-4</v>
      </c>
      <c r="CL35">
        <v>240</v>
      </c>
      <c r="CM35" s="8">
        <f t="shared" si="39"/>
        <v>-2.151048632123332E-5</v>
      </c>
      <c r="CN35" s="8">
        <f t="shared" si="40"/>
        <v>1.5465507069607916E-5</v>
      </c>
      <c r="CO35" s="8">
        <f t="shared" si="41"/>
        <v>-3.4347170244837462E-4</v>
      </c>
      <c r="CP35">
        <v>3.765470004</v>
      </c>
      <c r="CQ35">
        <v>-3.0482119249999998E-4</v>
      </c>
      <c r="CR35">
        <v>240</v>
      </c>
      <c r="CS35" s="8">
        <f t="shared" si="42"/>
        <v>-1.4667982492629458E-5</v>
      </c>
      <c r="CT35" s="8" t="str">
        <f t="shared" si="43"/>
        <v>NA</v>
      </c>
      <c r="CU35" s="8">
        <f t="shared" si="44"/>
        <v>-2.9015321000737051E-4</v>
      </c>
      <c r="CV35">
        <v>9.9114987610000007</v>
      </c>
      <c r="CW35" s="1">
        <v>-3.4548999999999997E-5</v>
      </c>
      <c r="CX35">
        <v>240</v>
      </c>
      <c r="CY35" s="8">
        <f t="shared" si="45"/>
        <v>-4.094066029612508E-5</v>
      </c>
      <c r="CZ35" s="10" t="str">
        <f t="shared" si="46"/>
        <v>NA</v>
      </c>
      <c r="DA35" s="8">
        <f t="shared" si="47"/>
        <v>6.3916602961250823E-6</v>
      </c>
      <c r="DB35" t="s">
        <v>4</v>
      </c>
      <c r="DC35" s="5" t="s">
        <v>8</v>
      </c>
    </row>
    <row r="36" spans="1:107" x14ac:dyDescent="0.25">
      <c r="A36" s="9">
        <v>45619.586110300923</v>
      </c>
      <c r="B36" t="s">
        <v>0</v>
      </c>
      <c r="C36">
        <v>35</v>
      </c>
      <c r="D36" s="7">
        <v>45619</v>
      </c>
      <c r="E36">
        <v>13.9375</v>
      </c>
      <c r="F36">
        <v>14.01106659</v>
      </c>
      <c r="G36">
        <v>13.96342922</v>
      </c>
      <c r="H36">
        <v>14.240770830000001</v>
      </c>
      <c r="I36">
        <v>14.22979166</v>
      </c>
      <c r="J36" s="2" t="s">
        <v>0</v>
      </c>
      <c r="K36" s="2" t="s">
        <v>0</v>
      </c>
      <c r="L36" s="2" t="s">
        <v>0</v>
      </c>
      <c r="M36" s="8" t="e">
        <f t="shared" si="0"/>
        <v>#VALUE!</v>
      </c>
      <c r="N36" s="8" t="str">
        <f t="shared" si="1"/>
        <v>NA</v>
      </c>
      <c r="O36" s="8" t="str">
        <f t="shared" si="2"/>
        <v>NA</v>
      </c>
      <c r="P36">
        <v>5.1696949979999998</v>
      </c>
      <c r="Q36">
        <v>-1.5272969930000001E-4</v>
      </c>
      <c r="R36">
        <v>240</v>
      </c>
      <c r="S36" s="8">
        <f t="shared" si="3"/>
        <v>-2.1376013099012211E-5</v>
      </c>
      <c r="T36" s="10" t="str">
        <f t="shared" si="4"/>
        <v>NA</v>
      </c>
      <c r="U36" s="8">
        <f t="shared" si="5"/>
        <v>-1.3135368620098781E-4</v>
      </c>
      <c r="V36" s="2">
        <v>4.8151438549999996</v>
      </c>
      <c r="W36" s="2">
        <v>-2.760391144E-4</v>
      </c>
      <c r="X36" s="2">
        <v>244</v>
      </c>
      <c r="Y36" s="8">
        <f t="shared" si="6"/>
        <v>-3.0577083992041392E-5</v>
      </c>
      <c r="Z36" s="8" t="str">
        <f t="shared" si="7"/>
        <v>NA</v>
      </c>
      <c r="AA36" s="8">
        <f t="shared" si="8"/>
        <v>-2.454620304079586E-4</v>
      </c>
      <c r="AB36">
        <v>3.2109300009999999</v>
      </c>
      <c r="AC36">
        <v>-2.9935242100000001E-4</v>
      </c>
      <c r="AD36">
        <v>240</v>
      </c>
      <c r="AE36" s="8">
        <f t="shared" si="9"/>
        <v>-1.2550012488170295E-5</v>
      </c>
      <c r="AF36" s="8" t="str">
        <f t="shared" si="10"/>
        <v>NA</v>
      </c>
      <c r="AG36" s="8">
        <f t="shared" si="11"/>
        <v>-2.8680240851182973E-4</v>
      </c>
      <c r="AH36">
        <v>6.0900670789999998</v>
      </c>
      <c r="AI36">
        <v>-1.96220084E-4</v>
      </c>
      <c r="AJ36">
        <v>240</v>
      </c>
      <c r="AK36" s="8">
        <f t="shared" si="12"/>
        <v>-2.3803202770362976E-5</v>
      </c>
      <c r="AL36" s="8" t="str">
        <f t="shared" si="13"/>
        <v>NA</v>
      </c>
      <c r="AM36" s="8">
        <f t="shared" si="14"/>
        <v>-1.7241688122963703E-4</v>
      </c>
      <c r="AN36">
        <v>4.1667633310000003</v>
      </c>
      <c r="AO36">
        <v>-2.5667754620000002E-4</v>
      </c>
      <c r="AP36">
        <v>240</v>
      </c>
      <c r="AQ36" s="8">
        <f t="shared" si="15"/>
        <v>-1.6285914617576263E-5</v>
      </c>
      <c r="AR36" s="8" t="str">
        <f t="shared" si="16"/>
        <v>NA</v>
      </c>
      <c r="AS36" s="8">
        <f t="shared" si="17"/>
        <v>-2.4039163158242377E-4</v>
      </c>
      <c r="AT36">
        <v>6.3909970539999996</v>
      </c>
      <c r="AU36">
        <v>-1.773655598E-4</v>
      </c>
      <c r="AV36">
        <v>240</v>
      </c>
      <c r="AW36" s="8">
        <f t="shared" si="18"/>
        <v>-2.4979396254225463E-5</v>
      </c>
      <c r="AX36" s="8" t="str">
        <f t="shared" si="19"/>
        <v>NA</v>
      </c>
      <c r="AY36" s="8">
        <f t="shared" si="20"/>
        <v>-1.5238616354577454E-4</v>
      </c>
      <c r="AZ36">
        <v>1.8391708309999999</v>
      </c>
      <c r="BA36">
        <v>-1.987448664E-4</v>
      </c>
      <c r="BB36">
        <v>240</v>
      </c>
      <c r="BC36" s="8">
        <f t="shared" si="21"/>
        <v>-1.1679086371802606E-5</v>
      </c>
      <c r="BD36" s="8">
        <f t="shared" si="22"/>
        <v>1.2646747950417493E-4</v>
      </c>
      <c r="BE36" s="8">
        <f t="shared" si="23"/>
        <v>-3.1353325953237233E-4</v>
      </c>
      <c r="BF36">
        <v>9.8894058430000005</v>
      </c>
      <c r="BG36" s="1">
        <v>-2.7341000000000001E-5</v>
      </c>
      <c r="BH36">
        <v>240</v>
      </c>
      <c r="BI36" s="8">
        <f t="shared" si="24"/>
        <v>-4.0891400541656468E-5</v>
      </c>
      <c r="BJ36" s="10" t="str">
        <f t="shared" si="25"/>
        <v>NA</v>
      </c>
      <c r="BK36" s="8">
        <f t="shared" si="26"/>
        <v>1.3550400541656467E-5</v>
      </c>
      <c r="BL36">
        <v>4.5848279160000001</v>
      </c>
      <c r="BM36">
        <v>-2.8636127379999998E-4</v>
      </c>
      <c r="BN36">
        <v>240</v>
      </c>
      <c r="BO36" s="8">
        <f t="shared" si="27"/>
        <v>-1.7919932101911862E-5</v>
      </c>
      <c r="BP36" s="8" t="str">
        <f t="shared" si="28"/>
        <v>NA</v>
      </c>
      <c r="BQ36" s="8">
        <f t="shared" si="29"/>
        <v>-2.6844134169808813E-4</v>
      </c>
      <c r="BR36">
        <v>4.6787387039999997</v>
      </c>
      <c r="BS36">
        <v>1.7022829690000001E-3</v>
      </c>
      <c r="BT36">
        <v>240</v>
      </c>
      <c r="BU36" s="8">
        <f t="shared" si="30"/>
        <v>-2.971088520656937E-5</v>
      </c>
      <c r="BV36" s="8" t="str">
        <f t="shared" si="31"/>
        <v>NA</v>
      </c>
      <c r="BW36" s="8">
        <f t="shared" si="32"/>
        <v>1.7319938542065694E-3</v>
      </c>
      <c r="BX36">
        <v>5.2669550039999997</v>
      </c>
      <c r="BY36" s="1">
        <v>3.9196999999999998E-5</v>
      </c>
      <c r="BZ36">
        <v>240</v>
      </c>
      <c r="CA36" s="8">
        <f t="shared" si="33"/>
        <v>-2.0586045492815158E-5</v>
      </c>
      <c r="CB36" s="8" t="str">
        <f t="shared" si="34"/>
        <v>NA</v>
      </c>
      <c r="CC36" s="8">
        <f t="shared" si="35"/>
        <v>5.9783045492815156E-5</v>
      </c>
      <c r="CD36">
        <v>5.0315820789999997</v>
      </c>
      <c r="CE36" s="1">
        <v>4.8092E-5</v>
      </c>
      <c r="CF36">
        <v>240</v>
      </c>
      <c r="CG36" s="8">
        <f t="shared" si="36"/>
        <v>-2.0804934231336462E-5</v>
      </c>
      <c r="CH36" s="8" t="str">
        <f t="shared" si="37"/>
        <v>NA</v>
      </c>
      <c r="CI36" s="8">
        <f t="shared" si="38"/>
        <v>6.8896934231336455E-5</v>
      </c>
      <c r="CJ36">
        <v>3.0022591599999999</v>
      </c>
      <c r="CK36">
        <v>-3.1580481560000001E-4</v>
      </c>
      <c r="CL36">
        <v>240</v>
      </c>
      <c r="CM36" s="8">
        <f t="shared" si="39"/>
        <v>-1.9064919608968909E-5</v>
      </c>
      <c r="CN36" s="8">
        <f t="shared" si="40"/>
        <v>2.2479151163789012E-5</v>
      </c>
      <c r="CO36" s="8">
        <f t="shared" si="41"/>
        <v>-3.1921904715482012E-4</v>
      </c>
      <c r="CP36">
        <v>3.2994312589999999</v>
      </c>
      <c r="CQ36">
        <v>-3.9789240679999999E-4</v>
      </c>
      <c r="CR36">
        <v>240</v>
      </c>
      <c r="CS36" s="8">
        <f t="shared" si="42"/>
        <v>-1.2895922206779192E-5</v>
      </c>
      <c r="CT36" s="8" t="str">
        <f t="shared" si="43"/>
        <v>NA</v>
      </c>
      <c r="CU36" s="8">
        <f t="shared" si="44"/>
        <v>-3.8499648459322083E-4</v>
      </c>
      <c r="CV36">
        <v>9.8597512599999995</v>
      </c>
      <c r="CW36" s="1">
        <v>5.6886000000000001E-6</v>
      </c>
      <c r="CX36">
        <v>240</v>
      </c>
      <c r="CY36" s="8">
        <f t="shared" si="45"/>
        <v>-4.0768782717026772E-5</v>
      </c>
      <c r="CZ36" s="10" t="str">
        <f t="shared" si="46"/>
        <v>NA</v>
      </c>
      <c r="DA36" s="8">
        <f t="shared" si="47"/>
        <v>4.645738271702677E-5</v>
      </c>
      <c r="DB36" t="s">
        <v>4</v>
      </c>
      <c r="DC36" s="5" t="s">
        <v>8</v>
      </c>
    </row>
    <row r="37" spans="1:107" x14ac:dyDescent="0.25">
      <c r="A37" s="9">
        <v>45619.599999131948</v>
      </c>
      <c r="B37" t="s">
        <v>0</v>
      </c>
      <c r="C37">
        <v>36</v>
      </c>
      <c r="D37" s="7">
        <v>45619</v>
      </c>
      <c r="E37">
        <v>14.242500010000001</v>
      </c>
      <c r="F37">
        <v>14.07448752</v>
      </c>
      <c r="G37">
        <v>14.022770850000001</v>
      </c>
      <c r="H37">
        <v>14.14979587</v>
      </c>
      <c r="I37">
        <v>14.111283309999999</v>
      </c>
      <c r="J37" s="2">
        <v>2.8862933960000001</v>
      </c>
      <c r="K37" s="3">
        <v>-2.5774192010000001E-4</v>
      </c>
      <c r="L37" s="2">
        <v>106</v>
      </c>
      <c r="M37" s="8">
        <f t="shared" si="0"/>
        <v>-1.8434955641522164E-5</v>
      </c>
      <c r="N37" s="8">
        <f t="shared" si="1"/>
        <v>2.4487881919908472E-5</v>
      </c>
      <c r="O37" s="8">
        <f t="shared" si="2"/>
        <v>-2.637948463783863E-4</v>
      </c>
      <c r="P37">
        <v>5.0877562540000003</v>
      </c>
      <c r="Q37" s="1">
        <v>1.9967E-5</v>
      </c>
      <c r="R37">
        <v>240</v>
      </c>
      <c r="S37" s="8">
        <f t="shared" si="3"/>
        <v>-2.105881348854353E-5</v>
      </c>
      <c r="T37" s="10" t="str">
        <f t="shared" si="4"/>
        <v>NA</v>
      </c>
      <c r="U37" s="8">
        <f t="shared" si="5"/>
        <v>4.102581348854353E-5</v>
      </c>
      <c r="V37" s="2">
        <v>4.3665407260000002</v>
      </c>
      <c r="W37" s="2">
        <v>-3.962535705E-4</v>
      </c>
      <c r="X37" s="2">
        <v>216</v>
      </c>
      <c r="Y37" s="8">
        <f t="shared" si="6"/>
        <v>-2.7889397766099443E-5</v>
      </c>
      <c r="Z37" s="8" t="str">
        <f t="shared" si="7"/>
        <v>NA</v>
      </c>
      <c r="AA37" s="8">
        <f t="shared" si="8"/>
        <v>-3.6836417273390057E-4</v>
      </c>
      <c r="AB37">
        <v>2.8593891660000001</v>
      </c>
      <c r="AC37">
        <v>-3.1511208719999998E-4</v>
      </c>
      <c r="AD37">
        <v>240</v>
      </c>
      <c r="AE37" s="8">
        <f t="shared" si="9"/>
        <v>-1.1213567736169391E-5</v>
      </c>
      <c r="AF37" s="8" t="str">
        <f t="shared" si="10"/>
        <v>NA</v>
      </c>
      <c r="AG37" s="8">
        <f t="shared" si="11"/>
        <v>-3.038985194638306E-4</v>
      </c>
      <c r="AH37">
        <v>5.8735387460000004</v>
      </c>
      <c r="AI37">
        <v>-1.6344066750000001E-4</v>
      </c>
      <c r="AJ37">
        <v>240</v>
      </c>
      <c r="AK37" s="8">
        <f t="shared" si="12"/>
        <v>-2.3034054042885892E-5</v>
      </c>
      <c r="AL37" s="8" t="str">
        <f t="shared" si="13"/>
        <v>NA</v>
      </c>
      <c r="AM37" s="8">
        <f t="shared" si="14"/>
        <v>-1.4040661345711411E-4</v>
      </c>
      <c r="AN37">
        <v>3.8391854040000002</v>
      </c>
      <c r="AO37">
        <v>-2.9183817209999999E-4</v>
      </c>
      <c r="AP37">
        <v>240</v>
      </c>
      <c r="AQ37" s="8">
        <f t="shared" si="15"/>
        <v>-1.5056000803028448E-5</v>
      </c>
      <c r="AR37" s="8" t="str">
        <f t="shared" si="16"/>
        <v>NA</v>
      </c>
      <c r="AS37" s="8">
        <f t="shared" si="17"/>
        <v>-2.7678217129697156E-4</v>
      </c>
      <c r="AT37">
        <v>6.1964008369999997</v>
      </c>
      <c r="AU37">
        <v>-1.3701229170000001E-4</v>
      </c>
      <c r="AV37">
        <v>240</v>
      </c>
      <c r="AW37" s="8">
        <f t="shared" si="18"/>
        <v>-2.4300211154313436E-5</v>
      </c>
      <c r="AX37" s="8" t="str">
        <f t="shared" si="19"/>
        <v>NA</v>
      </c>
      <c r="AY37" s="8">
        <f t="shared" si="20"/>
        <v>-1.1271208054568658E-4</v>
      </c>
      <c r="AZ37">
        <v>1.6143745839999999</v>
      </c>
      <c r="BA37">
        <v>-1.65077717E-4</v>
      </c>
      <c r="BB37">
        <v>240</v>
      </c>
      <c r="BC37" s="8">
        <f t="shared" si="21"/>
        <v>-1.0311122177005734E-5</v>
      </c>
      <c r="BD37" s="8">
        <f t="shared" si="22"/>
        <v>1.3802025818472047E-4</v>
      </c>
      <c r="BE37" s="8">
        <f t="shared" si="23"/>
        <v>-2.9278685300771477E-4</v>
      </c>
      <c r="BF37">
        <v>9.8901491799999999</v>
      </c>
      <c r="BG37" s="1">
        <v>-2.3952999999999999E-5</v>
      </c>
      <c r="BH37">
        <v>240</v>
      </c>
      <c r="BI37" s="8">
        <f t="shared" si="24"/>
        <v>-4.0936475050617024E-5</v>
      </c>
      <c r="BJ37" s="10" t="str">
        <f t="shared" si="25"/>
        <v>NA</v>
      </c>
      <c r="BK37" s="8">
        <f t="shared" si="26"/>
        <v>1.6983475050617025E-5</v>
      </c>
      <c r="BL37">
        <v>4.1412962530000001</v>
      </c>
      <c r="BM37">
        <v>-3.8264288900000001E-4</v>
      </c>
      <c r="BN37">
        <v>240</v>
      </c>
      <c r="BO37" s="8">
        <f t="shared" si="27"/>
        <v>-1.6240778485400469E-5</v>
      </c>
      <c r="BP37" s="8" t="str">
        <f t="shared" si="28"/>
        <v>NA</v>
      </c>
      <c r="BQ37" s="8">
        <f t="shared" si="29"/>
        <v>-3.6640211051459953E-4</v>
      </c>
      <c r="BR37">
        <v>5.0038295939999999</v>
      </c>
      <c r="BS37">
        <v>-3.8100284489999997E-4</v>
      </c>
      <c r="BT37">
        <v>240</v>
      </c>
      <c r="BU37" s="8">
        <f t="shared" si="30"/>
        <v>-3.1959805864145715E-5</v>
      </c>
      <c r="BV37" s="8" t="str">
        <f t="shared" si="31"/>
        <v>NA</v>
      </c>
      <c r="BW37" s="8">
        <f t="shared" si="32"/>
        <v>-3.4904303903585425E-4</v>
      </c>
      <c r="BX37">
        <v>5.2573458310000003</v>
      </c>
      <c r="BY37">
        <v>-3.6772112000000001E-4</v>
      </c>
      <c r="BZ37">
        <v>240</v>
      </c>
      <c r="CA37" s="8">
        <f t="shared" si="33"/>
        <v>-2.0617551569888774E-5</v>
      </c>
      <c r="CB37" s="8" t="str">
        <f t="shared" si="34"/>
        <v>NA</v>
      </c>
      <c r="CC37" s="8">
        <f t="shared" si="35"/>
        <v>-3.4710356843011122E-4</v>
      </c>
      <c r="CD37">
        <v>5.0259346010000003</v>
      </c>
      <c r="CE37" s="1">
        <v>9.8837000000000003E-5</v>
      </c>
      <c r="CF37">
        <v>240</v>
      </c>
      <c r="CG37" s="8">
        <f t="shared" si="36"/>
        <v>-2.0802926493356425E-5</v>
      </c>
      <c r="CH37" s="8" t="str">
        <f t="shared" si="37"/>
        <v>NA</v>
      </c>
      <c r="CI37" s="8">
        <f t="shared" si="38"/>
        <v>1.1963992649335642E-4</v>
      </c>
      <c r="CJ37">
        <v>2.5980179130000001</v>
      </c>
      <c r="CK37">
        <v>-3.7467592229999998E-4</v>
      </c>
      <c r="CL37">
        <v>240</v>
      </c>
      <c r="CM37" s="8">
        <f t="shared" si="39"/>
        <v>-1.6593720183959769E-5</v>
      </c>
      <c r="CN37" s="8">
        <f t="shared" si="40"/>
        <v>2.9481319715371051E-5</v>
      </c>
      <c r="CO37" s="8">
        <f t="shared" si="41"/>
        <v>-3.8756352183141126E-4</v>
      </c>
      <c r="CP37">
        <v>2.6945774990000002</v>
      </c>
      <c r="CQ37">
        <v>-4.2898875509999999E-4</v>
      </c>
      <c r="CR37">
        <v>240</v>
      </c>
      <c r="CS37" s="8">
        <f t="shared" si="42"/>
        <v>-1.0567231513877256E-5</v>
      </c>
      <c r="CT37" s="8" t="str">
        <f t="shared" si="43"/>
        <v>NA</v>
      </c>
      <c r="CU37" s="8">
        <f t="shared" si="44"/>
        <v>-4.1842152358612274E-4</v>
      </c>
      <c r="CV37">
        <v>9.8623129089999999</v>
      </c>
      <c r="CW37" s="1">
        <v>-4.8696999999999998E-5</v>
      </c>
      <c r="CX37">
        <v>240</v>
      </c>
      <c r="CY37" s="8">
        <f t="shared" si="45"/>
        <v>-4.0821257494991259E-5</v>
      </c>
      <c r="CZ37" s="10" t="str">
        <f t="shared" si="46"/>
        <v>NA</v>
      </c>
      <c r="DA37" s="8">
        <f t="shared" si="47"/>
        <v>-7.875742505008739E-6</v>
      </c>
      <c r="DB37" t="s">
        <v>4</v>
      </c>
      <c r="DC37" s="5" t="s">
        <v>8</v>
      </c>
    </row>
    <row r="38" spans="1:107" x14ac:dyDescent="0.25">
      <c r="A38" s="9">
        <v>45619.613887962965</v>
      </c>
      <c r="B38" t="s">
        <v>0</v>
      </c>
      <c r="C38">
        <v>37</v>
      </c>
      <c r="D38" s="7">
        <v>45619</v>
      </c>
      <c r="E38">
        <v>14.44250003</v>
      </c>
      <c r="F38">
        <v>14.078020820000001</v>
      </c>
      <c r="G38">
        <v>14.023575040000001</v>
      </c>
      <c r="H38">
        <v>14.248604220000001</v>
      </c>
      <c r="I38">
        <v>14.24449993</v>
      </c>
      <c r="J38" s="2">
        <v>2.6773990990000001</v>
      </c>
      <c r="K38" s="2">
        <v>-2.5397163449999998E-4</v>
      </c>
      <c r="L38" s="2">
        <v>222</v>
      </c>
      <c r="M38" s="8">
        <f t="shared" si="0"/>
        <v>-1.7199470505673199E-5</v>
      </c>
      <c r="N38" s="8">
        <f t="shared" si="1"/>
        <v>2.8106298120416189E-5</v>
      </c>
      <c r="O38" s="8">
        <f t="shared" si="2"/>
        <v>-2.6487846211474298E-4</v>
      </c>
      <c r="P38">
        <v>5.1359699900000004</v>
      </c>
      <c r="Q38" s="1">
        <v>5.4530999999999997E-5</v>
      </c>
      <c r="R38">
        <v>240</v>
      </c>
      <c r="S38" s="8">
        <f t="shared" si="3"/>
        <v>-2.1280186873514333E-5</v>
      </c>
      <c r="T38" s="10" t="str">
        <f t="shared" si="4"/>
        <v>NA</v>
      </c>
      <c r="U38" s="8">
        <f t="shared" si="5"/>
        <v>7.5811186873514326E-5</v>
      </c>
      <c r="V38" s="2">
        <v>3.9744809239999999</v>
      </c>
      <c r="W38" s="2">
        <v>-1.7263424870000001E-4</v>
      </c>
      <c r="X38" s="2">
        <v>152</v>
      </c>
      <c r="Y38" s="8">
        <f t="shared" si="6"/>
        <v>-2.5531855692799265E-5</v>
      </c>
      <c r="Z38" s="8">
        <f t="shared" si="7"/>
        <v>5.6385622541559966E-6</v>
      </c>
      <c r="AA38" s="8">
        <f t="shared" si="8"/>
        <v>-1.5274095526135673E-4</v>
      </c>
      <c r="AB38">
        <v>2.4369525059999999</v>
      </c>
      <c r="AC38">
        <v>-3.0684912989999998E-4</v>
      </c>
      <c r="AD38">
        <v>240</v>
      </c>
      <c r="AE38" s="8">
        <f t="shared" si="9"/>
        <v>-9.5889258198481082E-6</v>
      </c>
      <c r="AF38" s="8" t="str">
        <f t="shared" si="10"/>
        <v>NA</v>
      </c>
      <c r="AG38" s="8">
        <f t="shared" si="11"/>
        <v>-2.9726020408015185E-4</v>
      </c>
      <c r="AH38">
        <v>5.6746587509999999</v>
      </c>
      <c r="AI38">
        <v>-1.7153303659999999E-4</v>
      </c>
      <c r="AJ38">
        <v>240</v>
      </c>
      <c r="AK38" s="8">
        <f t="shared" si="12"/>
        <v>-2.2328659127463076E-5</v>
      </c>
      <c r="AL38" s="8" t="str">
        <f t="shared" si="13"/>
        <v>NA</v>
      </c>
      <c r="AM38" s="8">
        <f t="shared" si="14"/>
        <v>-1.4920437747253693E-4</v>
      </c>
      <c r="AN38">
        <v>3.4654320859999999</v>
      </c>
      <c r="AO38">
        <v>-3.4872702720000002E-4</v>
      </c>
      <c r="AP38">
        <v>240</v>
      </c>
      <c r="AQ38" s="8">
        <f t="shared" si="15"/>
        <v>-1.3635789423290257E-5</v>
      </c>
      <c r="AR38" s="8" t="str">
        <f t="shared" si="16"/>
        <v>NA</v>
      </c>
      <c r="AS38" s="8">
        <f t="shared" si="17"/>
        <v>-3.3509123777670976E-4</v>
      </c>
      <c r="AT38">
        <v>6.0069108370000004</v>
      </c>
      <c r="AU38">
        <v>-1.632015981E-4</v>
      </c>
      <c r="AV38">
        <v>240</v>
      </c>
      <c r="AW38" s="8">
        <f t="shared" si="18"/>
        <v>-2.3636005330681943E-5</v>
      </c>
      <c r="AX38" s="8" t="str">
        <f t="shared" si="19"/>
        <v>NA</v>
      </c>
      <c r="AY38" s="8">
        <f t="shared" si="20"/>
        <v>-1.3956559276931806E-4</v>
      </c>
      <c r="AZ38">
        <v>1.4834191649999999</v>
      </c>
      <c r="BA38">
        <v>-1.238049935E-4</v>
      </c>
      <c r="BB38">
        <v>240</v>
      </c>
      <c r="BC38" s="8">
        <f t="shared" si="21"/>
        <v>-9.5294064248760195E-6</v>
      </c>
      <c r="BD38" s="8">
        <f t="shared" si="22"/>
        <v>1.4475034817917269E-4</v>
      </c>
      <c r="BE38" s="8">
        <f t="shared" si="23"/>
        <v>-2.5902593525429666E-4</v>
      </c>
      <c r="BF38">
        <v>9.8378054380000002</v>
      </c>
      <c r="BG38" s="1">
        <v>-5.2837999999999998E-5</v>
      </c>
      <c r="BH38">
        <v>240</v>
      </c>
      <c r="BI38" s="8">
        <f t="shared" si="24"/>
        <v>-4.0761596846074155E-5</v>
      </c>
      <c r="BJ38" s="10" t="str">
        <f t="shared" si="25"/>
        <v>NA</v>
      </c>
      <c r="BK38" s="8">
        <f t="shared" si="26"/>
        <v>-1.2076403153925843E-5</v>
      </c>
      <c r="BL38">
        <v>3.7791870830000001</v>
      </c>
      <c r="BM38">
        <v>-2.7628308649999998E-4</v>
      </c>
      <c r="BN38">
        <v>240</v>
      </c>
      <c r="BO38" s="8">
        <f t="shared" si="27"/>
        <v>-1.48703532420074E-5</v>
      </c>
      <c r="BP38" s="8" t="str">
        <f t="shared" si="28"/>
        <v>NA</v>
      </c>
      <c r="BQ38" s="8">
        <f t="shared" si="29"/>
        <v>-2.6141273325799256E-4</v>
      </c>
      <c r="BR38">
        <v>4.802940414</v>
      </c>
      <c r="BS38">
        <v>1.338505845E-4</v>
      </c>
      <c r="BT38">
        <v>240</v>
      </c>
      <c r="BU38" s="8">
        <f t="shared" si="30"/>
        <v>-3.0853835732578184E-5</v>
      </c>
      <c r="BV38" s="8" t="str">
        <f t="shared" si="31"/>
        <v>NA</v>
      </c>
      <c r="BW38" s="8">
        <f t="shared" si="32"/>
        <v>1.6470442023257817E-4</v>
      </c>
      <c r="BX38">
        <v>5.0391674860000002</v>
      </c>
      <c r="BY38">
        <v>1.173183192E-4</v>
      </c>
      <c r="BZ38">
        <v>240</v>
      </c>
      <c r="CA38" s="8">
        <f t="shared" si="33"/>
        <v>-1.9828126768197462E-5</v>
      </c>
      <c r="CB38" s="8" t="str">
        <f t="shared" si="34"/>
        <v>NA</v>
      </c>
      <c r="CC38" s="8">
        <f t="shared" si="35"/>
        <v>1.3714644596819747E-4</v>
      </c>
      <c r="CD38">
        <v>4.9658287310000002</v>
      </c>
      <c r="CE38">
        <v>-1.096727316E-4</v>
      </c>
      <c r="CF38">
        <v>240</v>
      </c>
      <c r="CG38" s="8">
        <f t="shared" si="36"/>
        <v>-2.0575229914368433E-5</v>
      </c>
      <c r="CH38" s="8" t="str">
        <f t="shared" si="37"/>
        <v>NA</v>
      </c>
      <c r="CI38" s="8">
        <f t="shared" si="38"/>
        <v>-8.9097501685631573E-5</v>
      </c>
      <c r="CJ38">
        <v>2.1378287450000002</v>
      </c>
      <c r="CK38">
        <v>-3.2688916859999998E-4</v>
      </c>
      <c r="CL38">
        <v>240</v>
      </c>
      <c r="CM38" s="8">
        <f t="shared" si="39"/>
        <v>-1.3733299028725733E-5</v>
      </c>
      <c r="CN38" s="8">
        <f t="shared" si="40"/>
        <v>3.7452604545561343E-5</v>
      </c>
      <c r="CO38" s="8">
        <f t="shared" si="41"/>
        <v>-3.5060847411683556E-4</v>
      </c>
      <c r="CP38">
        <v>2.2512941660000001</v>
      </c>
      <c r="CQ38">
        <v>-3.3077242640000001E-4</v>
      </c>
      <c r="CR38">
        <v>240</v>
      </c>
      <c r="CS38" s="8">
        <f t="shared" si="42"/>
        <v>-8.8583969951324166E-6</v>
      </c>
      <c r="CT38" s="8">
        <f t="shared" si="43"/>
        <v>1.4508866288296486E-6</v>
      </c>
      <c r="CU38" s="8">
        <f t="shared" si="44"/>
        <v>-3.2336491603369728E-4</v>
      </c>
      <c r="CV38">
        <v>9.8105641559999999</v>
      </c>
      <c r="CW38" s="1">
        <v>-4.5493E-5</v>
      </c>
      <c r="CX38">
        <v>240</v>
      </c>
      <c r="CY38" s="8">
        <f t="shared" si="45"/>
        <v>-4.0648726332273882E-5</v>
      </c>
      <c r="CZ38" s="10" t="str">
        <f t="shared" si="46"/>
        <v>NA</v>
      </c>
      <c r="DA38" s="8">
        <f t="shared" si="47"/>
        <v>-4.844273667726118E-6</v>
      </c>
      <c r="DB38" t="s">
        <v>4</v>
      </c>
      <c r="DC38" s="5" t="s">
        <v>8</v>
      </c>
    </row>
    <row r="39" spans="1:107" x14ac:dyDescent="0.25">
      <c r="A39" s="9">
        <v>45619.627776793983</v>
      </c>
      <c r="B39" t="s">
        <v>0</v>
      </c>
      <c r="C39">
        <v>38</v>
      </c>
      <c r="D39" s="7">
        <v>45619</v>
      </c>
      <c r="E39">
        <v>14.9375</v>
      </c>
      <c r="F39">
        <v>14.08225412</v>
      </c>
      <c r="G39">
        <v>14.037541729999999</v>
      </c>
      <c r="H39">
        <v>14.201954199999999</v>
      </c>
      <c r="I39">
        <v>14.12825836</v>
      </c>
      <c r="J39" s="2" t="s">
        <v>0</v>
      </c>
      <c r="K39" s="2" t="s">
        <v>0</v>
      </c>
      <c r="L39" s="2" t="s">
        <v>0</v>
      </c>
      <c r="M39" s="8" t="e">
        <f t="shared" si="0"/>
        <v>#VALUE!</v>
      </c>
      <c r="N39" s="8" t="str">
        <f t="shared" si="1"/>
        <v>NA</v>
      </c>
      <c r="O39" s="8" t="str">
        <f t="shared" si="2"/>
        <v>NA</v>
      </c>
      <c r="P39">
        <v>5.1987212639999996</v>
      </c>
      <c r="Q39" s="1">
        <v>5.1659000000000001E-5</v>
      </c>
      <c r="R39">
        <v>240</v>
      </c>
      <c r="S39" s="8">
        <f t="shared" si="3"/>
        <v>-2.1562265792004337E-5</v>
      </c>
      <c r="T39" s="10" t="str">
        <f t="shared" si="4"/>
        <v>NA</v>
      </c>
      <c r="U39" s="8">
        <f t="shared" si="5"/>
        <v>7.3221265792004341E-5</v>
      </c>
      <c r="V39" s="2">
        <v>3.7692040969999998</v>
      </c>
      <c r="W39" s="2">
        <v>-4.4333736649999997E-4</v>
      </c>
      <c r="X39" s="2">
        <v>122</v>
      </c>
      <c r="Y39" s="8">
        <f t="shared" si="6"/>
        <v>-2.4352168997178878E-5</v>
      </c>
      <c r="Z39" s="8">
        <f t="shared" si="7"/>
        <v>9.194317519248843E-6</v>
      </c>
      <c r="AA39" s="8">
        <f t="shared" si="8"/>
        <v>-4.2817951502206991E-4</v>
      </c>
      <c r="AB39">
        <v>2.1340879190000002</v>
      </c>
      <c r="AC39">
        <v>-2.6000883720000002E-4</v>
      </c>
      <c r="AD39">
        <v>240</v>
      </c>
      <c r="AE39" s="8">
        <f t="shared" si="9"/>
        <v>-8.4252483324774469E-6</v>
      </c>
      <c r="AF39" s="8">
        <f t="shared" si="10"/>
        <v>4.9423159427721829E-6</v>
      </c>
      <c r="AG39" s="8">
        <f t="shared" si="11"/>
        <v>-2.5652590481029474E-4</v>
      </c>
      <c r="AH39">
        <v>5.4711808319999999</v>
      </c>
      <c r="AI39">
        <v>-1.573181747E-4</v>
      </c>
      <c r="AJ39">
        <v>240</v>
      </c>
      <c r="AK39" s="8">
        <f t="shared" si="12"/>
        <v>-2.1599886664037E-5</v>
      </c>
      <c r="AL39" s="8" t="str">
        <f t="shared" si="13"/>
        <v>NA</v>
      </c>
      <c r="AM39" s="8">
        <f t="shared" si="14"/>
        <v>-1.35718288035963E-4</v>
      </c>
      <c r="AN39">
        <v>3.0627354150000001</v>
      </c>
      <c r="AO39" s="1">
        <v>-1.1109E-5</v>
      </c>
      <c r="AP39">
        <v>240</v>
      </c>
      <c r="AQ39" s="8">
        <f t="shared" si="15"/>
        <v>-1.2091491741417974E-5</v>
      </c>
      <c r="AR39" s="8" t="str">
        <f t="shared" si="16"/>
        <v>NA</v>
      </c>
      <c r="AS39" s="8">
        <f t="shared" si="17"/>
        <v>9.8249174141797425E-7</v>
      </c>
      <c r="AT39">
        <v>5.8232950050000003</v>
      </c>
      <c r="AU39">
        <v>-1.4223666340000001E-4</v>
      </c>
      <c r="AV39">
        <v>240</v>
      </c>
      <c r="AW39" s="8">
        <f t="shared" si="18"/>
        <v>-2.2990011842338018E-5</v>
      </c>
      <c r="AX39" s="8" t="str">
        <f t="shared" si="19"/>
        <v>NA</v>
      </c>
      <c r="AY39" s="8">
        <f t="shared" si="20"/>
        <v>-1.1924665155766199E-4</v>
      </c>
      <c r="AZ39">
        <v>1.294242082</v>
      </c>
      <c r="BA39">
        <v>-1.234818223E-4</v>
      </c>
      <c r="BB39">
        <v>240</v>
      </c>
      <c r="BC39" s="8">
        <f t="shared" si="21"/>
        <v>-8.3618719212393567E-6</v>
      </c>
      <c r="BD39" s="8">
        <f t="shared" si="22"/>
        <v>1.5447257886806045E-4</v>
      </c>
      <c r="BE39" s="8">
        <f t="shared" si="23"/>
        <v>-2.6959252924682109E-4</v>
      </c>
      <c r="BF39">
        <v>9.8322824799999999</v>
      </c>
      <c r="BG39" s="1">
        <v>-1.105E-6</v>
      </c>
      <c r="BH39">
        <v>240</v>
      </c>
      <c r="BI39" s="8">
        <f t="shared" si="24"/>
        <v>-4.0780468390164408E-5</v>
      </c>
      <c r="BJ39" s="10" t="str">
        <f t="shared" si="25"/>
        <v>NA</v>
      </c>
      <c r="BK39" s="8">
        <f t="shared" si="26"/>
        <v>3.9675468390164411E-5</v>
      </c>
      <c r="BL39">
        <v>3.5054308330000001</v>
      </c>
      <c r="BM39">
        <v>-1.9816169449999999E-4</v>
      </c>
      <c r="BN39">
        <v>240</v>
      </c>
      <c r="BO39" s="8">
        <f t="shared" si="27"/>
        <v>-1.3839226124379872E-5</v>
      </c>
      <c r="BP39" s="8" t="str">
        <f t="shared" si="28"/>
        <v>NA</v>
      </c>
      <c r="BQ39" s="8">
        <f t="shared" si="29"/>
        <v>-1.8432246837562011E-4</v>
      </c>
      <c r="BR39">
        <v>4.9571641639999999</v>
      </c>
      <c r="BS39">
        <v>1.6423443790000001E-4</v>
      </c>
      <c r="BT39">
        <v>240</v>
      </c>
      <c r="BU39" s="8">
        <f t="shared" si="30"/>
        <v>-3.2027371392429787E-5</v>
      </c>
      <c r="BV39" s="8" t="str">
        <f t="shared" si="31"/>
        <v>NA</v>
      </c>
      <c r="BW39" s="8">
        <f t="shared" si="32"/>
        <v>1.9626180929242979E-4</v>
      </c>
      <c r="BX39">
        <v>5.1671758409999997</v>
      </c>
      <c r="BY39">
        <v>1.3962357530000001E-4</v>
      </c>
      <c r="BZ39">
        <v>240</v>
      </c>
      <c r="CA39" s="8">
        <f t="shared" si="33"/>
        <v>-2.0399693588257922E-5</v>
      </c>
      <c r="CB39" s="8" t="str">
        <f t="shared" si="34"/>
        <v>NA</v>
      </c>
      <c r="CC39" s="8">
        <f t="shared" si="35"/>
        <v>1.6002326888825793E-4</v>
      </c>
      <c r="CD39">
        <v>4.9434054160000001</v>
      </c>
      <c r="CE39" s="1">
        <v>3.0843999999999998E-5</v>
      </c>
      <c r="CF39">
        <v>240</v>
      </c>
      <c r="CG39" s="8">
        <f t="shared" si="36"/>
        <v>-2.0503315350939304E-5</v>
      </c>
      <c r="CH39" s="8" t="str">
        <f t="shared" si="37"/>
        <v>NA</v>
      </c>
      <c r="CI39" s="8">
        <f t="shared" si="38"/>
        <v>5.1347315350939299E-5</v>
      </c>
      <c r="CJ39">
        <v>1.779491669</v>
      </c>
      <c r="CK39">
        <v>-3.245106516E-4</v>
      </c>
      <c r="CL39">
        <v>240</v>
      </c>
      <c r="CM39" s="8">
        <f t="shared" si="39"/>
        <v>-1.1496984704821597E-5</v>
      </c>
      <c r="CN39" s="8">
        <f t="shared" si="40"/>
        <v>4.3659632212960819E-5</v>
      </c>
      <c r="CO39" s="8">
        <f t="shared" si="41"/>
        <v>-3.5667329910813925E-4</v>
      </c>
      <c r="CP39">
        <v>1.8941508250000001</v>
      </c>
      <c r="CQ39">
        <v>-2.9588948499999999E-4</v>
      </c>
      <c r="CR39">
        <v>240</v>
      </c>
      <c r="CS39" s="8">
        <f t="shared" si="42"/>
        <v>-7.4779913881289497E-6</v>
      </c>
      <c r="CT39" s="8">
        <f t="shared" si="43"/>
        <v>1.2089745580151368E-5</v>
      </c>
      <c r="CU39" s="8">
        <f t="shared" si="44"/>
        <v>-3.0050123919202242E-4</v>
      </c>
      <c r="CV39">
        <v>9.8219420789999994</v>
      </c>
      <c r="CW39" s="1">
        <v>-2.2915999999999999E-5</v>
      </c>
      <c r="CX39">
        <v>240</v>
      </c>
      <c r="CY39" s="8">
        <f t="shared" si="45"/>
        <v>-4.0737580444564815E-5</v>
      </c>
      <c r="CZ39" s="10" t="str">
        <f t="shared" si="46"/>
        <v>NA</v>
      </c>
      <c r="DA39" s="8">
        <f t="shared" si="47"/>
        <v>1.7821580444564816E-5</v>
      </c>
      <c r="DB39" t="s">
        <v>4</v>
      </c>
      <c r="DC39" s="5" t="s">
        <v>8</v>
      </c>
    </row>
    <row r="40" spans="1:107" x14ac:dyDescent="0.25">
      <c r="A40" s="9">
        <v>45619.641665625</v>
      </c>
      <c r="B40" t="s">
        <v>0</v>
      </c>
      <c r="C40">
        <v>39</v>
      </c>
      <c r="D40" s="7">
        <v>45619</v>
      </c>
      <c r="E40">
        <v>15.242500010000001</v>
      </c>
      <c r="F40">
        <v>14.068175030000001</v>
      </c>
      <c r="G40">
        <v>13.977329149999999</v>
      </c>
      <c r="H40">
        <v>14.2554125</v>
      </c>
      <c r="I40">
        <v>14.24109163</v>
      </c>
      <c r="J40" s="2">
        <v>1.9817766720000001</v>
      </c>
      <c r="K40" s="3">
        <v>-2.3949336699999999E-4</v>
      </c>
      <c r="L40" s="2">
        <v>90</v>
      </c>
      <c r="M40" s="8">
        <f t="shared" si="0"/>
        <v>-1.287699677144631E-5</v>
      </c>
      <c r="N40" s="8">
        <f t="shared" si="1"/>
        <v>4.0155700595454999E-5</v>
      </c>
      <c r="O40" s="8">
        <f t="shared" si="2"/>
        <v>-2.6677207082400869E-4</v>
      </c>
      <c r="P40">
        <v>5.1331541700000001</v>
      </c>
      <c r="Q40">
        <v>-2.075556089E-4</v>
      </c>
      <c r="R40">
        <v>240</v>
      </c>
      <c r="S40" s="8">
        <f t="shared" si="3"/>
        <v>-2.1312118268081999E-5</v>
      </c>
      <c r="T40" s="10" t="str">
        <f t="shared" si="4"/>
        <v>NA</v>
      </c>
      <c r="U40" s="8">
        <f t="shared" si="5"/>
        <v>-1.8624349063191801E-4</v>
      </c>
      <c r="V40" s="2">
        <v>3.4500371909999998</v>
      </c>
      <c r="W40" s="2">
        <v>-2.3212311010000001E-4</v>
      </c>
      <c r="X40" s="2">
        <v>234</v>
      </c>
      <c r="Y40" s="8">
        <f t="shared" si="6"/>
        <v>-2.2417317953915593E-5</v>
      </c>
      <c r="Z40" s="8">
        <f t="shared" si="7"/>
        <v>1.4722849029787507E-5</v>
      </c>
      <c r="AA40" s="8">
        <f t="shared" si="8"/>
        <v>-2.2442864117587193E-4</v>
      </c>
      <c r="AB40">
        <v>1.791652096</v>
      </c>
      <c r="AC40">
        <v>-2.9445681679999999E-4</v>
      </c>
      <c r="AD40">
        <v>240</v>
      </c>
      <c r="AE40" s="8">
        <f t="shared" si="9"/>
        <v>-7.0968689575194791E-6</v>
      </c>
      <c r="AF40" s="8">
        <f t="shared" si="10"/>
        <v>1.514305610098438E-5</v>
      </c>
      <c r="AG40" s="8">
        <f t="shared" si="11"/>
        <v>-3.0250300394346489E-4</v>
      </c>
      <c r="AH40">
        <v>5.2857866610000004</v>
      </c>
      <c r="AI40">
        <v>-1.2079503499999999E-4</v>
      </c>
      <c r="AJ40">
        <v>240</v>
      </c>
      <c r="AK40" s="8">
        <f t="shared" si="12"/>
        <v>-2.0937399260867131E-5</v>
      </c>
      <c r="AL40" s="8" t="str">
        <f t="shared" si="13"/>
        <v>NA</v>
      </c>
      <c r="AM40" s="8">
        <f t="shared" si="14"/>
        <v>-9.9857635739132862E-5</v>
      </c>
      <c r="AN40">
        <v>2.8217324989999999</v>
      </c>
      <c r="AO40">
        <v>-2.7233814950000001E-4</v>
      </c>
      <c r="AP40">
        <v>240</v>
      </c>
      <c r="AQ40" s="8">
        <f t="shared" si="15"/>
        <v>-1.1177095052820437E-5</v>
      </c>
      <c r="AR40" s="8" t="str">
        <f t="shared" si="16"/>
        <v>NA</v>
      </c>
      <c r="AS40" s="8">
        <f t="shared" si="17"/>
        <v>-2.6116105444717956E-4</v>
      </c>
      <c r="AT40">
        <v>5.6410495840000001</v>
      </c>
      <c r="AU40">
        <v>-1.5502362039999999E-4</v>
      </c>
      <c r="AV40">
        <v>240</v>
      </c>
      <c r="AW40" s="8">
        <f t="shared" si="18"/>
        <v>-2.2344622468779661E-5</v>
      </c>
      <c r="AX40" s="8" t="str">
        <f t="shared" si="19"/>
        <v>NA</v>
      </c>
      <c r="AY40" s="8">
        <f t="shared" si="20"/>
        <v>-1.3267899793122033E-4</v>
      </c>
      <c r="AZ40">
        <v>4.40726832</v>
      </c>
      <c r="BA40">
        <v>1.122325114E-3</v>
      </c>
      <c r="BB40">
        <v>240</v>
      </c>
      <c r="BC40" s="8">
        <f t="shared" si="21"/>
        <v>-2.8637121795496439E-5</v>
      </c>
      <c r="BD40" s="8" t="str">
        <f t="shared" si="22"/>
        <v>NA</v>
      </c>
      <c r="BE40" s="8">
        <f t="shared" si="23"/>
        <v>1.1509622357954964E-3</v>
      </c>
      <c r="BF40">
        <v>9.7879266860000005</v>
      </c>
      <c r="BG40" s="1">
        <v>-5.4394000000000001E-5</v>
      </c>
      <c r="BH40">
        <v>240</v>
      </c>
      <c r="BI40" s="8">
        <f t="shared" si="24"/>
        <v>-4.0638064671910655E-5</v>
      </c>
      <c r="BJ40" s="10" t="str">
        <f t="shared" si="25"/>
        <v>NA</v>
      </c>
      <c r="BK40" s="8">
        <f t="shared" si="26"/>
        <v>-1.3755935328089346E-5</v>
      </c>
      <c r="BL40" t="s">
        <v>0</v>
      </c>
      <c r="BM40" t="s">
        <v>0</v>
      </c>
      <c r="BN40" t="s">
        <v>0</v>
      </c>
      <c r="BO40" s="8" t="e">
        <f t="shared" si="27"/>
        <v>#VALUE!</v>
      </c>
      <c r="BP40" s="8" t="str">
        <f t="shared" si="28"/>
        <v>NA</v>
      </c>
      <c r="BQ40" s="8" t="str">
        <f t="shared" si="29"/>
        <v>NA</v>
      </c>
      <c r="BR40">
        <v>5.1014520980000002</v>
      </c>
      <c r="BS40" s="1">
        <v>4.0506000000000001E-5</v>
      </c>
      <c r="BT40">
        <v>240</v>
      </c>
      <c r="BU40" s="8">
        <f t="shared" si="30"/>
        <v>-3.3147722003074426E-5</v>
      </c>
      <c r="BV40" s="8" t="str">
        <f t="shared" si="31"/>
        <v>NA</v>
      </c>
      <c r="BW40" s="8">
        <f t="shared" si="32"/>
        <v>7.3653722003074427E-5</v>
      </c>
      <c r="BX40">
        <v>5.3135054129999997</v>
      </c>
      <c r="BY40" s="1">
        <v>6.4246999999999997E-5</v>
      </c>
      <c r="BZ40">
        <v>240</v>
      </c>
      <c r="CA40" s="8">
        <f t="shared" si="33"/>
        <v>-2.1047195326213276E-5</v>
      </c>
      <c r="CB40" s="8" t="str">
        <f t="shared" si="34"/>
        <v>NA</v>
      </c>
      <c r="CC40" s="8">
        <f t="shared" si="35"/>
        <v>8.5294195326213266E-5</v>
      </c>
      <c r="CD40">
        <v>5.0237437470000001</v>
      </c>
      <c r="CE40" s="1">
        <v>5.9472999999999998E-5</v>
      </c>
      <c r="CF40">
        <v>240</v>
      </c>
      <c r="CG40" s="8">
        <f t="shared" si="36"/>
        <v>-2.0857861918571872E-5</v>
      </c>
      <c r="CH40" s="8" t="str">
        <f t="shared" si="37"/>
        <v>NA</v>
      </c>
      <c r="CI40" s="8">
        <f t="shared" si="38"/>
        <v>8.0330861918571873E-5</v>
      </c>
      <c r="CJ40">
        <v>1.389635417</v>
      </c>
      <c r="CK40">
        <v>-3.1454080339999999E-4</v>
      </c>
      <c r="CL40">
        <v>240</v>
      </c>
      <c r="CM40" s="8">
        <f t="shared" si="39"/>
        <v>-9.0294385997275711E-6</v>
      </c>
      <c r="CN40" s="8">
        <f t="shared" si="40"/>
        <v>5.04126273802057E-5</v>
      </c>
      <c r="CO40" s="8">
        <f t="shared" si="41"/>
        <v>-3.5592399218047809E-4</v>
      </c>
      <c r="CP40">
        <v>1.5399516719999999</v>
      </c>
      <c r="CQ40">
        <v>-3.1799756529999999E-4</v>
      </c>
      <c r="CR40">
        <v>240</v>
      </c>
      <c r="CS40" s="8">
        <f t="shared" si="42"/>
        <v>-6.0998646118275295E-6</v>
      </c>
      <c r="CT40" s="8">
        <f t="shared" si="43"/>
        <v>2.2640900807891211E-5</v>
      </c>
      <c r="CU40" s="8">
        <f t="shared" si="44"/>
        <v>-3.3453860149606368E-4</v>
      </c>
      <c r="CV40">
        <v>9.7669208170000008</v>
      </c>
      <c r="CW40" s="1">
        <v>-4.2769000000000003E-5</v>
      </c>
      <c r="CX40">
        <v>240</v>
      </c>
      <c r="CY40" s="8">
        <f t="shared" si="45"/>
        <v>-4.0550851323231551E-5</v>
      </c>
      <c r="CZ40" s="10" t="str">
        <f t="shared" si="46"/>
        <v>NA</v>
      </c>
      <c r="DA40" s="8">
        <f t="shared" si="47"/>
        <v>-2.218148676768452E-6</v>
      </c>
      <c r="DB40" t="s">
        <v>4</v>
      </c>
      <c r="DC40" s="5" t="s">
        <v>8</v>
      </c>
    </row>
    <row r="41" spans="1:107" x14ac:dyDescent="0.25">
      <c r="A41" s="9">
        <v>45619.655554456018</v>
      </c>
      <c r="B41" t="s">
        <v>0</v>
      </c>
      <c r="C41">
        <v>40</v>
      </c>
      <c r="D41" s="7">
        <v>45619</v>
      </c>
      <c r="E41">
        <v>15.44250003</v>
      </c>
      <c r="F41">
        <v>14.037816660000001</v>
      </c>
      <c r="G41">
        <v>13.945608289999999</v>
      </c>
      <c r="H41">
        <v>14.27076243</v>
      </c>
      <c r="I41">
        <v>14.175045839999999</v>
      </c>
      <c r="J41" s="2" t="s">
        <v>0</v>
      </c>
      <c r="K41" s="2" t="s">
        <v>0</v>
      </c>
      <c r="L41" s="2" t="s">
        <v>0</v>
      </c>
      <c r="M41" s="8" t="e">
        <f t="shared" si="0"/>
        <v>#VALUE!</v>
      </c>
      <c r="N41" s="8" t="str">
        <f t="shared" si="1"/>
        <v>NA</v>
      </c>
      <c r="O41" s="8" t="str">
        <f t="shared" si="2"/>
        <v>NA</v>
      </c>
      <c r="P41">
        <v>5.0147312499999996</v>
      </c>
      <c r="Q41" s="1">
        <v>5.4191999999999997E-6</v>
      </c>
      <c r="R41">
        <v>240</v>
      </c>
      <c r="S41" s="8">
        <f t="shared" si="3"/>
        <v>-2.0841739594127836E-5</v>
      </c>
      <c r="T41" s="10" t="str">
        <f t="shared" si="4"/>
        <v>NA</v>
      </c>
      <c r="U41" s="8">
        <f t="shared" si="5"/>
        <v>2.6260939594127837E-5</v>
      </c>
      <c r="V41" s="2">
        <v>3.2779091779999998</v>
      </c>
      <c r="W41" s="2">
        <v>-4.738955197E-4</v>
      </c>
      <c r="X41" s="2">
        <v>76</v>
      </c>
      <c r="Y41" s="8">
        <f t="shared" si="6"/>
        <v>-2.1419764020300055E-5</v>
      </c>
      <c r="Z41" s="8">
        <f t="shared" si="7"/>
        <v>1.7704408601997383E-5</v>
      </c>
      <c r="AA41" s="8">
        <f t="shared" si="8"/>
        <v>-4.7018016428169735E-4</v>
      </c>
      <c r="AB41">
        <v>1.4323216670000001</v>
      </c>
      <c r="AC41">
        <v>-2.9898534060000001E-4</v>
      </c>
      <c r="AD41">
        <v>240</v>
      </c>
      <c r="AE41" s="8">
        <f t="shared" si="9"/>
        <v>-5.6923499315654865E-6</v>
      </c>
      <c r="AF41" s="8">
        <f t="shared" si="10"/>
        <v>2.5847065702129154E-5</v>
      </c>
      <c r="AG41" s="8">
        <f t="shared" si="11"/>
        <v>-3.1914005637056364E-4</v>
      </c>
      <c r="AH41">
        <v>5.1087591589999999</v>
      </c>
      <c r="AI41">
        <v>-1.9188107680000001E-4</v>
      </c>
      <c r="AJ41">
        <v>240</v>
      </c>
      <c r="AK41" s="8">
        <f t="shared" si="12"/>
        <v>-2.0303291864618704E-5</v>
      </c>
      <c r="AL41" s="8" t="str">
        <f t="shared" si="13"/>
        <v>NA</v>
      </c>
      <c r="AM41" s="8">
        <f t="shared" si="14"/>
        <v>-1.715777849353813E-4</v>
      </c>
      <c r="AN41">
        <v>2.516121665</v>
      </c>
      <c r="AO41">
        <v>-2.1907785670000001E-4</v>
      </c>
      <c r="AP41">
        <v>240</v>
      </c>
      <c r="AQ41" s="8">
        <f t="shared" si="15"/>
        <v>-9.9996008700838765E-6</v>
      </c>
      <c r="AR41" s="8" t="str">
        <f t="shared" si="16"/>
        <v>NA</v>
      </c>
      <c r="AS41" s="8">
        <f t="shared" si="17"/>
        <v>-2.0907825582991614E-4</v>
      </c>
      <c r="AT41">
        <v>5.440257903</v>
      </c>
      <c r="AU41">
        <v>-1.712803006E-4</v>
      </c>
      <c r="AV41">
        <v>240</v>
      </c>
      <c r="AW41" s="8">
        <f t="shared" si="18"/>
        <v>-2.1620738145156221E-5</v>
      </c>
      <c r="AX41" s="8" t="str">
        <f t="shared" si="19"/>
        <v>NA</v>
      </c>
      <c r="AY41" s="8">
        <f t="shared" si="20"/>
        <v>-1.4965956245484378E-4</v>
      </c>
      <c r="AZ41">
        <v>4.7151633259999999</v>
      </c>
      <c r="BA41" s="1">
        <v>2.6067999999999998E-5</v>
      </c>
      <c r="BB41">
        <v>240</v>
      </c>
      <c r="BC41" s="8">
        <f t="shared" si="21"/>
        <v>-3.0811618100327106E-5</v>
      </c>
      <c r="BD41" s="8" t="str">
        <f t="shared" si="22"/>
        <v>NA</v>
      </c>
      <c r="BE41" s="8">
        <f t="shared" si="23"/>
        <v>5.6879618100327101E-5</v>
      </c>
      <c r="BF41">
        <v>9.7726083680000002</v>
      </c>
      <c r="BG41" s="1">
        <v>2.1367999999999999E-5</v>
      </c>
      <c r="BH41">
        <v>240</v>
      </c>
      <c r="BI41" s="8">
        <f t="shared" si="24"/>
        <v>-4.0615966959595419E-5</v>
      </c>
      <c r="BJ41" s="10" t="str">
        <f t="shared" si="25"/>
        <v>NA</v>
      </c>
      <c r="BK41" s="8">
        <f t="shared" si="26"/>
        <v>6.1983966959595422E-5</v>
      </c>
      <c r="BL41" t="s">
        <v>0</v>
      </c>
      <c r="BM41" t="s">
        <v>0</v>
      </c>
      <c r="BN41" t="s">
        <v>0</v>
      </c>
      <c r="BO41" s="8" t="e">
        <f t="shared" si="27"/>
        <v>#VALUE!</v>
      </c>
      <c r="BP41" s="8" t="str">
        <f t="shared" si="28"/>
        <v>NA</v>
      </c>
      <c r="BQ41" s="8" t="str">
        <f t="shared" si="29"/>
        <v>NA</v>
      </c>
      <c r="BR41">
        <v>4.7507820650000001</v>
      </c>
      <c r="BS41" s="1">
        <v>3.4419E-6</v>
      </c>
      <c r="BT41">
        <v>240</v>
      </c>
      <c r="BU41" s="8">
        <f t="shared" si="30"/>
        <v>-3.1044371646154806E-5</v>
      </c>
      <c r="BV41" s="8" t="str">
        <f t="shared" si="31"/>
        <v>NA</v>
      </c>
      <c r="BW41" s="8">
        <f t="shared" si="32"/>
        <v>3.4486271646154804E-5</v>
      </c>
      <c r="BX41">
        <v>4.9898975029999999</v>
      </c>
      <c r="BY41" s="1">
        <v>4.2135000000000002E-5</v>
      </c>
      <c r="BZ41">
        <v>240</v>
      </c>
      <c r="CA41" s="8">
        <f t="shared" si="33"/>
        <v>-1.9830910447101992E-5</v>
      </c>
      <c r="CB41" s="8" t="str">
        <f t="shared" si="34"/>
        <v>NA</v>
      </c>
      <c r="CC41" s="8">
        <f t="shared" si="35"/>
        <v>6.1965910447101994E-5</v>
      </c>
      <c r="CD41">
        <v>4.9987895949999999</v>
      </c>
      <c r="CE41">
        <v>-1.685887815E-4</v>
      </c>
      <c r="CF41">
        <v>240</v>
      </c>
      <c r="CG41" s="8">
        <f t="shared" si="36"/>
        <v>-2.0775484433951622E-5</v>
      </c>
      <c r="CH41" s="8" t="str">
        <f t="shared" si="37"/>
        <v>NA</v>
      </c>
      <c r="CI41" s="8">
        <f t="shared" si="38"/>
        <v>-1.4781329706604839E-4</v>
      </c>
      <c r="CJ41">
        <v>1.3580447470000001</v>
      </c>
      <c r="CK41">
        <v>1.1908736869999999E-3</v>
      </c>
      <c r="CL41">
        <v>240</v>
      </c>
      <c r="CM41" s="8">
        <f t="shared" si="39"/>
        <v>-8.8742538094043849E-6</v>
      </c>
      <c r="CN41" s="8">
        <f t="shared" si="40"/>
        <v>5.0959833281728677E-5</v>
      </c>
      <c r="CO41" s="8">
        <f t="shared" si="41"/>
        <v>1.1487881075276755E-3</v>
      </c>
      <c r="CP41">
        <v>1.1925616640000001</v>
      </c>
      <c r="CQ41">
        <v>-2.7145602759999997E-4</v>
      </c>
      <c r="CR41">
        <v>240</v>
      </c>
      <c r="CS41" s="8">
        <f t="shared" si="42"/>
        <v>-4.7394928547555252E-6</v>
      </c>
      <c r="CT41" s="8">
        <f t="shared" si="43"/>
        <v>3.2989220017377817E-5</v>
      </c>
      <c r="CU41" s="8">
        <f t="shared" si="44"/>
        <v>-2.9970575476262229E-4</v>
      </c>
      <c r="CV41">
        <v>9.7655983410000005</v>
      </c>
      <c r="CW41" s="1">
        <v>1.8547E-5</v>
      </c>
      <c r="CX41">
        <v>240</v>
      </c>
      <c r="CY41" s="8">
        <f t="shared" si="45"/>
        <v>-4.0586832565348105E-5</v>
      </c>
      <c r="CZ41" s="10" t="str">
        <f t="shared" si="46"/>
        <v>NA</v>
      </c>
      <c r="DA41" s="8">
        <f t="shared" si="47"/>
        <v>5.9133832565348102E-5</v>
      </c>
      <c r="DB41" t="s">
        <v>4</v>
      </c>
      <c r="DC41" s="5" t="s">
        <v>8</v>
      </c>
    </row>
    <row r="42" spans="1:107" x14ac:dyDescent="0.25">
      <c r="A42" s="9">
        <v>45619.669443287035</v>
      </c>
      <c r="B42" t="s">
        <v>0</v>
      </c>
      <c r="C42">
        <v>41</v>
      </c>
      <c r="D42" s="7">
        <v>45619</v>
      </c>
      <c r="E42">
        <v>15.93750002</v>
      </c>
      <c r="F42">
        <v>14.033337550000001</v>
      </c>
      <c r="G42">
        <v>13.94960835</v>
      </c>
      <c r="H42">
        <v>14.33365841</v>
      </c>
      <c r="I42">
        <v>14.17956249</v>
      </c>
      <c r="J42" s="2">
        <v>1.221732928</v>
      </c>
      <c r="K42" s="2">
        <v>-2.443366218E-4</v>
      </c>
      <c r="L42" s="2">
        <v>82</v>
      </c>
      <c r="M42" s="8">
        <f t="shared" si="0"/>
        <v>-8.0285682446857825E-6</v>
      </c>
      <c r="N42" s="8">
        <f t="shared" si="1"/>
        <v>5.3320993453517731E-5</v>
      </c>
      <c r="O42" s="8">
        <f t="shared" si="2"/>
        <v>-2.8962904700883195E-4</v>
      </c>
      <c r="P42">
        <v>5.0475970859999997</v>
      </c>
      <c r="Q42" s="1">
        <v>3.3015000000000002E-5</v>
      </c>
      <c r="R42">
        <v>240</v>
      </c>
      <c r="S42" s="8">
        <f t="shared" si="3"/>
        <v>-2.0999769234081387E-5</v>
      </c>
      <c r="T42" s="10" t="str">
        <f t="shared" si="4"/>
        <v>NA</v>
      </c>
      <c r="U42" s="8">
        <f t="shared" si="5"/>
        <v>5.4014769234081389E-5</v>
      </c>
      <c r="V42" s="2">
        <v>3.076989905</v>
      </c>
      <c r="W42" s="2">
        <v>-2.377319947E-4</v>
      </c>
      <c r="X42" s="2">
        <v>208</v>
      </c>
      <c r="Y42" s="8">
        <f t="shared" si="6"/>
        <v>-2.0220314009987723E-5</v>
      </c>
      <c r="Z42" s="8">
        <f t="shared" si="7"/>
        <v>2.118468337664779E-5</v>
      </c>
      <c r="AA42" s="8">
        <f t="shared" si="8"/>
        <v>-2.3869636406666006E-4</v>
      </c>
      <c r="AB42">
        <v>1.158916667</v>
      </c>
      <c r="AC42">
        <v>-1.9034283639999999E-4</v>
      </c>
      <c r="AD42">
        <v>240</v>
      </c>
      <c r="AE42" s="8">
        <f t="shared" si="9"/>
        <v>-4.6210047639391655E-6</v>
      </c>
      <c r="AF42" s="8">
        <f t="shared" si="10"/>
        <v>3.3991462916540936E-5</v>
      </c>
      <c r="AG42" s="8">
        <f t="shared" si="11"/>
        <v>-2.1971329455260175E-4</v>
      </c>
      <c r="AH42">
        <v>4.9048083419999999</v>
      </c>
      <c r="AI42">
        <v>-1.6372230160000001E-4</v>
      </c>
      <c r="AJ42">
        <v>240</v>
      </c>
      <c r="AK42" s="8">
        <f t="shared" si="12"/>
        <v>-1.9557180736093906E-5</v>
      </c>
      <c r="AL42" s="8" t="str">
        <f t="shared" si="13"/>
        <v>NA</v>
      </c>
      <c r="AM42" s="8">
        <f t="shared" si="14"/>
        <v>-1.441651208639061E-4</v>
      </c>
      <c r="AN42">
        <v>2.2223570860000001</v>
      </c>
      <c r="AO42">
        <v>-3.1307730650000001E-4</v>
      </c>
      <c r="AP42">
        <v>240</v>
      </c>
      <c r="AQ42" s="8">
        <f t="shared" si="15"/>
        <v>-8.8613124429074791E-6</v>
      </c>
      <c r="AR42" s="8">
        <f t="shared" si="16"/>
        <v>2.3128864962249394E-6</v>
      </c>
      <c r="AS42" s="8">
        <f t="shared" si="17"/>
        <v>-3.0652888055331747E-4</v>
      </c>
      <c r="AT42">
        <v>5.2569504020000002</v>
      </c>
      <c r="AU42">
        <v>-1.5336034930000001E-4</v>
      </c>
      <c r="AV42">
        <v>240</v>
      </c>
      <c r="AW42" s="8">
        <f t="shared" si="18"/>
        <v>-2.0961293890369006E-5</v>
      </c>
      <c r="AX42" s="8" t="str">
        <f t="shared" si="19"/>
        <v>NA</v>
      </c>
      <c r="AY42" s="8">
        <f t="shared" si="20"/>
        <v>-1.3239905540963102E-4</v>
      </c>
      <c r="AZ42">
        <v>4.7521795789999999</v>
      </c>
      <c r="BA42" s="1">
        <v>2.6307000000000001E-5</v>
      </c>
      <c r="BB42">
        <v>240</v>
      </c>
      <c r="BC42" s="8">
        <f t="shared" si="21"/>
        <v>-3.1228754817520682E-5</v>
      </c>
      <c r="BD42" s="8" t="str">
        <f t="shared" si="22"/>
        <v>NA</v>
      </c>
      <c r="BE42" s="8">
        <f t="shared" si="23"/>
        <v>5.7535754817520686E-5</v>
      </c>
      <c r="BF42">
        <v>9.7241625109999994</v>
      </c>
      <c r="BG42" s="1">
        <v>-5.8196000000000003E-5</v>
      </c>
      <c r="BH42">
        <v>240</v>
      </c>
      <c r="BI42" s="8">
        <f t="shared" si="24"/>
        <v>-4.0455916993075431E-5</v>
      </c>
      <c r="BJ42" s="10" t="str">
        <f t="shared" si="25"/>
        <v>NA</v>
      </c>
      <c r="BK42" s="8">
        <f t="shared" si="26"/>
        <v>-1.7740083006924572E-5</v>
      </c>
      <c r="BL42" t="s">
        <v>0</v>
      </c>
      <c r="BM42" t="s">
        <v>0</v>
      </c>
      <c r="BN42" t="s">
        <v>0</v>
      </c>
      <c r="BO42" s="8" t="e">
        <f t="shared" si="27"/>
        <v>#VALUE!</v>
      </c>
      <c r="BP42" s="8" t="str">
        <f t="shared" si="28"/>
        <v>NA</v>
      </c>
      <c r="BQ42" s="8" t="str">
        <f t="shared" si="29"/>
        <v>NA</v>
      </c>
      <c r="BR42">
        <v>4.8809404189999999</v>
      </c>
      <c r="BS42" s="1">
        <v>7.3419999999999998E-5</v>
      </c>
      <c r="BT42">
        <v>240</v>
      </c>
      <c r="BU42" s="8">
        <f t="shared" si="30"/>
        <v>-3.2074901440478088E-5</v>
      </c>
      <c r="BV42" s="8" t="str">
        <f t="shared" si="31"/>
        <v>NA</v>
      </c>
      <c r="BW42" s="8">
        <f t="shared" si="32"/>
        <v>1.0549490144047809E-4</v>
      </c>
      <c r="BX42">
        <v>5.0893508369999996</v>
      </c>
      <c r="BY42" s="1">
        <v>6.4136999999999999E-5</v>
      </c>
      <c r="BZ42">
        <v>240</v>
      </c>
      <c r="CA42" s="8">
        <f t="shared" si="33"/>
        <v>-2.0293015997443391E-5</v>
      </c>
      <c r="CB42" s="8" t="str">
        <f t="shared" si="34"/>
        <v>NA</v>
      </c>
      <c r="CC42" s="8">
        <f t="shared" si="35"/>
        <v>8.443001599744339E-5</v>
      </c>
      <c r="CD42">
        <v>4.9692779260000002</v>
      </c>
      <c r="CE42" s="1">
        <v>8.6335999999999995E-5</v>
      </c>
      <c r="CF42">
        <v>240</v>
      </c>
      <c r="CG42" s="8">
        <f t="shared" si="36"/>
        <v>-2.0673934136987608E-5</v>
      </c>
      <c r="CH42" s="8" t="str">
        <f t="shared" si="37"/>
        <v>NA</v>
      </c>
      <c r="CI42" s="8">
        <f t="shared" si="38"/>
        <v>1.070099341369876E-4</v>
      </c>
      <c r="CJ42">
        <v>4.8118462360000001</v>
      </c>
      <c r="CK42" s="1">
        <v>8.9875000000000003E-5</v>
      </c>
      <c r="CL42">
        <v>240</v>
      </c>
      <c r="CM42" s="8">
        <f t="shared" si="39"/>
        <v>-3.1620851827168243E-5</v>
      </c>
      <c r="CN42" s="8" t="str">
        <f t="shared" si="40"/>
        <v>NA</v>
      </c>
      <c r="CO42" s="8">
        <f t="shared" si="41"/>
        <v>1.2149585182716824E-4</v>
      </c>
      <c r="CP42">
        <v>4.4954491750000001</v>
      </c>
      <c r="CQ42">
        <v>1.719062363E-3</v>
      </c>
      <c r="CR42">
        <v>240</v>
      </c>
      <c r="CS42" s="8">
        <f t="shared" si="42"/>
        <v>-1.7924923029622275E-5</v>
      </c>
      <c r="CT42" s="8" t="str">
        <f t="shared" si="43"/>
        <v>NA</v>
      </c>
      <c r="CU42" s="8">
        <f t="shared" si="44"/>
        <v>1.7369872860296222E-3</v>
      </c>
      <c r="CV42">
        <v>9.7315587640000007</v>
      </c>
      <c r="CW42" s="1">
        <v>-6.6712999999999996E-5</v>
      </c>
      <c r="CX42">
        <v>240</v>
      </c>
      <c r="CY42" s="8">
        <f t="shared" si="45"/>
        <v>-4.0486687992335199E-5</v>
      </c>
      <c r="CZ42" s="10" t="str">
        <f t="shared" si="46"/>
        <v>NA</v>
      </c>
      <c r="DA42" s="8">
        <f t="shared" si="47"/>
        <v>-2.6226312007664797E-5</v>
      </c>
      <c r="DB42" t="s">
        <v>4</v>
      </c>
      <c r="DC42" s="5" t="s">
        <v>8</v>
      </c>
    </row>
    <row r="43" spans="1:107" x14ac:dyDescent="0.25">
      <c r="A43" s="9">
        <v>45619.683332118053</v>
      </c>
      <c r="B43" t="s">
        <v>0</v>
      </c>
      <c r="C43">
        <v>42</v>
      </c>
      <c r="D43" s="7">
        <v>45619</v>
      </c>
      <c r="E43">
        <v>16.242499970000001</v>
      </c>
      <c r="F43">
        <v>14.05075836</v>
      </c>
      <c r="G43">
        <v>13.945774910000001</v>
      </c>
      <c r="H43">
        <v>14.3699333</v>
      </c>
      <c r="I43">
        <v>14.179366720000001</v>
      </c>
      <c r="J43">
        <v>2.2213168310000002</v>
      </c>
      <c r="K43">
        <v>4.1378667200000002E-3</v>
      </c>
      <c r="L43">
        <v>240</v>
      </c>
      <c r="M43" s="8">
        <f t="shared" si="0"/>
        <v>-1.4679210987128545E-5</v>
      </c>
      <c r="N43" s="8">
        <f t="shared" si="1"/>
        <v>3.600644422778215E-5</v>
      </c>
      <c r="O43" s="8">
        <f t="shared" si="2"/>
        <v>4.116539486759347E-3</v>
      </c>
      <c r="P43">
        <v>5.0929358340000004</v>
      </c>
      <c r="Q43" s="1">
        <v>9.5042000000000002E-5</v>
      </c>
      <c r="R43">
        <v>240</v>
      </c>
      <c r="S43" s="8">
        <f t="shared" si="3"/>
        <v>-2.1210022664912578E-5</v>
      </c>
      <c r="T43" s="10" t="str">
        <f t="shared" si="4"/>
        <v>NA</v>
      </c>
      <c r="U43" s="8">
        <f t="shared" si="5"/>
        <v>1.1625202266491257E-4</v>
      </c>
      <c r="V43" s="2">
        <v>2.5641716560000001</v>
      </c>
      <c r="W43" s="2">
        <v>-2.1064445980000001E-4</v>
      </c>
      <c r="X43" s="2">
        <v>120</v>
      </c>
      <c r="Y43" s="8">
        <f t="shared" si="6"/>
        <v>-1.6944911333829801E-5</v>
      </c>
      <c r="Z43" s="8">
        <f t="shared" si="7"/>
        <v>3.0067596346251733E-5</v>
      </c>
      <c r="AA43" s="8">
        <f t="shared" si="8"/>
        <v>-2.2376714481242194E-4</v>
      </c>
      <c r="AB43">
        <v>2.9159849530000002</v>
      </c>
      <c r="AC43">
        <v>4.7301603449999997E-3</v>
      </c>
      <c r="AD43">
        <v>240</v>
      </c>
      <c r="AE43" s="8">
        <f t="shared" si="9"/>
        <v>-1.166535477113768E-5</v>
      </c>
      <c r="AF43" s="8" t="str">
        <f t="shared" si="10"/>
        <v>NA</v>
      </c>
      <c r="AG43" s="8">
        <f t="shared" si="11"/>
        <v>4.7418256997711376E-3</v>
      </c>
      <c r="AH43">
        <v>4.7104454320000002</v>
      </c>
      <c r="AI43">
        <v>-1.7920755479999999E-4</v>
      </c>
      <c r="AJ43">
        <v>240</v>
      </c>
      <c r="AK43" s="8">
        <f t="shared" si="12"/>
        <v>-1.8844067435201504E-5</v>
      </c>
      <c r="AL43" s="8" t="str">
        <f t="shared" si="13"/>
        <v>NA</v>
      </c>
      <c r="AM43" s="8">
        <f t="shared" si="14"/>
        <v>-1.6036348736479848E-4</v>
      </c>
      <c r="AN43">
        <v>1.868618334</v>
      </c>
      <c r="AO43">
        <v>-2.8305171779999998E-4</v>
      </c>
      <c r="AP43">
        <v>240</v>
      </c>
      <c r="AQ43" s="8">
        <f t="shared" si="15"/>
        <v>-7.4753800685892094E-6</v>
      </c>
      <c r="AR43" s="8">
        <f t="shared" si="16"/>
        <v>1.2850326946905429E-5</v>
      </c>
      <c r="AS43" s="8">
        <f t="shared" si="17"/>
        <v>-2.8842666467831623E-4</v>
      </c>
      <c r="AT43">
        <v>5.063159164</v>
      </c>
      <c r="AU43">
        <v>-1.896727612E-4</v>
      </c>
      <c r="AV43">
        <v>240</v>
      </c>
      <c r="AW43" s="8">
        <f t="shared" si="18"/>
        <v>-2.0255093514811039E-5</v>
      </c>
      <c r="AX43" s="8" t="str">
        <f t="shared" si="19"/>
        <v>NA</v>
      </c>
      <c r="AY43" s="8">
        <f t="shared" si="20"/>
        <v>-1.6941766768518895E-4</v>
      </c>
      <c r="AZ43">
        <v>4.7968424919999997</v>
      </c>
      <c r="BA43" s="1">
        <v>2.6316999999999999E-5</v>
      </c>
      <c r="BB43">
        <v>240</v>
      </c>
      <c r="BC43" s="8">
        <f t="shared" si="21"/>
        <v>-3.1699153416305907E-5</v>
      </c>
      <c r="BD43" s="8" t="str">
        <f t="shared" si="22"/>
        <v>NA</v>
      </c>
      <c r="BE43" s="8">
        <f t="shared" si="23"/>
        <v>5.8016153416305906E-5</v>
      </c>
      <c r="BF43">
        <v>9.6948396209999999</v>
      </c>
      <c r="BG43" s="1">
        <v>4.3414000000000001E-5</v>
      </c>
      <c r="BH43">
        <v>240</v>
      </c>
      <c r="BI43" s="8">
        <f t="shared" si="24"/>
        <v>-4.0375094993608451E-5</v>
      </c>
      <c r="BJ43" s="10" t="str">
        <f t="shared" si="25"/>
        <v>NA</v>
      </c>
      <c r="BK43" s="8">
        <f t="shared" si="26"/>
        <v>8.3789094993608459E-5</v>
      </c>
      <c r="BL43">
        <v>3.3052654160000001</v>
      </c>
      <c r="BM43">
        <v>-3.347095866E-4</v>
      </c>
      <c r="BN43">
        <v>240</v>
      </c>
      <c r="BO43" s="8">
        <f t="shared" si="27"/>
        <v>-1.3222665518470516E-5</v>
      </c>
      <c r="BP43" s="8" t="str">
        <f t="shared" si="28"/>
        <v>NA</v>
      </c>
      <c r="BQ43" s="8">
        <f t="shared" si="29"/>
        <v>-3.2148692108152947E-4</v>
      </c>
      <c r="BR43">
        <v>4.9283587539999996</v>
      </c>
      <c r="BS43" s="1">
        <v>5.9327000000000003E-5</v>
      </c>
      <c r="BT43">
        <v>240</v>
      </c>
      <c r="BU43" s="8">
        <f t="shared" si="30"/>
        <v>-3.2568257243006468E-5</v>
      </c>
      <c r="BV43" s="8" t="str">
        <f t="shared" si="31"/>
        <v>NA</v>
      </c>
      <c r="BW43" s="8">
        <f t="shared" si="32"/>
        <v>9.1895257243006478E-5</v>
      </c>
      <c r="BX43">
        <v>5.1307012500000004</v>
      </c>
      <c r="BY43" s="1">
        <v>6.8509000000000004E-5</v>
      </c>
      <c r="BZ43">
        <v>240</v>
      </c>
      <c r="CA43" s="8">
        <f t="shared" si="33"/>
        <v>-2.0525294633085701E-5</v>
      </c>
      <c r="CB43" s="8" t="str">
        <f t="shared" si="34"/>
        <v>NA</v>
      </c>
      <c r="CC43" s="8">
        <f t="shared" si="35"/>
        <v>8.9034294633085712E-5</v>
      </c>
      <c r="CD43">
        <v>5.0357445920000004</v>
      </c>
      <c r="CE43" s="1">
        <v>4.3798000000000003E-5</v>
      </c>
      <c r="CF43">
        <v>240</v>
      </c>
      <c r="CG43" s="8">
        <f t="shared" si="36"/>
        <v>-2.0971844219593002E-5</v>
      </c>
      <c r="CH43" s="8" t="str">
        <f t="shared" si="37"/>
        <v>NA</v>
      </c>
      <c r="CI43" s="8">
        <f t="shared" si="38"/>
        <v>6.4769844219592998E-5</v>
      </c>
      <c r="CJ43">
        <v>4.8773395900000001</v>
      </c>
      <c r="CK43" s="1">
        <v>7.6427000000000005E-5</v>
      </c>
      <c r="CL43">
        <v>240</v>
      </c>
      <c r="CM43" s="8">
        <f t="shared" si="39"/>
        <v>-3.2231105395826815E-5</v>
      </c>
      <c r="CN43" s="8" t="str">
        <f t="shared" si="40"/>
        <v>NA</v>
      </c>
      <c r="CO43" s="8">
        <f t="shared" si="41"/>
        <v>1.0865810539582682E-4</v>
      </c>
      <c r="CP43">
        <v>4.9170016590000003</v>
      </c>
      <c r="CQ43" s="1">
        <v>8.1676999999999997E-5</v>
      </c>
      <c r="CR43">
        <v>240</v>
      </c>
      <c r="CS43" s="8">
        <f t="shared" si="42"/>
        <v>-1.9670392573012546E-5</v>
      </c>
      <c r="CT43" s="8" t="str">
        <f t="shared" si="43"/>
        <v>NA</v>
      </c>
      <c r="CU43" s="8">
        <f t="shared" si="44"/>
        <v>1.0134739257301254E-4</v>
      </c>
      <c r="CV43">
        <v>9.7144216579999991</v>
      </c>
      <c r="CW43" s="1">
        <v>5.0229999999999998E-5</v>
      </c>
      <c r="CX43">
        <v>240</v>
      </c>
      <c r="CY43" s="8">
        <f t="shared" si="45"/>
        <v>-4.0456646276038199E-5</v>
      </c>
      <c r="CZ43" s="10" t="str">
        <f t="shared" si="46"/>
        <v>NA</v>
      </c>
      <c r="DA43" s="8">
        <f t="shared" si="47"/>
        <v>9.0686646276038198E-5</v>
      </c>
      <c r="DB43" t="s">
        <v>4</v>
      </c>
      <c r="DC43" s="5" t="s">
        <v>8</v>
      </c>
    </row>
    <row r="44" spans="1:107" x14ac:dyDescent="0.25">
      <c r="A44" s="9">
        <v>45619.69722094907</v>
      </c>
      <c r="B44" t="s">
        <v>0</v>
      </c>
      <c r="C44">
        <v>43</v>
      </c>
      <c r="D44" s="7">
        <v>45619</v>
      </c>
      <c r="E44">
        <v>16.442500070000001</v>
      </c>
      <c r="F44">
        <v>14.067837539999999</v>
      </c>
      <c r="G44">
        <v>13.94586254</v>
      </c>
      <c r="H44">
        <v>14.229179179999999</v>
      </c>
      <c r="I44">
        <v>14.11549174</v>
      </c>
      <c r="J44">
        <v>4.7037187400000002</v>
      </c>
      <c r="K44" s="1">
        <v>8.2830000000000005E-5</v>
      </c>
      <c r="L44">
        <v>240</v>
      </c>
      <c r="M44" s="8">
        <f t="shared" si="0"/>
        <v>-3.125722410984274E-5</v>
      </c>
      <c r="N44" s="8" t="str">
        <f t="shared" si="1"/>
        <v>NA</v>
      </c>
      <c r="O44" s="8">
        <f t="shared" si="2"/>
        <v>1.1408722410984274E-4</v>
      </c>
      <c r="P44">
        <v>5.2015883350000003</v>
      </c>
      <c r="Q44" s="1">
        <v>5.4585E-5</v>
      </c>
      <c r="R44">
        <v>240</v>
      </c>
      <c r="S44" s="8">
        <f t="shared" si="3"/>
        <v>-2.1684606289881728E-5</v>
      </c>
      <c r="T44" s="10" t="str">
        <f t="shared" si="4"/>
        <v>NA</v>
      </c>
      <c r="U44" s="8">
        <f t="shared" si="5"/>
        <v>7.6269606289881728E-5</v>
      </c>
      <c r="V44" s="2" t="s">
        <v>0</v>
      </c>
      <c r="W44" s="2" t="s">
        <v>0</v>
      </c>
      <c r="X44" s="2">
        <v>94</v>
      </c>
      <c r="Y44" s="8" t="e">
        <f t="shared" si="6"/>
        <v>#VALUE!</v>
      </c>
      <c r="Z44" s="8" t="str">
        <f t="shared" si="7"/>
        <v>NA</v>
      </c>
      <c r="AA44" s="8" t="str">
        <f t="shared" si="8"/>
        <v>NA</v>
      </c>
      <c r="AB44">
        <v>4.8658483290000003</v>
      </c>
      <c r="AC44" s="1">
        <v>7.2781000000000007E-5</v>
      </c>
      <c r="AD44">
        <v>240</v>
      </c>
      <c r="AE44" s="8">
        <f t="shared" si="9"/>
        <v>-1.9529675280212602E-5</v>
      </c>
      <c r="AF44" s="8" t="str">
        <f t="shared" si="10"/>
        <v>NA</v>
      </c>
      <c r="AG44" s="8">
        <f t="shared" si="11"/>
        <v>9.2310675280212609E-5</v>
      </c>
      <c r="AH44">
        <v>4.5224966630000001</v>
      </c>
      <c r="AI44">
        <v>-1.6551272339999999E-4</v>
      </c>
      <c r="AJ44">
        <v>240</v>
      </c>
      <c r="AK44" s="8">
        <f t="shared" si="12"/>
        <v>-1.8151591523689493E-5</v>
      </c>
      <c r="AL44" s="8" t="str">
        <f t="shared" si="13"/>
        <v>NA</v>
      </c>
      <c r="AM44" s="8">
        <f t="shared" si="14"/>
        <v>-1.473611318763105E-4</v>
      </c>
      <c r="AN44">
        <v>1.5437008350000001</v>
      </c>
      <c r="AO44">
        <v>-2.7984627369999999E-4</v>
      </c>
      <c r="AP44">
        <v>240</v>
      </c>
      <c r="AQ44" s="8">
        <f t="shared" si="15"/>
        <v>-6.1958314355307676E-6</v>
      </c>
      <c r="AR44" s="8">
        <f t="shared" si="16"/>
        <v>2.252921787344021E-5</v>
      </c>
      <c r="AS44" s="8">
        <f t="shared" si="17"/>
        <v>-2.9617966013790944E-4</v>
      </c>
      <c r="AT44">
        <v>4.8903037569999999</v>
      </c>
      <c r="AU44">
        <v>-1.6994242099999999E-4</v>
      </c>
      <c r="AV44">
        <v>240</v>
      </c>
      <c r="AW44" s="8">
        <f t="shared" si="18"/>
        <v>-1.9627830120928069E-5</v>
      </c>
      <c r="AX44" s="8" t="str">
        <f t="shared" si="19"/>
        <v>NA</v>
      </c>
      <c r="AY44" s="8">
        <f t="shared" si="20"/>
        <v>-1.5031459087907193E-4</v>
      </c>
      <c r="AZ44">
        <v>4.833721648</v>
      </c>
      <c r="BA44" s="1">
        <v>6.0955000000000002E-5</v>
      </c>
      <c r="BB44">
        <v>240</v>
      </c>
      <c r="BC44" s="8">
        <f t="shared" si="21"/>
        <v>-3.2121121433407471E-5</v>
      </c>
      <c r="BD44" s="8" t="str">
        <f t="shared" si="22"/>
        <v>NA</v>
      </c>
      <c r="BE44" s="8">
        <f t="shared" si="23"/>
        <v>9.307612143340748E-5</v>
      </c>
      <c r="BF44">
        <v>9.6974295700000006</v>
      </c>
      <c r="BG44" s="1">
        <v>-4.4796999999999998E-5</v>
      </c>
      <c r="BH44">
        <v>240</v>
      </c>
      <c r="BI44" s="8">
        <f t="shared" si="24"/>
        <v>-4.0427063563327349E-5</v>
      </c>
      <c r="BJ44" s="10" t="str">
        <f t="shared" si="25"/>
        <v>NA</v>
      </c>
      <c r="BK44" s="8">
        <f t="shared" si="26"/>
        <v>-4.3699364366726491E-6</v>
      </c>
      <c r="BL44">
        <v>2.9645758309999999</v>
      </c>
      <c r="BM44">
        <v>-2.4630279169999999E-4</v>
      </c>
      <c r="BN44">
        <v>240</v>
      </c>
      <c r="BO44" s="8">
        <f t="shared" si="27"/>
        <v>-1.1898686397176526E-5</v>
      </c>
      <c r="BP44" s="8" t="str">
        <f t="shared" si="28"/>
        <v>NA</v>
      </c>
      <c r="BQ44" s="8">
        <f t="shared" si="29"/>
        <v>-2.3440410530282347E-4</v>
      </c>
      <c r="BR44">
        <v>5.0548366649999998</v>
      </c>
      <c r="BS44">
        <v>1.00172787E-4</v>
      </c>
      <c r="BT44">
        <v>240</v>
      </c>
      <c r="BU44" s="8">
        <f t="shared" si="30"/>
        <v>-3.3590478344918013E-5</v>
      </c>
      <c r="BV44" s="8" t="str">
        <f t="shared" si="31"/>
        <v>NA</v>
      </c>
      <c r="BW44" s="8">
        <f t="shared" si="32"/>
        <v>1.3376326534491801E-4</v>
      </c>
      <c r="BX44">
        <v>5.2586958429999999</v>
      </c>
      <c r="BY44" s="1">
        <v>9.9989999999999996E-5</v>
      </c>
      <c r="BZ44">
        <v>240</v>
      </c>
      <c r="CA44" s="8">
        <f t="shared" si="33"/>
        <v>-2.1106416654852924E-5</v>
      </c>
      <c r="CB44" s="8" t="str">
        <f t="shared" si="34"/>
        <v>NA</v>
      </c>
      <c r="CC44" s="8">
        <f t="shared" si="35"/>
        <v>1.2109641665485292E-4</v>
      </c>
      <c r="CD44">
        <v>5.0924829220000003</v>
      </c>
      <c r="CE44" s="1">
        <v>4.9363999999999999E-6</v>
      </c>
      <c r="CF44">
        <v>240</v>
      </c>
      <c r="CG44" s="8">
        <f t="shared" si="36"/>
        <v>-2.1229762928080022E-5</v>
      </c>
      <c r="CH44" s="8" t="str">
        <f t="shared" si="37"/>
        <v>NA</v>
      </c>
      <c r="CI44" s="8">
        <f t="shared" si="38"/>
        <v>2.6166162928080021E-5</v>
      </c>
      <c r="CJ44">
        <v>4.982513322</v>
      </c>
      <c r="CK44">
        <v>1.209807361E-4</v>
      </c>
      <c r="CL44">
        <v>240</v>
      </c>
      <c r="CM44" s="8">
        <f t="shared" si="39"/>
        <v>-3.3109874153749045E-5</v>
      </c>
      <c r="CN44" s="8" t="str">
        <f t="shared" si="40"/>
        <v>NA</v>
      </c>
      <c r="CO44" s="8">
        <f t="shared" si="41"/>
        <v>1.5409061025374905E-4</v>
      </c>
      <c r="CP44">
        <v>5.0267045860000001</v>
      </c>
      <c r="CQ44" s="1">
        <v>9.0715000000000001E-5</v>
      </c>
      <c r="CR44">
        <v>240</v>
      </c>
      <c r="CS44" s="8">
        <f t="shared" si="42"/>
        <v>-2.0175291471592338E-5</v>
      </c>
      <c r="CT44" s="8" t="str">
        <f t="shared" si="43"/>
        <v>NA</v>
      </c>
      <c r="CU44" s="8">
        <f t="shared" si="44"/>
        <v>1.1089029147159234E-4</v>
      </c>
      <c r="CV44">
        <v>9.694575425</v>
      </c>
      <c r="CW44" s="1">
        <v>-2.7069000000000001E-5</v>
      </c>
      <c r="CX44">
        <v>240</v>
      </c>
      <c r="CY44" s="8">
        <f t="shared" si="45"/>
        <v>-4.0415165080280776E-5</v>
      </c>
      <c r="CZ44" s="10" t="str">
        <f t="shared" si="46"/>
        <v>NA</v>
      </c>
      <c r="DA44" s="8">
        <f t="shared" si="47"/>
        <v>1.3346165080280775E-5</v>
      </c>
      <c r="DB44" t="s">
        <v>4</v>
      </c>
      <c r="DC44" s="5" t="s">
        <v>8</v>
      </c>
    </row>
    <row r="45" spans="1:107" x14ac:dyDescent="0.25">
      <c r="A45" s="9">
        <v>45619.711109780095</v>
      </c>
      <c r="B45" t="s">
        <v>0</v>
      </c>
      <c r="C45">
        <v>44</v>
      </c>
      <c r="D45" s="7">
        <v>45619</v>
      </c>
      <c r="E45">
        <v>16.9375</v>
      </c>
      <c r="F45">
        <v>14.03761664</v>
      </c>
      <c r="G45">
        <v>13.935004129999999</v>
      </c>
      <c r="H45">
        <v>14.36736247</v>
      </c>
      <c r="I45">
        <v>14.228758259999999</v>
      </c>
      <c r="J45">
        <v>4.770844587</v>
      </c>
      <c r="K45" s="1">
        <v>6.8718000000000002E-5</v>
      </c>
      <c r="L45">
        <v>240</v>
      </c>
      <c r="M45" s="8">
        <f t="shared" si="0"/>
        <v>-3.1879229151926686E-5</v>
      </c>
      <c r="N45" s="8" t="str">
        <f t="shared" si="1"/>
        <v>NA</v>
      </c>
      <c r="O45" s="8">
        <f t="shared" si="2"/>
        <v>1.0059722915192669E-4</v>
      </c>
      <c r="P45">
        <v>5.2550954179999998</v>
      </c>
      <c r="Q45" s="1">
        <v>5.8051999999999999E-5</v>
      </c>
      <c r="R45">
        <v>240</v>
      </c>
      <c r="S45" s="8">
        <f t="shared" si="3"/>
        <v>-2.1929985962488136E-5</v>
      </c>
      <c r="T45" s="10" t="str">
        <f t="shared" si="4"/>
        <v>NA</v>
      </c>
      <c r="U45" s="8">
        <f t="shared" si="5"/>
        <v>7.9981985962488132E-5</v>
      </c>
      <c r="V45" s="2" t="s">
        <v>0</v>
      </c>
      <c r="W45" s="2" t="s">
        <v>0</v>
      </c>
      <c r="X45" s="2">
        <v>240</v>
      </c>
      <c r="Y45" s="8" t="e">
        <f t="shared" si="6"/>
        <v>#VALUE!</v>
      </c>
      <c r="Z45" s="8" t="str">
        <f t="shared" si="7"/>
        <v>NA</v>
      </c>
      <c r="AA45" s="8" t="str">
        <f t="shared" si="8"/>
        <v>NA</v>
      </c>
      <c r="AB45">
        <v>4.8973591689999996</v>
      </c>
      <c r="AC45" s="1">
        <v>2.3298999999999999E-6</v>
      </c>
      <c r="AD45">
        <v>240</v>
      </c>
      <c r="AE45" s="8">
        <f t="shared" si="9"/>
        <v>-1.9720482672051434E-5</v>
      </c>
      <c r="AF45" s="8" t="str">
        <f t="shared" si="10"/>
        <v>NA</v>
      </c>
      <c r="AG45" s="8">
        <f t="shared" si="11"/>
        <v>2.2050382672051433E-5</v>
      </c>
      <c r="AH45">
        <v>4.2982075000000002</v>
      </c>
      <c r="AI45">
        <v>-1.9290880730000001E-4</v>
      </c>
      <c r="AJ45">
        <v>240</v>
      </c>
      <c r="AK45" s="8">
        <f t="shared" si="12"/>
        <v>-1.730784359480405E-5</v>
      </c>
      <c r="AL45" s="8" t="str">
        <f t="shared" si="13"/>
        <v>NA</v>
      </c>
      <c r="AM45" s="8">
        <f t="shared" si="14"/>
        <v>-1.7560096370519595E-4</v>
      </c>
      <c r="AN45">
        <v>1.264815832</v>
      </c>
      <c r="AO45">
        <v>-2.2299151100000001E-4</v>
      </c>
      <c r="AP45">
        <v>240</v>
      </c>
      <c r="AQ45" s="8">
        <f t="shared" si="15"/>
        <v>-5.0931079052111727E-6</v>
      </c>
      <c r="AR45" s="8">
        <f t="shared" si="16"/>
        <v>3.0836857607806515E-5</v>
      </c>
      <c r="AS45" s="8">
        <f t="shared" si="17"/>
        <v>-2.4873526070259534E-4</v>
      </c>
      <c r="AT45">
        <v>4.7029495859999999</v>
      </c>
      <c r="AU45">
        <v>-1.4714864860000001E-4</v>
      </c>
      <c r="AV45">
        <v>240</v>
      </c>
      <c r="AW45" s="8">
        <f t="shared" si="18"/>
        <v>-1.8937642230798875E-5</v>
      </c>
      <c r="AX45" s="8" t="str">
        <f t="shared" si="19"/>
        <v>NA</v>
      </c>
      <c r="AY45" s="8">
        <f t="shared" si="20"/>
        <v>-1.2821100636920113E-4</v>
      </c>
      <c r="AZ45">
        <v>4.8816212569999999</v>
      </c>
      <c r="BA45" s="1">
        <v>5.7766999999999998E-5</v>
      </c>
      <c r="BB45">
        <v>240</v>
      </c>
      <c r="BC45" s="8">
        <f t="shared" si="21"/>
        <v>-3.261944920798138E-5</v>
      </c>
      <c r="BD45" s="8" t="str">
        <f t="shared" si="22"/>
        <v>NA</v>
      </c>
      <c r="BE45" s="8">
        <f t="shared" si="23"/>
        <v>9.0386449207981385E-5</v>
      </c>
      <c r="BF45">
        <v>9.6381250059999992</v>
      </c>
      <c r="BG45" s="1">
        <v>-4.0812000000000002E-5</v>
      </c>
      <c r="BH45">
        <v>240</v>
      </c>
      <c r="BI45" s="8">
        <f t="shared" si="24"/>
        <v>-4.0220762759570869E-5</v>
      </c>
      <c r="BJ45" s="10" t="str">
        <f t="shared" si="25"/>
        <v>NA</v>
      </c>
      <c r="BK45" s="8">
        <f t="shared" si="26"/>
        <v>-5.9123724042913308E-7</v>
      </c>
      <c r="BL45">
        <v>2.686303332</v>
      </c>
      <c r="BM45">
        <v>-2.2384811920000001E-4</v>
      </c>
      <c r="BN45">
        <v>240</v>
      </c>
      <c r="BO45" s="8">
        <f t="shared" si="27"/>
        <v>-1.0817094781593716E-5</v>
      </c>
      <c r="BP45" s="8" t="str">
        <f t="shared" si="28"/>
        <v>NA</v>
      </c>
      <c r="BQ45" s="8">
        <f t="shared" si="29"/>
        <v>-2.1303102441840629E-4</v>
      </c>
      <c r="BR45">
        <v>5.1307433290000004</v>
      </c>
      <c r="BS45" s="1">
        <v>-5.2536E-6</v>
      </c>
      <c r="BT45">
        <v>240</v>
      </c>
      <c r="BU45" s="8">
        <f t="shared" si="30"/>
        <v>-3.4284106162377113E-5</v>
      </c>
      <c r="BV45" s="8" t="str">
        <f t="shared" si="31"/>
        <v>NA</v>
      </c>
      <c r="BW45" s="8">
        <f t="shared" si="32"/>
        <v>2.9030506162377113E-5</v>
      </c>
      <c r="BX45">
        <v>5.3305824880000001</v>
      </c>
      <c r="BY45" s="1">
        <v>-1.0558E-5</v>
      </c>
      <c r="BZ45">
        <v>240</v>
      </c>
      <c r="CA45" s="8">
        <f t="shared" si="33"/>
        <v>-2.1464968355181882E-5</v>
      </c>
      <c r="CB45" s="8" t="str">
        <f t="shared" si="34"/>
        <v>NA</v>
      </c>
      <c r="CC45" s="8">
        <f t="shared" si="35"/>
        <v>1.0906968355181882E-5</v>
      </c>
      <c r="CD45">
        <v>5.123113751</v>
      </c>
      <c r="CE45" s="1">
        <v>7.3510999999999995E-5</v>
      </c>
      <c r="CF45">
        <v>240</v>
      </c>
      <c r="CG45" s="8">
        <f t="shared" si="36"/>
        <v>-2.1379214592152617E-5</v>
      </c>
      <c r="CH45" s="8" t="str">
        <f t="shared" si="37"/>
        <v>NA</v>
      </c>
      <c r="CI45" s="8">
        <f t="shared" si="38"/>
        <v>9.4890214592152609E-5</v>
      </c>
      <c r="CJ45">
        <v>5.0695858319999996</v>
      </c>
      <c r="CK45" s="1">
        <v>1.3206E-5</v>
      </c>
      <c r="CL45">
        <v>240</v>
      </c>
      <c r="CM45" s="8">
        <f t="shared" si="39"/>
        <v>-3.3875446054996152E-5</v>
      </c>
      <c r="CN45" s="8" t="str">
        <f t="shared" si="40"/>
        <v>NA</v>
      </c>
      <c r="CO45" s="8">
        <f t="shared" si="41"/>
        <v>4.7081446054996154E-5</v>
      </c>
      <c r="CP45">
        <v>5.1083325070000001</v>
      </c>
      <c r="CQ45" s="1">
        <v>2.1642999999999999E-5</v>
      </c>
      <c r="CR45">
        <v>240</v>
      </c>
      <c r="CS45" s="8">
        <f t="shared" si="42"/>
        <v>-2.057002135457845E-5</v>
      </c>
      <c r="CT45" s="8" t="str">
        <f t="shared" si="43"/>
        <v>NA</v>
      </c>
      <c r="CU45" s="8">
        <f t="shared" si="44"/>
        <v>4.2213021354578449E-5</v>
      </c>
      <c r="CV45">
        <v>9.6662595390000003</v>
      </c>
      <c r="CW45" s="1">
        <v>2.1274999999999999E-5</v>
      </c>
      <c r="CX45">
        <v>240</v>
      </c>
      <c r="CY45" s="8">
        <f t="shared" si="45"/>
        <v>-4.0338170696948715E-5</v>
      </c>
      <c r="CZ45" s="10" t="str">
        <f t="shared" si="46"/>
        <v>NA</v>
      </c>
      <c r="DA45" s="8">
        <f t="shared" si="47"/>
        <v>6.1613170696948717E-5</v>
      </c>
      <c r="DB45" t="s">
        <v>4</v>
      </c>
      <c r="DC45" s="5" t="s">
        <v>8</v>
      </c>
    </row>
    <row r="46" spans="1:107" x14ac:dyDescent="0.25">
      <c r="A46" s="9">
        <v>45619.724998611113</v>
      </c>
      <c r="B46" t="s">
        <v>0</v>
      </c>
      <c r="C46">
        <v>45</v>
      </c>
      <c r="D46" s="7">
        <v>45619</v>
      </c>
      <c r="E46">
        <v>17.242499970000001</v>
      </c>
      <c r="F46">
        <v>14.073329149999999</v>
      </c>
      <c r="G46">
        <v>13.948737469999999</v>
      </c>
      <c r="H46">
        <v>14.291829079999999</v>
      </c>
      <c r="I46">
        <v>14.0930292</v>
      </c>
      <c r="J46">
        <v>4.818145414</v>
      </c>
      <c r="K46" s="1">
        <v>2.6806000000000001E-5</v>
      </c>
      <c r="L46">
        <v>240</v>
      </c>
      <c r="M46" s="8">
        <f t="shared" si="0"/>
        <v>-3.2372981388381152E-5</v>
      </c>
      <c r="N46" s="8" t="str">
        <f t="shared" si="1"/>
        <v>NA</v>
      </c>
      <c r="O46" s="8">
        <f t="shared" si="2"/>
        <v>5.9178981388381152E-5</v>
      </c>
      <c r="P46">
        <v>5.2986208220000002</v>
      </c>
      <c r="Q46" s="1">
        <v>4.2036000000000002E-5</v>
      </c>
      <c r="R46">
        <v>240</v>
      </c>
      <c r="S46" s="8">
        <f t="shared" si="3"/>
        <v>-2.21341232624915E-5</v>
      </c>
      <c r="T46" s="10" t="str">
        <f t="shared" si="4"/>
        <v>NA</v>
      </c>
      <c r="U46" s="8">
        <f t="shared" si="5"/>
        <v>6.4170123262491499E-5</v>
      </c>
      <c r="V46" s="2" t="s">
        <v>0</v>
      </c>
      <c r="W46" s="2" t="s">
        <v>0</v>
      </c>
      <c r="X46" s="2">
        <v>168</v>
      </c>
      <c r="Y46" s="8" t="e">
        <f t="shared" si="6"/>
        <v>#VALUE!</v>
      </c>
      <c r="Z46" s="8" t="str">
        <f t="shared" si="7"/>
        <v>NA</v>
      </c>
      <c r="AA46" s="8" t="str">
        <f t="shared" si="8"/>
        <v>NA</v>
      </c>
      <c r="AB46">
        <v>4.96153084</v>
      </c>
      <c r="AC46" s="1">
        <v>7.5085000000000004E-5</v>
      </c>
      <c r="AD46">
        <v>240</v>
      </c>
      <c r="AE46" s="8">
        <f t="shared" si="9"/>
        <v>-2.0044064288549138E-5</v>
      </c>
      <c r="AF46" s="8" t="str">
        <f t="shared" si="10"/>
        <v>NA</v>
      </c>
      <c r="AG46" s="8">
        <f t="shared" si="11"/>
        <v>9.5129064288549138E-5</v>
      </c>
      <c r="AH46">
        <v>4.0980237449999999</v>
      </c>
      <c r="AI46">
        <v>-1.6818347360000001E-4</v>
      </c>
      <c r="AJ46">
        <v>240</v>
      </c>
      <c r="AK46" s="8">
        <f t="shared" si="12"/>
        <v>-1.6555586178877986E-5</v>
      </c>
      <c r="AL46" s="8" t="str">
        <f t="shared" si="13"/>
        <v>NA</v>
      </c>
      <c r="AM46" s="8">
        <f t="shared" si="14"/>
        <v>-1.5162788742112204E-4</v>
      </c>
      <c r="AN46">
        <v>1.8044132829999999</v>
      </c>
      <c r="AO46">
        <v>2.8910247709999998E-3</v>
      </c>
      <c r="AP46">
        <v>240</v>
      </c>
      <c r="AQ46" s="8">
        <f t="shared" si="15"/>
        <v>-7.2896404383861505E-6</v>
      </c>
      <c r="AR46" s="8">
        <f t="shared" si="16"/>
        <v>1.4762916104073614E-5</v>
      </c>
      <c r="AS46" s="8">
        <f t="shared" si="17"/>
        <v>2.8835514953343125E-3</v>
      </c>
      <c r="AT46">
        <v>4.5084583179999997</v>
      </c>
      <c r="AU46">
        <v>-1.3531932559999999E-4</v>
      </c>
      <c r="AV46">
        <v>240</v>
      </c>
      <c r="AW46" s="8">
        <f t="shared" si="18"/>
        <v>-1.8213698812408489E-5</v>
      </c>
      <c r="AX46" s="8" t="str">
        <f t="shared" si="19"/>
        <v>NA</v>
      </c>
      <c r="AY46" s="8">
        <f t="shared" si="20"/>
        <v>-1.171056267875915E-4</v>
      </c>
      <c r="AZ46">
        <v>4.9314974960000004</v>
      </c>
      <c r="BA46" s="1">
        <v>3.2733E-5</v>
      </c>
      <c r="BB46">
        <v>240</v>
      </c>
      <c r="BC46" s="8">
        <f t="shared" si="21"/>
        <v>-3.3134590789014381E-5</v>
      </c>
      <c r="BD46" s="8" t="str">
        <f t="shared" si="22"/>
        <v>NA</v>
      </c>
      <c r="BE46" s="8">
        <f t="shared" si="23"/>
        <v>6.5867590789014387E-5</v>
      </c>
      <c r="BF46">
        <v>9.6330649810000004</v>
      </c>
      <c r="BG46" s="1">
        <v>-1.0947E-5</v>
      </c>
      <c r="BH46">
        <v>240</v>
      </c>
      <c r="BI46" s="8">
        <f t="shared" si="24"/>
        <v>-4.0240555957458233E-5</v>
      </c>
      <c r="BJ46" s="10" t="str">
        <f t="shared" si="25"/>
        <v>NA</v>
      </c>
      <c r="BK46" s="8">
        <f t="shared" si="26"/>
        <v>2.9293555957458231E-5</v>
      </c>
      <c r="BL46">
        <v>2.3956420860000001</v>
      </c>
      <c r="BM46">
        <v>-2.3215167240000001E-4</v>
      </c>
      <c r="BN46">
        <v>240</v>
      </c>
      <c r="BO46" s="8">
        <f t="shared" si="27"/>
        <v>-9.6781428016152283E-6</v>
      </c>
      <c r="BP46" s="8" t="str">
        <f t="shared" si="28"/>
        <v>NA</v>
      </c>
      <c r="BQ46" s="8">
        <f t="shared" si="29"/>
        <v>-2.2247352959838478E-4</v>
      </c>
      <c r="BR46">
        <v>5.0185637549999997</v>
      </c>
      <c r="BS46">
        <v>-4.1170002070000001E-4</v>
      </c>
      <c r="BT46">
        <v>240</v>
      </c>
      <c r="BU46" s="8">
        <f t="shared" si="30"/>
        <v>-3.3719586495863119E-5</v>
      </c>
      <c r="BV46" s="8" t="str">
        <f t="shared" si="31"/>
        <v>NA</v>
      </c>
      <c r="BW46" s="8">
        <f t="shared" si="32"/>
        <v>-3.7798043420413688E-4</v>
      </c>
      <c r="BX46">
        <v>5.2370079140000003</v>
      </c>
      <c r="BY46">
        <v>-4.294256117E-4</v>
      </c>
      <c r="BZ46">
        <v>240</v>
      </c>
      <c r="CA46" s="8">
        <f t="shared" si="33"/>
        <v>-2.1156962778821828E-5</v>
      </c>
      <c r="CB46" s="8" t="str">
        <f t="shared" si="34"/>
        <v>NA</v>
      </c>
      <c r="CC46" s="8">
        <f t="shared" si="35"/>
        <v>-4.0826864892117817E-4</v>
      </c>
      <c r="CD46">
        <v>5.2234583299999997</v>
      </c>
      <c r="CE46" s="1">
        <v>3.1306000000000003E-7</v>
      </c>
      <c r="CF46">
        <v>240</v>
      </c>
      <c r="CG46" s="8">
        <f t="shared" si="36"/>
        <v>-2.1820144225581271E-5</v>
      </c>
      <c r="CH46" s="8" t="str">
        <f t="shared" si="37"/>
        <v>NA</v>
      </c>
      <c r="CI46" s="8">
        <f t="shared" si="38"/>
        <v>2.213320422558127E-5</v>
      </c>
      <c r="CJ46">
        <v>4.9947029089999999</v>
      </c>
      <c r="CK46">
        <v>-4.397949938E-4</v>
      </c>
      <c r="CL46">
        <v>240</v>
      </c>
      <c r="CM46" s="8">
        <f t="shared" si="39"/>
        <v>-3.3559266153263134E-5</v>
      </c>
      <c r="CN46" s="8" t="str">
        <f t="shared" si="40"/>
        <v>NA</v>
      </c>
      <c r="CO46" s="8">
        <f t="shared" si="41"/>
        <v>-4.0623572764673688E-4</v>
      </c>
      <c r="CP46">
        <v>5.0187229000000002</v>
      </c>
      <c r="CQ46">
        <v>-4.6191518259999998E-4</v>
      </c>
      <c r="CR46">
        <v>240</v>
      </c>
      <c r="CS46" s="8">
        <f t="shared" si="42"/>
        <v>-2.0275114213341009E-5</v>
      </c>
      <c r="CT46" s="8" t="str">
        <f t="shared" si="43"/>
        <v>NA</v>
      </c>
      <c r="CU46" s="8">
        <f t="shared" si="44"/>
        <v>-4.4164006838665895E-4</v>
      </c>
      <c r="CV46">
        <v>9.6677699799999992</v>
      </c>
      <c r="CW46" s="1">
        <v>-6.2235000000000003E-5</v>
      </c>
      <c r="CX46">
        <v>240</v>
      </c>
      <c r="CY46" s="8">
        <f t="shared" si="45"/>
        <v>-4.0385530423738434E-5</v>
      </c>
      <c r="CZ46" s="10" t="str">
        <f t="shared" si="46"/>
        <v>NA</v>
      </c>
      <c r="DA46" s="8">
        <f t="shared" si="47"/>
        <v>-2.1849469576261569E-5</v>
      </c>
      <c r="DB46" t="s">
        <v>4</v>
      </c>
      <c r="DC46" s="5" t="s">
        <v>8</v>
      </c>
    </row>
    <row r="47" spans="1:107" x14ac:dyDescent="0.25">
      <c r="A47" s="9">
        <v>45619.73888744213</v>
      </c>
      <c r="B47" t="s">
        <v>0</v>
      </c>
      <c r="C47">
        <v>46</v>
      </c>
      <c r="D47" s="7">
        <v>45619</v>
      </c>
      <c r="E47">
        <v>17.442500070000001</v>
      </c>
      <c r="F47">
        <v>14.07266673</v>
      </c>
      <c r="G47">
        <v>13.950712510000001</v>
      </c>
      <c r="H47">
        <v>14.365720789999999</v>
      </c>
      <c r="I47">
        <v>14.23910837</v>
      </c>
      <c r="J47">
        <v>4.8640762610000001</v>
      </c>
      <c r="K47" s="1">
        <v>3.0587999999999999E-5</v>
      </c>
      <c r="L47">
        <v>240</v>
      </c>
      <c r="M47" s="8">
        <f t="shared" si="0"/>
        <v>-3.286096696835783E-5</v>
      </c>
      <c r="N47" s="8" t="str">
        <f t="shared" si="1"/>
        <v>NA</v>
      </c>
      <c r="O47" s="8">
        <f t="shared" si="2"/>
        <v>6.3448966968357836E-5</v>
      </c>
      <c r="P47">
        <v>5.3425729100000003</v>
      </c>
      <c r="Q47" s="1">
        <v>4.2409E-5</v>
      </c>
      <c r="R47">
        <v>240</v>
      </c>
      <c r="S47" s="8">
        <f t="shared" si="3"/>
        <v>-2.2340414459517944E-5</v>
      </c>
      <c r="T47" s="10" t="str">
        <f t="shared" si="4"/>
        <v>NA</v>
      </c>
      <c r="U47" s="8">
        <f t="shared" si="5"/>
        <v>6.4749414459517948E-5</v>
      </c>
      <c r="V47" s="2">
        <v>2.0367925530000002</v>
      </c>
      <c r="W47" s="2">
        <v>-1.8772804319999999E-4</v>
      </c>
      <c r="X47" s="2"/>
      <c r="Y47" s="8">
        <f t="shared" si="6"/>
        <v>-1.3760263863907831E-5</v>
      </c>
      <c r="Z47" s="8">
        <f t="shared" si="7"/>
        <v>3.9202728887014318E-5</v>
      </c>
      <c r="AA47" s="8">
        <f t="shared" si="8"/>
        <v>-2.1317050822310647E-4</v>
      </c>
      <c r="AB47">
        <v>4.9898483239999996</v>
      </c>
      <c r="AC47">
        <v>1.0502979630000001E-4</v>
      </c>
      <c r="AD47">
        <v>240</v>
      </c>
      <c r="AE47" s="8">
        <f t="shared" si="9"/>
        <v>-2.0224013745296698E-5</v>
      </c>
      <c r="AF47" s="8" t="str">
        <f t="shared" si="10"/>
        <v>NA</v>
      </c>
      <c r="AG47" s="8">
        <f t="shared" si="11"/>
        <v>1.2525381004529671E-4</v>
      </c>
      <c r="AH47">
        <v>3.8676691729999999</v>
      </c>
      <c r="AI47">
        <v>-1.701910824E-4</v>
      </c>
      <c r="AJ47">
        <v>240</v>
      </c>
      <c r="AK47" s="8">
        <f t="shared" si="12"/>
        <v>-1.5675786003513061E-5</v>
      </c>
      <c r="AL47" s="8" t="str">
        <f t="shared" si="13"/>
        <v>NA</v>
      </c>
      <c r="AM47" s="8">
        <f t="shared" si="14"/>
        <v>-1.5451529639648695E-4</v>
      </c>
      <c r="AN47">
        <v>4.9342508159999996</v>
      </c>
      <c r="AO47" s="1">
        <v>6.1736999999999995E-5</v>
      </c>
      <c r="AP47">
        <v>240</v>
      </c>
      <c r="AQ47" s="8">
        <f t="shared" si="15"/>
        <v>-1.9998675279478382E-5</v>
      </c>
      <c r="AR47" s="8" t="str">
        <f t="shared" si="16"/>
        <v>NA</v>
      </c>
      <c r="AS47" s="8">
        <f t="shared" si="17"/>
        <v>8.1735675279478374E-5</v>
      </c>
      <c r="AT47">
        <v>4.3323729179999999</v>
      </c>
      <c r="AU47">
        <v>-1.5432966130000001E-4</v>
      </c>
      <c r="AV47">
        <v>240</v>
      </c>
      <c r="AW47" s="8">
        <f t="shared" si="18"/>
        <v>-1.755924504197077E-5</v>
      </c>
      <c r="AX47" s="8" t="str">
        <f t="shared" si="19"/>
        <v>NA</v>
      </c>
      <c r="AY47" s="8">
        <f t="shared" si="20"/>
        <v>-1.3677041625802925E-4</v>
      </c>
      <c r="AZ47">
        <v>4.9757537540000003</v>
      </c>
      <c r="BA47" s="1">
        <v>3.5428E-5</v>
      </c>
      <c r="BB47">
        <v>240</v>
      </c>
      <c r="BC47" s="8">
        <f t="shared" si="21"/>
        <v>-3.3615443298839445E-5</v>
      </c>
      <c r="BD47" s="8" t="str">
        <f t="shared" si="22"/>
        <v>NA</v>
      </c>
      <c r="BE47" s="8">
        <f t="shared" si="23"/>
        <v>6.9043443298839446E-5</v>
      </c>
      <c r="BF47">
        <v>9.5891887740000001</v>
      </c>
      <c r="BG47" s="1">
        <v>-4.9076999999999998E-5</v>
      </c>
      <c r="BH47">
        <v>240</v>
      </c>
      <c r="BI47" s="8">
        <f t="shared" si="24"/>
        <v>-4.0097993073849647E-5</v>
      </c>
      <c r="BJ47" s="10" t="str">
        <f t="shared" si="25"/>
        <v>NA</v>
      </c>
      <c r="BK47" s="8">
        <f t="shared" si="26"/>
        <v>-8.9790069261503507E-6</v>
      </c>
      <c r="BL47">
        <v>2.1046624980000002</v>
      </c>
      <c r="BM47">
        <v>-2.2834138279999999E-4</v>
      </c>
      <c r="BN47">
        <v>240</v>
      </c>
      <c r="BO47" s="8">
        <f t="shared" si="27"/>
        <v>-8.5302639529214058E-6</v>
      </c>
      <c r="BP47" s="8">
        <f t="shared" si="28"/>
        <v>5.818862885312713E-6</v>
      </c>
      <c r="BQ47" s="8">
        <f t="shared" si="29"/>
        <v>-2.2562998173239132E-4</v>
      </c>
      <c r="BR47">
        <v>4.854397498</v>
      </c>
      <c r="BS47" s="1">
        <v>6.5037999999999996E-5</v>
      </c>
      <c r="BT47">
        <v>240</v>
      </c>
      <c r="BU47" s="8">
        <f t="shared" si="30"/>
        <v>-3.2795578702596511E-5</v>
      </c>
      <c r="BV47" s="8" t="str">
        <f t="shared" si="31"/>
        <v>NA</v>
      </c>
      <c r="BW47" s="8">
        <f t="shared" si="32"/>
        <v>9.7833578702596501E-5</v>
      </c>
      <c r="BX47">
        <v>5.0588899869999997</v>
      </c>
      <c r="BY47" s="1">
        <v>5.1742E-5</v>
      </c>
      <c r="BZ47">
        <v>240</v>
      </c>
      <c r="CA47" s="8">
        <f t="shared" si="33"/>
        <v>-2.0503841798344776E-5</v>
      </c>
      <c r="CB47" s="8" t="str">
        <f t="shared" si="34"/>
        <v>NA</v>
      </c>
      <c r="CC47" s="8">
        <f t="shared" si="35"/>
        <v>7.2245841798344773E-5</v>
      </c>
      <c r="CD47">
        <v>5.1114762410000001</v>
      </c>
      <c r="CE47">
        <v>-1.07611898E-4</v>
      </c>
      <c r="CF47">
        <v>240</v>
      </c>
      <c r="CG47" s="8">
        <f t="shared" si="36"/>
        <v>-2.1374064453136088E-5</v>
      </c>
      <c r="CH47" s="8" t="str">
        <f t="shared" si="37"/>
        <v>NA</v>
      </c>
      <c r="CI47" s="8">
        <f t="shared" si="38"/>
        <v>-8.6237833546863905E-5</v>
      </c>
      <c r="CJ47">
        <v>4.7660016829999998</v>
      </c>
      <c r="CK47" s="1">
        <v>-7.9048000000000006E-5</v>
      </c>
      <c r="CL47">
        <v>240</v>
      </c>
      <c r="CM47" s="8">
        <f t="shared" si="39"/>
        <v>-3.2198389883797264E-5</v>
      </c>
      <c r="CN47" s="8" t="str">
        <f t="shared" si="40"/>
        <v>NA</v>
      </c>
      <c r="CO47" s="8">
        <f t="shared" si="41"/>
        <v>-4.6849610116202743E-5</v>
      </c>
      <c r="CP47">
        <v>4.827839172</v>
      </c>
      <c r="CQ47" s="1">
        <v>6.5943000000000002E-5</v>
      </c>
      <c r="CR47">
        <v>240</v>
      </c>
      <c r="CS47" s="8">
        <f t="shared" si="42"/>
        <v>-1.9567385506487759E-5</v>
      </c>
      <c r="CT47" s="8" t="str">
        <f t="shared" si="43"/>
        <v>NA</v>
      </c>
      <c r="CU47" s="8">
        <f t="shared" si="44"/>
        <v>8.5510385506487762E-5</v>
      </c>
      <c r="CV47">
        <v>9.6196662350000004</v>
      </c>
      <c r="CW47" s="1">
        <v>-3.6946999999999997E-5</v>
      </c>
      <c r="CX47">
        <v>240</v>
      </c>
      <c r="CY47" s="8">
        <f t="shared" si="45"/>
        <v>-4.0225437120357524E-5</v>
      </c>
      <c r="CZ47" s="10" t="str">
        <f t="shared" si="46"/>
        <v>NA</v>
      </c>
      <c r="DA47" s="8">
        <f t="shared" si="47"/>
        <v>3.2784371203575273E-6</v>
      </c>
      <c r="DB47" t="s">
        <v>4</v>
      </c>
      <c r="DC47" s="5" t="s">
        <v>8</v>
      </c>
    </row>
    <row r="48" spans="1:107" x14ac:dyDescent="0.25">
      <c r="A48" s="9">
        <v>45619.752776273148</v>
      </c>
      <c r="B48" t="s">
        <v>0</v>
      </c>
      <c r="C48">
        <v>47</v>
      </c>
      <c r="D48" s="7">
        <v>45619</v>
      </c>
      <c r="E48">
        <v>17.9375</v>
      </c>
      <c r="F48">
        <v>14.07571244</v>
      </c>
      <c r="G48">
        <v>13.9570209</v>
      </c>
      <c r="H48">
        <v>14.28829584</v>
      </c>
      <c r="I48">
        <v>14.092037449999999</v>
      </c>
      <c r="J48">
        <v>4.9005054240000003</v>
      </c>
      <c r="K48" s="1">
        <v>-5.9023999999999996E-6</v>
      </c>
      <c r="L48">
        <v>240</v>
      </c>
      <c r="M48" s="8">
        <f t="shared" si="0"/>
        <v>-3.3287797876338954E-5</v>
      </c>
      <c r="N48" s="8" t="str">
        <f t="shared" si="1"/>
        <v>NA</v>
      </c>
      <c r="O48" s="8">
        <f t="shared" si="2"/>
        <v>2.7385397876338955E-5</v>
      </c>
      <c r="P48">
        <v>5.4023900070000002</v>
      </c>
      <c r="Q48" s="1">
        <v>3.9555999999999999E-5</v>
      </c>
      <c r="R48">
        <v>240</v>
      </c>
      <c r="S48" s="8">
        <f t="shared" si="3"/>
        <v>-2.2613487196533891E-5</v>
      </c>
      <c r="T48" s="10" t="str">
        <f t="shared" si="4"/>
        <v>NA</v>
      </c>
      <c r="U48" s="8">
        <f t="shared" si="5"/>
        <v>6.2169487196533896E-5</v>
      </c>
      <c r="V48" s="2">
        <v>1.9590920890000001</v>
      </c>
      <c r="W48" s="2">
        <v>-1.8546181440000001E-4</v>
      </c>
      <c r="X48" s="2"/>
      <c r="Y48" s="8">
        <f t="shared" si="6"/>
        <v>-1.3307578675535131E-5</v>
      </c>
      <c r="Z48" s="8">
        <f t="shared" si="7"/>
        <v>4.054863742430946E-5</v>
      </c>
      <c r="AA48" s="8">
        <f t="shared" si="8"/>
        <v>-2.1270287314877434E-4</v>
      </c>
      <c r="AB48">
        <v>5.0549395800000001</v>
      </c>
      <c r="AC48" s="1">
        <v>1.1812E-5</v>
      </c>
      <c r="AD48">
        <v>240</v>
      </c>
      <c r="AE48" s="8">
        <f t="shared" si="9"/>
        <v>-2.0554235544025216E-5</v>
      </c>
      <c r="AF48" s="8" t="str">
        <f t="shared" si="10"/>
        <v>NA</v>
      </c>
      <c r="AG48" s="8">
        <f t="shared" si="11"/>
        <v>3.2366235544025217E-5</v>
      </c>
      <c r="AH48">
        <v>3.6685200089999999</v>
      </c>
      <c r="AI48">
        <v>-1.5470349179999999E-4</v>
      </c>
      <c r="AJ48">
        <v>240</v>
      </c>
      <c r="AK48" s="8">
        <f t="shared" si="12"/>
        <v>-1.4916820106276227E-5</v>
      </c>
      <c r="AL48" s="8" t="str">
        <f t="shared" si="13"/>
        <v>NA</v>
      </c>
      <c r="AM48" s="8">
        <f t="shared" si="14"/>
        <v>-1.3978667169372376E-4</v>
      </c>
      <c r="AN48">
        <v>4.9857366580000004</v>
      </c>
      <c r="AO48" s="1">
        <v>2.2325000000000001E-5</v>
      </c>
      <c r="AP48">
        <v>240</v>
      </c>
      <c r="AQ48" s="8">
        <f t="shared" si="15"/>
        <v>-2.0272844809949852E-5</v>
      </c>
      <c r="AR48" s="8" t="str">
        <f t="shared" si="16"/>
        <v>NA</v>
      </c>
      <c r="AS48" s="8">
        <f t="shared" si="17"/>
        <v>4.2597844809949853E-5</v>
      </c>
      <c r="AT48">
        <v>4.1480245870000001</v>
      </c>
      <c r="AU48">
        <v>-1.5720515630000001E-4</v>
      </c>
      <c r="AV48">
        <v>240</v>
      </c>
      <c r="AW48" s="8">
        <f t="shared" si="18"/>
        <v>-1.6866566465193221E-5</v>
      </c>
      <c r="AX48" s="8" t="str">
        <f t="shared" si="19"/>
        <v>NA</v>
      </c>
      <c r="AY48" s="8">
        <f t="shared" si="20"/>
        <v>-1.4033858983480678E-4</v>
      </c>
      <c r="AZ48">
        <v>5.0235916569999999</v>
      </c>
      <c r="BA48" s="1">
        <v>2.0693E-5</v>
      </c>
      <c r="BB48">
        <v>240</v>
      </c>
      <c r="BC48" s="8">
        <f t="shared" si="21"/>
        <v>-3.4123889114070832E-5</v>
      </c>
      <c r="BD48" s="8" t="str">
        <f t="shared" si="22"/>
        <v>NA</v>
      </c>
      <c r="BE48" s="8">
        <f t="shared" si="23"/>
        <v>5.4816889114070832E-5</v>
      </c>
      <c r="BF48">
        <v>9.59780707</v>
      </c>
      <c r="BG48" s="1">
        <v>5.5322999999999999E-5</v>
      </c>
      <c r="BH48">
        <v>240</v>
      </c>
      <c r="BI48" s="8">
        <f t="shared" si="24"/>
        <v>-4.0174790603977852E-5</v>
      </c>
      <c r="BJ48" s="10" t="str">
        <f t="shared" si="25"/>
        <v>NA</v>
      </c>
      <c r="BK48" s="8">
        <f t="shared" si="26"/>
        <v>9.5497790603977844E-5</v>
      </c>
      <c r="BL48">
        <v>1.8559045949999999</v>
      </c>
      <c r="BM48">
        <v>-1.7782415110000001E-4</v>
      </c>
      <c r="BN48">
        <v>240</v>
      </c>
      <c r="BO48" s="8">
        <f t="shared" si="27"/>
        <v>-7.5464206028885361E-6</v>
      </c>
      <c r="BP48" s="8">
        <f t="shared" si="28"/>
        <v>1.3229053526508433E-5</v>
      </c>
      <c r="BQ48" s="8">
        <f t="shared" si="29"/>
        <v>-1.835067840236199E-4</v>
      </c>
      <c r="BR48">
        <v>4.9218720969999996</v>
      </c>
      <c r="BS48">
        <v>1.307220188E-4</v>
      </c>
      <c r="BT48">
        <v>240</v>
      </c>
      <c r="BU48" s="8">
        <f t="shared" si="30"/>
        <v>-3.3432935863255667E-5</v>
      </c>
      <c r="BV48" s="8" t="str">
        <f t="shared" si="31"/>
        <v>NA</v>
      </c>
      <c r="BW48" s="8">
        <f t="shared" si="32"/>
        <v>1.6415495466325566E-4</v>
      </c>
      <c r="BX48">
        <v>5.1237708309999999</v>
      </c>
      <c r="BY48">
        <v>1.2711537249999999E-4</v>
      </c>
      <c r="BZ48">
        <v>240</v>
      </c>
      <c r="CA48" s="8">
        <f t="shared" si="33"/>
        <v>-2.0834115001228129E-5</v>
      </c>
      <c r="CB48" s="8" t="str">
        <f t="shared" si="34"/>
        <v>NA</v>
      </c>
      <c r="CC48" s="8">
        <f t="shared" si="35"/>
        <v>1.4794948750122811E-4</v>
      </c>
      <c r="CD48">
        <v>5.0829741640000003</v>
      </c>
      <c r="CE48" s="1">
        <v>-1.3767E-5</v>
      </c>
      <c r="CF48">
        <v>240</v>
      </c>
      <c r="CG48" s="8">
        <f t="shared" si="36"/>
        <v>-2.1276466717321648E-5</v>
      </c>
      <c r="CH48" s="8" t="str">
        <f t="shared" si="37"/>
        <v>NA</v>
      </c>
      <c r="CI48" s="8">
        <f t="shared" si="38"/>
        <v>7.5094667173216473E-6</v>
      </c>
      <c r="CJ48">
        <v>4.8661720710000003</v>
      </c>
      <c r="CK48" s="1">
        <v>8.0545999999999998E-5</v>
      </c>
      <c r="CL48">
        <v>240</v>
      </c>
      <c r="CM48" s="8">
        <f t="shared" si="39"/>
        <v>-3.3054580765817293E-5</v>
      </c>
      <c r="CN48" s="8" t="str">
        <f t="shared" si="40"/>
        <v>NA</v>
      </c>
      <c r="CO48" s="8">
        <f t="shared" si="41"/>
        <v>1.136005807658173E-4</v>
      </c>
      <c r="CP48">
        <v>4.9100487629999998</v>
      </c>
      <c r="CQ48">
        <v>1.067965212E-4</v>
      </c>
      <c r="CR48">
        <v>240</v>
      </c>
      <c r="CS48" s="8">
        <f t="shared" si="42"/>
        <v>-1.9965085083638454E-5</v>
      </c>
      <c r="CT48" s="8" t="str">
        <f t="shared" si="43"/>
        <v>NA</v>
      </c>
      <c r="CU48" s="8">
        <f t="shared" si="44"/>
        <v>1.2676160628363845E-4</v>
      </c>
      <c r="CV48">
        <v>9.6312445479999997</v>
      </c>
      <c r="CW48" s="1">
        <v>-9.7172999999999993E-6</v>
      </c>
      <c r="CX48">
        <v>240</v>
      </c>
      <c r="CY48" s="8">
        <f t="shared" si="45"/>
        <v>-4.0314754208911525E-5</v>
      </c>
      <c r="CZ48" s="10" t="str">
        <f t="shared" si="46"/>
        <v>NA</v>
      </c>
      <c r="DA48" s="8">
        <f t="shared" si="47"/>
        <v>3.0597454208911522E-5</v>
      </c>
      <c r="DB48" t="s">
        <v>4</v>
      </c>
      <c r="DC48" s="5" t="s">
        <v>8</v>
      </c>
    </row>
    <row r="49" spans="1:107" x14ac:dyDescent="0.25">
      <c r="A49" s="9">
        <v>45619.766665104165</v>
      </c>
      <c r="B49" t="s">
        <v>0</v>
      </c>
      <c r="C49">
        <v>48</v>
      </c>
      <c r="D49" s="7">
        <v>45619</v>
      </c>
      <c r="E49">
        <v>18.242499970000001</v>
      </c>
      <c r="F49">
        <v>14.05916663</v>
      </c>
      <c r="G49">
        <v>13.944625009999999</v>
      </c>
      <c r="H49">
        <v>14.25685421</v>
      </c>
      <c r="I49">
        <v>14.14233334</v>
      </c>
      <c r="J49">
        <v>4.6051195900000002</v>
      </c>
      <c r="K49" s="1">
        <v>-5.3881999999999997E-5</v>
      </c>
      <c r="L49">
        <v>240</v>
      </c>
      <c r="M49" s="8">
        <f t="shared" si="0"/>
        <v>-3.1451150123911323E-5</v>
      </c>
      <c r="N49" s="8" t="str">
        <f t="shared" si="1"/>
        <v>NA</v>
      </c>
      <c r="O49" s="8">
        <f t="shared" si="2"/>
        <v>-2.2430849876088674E-5</v>
      </c>
      <c r="P49">
        <v>5.2434116739999999</v>
      </c>
      <c r="Q49">
        <v>-2.7328726990000001E-4</v>
      </c>
      <c r="R49">
        <v>240</v>
      </c>
      <c r="S49" s="8">
        <f t="shared" si="3"/>
        <v>-2.1970298304792629E-5</v>
      </c>
      <c r="T49" s="10" t="str">
        <f t="shared" si="4"/>
        <v>NA</v>
      </c>
      <c r="U49" s="8">
        <f t="shared" si="5"/>
        <v>-2.5131697159520741E-4</v>
      </c>
      <c r="V49" s="2">
        <v>1.6245952290000001</v>
      </c>
      <c r="W49" s="2">
        <v>-2.083961844E-4</v>
      </c>
      <c r="X49" s="2"/>
      <c r="Y49" s="8">
        <f t="shared" si="6"/>
        <v>-1.1095344526735537E-5</v>
      </c>
      <c r="Z49" s="8">
        <f t="shared" si="7"/>
        <v>4.6342710669128388E-5</v>
      </c>
      <c r="AA49" s="8">
        <f t="shared" si="8"/>
        <v>-2.4364355054239285E-4</v>
      </c>
      <c r="AB49">
        <v>4.7473129270000003</v>
      </c>
      <c r="AC49" s="1">
        <v>-6.5413000000000005E-5</v>
      </c>
      <c r="AD49">
        <v>240</v>
      </c>
      <c r="AE49" s="8">
        <f t="shared" si="9"/>
        <v>-1.9365737464256886E-5</v>
      </c>
      <c r="AF49" s="8" t="str">
        <f t="shared" si="10"/>
        <v>NA</v>
      </c>
      <c r="AG49" s="8">
        <f t="shared" si="11"/>
        <v>-4.604726253574312E-5</v>
      </c>
      <c r="AH49">
        <v>3.49431957</v>
      </c>
      <c r="AI49">
        <v>-1.5323595200000001E-4</v>
      </c>
      <c r="AJ49">
        <v>240</v>
      </c>
      <c r="AK49" s="8">
        <f t="shared" si="12"/>
        <v>-1.4254395370477124E-5</v>
      </c>
      <c r="AL49" s="8" t="str">
        <f t="shared" si="13"/>
        <v>NA</v>
      </c>
      <c r="AM49" s="8">
        <f t="shared" si="14"/>
        <v>-1.389815566295229E-4</v>
      </c>
      <c r="AN49">
        <v>4.6916237550000002</v>
      </c>
      <c r="AO49" s="1">
        <v>-3.4570999999999998E-5</v>
      </c>
      <c r="AP49">
        <v>240</v>
      </c>
      <c r="AQ49" s="8">
        <f t="shared" si="15"/>
        <v>-1.913856434524462E-5</v>
      </c>
      <c r="AR49" s="8" t="str">
        <f t="shared" si="16"/>
        <v>NA</v>
      </c>
      <c r="AS49" s="8">
        <f t="shared" si="17"/>
        <v>-1.5432435654755378E-5</v>
      </c>
      <c r="AT49">
        <v>3.9719050079999998</v>
      </c>
      <c r="AU49">
        <v>-1.4236280099999999E-4</v>
      </c>
      <c r="AV49">
        <v>240</v>
      </c>
      <c r="AW49" s="8">
        <f t="shared" si="18"/>
        <v>-1.6202612046158704E-5</v>
      </c>
      <c r="AX49" s="8" t="str">
        <f t="shared" si="19"/>
        <v>NA</v>
      </c>
      <c r="AY49" s="8">
        <f t="shared" si="20"/>
        <v>-1.2616018895384129E-4</v>
      </c>
      <c r="AZ49">
        <v>4.7254441580000002</v>
      </c>
      <c r="BA49" s="1">
        <v>-6.7389000000000001E-5</v>
      </c>
      <c r="BB49">
        <v>240</v>
      </c>
      <c r="BC49" s="8">
        <f t="shared" si="21"/>
        <v>-3.2272919456456019E-5</v>
      </c>
      <c r="BD49" s="8" t="str">
        <f t="shared" si="22"/>
        <v>NA</v>
      </c>
      <c r="BE49" s="8">
        <f t="shared" si="23"/>
        <v>-3.5116080543543983E-5</v>
      </c>
      <c r="BF49">
        <v>9.5814983250000001</v>
      </c>
      <c r="BG49" s="1">
        <v>-3.3866999999999999E-5</v>
      </c>
      <c r="BH49">
        <v>240</v>
      </c>
      <c r="BI49" s="8">
        <f t="shared" si="24"/>
        <v>-4.0147215113958818E-5</v>
      </c>
      <c r="BJ49" s="10" t="str">
        <f t="shared" si="25"/>
        <v>NA</v>
      </c>
      <c r="BK49" s="8">
        <f t="shared" si="26"/>
        <v>6.280215113958819E-6</v>
      </c>
      <c r="BL49">
        <v>1.6077899980000001</v>
      </c>
      <c r="BM49">
        <v>-2.1495378150000001E-4</v>
      </c>
      <c r="BN49">
        <v>240</v>
      </c>
      <c r="BO49" s="8">
        <f t="shared" si="27"/>
        <v>-6.558665813210275E-6</v>
      </c>
      <c r="BP49" s="8">
        <f t="shared" si="28"/>
        <v>2.0620080876636262E-5</v>
      </c>
      <c r="BQ49" s="8">
        <f t="shared" si="29"/>
        <v>-2.2901519656342599E-4</v>
      </c>
      <c r="BR49">
        <v>5.0456812580000001</v>
      </c>
      <c r="BS49" s="1">
        <v>8.1827000000000001E-5</v>
      </c>
      <c r="BT49">
        <v>240</v>
      </c>
      <c r="BU49" s="8">
        <f t="shared" si="30"/>
        <v>-3.4460012518972118E-5</v>
      </c>
      <c r="BV49" s="8" t="str">
        <f t="shared" si="31"/>
        <v>NA</v>
      </c>
      <c r="BW49" s="8">
        <f t="shared" si="32"/>
        <v>1.1628701251897213E-4</v>
      </c>
      <c r="BX49">
        <v>5.2478995819999996</v>
      </c>
      <c r="BY49" s="1">
        <v>8.5759000000000003E-5</v>
      </c>
      <c r="BZ49">
        <v>240</v>
      </c>
      <c r="CA49" s="8">
        <f t="shared" si="33"/>
        <v>-2.1407783119959356E-5</v>
      </c>
      <c r="CB49" s="8" t="str">
        <f t="shared" si="34"/>
        <v>NA</v>
      </c>
      <c r="CC49" s="8">
        <f t="shared" si="35"/>
        <v>1.0716678311995935E-4</v>
      </c>
      <c r="CD49">
        <v>5.0925895929999996</v>
      </c>
      <c r="CE49" s="1">
        <v>5.2023E-5</v>
      </c>
      <c r="CF49">
        <v>240</v>
      </c>
      <c r="CG49" s="8">
        <f t="shared" si="36"/>
        <v>-2.1338342182226386E-5</v>
      </c>
      <c r="CH49" s="8" t="str">
        <f t="shared" si="37"/>
        <v>NA</v>
      </c>
      <c r="CI49" s="8">
        <f t="shared" si="38"/>
        <v>7.3361342182226379E-5</v>
      </c>
      <c r="CJ49">
        <v>4.9899741710000001</v>
      </c>
      <c r="CK49" s="1">
        <v>8.2739999999999997E-5</v>
      </c>
      <c r="CL49">
        <v>240</v>
      </c>
      <c r="CM49" s="8">
        <f t="shared" si="39"/>
        <v>-3.407955509067702E-5</v>
      </c>
      <c r="CN49" s="8" t="str">
        <f t="shared" si="40"/>
        <v>NA</v>
      </c>
      <c r="CO49" s="8">
        <f t="shared" si="41"/>
        <v>1.1681955509067702E-4</v>
      </c>
      <c r="CP49">
        <v>5.0226133449999999</v>
      </c>
      <c r="CQ49" s="1">
        <v>8.2156000000000004E-5</v>
      </c>
      <c r="CR49">
        <v>240</v>
      </c>
      <c r="CS49" s="8">
        <f t="shared" si="42"/>
        <v>-2.0488771841971119E-5</v>
      </c>
      <c r="CT49" s="8" t="str">
        <f t="shared" si="43"/>
        <v>NA</v>
      </c>
      <c r="CU49" s="8">
        <f t="shared" si="44"/>
        <v>1.0264477184197113E-4</v>
      </c>
      <c r="CV49">
        <v>9.5975079260000005</v>
      </c>
      <c r="CW49" s="1">
        <v>-2.8234000000000001E-5</v>
      </c>
      <c r="CX49">
        <v>240</v>
      </c>
      <c r="CY49" s="8">
        <f t="shared" si="45"/>
        <v>-4.0214296573813445E-5</v>
      </c>
      <c r="CZ49" s="10" t="str">
        <f t="shared" si="46"/>
        <v>NA</v>
      </c>
      <c r="DA49" s="8">
        <f t="shared" si="47"/>
        <v>1.1980296573813444E-5</v>
      </c>
      <c r="DB49" t="s">
        <v>4</v>
      </c>
      <c r="DC49" s="5" t="s">
        <v>8</v>
      </c>
    </row>
    <row r="50" spans="1:107" x14ac:dyDescent="0.25">
      <c r="A50" s="9">
        <v>45619.780553935183</v>
      </c>
      <c r="B50" t="s">
        <v>0</v>
      </c>
      <c r="C50">
        <v>49</v>
      </c>
      <c r="D50" s="7">
        <v>45619</v>
      </c>
      <c r="E50">
        <v>18.442500070000001</v>
      </c>
      <c r="F50">
        <v>14.05630004</v>
      </c>
      <c r="G50">
        <v>13.94873752</v>
      </c>
      <c r="H50">
        <v>14.359</v>
      </c>
      <c r="I50">
        <v>14.16814171</v>
      </c>
      <c r="J50">
        <v>4.655751252</v>
      </c>
      <c r="K50" s="1">
        <v>4.3658000000000001E-5</v>
      </c>
      <c r="L50">
        <v>240</v>
      </c>
      <c r="M50" s="8">
        <f t="shared" si="0"/>
        <v>-3.19686393177194E-5</v>
      </c>
      <c r="N50" s="8" t="str">
        <f t="shared" ref="N50:N61" si="48">IF(OR(K$1="A4_mo2",K$1="B1_mo2",K$1="B2_mo2",K$1="B3_mo2",K$1="C2_mo2",K$1="C4_mo2",K$1="D3_mo2")*AND(J50&lt;2.31),-0.0000297887647058824*J50+0.0000685141588235294,IF(OR(K$1="A1_mo2",K$1="A3_mo2",K$1="C3_mo2",K$1="D2_mo2")*AND(J50&lt;4.31),-0.0000173217567567568*J50+0.000074483554054054,IF((K$1="B4_mo2")*AND(J50&lt;4.31),-0.0000513922222222222*J50+0.000220986555555556,"NA")))</f>
        <v>NA</v>
      </c>
      <c r="O50" s="8">
        <f t="shared" si="2"/>
        <v>7.5626639317719394E-5</v>
      </c>
      <c r="P50">
        <v>5.1496637400000003</v>
      </c>
      <c r="Q50" s="1">
        <v>1.3446E-5</v>
      </c>
      <c r="R50">
        <v>240</v>
      </c>
      <c r="S50" s="8">
        <f t="shared" si="3"/>
        <v>-2.1599356540081033E-5</v>
      </c>
      <c r="T50" s="10" t="str">
        <f t="shared" ref="T50:T61" si="49">IF(OR(Q$1="A4_mo2",Q$1="B1_mo2",Q$1="B2_mo2",Q$1="B3_mo2",Q$1="C2_mo2",Q$1="C4_mo2",Q$1="D3_mo2")*AND(P50&lt;2.31),-0.0000297887647058824*P50+0.0000685141588235294,IF(OR(Q$1="A1_mo2",Q$1="A3_mo2",Q$1="C3_mo2",Q$1="D2_mo2")*AND(P50&lt;4.31),-0.0000173217567567568*P50+0.000074483554054054,IF((Q$1="B4_mo2")*AND(P50&lt;4.31),-0.0000513922222222222*P50+0.000220986555555556,"NA")))</f>
        <v>NA</v>
      </c>
      <c r="U50" s="8">
        <f t="shared" si="5"/>
        <v>3.5045356540081029E-5</v>
      </c>
      <c r="V50" s="2" t="s">
        <v>0</v>
      </c>
      <c r="W50" s="2" t="s">
        <v>0</v>
      </c>
      <c r="X50" s="2"/>
      <c r="Y50" s="8" t="e">
        <f t="shared" si="6"/>
        <v>#VALUE!</v>
      </c>
      <c r="Z50" s="8" t="str">
        <f t="shared" ref="Z50:Z61" si="50">IF(OR(W$1="A4_mo2",W$1="B1_mo2",W$1="B2_mo2",W$1="B3_mo2",W$1="C2_mo2",W$1="C4_mo2",W$1="D3_mo2")*AND(V50&lt;2.31),-0.0000297887647058824*V50+0.0000685141588235294,IF(OR(W$1="A1_mo2",W$1="A3_mo2",W$1="C3_mo2",W$1="D2_mo2")*AND(V50&lt;4.31),-0.0000173217567567568*V50+0.000074483554054054,IF((W$1="B4_mo2")*AND(V50&lt;4.31),-0.0000513922222222222*V50+0.000220986555555556,"NA")))</f>
        <v>NA</v>
      </c>
      <c r="AA50" s="8" t="str">
        <f t="shared" si="8"/>
        <v>NA</v>
      </c>
      <c r="AB50">
        <v>4.8021962540000001</v>
      </c>
      <c r="AC50" s="1">
        <v>2.0716999999999998E-5</v>
      </c>
      <c r="AD50">
        <v>240</v>
      </c>
      <c r="AE50" s="8">
        <f t="shared" si="9"/>
        <v>-1.9652707970915647E-5</v>
      </c>
      <c r="AF50" s="8" t="str">
        <f t="shared" ref="AF50:AF61" si="51">IF(OR(AC$1="A4_mo2",AC$1="B1_mo2",AC$1="B2_mo2",AC$1="B3_mo2",AC$1="C2_mo2",AC$1="C4_mo2",AC$1="D3_mo2")*AND(AB50&lt;2.31),-0.0000297887647058824*AB50+0.0000685141588235294,IF(OR(AC$1="A1_mo2",AC$1="A3_mo2",AC$1="C3_mo2",AC$1="D2_mo2")*AND(AB50&lt;4.31),-0.0000173217567567568*AB50+0.000074483554054054,IF((AC$1="B4_mo2")*AND(AB50&lt;4.31),-0.0000513922222222222*AB50+0.000220986555555556,"NA")))</f>
        <v>NA</v>
      </c>
      <c r="AG50" s="8">
        <f t="shared" si="11"/>
        <v>4.0369707970915649E-5</v>
      </c>
      <c r="AH50">
        <v>3.2759508249999998</v>
      </c>
      <c r="AI50">
        <v>-1.8165132069999999E-4</v>
      </c>
      <c r="AJ50">
        <v>240</v>
      </c>
      <c r="AK50" s="8">
        <f t="shared" si="12"/>
        <v>-1.3406637606111711E-5</v>
      </c>
      <c r="AL50" s="8" t="str">
        <f t="shared" ref="AL50:AL61" si="52">IF(OR(AI$1="A4_mo2",AI$1="B1_mo2",AI$1="B2_mo2",AI$1="B3_mo2",AI$1="C2_mo2",AI$1="C4_mo2",AI$1="D3_mo2")*AND(AH50&lt;2.31),-0.0000297887647058824*AH50+0.0000685141588235294,IF(OR(AI$1="A1_mo2",AI$1="A3_mo2",AI$1="C3_mo2",AI$1="D2_mo2")*AND(AH50&lt;4.31),-0.0000173217567567568*AH50+0.000074483554054054,IF((AI$1="B4_mo2")*AND(AH50&lt;4.31),-0.0000513922222222222*AH50+0.000220986555555556,"NA")))</f>
        <v>NA</v>
      </c>
      <c r="AM50" s="8">
        <f t="shared" si="14"/>
        <v>-1.6824468309388827E-4</v>
      </c>
      <c r="AN50">
        <v>4.7446929139999998</v>
      </c>
      <c r="AO50" s="1">
        <v>3.2468000000000002E-5</v>
      </c>
      <c r="AP50">
        <v>240</v>
      </c>
      <c r="AQ50" s="8">
        <f t="shared" si="15"/>
        <v>-1.9417378907170912E-5</v>
      </c>
      <c r="AR50" s="8" t="str">
        <f t="shared" ref="AR50:AR61" si="53">IF(OR(AO$1="A4_mo2",AO$1="B1_mo2",AO$1="B2_mo2",AO$1="B3_mo2",AO$1="C2_mo2",AO$1="C4_mo2",AO$1="D3_mo2")*AND(AN50&lt;2.31),-0.0000297887647058824*AN50+0.0000685141588235294,IF(OR(AO$1="A1_mo2",AO$1="A3_mo2",AO$1="C3_mo2",AO$1="D2_mo2")*AND(AN50&lt;4.31),-0.0000173217567567568*AN50+0.000074483554054054,IF((AO$1="B4_mo2")*AND(AN50&lt;4.31),-0.0000513922222222222*AN50+0.000220986555555556,"NA")))</f>
        <v>NA</v>
      </c>
      <c r="AS50" s="8">
        <f t="shared" ref="AS50:AS61" si="54">IF(AR50="NA",AO50-AQ50,AO50-AQ50-AR50)</f>
        <v>5.1885378907170914E-5</v>
      </c>
      <c r="AT50">
        <v>3.7923629230000002</v>
      </c>
      <c r="AU50">
        <v>-1.4431699639999999E-4</v>
      </c>
      <c r="AV50">
        <v>240</v>
      </c>
      <c r="AW50" s="8">
        <f t="shared" si="18"/>
        <v>-1.5520023985560141E-5</v>
      </c>
      <c r="AX50" s="8" t="str">
        <f t="shared" ref="AX50:AX61" si="55">IF(OR(AU$1="A4_mo2",AU$1="B1_mo2",AU$1="B2_mo2",AU$1="B3_mo2",AU$1="C2_mo2",AU$1="C4_mo2",AU$1="D3_mo2")*AND(AT50&lt;2.31),-0.0000297887647058824*AT50+0.0000685141588235294,IF(OR(AU$1="A1_mo2",AU$1="A3_mo2",AU$1="C3_mo2",AU$1="D2_mo2")*AND(AT50&lt;4.31),-0.0000173217567567568*AT50+0.000074483554054054,IF((AU$1="B4_mo2")*AND(AT50&lt;4.31),-0.0000513922222222222*AT50+0.000220986555555556,"NA")))</f>
        <v>NA</v>
      </c>
      <c r="AY50" s="8">
        <f t="shared" ref="AY50:AY61" si="56">IF(AX50="NA",AU50-AW50,AU50-AW50-AX50)</f>
        <v>-1.2879697241443986E-4</v>
      </c>
      <c r="AZ50">
        <v>4.7692129120000004</v>
      </c>
      <c r="BA50" s="1">
        <v>4.0045E-5</v>
      </c>
      <c r="BB50">
        <v>240</v>
      </c>
      <c r="BC50" s="8">
        <f t="shared" si="21"/>
        <v>-3.2747721938031549E-5</v>
      </c>
      <c r="BD50" s="8" t="str">
        <f t="shared" ref="BD50:BD61" si="57">IF(OR(BA$1="A4_mo2",BA$1="B1_mo2",BA$1="B2_mo2",BA$1="B3_mo2",BA$1="C2_mo2",BA$1="C4_mo2",BA$1="D3_mo2")*AND(AZ50&lt;2.31),-0.0000297887647058824*AZ50+0.0000685141588235294,IF(OR(BA$1="A1_mo2",BA$1="A3_mo2",BA$1="C3_mo2",BA$1="D2_mo2")*AND(AZ50&lt;4.31),-0.0000173217567567568*AZ50+0.000074483554054054,IF((BA$1="B4_mo2")*AND(AZ50&lt;4.31),-0.0000513922222222222*AZ50+0.000220986555555556,"NA")))</f>
        <v>NA</v>
      </c>
      <c r="BE50" s="8">
        <f t="shared" ref="BE50:BE61" si="58">IF(BD50="NA",BA50-BC50,BA50-BC50-BD50)</f>
        <v>7.2792721938031549E-5</v>
      </c>
      <c r="BF50">
        <v>9.547732925</v>
      </c>
      <c r="BG50" s="1">
        <v>1.6376999999999999E-5</v>
      </c>
      <c r="BH50">
        <v>240</v>
      </c>
      <c r="BI50" s="8">
        <f t="shared" si="24"/>
        <v>-4.0046282244546266E-5</v>
      </c>
      <c r="BJ50" s="10" t="str">
        <f t="shared" ref="BJ50:BJ61" si="59">IF(OR(BG$1="A4_mo2",BG$1="B1_mo2",BG$1="B2_mo2",BG$1="B3_mo2",BG$1="C2_mo2",BG$1="C4_mo2",BG$1="D3_mo2")*AND(BF50&lt;2.31),-0.0000297887647058824*BF50+0.0000685141588235294,IF(OR(BG$1="A1_mo2",BG$1="A3_mo2",BG$1="C3_mo2",BG$1="D2_mo2")*AND(BF50&lt;4.31),-0.0000173217567567568*BF50+0.000074483554054054,IF((BG$1="B4_mo2")*AND(BF50&lt;4.31),-0.0000513922222222222*BF50+0.000220986555555556,"NA")))</f>
        <v>NA</v>
      </c>
      <c r="BK50" s="8">
        <f t="shared" ref="BK50:BK61" si="60">IF(BJ50="NA",BG50-BI50,BG50-BI50-BJ50)</f>
        <v>5.6423282244546269E-5</v>
      </c>
      <c r="BL50">
        <v>1.324003748</v>
      </c>
      <c r="BM50">
        <v>-2.2099376770000001E-4</v>
      </c>
      <c r="BN50">
        <v>240</v>
      </c>
      <c r="BO50" s="8">
        <f t="shared" si="27"/>
        <v>-5.418408085710399E-6</v>
      </c>
      <c r="BP50" s="8">
        <f t="shared" ref="BP50:BP61" si="61">IF(OR(BM$1="A4_mo2",BM$1="B1_mo2",BM$1="B2_mo2",BM$1="B3_mo2",BM$1="C2_mo2",BM$1="C4_mo2",BM$1="D3_mo2")*AND(BL50&lt;2.31),-0.0000297887647058824*BL50+0.0000685141588235294,IF(OR(BM$1="A1_mo2",BM$1="A3_mo2",BM$1="C3_mo2",BM$1="D2_mo2")*AND(BL50&lt;4.31),-0.0000173217567567568*BL50+0.000074483554054054,IF((BM$1="B4_mo2")*AND(BL50&lt;4.31),-0.0000513922222222222*BL50+0.000220986555555556,"NA")))</f>
        <v>2.9073722704650984E-5</v>
      </c>
      <c r="BQ50" s="8">
        <f t="shared" si="29"/>
        <v>-2.4464908231894061E-4</v>
      </c>
      <c r="BR50">
        <v>5.0954929130000002</v>
      </c>
      <c r="BS50" s="1">
        <v>1.0875E-5</v>
      </c>
      <c r="BT50">
        <v>240</v>
      </c>
      <c r="BU50" s="8">
        <f t="shared" si="30"/>
        <v>-3.4988118192894454E-5</v>
      </c>
      <c r="BV50" s="8" t="str">
        <f t="shared" ref="BV50:BV61" si="62">IF(OR(BS$1="A4_mo2",BS$1="B1_mo2",BS$1="B2_mo2",BS$1="B3_mo2",BS$1="C2_mo2",BS$1="C4_mo2",BS$1="D3_mo2")*AND(BR50&lt;2.31),-0.0000297887647058824*BR50+0.0000685141588235294,IF(OR(BS$1="A1_mo2",BS$1="A3_mo2",BS$1="C3_mo2",BS$1="D2_mo2")*AND(BR50&lt;4.31),-0.0000173217567567568*BR50+0.000074483554054054,IF((BS$1="B4_mo2")*AND(BR50&lt;4.31),-0.0000513922222222222*BR50+0.000220986555555556,"NA")))</f>
        <v>NA</v>
      </c>
      <c r="BW50" s="8">
        <f t="shared" ref="BW50:BW61" si="63">IF(BV50="NA",BS50-BU50,BS50-BU50-BV50)</f>
        <v>4.5863118192894455E-5</v>
      </c>
      <c r="BX50">
        <v>5.2920420769999996</v>
      </c>
      <c r="BY50" s="1">
        <v>1.8831E-5</v>
      </c>
      <c r="BZ50">
        <v>240</v>
      </c>
      <c r="CA50" s="8">
        <f t="shared" si="33"/>
        <v>-2.1657373420015768E-5</v>
      </c>
      <c r="CB50" s="8" t="str">
        <f t="shared" ref="CB50:CB61" si="64">IF(OR(BY$1="A4_mo2",BY$1="B1_mo2",BY$1="B2_mo2",BY$1="B3_mo2",BY$1="C2_mo2",BY$1="C4_mo2",BY$1="D3_mo2")*AND(BX50&lt;2.31),-0.0000297887647058824*BX50+0.0000685141588235294,IF(OR(BY$1="A1_mo2",BY$1="A3_mo2",BY$1="C3_mo2",BY$1="D2_mo2")*AND(BX50&lt;4.31),-0.0000173217567567568*BX50+0.000074483554054054,IF((BY$1="B4_mo2")*AND(BX50&lt;4.31),-0.0000513922222222222*BX50+0.000220986555555556,"NA")))</f>
        <v>NA</v>
      </c>
      <c r="CC50" s="8">
        <f t="shared" ref="CC50:CC61" si="65">IF(CB50="NA",BY50-CA50,BY50-CA50-CB50)</f>
        <v>4.0488373420015771E-5</v>
      </c>
      <c r="CD50">
        <v>5.1338916640000001</v>
      </c>
      <c r="CE50" s="1">
        <v>7.0043999999999995E-5</v>
      </c>
      <c r="CF50">
        <v>240</v>
      </c>
      <c r="CG50" s="8">
        <f t="shared" si="36"/>
        <v>-2.1533203348319183E-5</v>
      </c>
      <c r="CH50" s="8" t="str">
        <f t="shared" ref="CH50:CH61" si="66">IF(OR(CE$1="A4_mo2",CE$1="B1_mo2",CE$1="B2_mo2",CE$1="B3_mo2",CE$1="C2_mo2",CE$1="C4_mo2",CE$1="D3_mo2")*AND(CD50&lt;2.31),-0.0000297887647058824*CD50+0.0000685141588235294,IF(OR(CE$1="A1_mo2",CE$1="A3_mo2",CE$1="C3_mo2",CE$1="D2_mo2")*AND(CD50&lt;4.31),-0.0000173217567567568*CD50+0.000074483554054054,IF((CE$1="B4_mo2")*AND(CD50&lt;4.31),-0.0000513922222222222*CD50+0.000220986555555556,"NA")))</f>
        <v>NA</v>
      </c>
      <c r="CI50" s="8">
        <f t="shared" ref="CI50:CI61" si="67">IF(CH50="NA",CE50-CG50,CE50-CG50-CH50)</f>
        <v>9.1577203348319175E-5</v>
      </c>
      <c r="CJ50">
        <v>5.0629462280000004</v>
      </c>
      <c r="CK50" s="1">
        <v>5.1935000000000003E-5</v>
      </c>
      <c r="CL50">
        <v>240</v>
      </c>
      <c r="CM50" s="8">
        <f t="shared" si="39"/>
        <v>-3.4764636916203509E-5</v>
      </c>
      <c r="CN50" s="8" t="str">
        <f t="shared" ref="CN50:CN61" si="68">IF(OR(CK$1="A4_mo2",CK$1="B1_mo2",CK$1="B2_mo2",CK$1="B3_mo2",CK$1="C2_mo2",CK$1="C4_mo2",CK$1="D3_mo2")*AND(CJ50&lt;2.31),-0.0000297887647058824*CJ50+0.0000685141588235294,IF(OR(CK$1="A1_mo2",CK$1="A3_mo2",CK$1="C3_mo2",CK$1="D2_mo2")*AND(CJ50&lt;4.31),-0.0000173217567567568*CJ50+0.000074483554054054,IF((CK$1="B4_mo2")*AND(CJ50&lt;4.31),-0.0000513922222222222*CJ50+0.000220986555555556,"NA")))</f>
        <v>NA</v>
      </c>
      <c r="CO50" s="8">
        <f t="shared" ref="CO50:CO61" si="69">IF(CN50="NA",CK50-CM50,CK50-CM50-CN50)</f>
        <v>8.6699636916203512E-5</v>
      </c>
      <c r="CP50">
        <v>5.0877016739999998</v>
      </c>
      <c r="CQ50" s="1">
        <v>4.9811000000000001E-5</v>
      </c>
      <c r="CR50">
        <v>240</v>
      </c>
      <c r="CS50" s="8">
        <f t="shared" si="42"/>
        <v>-2.0821122243593479E-5</v>
      </c>
      <c r="CT50" s="8" t="str">
        <f t="shared" ref="CT50:CT61" si="70">IF(OR(CQ$1="A4_mo2",CQ$1="B1_mo2",CQ$1="B2_mo2",CQ$1="B3_mo2",CQ$1="C2_mo2",CQ$1="C4_mo2",CQ$1="D3_mo2")*AND(CP50&lt;2.31),-0.0000297887647058824*CP50+0.0000685141588235294,IF(OR(CQ$1="A1_mo2",CQ$1="A3_mo2",CQ$1="C3_mo2",CQ$1="D2_mo2")*AND(CP50&lt;4.31),-0.0000173217567567568*CP50+0.000074483554054054,IF((CQ$1="B4_mo2")*AND(CP50&lt;4.31),-0.0000513922222222222*CP50+0.000220986555555556,"NA")))</f>
        <v>NA</v>
      </c>
      <c r="CU50" s="8">
        <f t="shared" ref="CU50:CU61" si="71">IF(CT50="NA",CQ50-CS50,CQ50-CS50-CT50)</f>
        <v>7.0632122243593473E-5</v>
      </c>
      <c r="CV50">
        <v>9.5842412390000007</v>
      </c>
      <c r="CW50" s="1">
        <v>4.6669999999999999E-5</v>
      </c>
      <c r="CX50">
        <v>240</v>
      </c>
      <c r="CY50" s="8">
        <f t="shared" si="45"/>
        <v>-4.0199409930270317E-5</v>
      </c>
      <c r="CZ50" s="10" t="str">
        <f t="shared" ref="CZ50:CZ61" si="72">IF(OR(CW$1="A4_mo2",CW$1="B1_mo2",CW$1="B2_mo2",CW$1="B3_mo2",CW$1="C2_mo2",CW$1="C4_mo2",CW$1="D3_mo2")*AND(CV50&lt;2.31),-0.0000297887647058824*CV50+0.0000685141588235294,IF(OR(CW$1="A1_mo2",CW$1="A3_mo2",CW$1="C3_mo2",CW$1="D2_mo2")*AND(CV50&lt;4.31),-0.0000173217567567568*CV50+0.000074483554054054,IF((CW$1="B4_mo2")*AND(CV50&lt;4.31),-0.0000513922222222222*CV50+0.000220986555555556,"NA")))</f>
        <v>NA</v>
      </c>
      <c r="DA50" s="8">
        <f t="shared" ref="DA50:DA61" si="73">IF(CZ50="NA",CW50-CY50,CW50-CY50-CZ50)</f>
        <v>8.6869409930270309E-5</v>
      </c>
      <c r="DB50" t="s">
        <v>4</v>
      </c>
      <c r="DC50" s="5" t="s">
        <v>8</v>
      </c>
    </row>
    <row r="51" spans="1:107" x14ac:dyDescent="0.25">
      <c r="A51" s="9">
        <v>45619.794442766201</v>
      </c>
      <c r="B51" t="s">
        <v>0</v>
      </c>
      <c r="C51">
        <v>50</v>
      </c>
      <c r="D51" s="7">
        <v>45619</v>
      </c>
      <c r="E51">
        <v>18.9375</v>
      </c>
      <c r="F51">
        <v>14.052899979999999</v>
      </c>
      <c r="G51">
        <v>13.94277918</v>
      </c>
      <c r="H51">
        <v>14.217187539999999</v>
      </c>
      <c r="I51">
        <v>14.08981253</v>
      </c>
      <c r="J51">
        <v>4.7128899989999997</v>
      </c>
      <c r="K51" s="1">
        <v>4.2262000000000003E-5</v>
      </c>
      <c r="L51">
        <v>240</v>
      </c>
      <c r="M51" s="8">
        <f t="shared" si="0"/>
        <v>-3.2534783663597296E-5</v>
      </c>
      <c r="N51" s="8" t="str">
        <f t="shared" si="48"/>
        <v>NA</v>
      </c>
      <c r="O51" s="8">
        <f t="shared" si="2"/>
        <v>7.4796783663597306E-5</v>
      </c>
      <c r="P51">
        <v>5.2002491610000003</v>
      </c>
      <c r="Q51" s="1">
        <v>3.2592999999999998E-5</v>
      </c>
      <c r="R51">
        <v>240</v>
      </c>
      <c r="S51" s="8">
        <f t="shared" si="3"/>
        <v>-2.1833612283219137E-5</v>
      </c>
      <c r="T51" s="10" t="str">
        <f t="shared" si="49"/>
        <v>NA</v>
      </c>
      <c r="U51" s="8">
        <f t="shared" si="5"/>
        <v>5.4426612283219131E-5</v>
      </c>
      <c r="V51" s="2" t="s">
        <v>0</v>
      </c>
      <c r="W51" s="2" t="s">
        <v>0</v>
      </c>
      <c r="X51" s="2"/>
      <c r="Y51" s="8" t="e">
        <f t="shared" si="6"/>
        <v>#VALUE!</v>
      </c>
      <c r="Z51" s="8" t="str">
        <f t="shared" si="50"/>
        <v>NA</v>
      </c>
      <c r="AA51" s="8" t="str">
        <f t="shared" si="8"/>
        <v>NA</v>
      </c>
      <c r="AB51">
        <v>4.8579095819999996</v>
      </c>
      <c r="AC51" s="1">
        <v>4.2082000000000001E-5</v>
      </c>
      <c r="AD51">
        <v>240</v>
      </c>
      <c r="AE51" s="8">
        <f t="shared" si="9"/>
        <v>-1.9944528075544278E-5</v>
      </c>
      <c r="AF51" s="8" t="str">
        <f t="shared" si="51"/>
        <v>NA</v>
      </c>
      <c r="AG51" s="8">
        <f t="shared" si="11"/>
        <v>6.2026528075544276E-5</v>
      </c>
      <c r="AH51">
        <v>3.0729383330000002</v>
      </c>
      <c r="AI51">
        <v>-1.6258040760000001E-4</v>
      </c>
      <c r="AJ51">
        <v>240</v>
      </c>
      <c r="AK51" s="8">
        <f t="shared" si="12"/>
        <v>-1.2616188881741674E-5</v>
      </c>
      <c r="AL51" s="8" t="str">
        <f t="shared" si="52"/>
        <v>NA</v>
      </c>
      <c r="AM51" s="8">
        <f t="shared" si="14"/>
        <v>-1.4996421871825834E-4</v>
      </c>
      <c r="AN51">
        <v>4.8045045770000003</v>
      </c>
      <c r="AO51" s="1">
        <v>4.0735999999999998E-5</v>
      </c>
      <c r="AP51">
        <v>240</v>
      </c>
      <c r="AQ51" s="8">
        <f t="shared" si="15"/>
        <v>-1.9725269646868759E-5</v>
      </c>
      <c r="AR51" s="8" t="str">
        <f t="shared" si="53"/>
        <v>NA</v>
      </c>
      <c r="AS51" s="8">
        <f t="shared" si="54"/>
        <v>6.046126964686876E-5</v>
      </c>
      <c r="AT51">
        <v>3.6111991739999998</v>
      </c>
      <c r="AU51">
        <v>-1.535436172E-4</v>
      </c>
      <c r="AV51">
        <v>240</v>
      </c>
      <c r="AW51" s="8">
        <f t="shared" si="18"/>
        <v>-1.4826060900576332E-5</v>
      </c>
      <c r="AX51" s="8" t="str">
        <f t="shared" si="55"/>
        <v>NA</v>
      </c>
      <c r="AY51" s="8">
        <f t="shared" si="56"/>
        <v>-1.3871755629942366E-4</v>
      </c>
      <c r="AZ51">
        <v>4.8282925130000001</v>
      </c>
      <c r="BA51" s="1">
        <v>2.5599999999999999E-5</v>
      </c>
      <c r="BB51">
        <v>240</v>
      </c>
      <c r="BC51" s="8">
        <f t="shared" si="21"/>
        <v>-3.3331448942867965E-5</v>
      </c>
      <c r="BD51" s="8" t="str">
        <f t="shared" si="57"/>
        <v>NA</v>
      </c>
      <c r="BE51" s="8">
        <f t="shared" si="58"/>
        <v>5.8931448942867963E-5</v>
      </c>
      <c r="BF51">
        <v>9.5650666750000006</v>
      </c>
      <c r="BG51" s="1">
        <v>-5.7856999999999998E-5</v>
      </c>
      <c r="BH51">
        <v>240</v>
      </c>
      <c r="BI51" s="8">
        <f t="shared" si="24"/>
        <v>-4.01596059687514E-5</v>
      </c>
      <c r="BJ51" s="10" t="str">
        <f t="shared" si="59"/>
        <v>NA</v>
      </c>
      <c r="BK51" s="8">
        <f t="shared" si="60"/>
        <v>-1.7697394031248598E-5</v>
      </c>
      <c r="BL51">
        <v>1.3690539559999999</v>
      </c>
      <c r="BM51">
        <v>1.120422014E-3</v>
      </c>
      <c r="BN51">
        <v>240</v>
      </c>
      <c r="BO51" s="8">
        <f t="shared" si="27"/>
        <v>-5.6207581885736632E-6</v>
      </c>
      <c r="BP51" s="8">
        <f t="shared" si="61"/>
        <v>2.7731732658587929E-5</v>
      </c>
      <c r="BQ51" s="8">
        <f t="shared" si="29"/>
        <v>1.0983110395299857E-3</v>
      </c>
      <c r="BR51">
        <v>4.9913154280000001</v>
      </c>
      <c r="BS51">
        <v>-4.9240048989999995E-4</v>
      </c>
      <c r="BT51">
        <v>240</v>
      </c>
      <c r="BU51" s="8">
        <f t="shared" si="30"/>
        <v>-3.4456855067954562E-5</v>
      </c>
      <c r="BV51" s="8" t="str">
        <f t="shared" si="62"/>
        <v>NA</v>
      </c>
      <c r="BW51" s="8">
        <f t="shared" si="63"/>
        <v>-4.5794363483204537E-4</v>
      </c>
      <c r="BX51">
        <v>5.201699992</v>
      </c>
      <c r="BY51">
        <v>-4.8490989300000001E-4</v>
      </c>
      <c r="BZ51">
        <v>240</v>
      </c>
      <c r="CA51" s="8">
        <f t="shared" si="33"/>
        <v>-2.1355986516383552E-5</v>
      </c>
      <c r="CB51" s="8" t="str">
        <f t="shared" si="64"/>
        <v>NA</v>
      </c>
      <c r="CC51" s="8">
        <f t="shared" si="65"/>
        <v>-4.6355390648361648E-4</v>
      </c>
      <c r="CD51">
        <v>5.2140354159999998</v>
      </c>
      <c r="CE51" s="1">
        <v>-6.2304000000000005E-5</v>
      </c>
      <c r="CF51">
        <v>240</v>
      </c>
      <c r="CG51" s="8">
        <f t="shared" si="36"/>
        <v>-2.1891494845609612E-5</v>
      </c>
      <c r="CH51" s="8" t="str">
        <f t="shared" si="66"/>
        <v>NA</v>
      </c>
      <c r="CI51" s="8">
        <f t="shared" si="67"/>
        <v>-4.0412505154390396E-5</v>
      </c>
      <c r="CJ51">
        <v>4.9614204170000002</v>
      </c>
      <c r="CK51">
        <v>-4.8294827200000002E-4</v>
      </c>
      <c r="CL51">
        <v>240</v>
      </c>
      <c r="CM51" s="8">
        <f t="shared" si="39"/>
        <v>-3.4250478998130696E-5</v>
      </c>
      <c r="CN51" s="8" t="str">
        <f t="shared" si="68"/>
        <v>NA</v>
      </c>
      <c r="CO51" s="8">
        <f t="shared" si="69"/>
        <v>-4.4869779300186932E-4</v>
      </c>
      <c r="CP51">
        <v>4.9754529080000003</v>
      </c>
      <c r="CQ51">
        <v>-4.8732343829999998E-4</v>
      </c>
      <c r="CR51">
        <v>240</v>
      </c>
      <c r="CS51" s="8">
        <f t="shared" si="42"/>
        <v>-2.0427111401958252E-5</v>
      </c>
      <c r="CT51" s="8" t="str">
        <f t="shared" si="70"/>
        <v>NA</v>
      </c>
      <c r="CU51" s="8">
        <f t="shared" si="71"/>
        <v>-4.6689632689804174E-4</v>
      </c>
      <c r="CV51">
        <v>9.5625608129999993</v>
      </c>
      <c r="CW51" s="1">
        <v>-4.6730999999999997E-5</v>
      </c>
      <c r="CX51">
        <v>240</v>
      </c>
      <c r="CY51" s="8">
        <f t="shared" si="45"/>
        <v>-4.0149084930691608E-5</v>
      </c>
      <c r="CZ51" s="10" t="str">
        <f t="shared" si="72"/>
        <v>NA</v>
      </c>
      <c r="DA51" s="8">
        <f t="shared" si="73"/>
        <v>-6.5819150693083894E-6</v>
      </c>
      <c r="DB51" t="s">
        <v>4</v>
      </c>
      <c r="DC51" s="5" t="s">
        <v>8</v>
      </c>
    </row>
    <row r="52" spans="1:107" x14ac:dyDescent="0.25">
      <c r="A52" s="9">
        <v>45619.808331597225</v>
      </c>
      <c r="B52" t="s">
        <v>0</v>
      </c>
      <c r="C52">
        <v>51</v>
      </c>
      <c r="D52" s="7">
        <v>45619</v>
      </c>
      <c r="E52">
        <v>19.242499970000001</v>
      </c>
      <c r="F52">
        <v>14.06453745</v>
      </c>
      <c r="G52">
        <v>13.96388337</v>
      </c>
      <c r="H52">
        <v>14.36110837</v>
      </c>
      <c r="I52">
        <v>14.316595810000001</v>
      </c>
      <c r="J52">
        <v>4.7752754289999997</v>
      </c>
      <c r="K52" s="1">
        <v>3.9468999999999998E-5</v>
      </c>
      <c r="L52">
        <v>240</v>
      </c>
      <c r="M52" s="8">
        <f t="shared" si="0"/>
        <v>-3.3141555575042955E-5</v>
      </c>
      <c r="N52" s="8" t="str">
        <f t="shared" si="48"/>
        <v>NA</v>
      </c>
      <c r="O52" s="8">
        <f t="shared" si="2"/>
        <v>7.2610555575042946E-5</v>
      </c>
      <c r="P52">
        <v>5.2602195739999997</v>
      </c>
      <c r="Q52" s="1">
        <v>3.8337000000000002E-5</v>
      </c>
      <c r="R52">
        <v>240</v>
      </c>
      <c r="S52" s="8">
        <f t="shared" si="3"/>
        <v>-2.210774107819219E-5</v>
      </c>
      <c r="T52" s="10" t="str">
        <f t="shared" si="49"/>
        <v>NA</v>
      </c>
      <c r="U52" s="8">
        <f t="shared" si="5"/>
        <v>6.0444741078192193E-5</v>
      </c>
      <c r="V52" s="2" t="s">
        <v>0</v>
      </c>
      <c r="W52" s="2" t="s">
        <v>0</v>
      </c>
      <c r="X52" s="2"/>
      <c r="Y52" s="8" t="e">
        <f t="shared" si="6"/>
        <v>#VALUE!</v>
      </c>
      <c r="Z52" s="8" t="str">
        <f t="shared" si="50"/>
        <v>NA</v>
      </c>
      <c r="AA52" s="8" t="str">
        <f t="shared" si="8"/>
        <v>NA</v>
      </c>
      <c r="AB52">
        <v>4.9109253879999999</v>
      </c>
      <c r="AC52" s="1">
        <v>6.3008000000000004E-5</v>
      </c>
      <c r="AD52">
        <v>240</v>
      </c>
      <c r="AE52" s="8">
        <f t="shared" si="9"/>
        <v>-2.0226701626885611E-5</v>
      </c>
      <c r="AF52" s="8" t="str">
        <f t="shared" si="51"/>
        <v>NA</v>
      </c>
      <c r="AG52" s="8">
        <f t="shared" si="11"/>
        <v>8.3234701626885615E-5</v>
      </c>
      <c r="AH52">
        <v>2.8834870800000001</v>
      </c>
      <c r="AI52">
        <v>-1.3695890460000001E-4</v>
      </c>
      <c r="AJ52">
        <v>240</v>
      </c>
      <c r="AK52" s="8">
        <f t="shared" si="12"/>
        <v>-1.1876261234726716E-5</v>
      </c>
      <c r="AL52" s="8" t="str">
        <f t="shared" si="52"/>
        <v>NA</v>
      </c>
      <c r="AM52" s="8">
        <f t="shared" si="14"/>
        <v>-1.2508264336527329E-4</v>
      </c>
      <c r="AN52">
        <v>4.8620387379999999</v>
      </c>
      <c r="AO52" s="1">
        <v>3.0630999999999999E-5</v>
      </c>
      <c r="AP52">
        <v>240</v>
      </c>
      <c r="AQ52" s="8">
        <f t="shared" si="15"/>
        <v>-2.0025351452536763E-5</v>
      </c>
      <c r="AR52" s="8" t="str">
        <f t="shared" si="53"/>
        <v>NA</v>
      </c>
      <c r="AS52" s="8">
        <f t="shared" si="54"/>
        <v>5.0656351452536762E-5</v>
      </c>
      <c r="AT52">
        <v>3.415031243</v>
      </c>
      <c r="AU52">
        <v>-2.216331193E-4</v>
      </c>
      <c r="AV52">
        <v>240</v>
      </c>
      <c r="AW52" s="8">
        <f t="shared" si="18"/>
        <v>-1.4065540105219228E-5</v>
      </c>
      <c r="AX52" s="8" t="str">
        <f t="shared" si="55"/>
        <v>NA</v>
      </c>
      <c r="AY52" s="8">
        <f t="shared" si="56"/>
        <v>-2.0756757919478076E-4</v>
      </c>
      <c r="AZ52">
        <v>4.8807391659999997</v>
      </c>
      <c r="BA52" s="1">
        <v>4.1078999999999998E-5</v>
      </c>
      <c r="BB52">
        <v>240</v>
      </c>
      <c r="BC52" s="8">
        <f t="shared" si="21"/>
        <v>-3.3873499177648746E-5</v>
      </c>
      <c r="BD52" s="8" t="str">
        <f t="shared" si="57"/>
        <v>NA</v>
      </c>
      <c r="BE52" s="8">
        <f t="shared" si="58"/>
        <v>7.4952499177648743E-5</v>
      </c>
      <c r="BF52">
        <v>9.5066937290000002</v>
      </c>
      <c r="BG52" s="1">
        <v>-8.1439000000000004E-5</v>
      </c>
      <c r="BH52">
        <v>240</v>
      </c>
      <c r="BI52" s="8">
        <f t="shared" si="24"/>
        <v>-3.9954895516003302E-5</v>
      </c>
      <c r="BJ52" s="10" t="str">
        <f t="shared" si="59"/>
        <v>NA</v>
      </c>
      <c r="BK52" s="8">
        <f t="shared" si="60"/>
        <v>-4.1484104483996702E-5</v>
      </c>
      <c r="BL52">
        <v>4.8018037480000002</v>
      </c>
      <c r="BM52" s="1">
        <v>5.9249000000000001E-5</v>
      </c>
      <c r="BN52">
        <v>240</v>
      </c>
      <c r="BO52" s="8">
        <f t="shared" si="27"/>
        <v>-1.9777260701004371E-5</v>
      </c>
      <c r="BP52" s="8" t="str">
        <f t="shared" si="61"/>
        <v>NA</v>
      </c>
      <c r="BQ52" s="8">
        <f t="shared" si="29"/>
        <v>7.9026260701004376E-5</v>
      </c>
      <c r="BR52">
        <v>4.8423937459999999</v>
      </c>
      <c r="BS52" s="1">
        <v>4.2308000000000002E-5</v>
      </c>
      <c r="BT52">
        <v>240</v>
      </c>
      <c r="BU52" s="8">
        <f t="shared" si="30"/>
        <v>-3.3607372775753542E-5</v>
      </c>
      <c r="BV52" s="8" t="str">
        <f t="shared" si="62"/>
        <v>NA</v>
      </c>
      <c r="BW52" s="8">
        <f t="shared" si="63"/>
        <v>7.5915372775753537E-5</v>
      </c>
      <c r="BX52">
        <v>5.0473295909999996</v>
      </c>
      <c r="BY52" s="1">
        <v>2.4831999999999999E-5</v>
      </c>
      <c r="BZ52">
        <v>240</v>
      </c>
      <c r="CA52" s="8">
        <f t="shared" si="33"/>
        <v>-2.0788511651830372E-5</v>
      </c>
      <c r="CB52" s="8" t="str">
        <f t="shared" si="64"/>
        <v>NA</v>
      </c>
      <c r="CC52" s="8">
        <f t="shared" si="65"/>
        <v>4.5620511651830374E-5</v>
      </c>
      <c r="CD52">
        <v>5.0472524959999996</v>
      </c>
      <c r="CE52" s="1">
        <v>-9.3596000000000003E-5</v>
      </c>
      <c r="CF52">
        <v>240</v>
      </c>
      <c r="CG52" s="8">
        <f t="shared" si="36"/>
        <v>-2.1212679388776265E-5</v>
      </c>
      <c r="CH52" s="8" t="str">
        <f t="shared" si="66"/>
        <v>NA</v>
      </c>
      <c r="CI52" s="8">
        <f t="shared" si="67"/>
        <v>-7.2383320611223742E-5</v>
      </c>
      <c r="CJ52">
        <v>4.778506267</v>
      </c>
      <c r="CK52" s="1">
        <v>6.8380999999999995E-5</v>
      </c>
      <c r="CL52">
        <v>240</v>
      </c>
      <c r="CM52" s="8">
        <f t="shared" si="39"/>
        <v>-3.3163978364832353E-5</v>
      </c>
      <c r="CN52" s="8" t="str">
        <f t="shared" si="68"/>
        <v>NA</v>
      </c>
      <c r="CO52" s="8">
        <f t="shared" si="69"/>
        <v>1.0154497836483235E-4</v>
      </c>
      <c r="CP52">
        <v>4.8079770899999996</v>
      </c>
      <c r="CQ52" s="1">
        <v>4.6626999999999999E-5</v>
      </c>
      <c r="CR52">
        <v>240</v>
      </c>
      <c r="CS52" s="8">
        <f t="shared" si="42"/>
        <v>-1.9802686936756153E-5</v>
      </c>
      <c r="CT52" s="8" t="str">
        <f t="shared" si="70"/>
        <v>NA</v>
      </c>
      <c r="CU52" s="8">
        <f t="shared" si="71"/>
        <v>6.6429686936756159E-5</v>
      </c>
      <c r="CV52">
        <v>9.4987104099999993</v>
      </c>
      <c r="CW52" s="1">
        <v>-4.8010999999999998E-5</v>
      </c>
      <c r="CX52">
        <v>240</v>
      </c>
      <c r="CY52" s="8">
        <f t="shared" si="45"/>
        <v>-3.9921343085935746E-5</v>
      </c>
      <c r="CZ52" s="10" t="str">
        <f t="shared" si="72"/>
        <v>NA</v>
      </c>
      <c r="DA52" s="8">
        <f t="shared" si="73"/>
        <v>-8.0896569140642525E-6</v>
      </c>
      <c r="DB52" t="s">
        <v>4</v>
      </c>
      <c r="DC52" s="5" t="s">
        <v>8</v>
      </c>
    </row>
    <row r="53" spans="1:107" x14ac:dyDescent="0.25">
      <c r="A53" s="9">
        <v>45619.822220428243</v>
      </c>
      <c r="B53" t="s">
        <v>0</v>
      </c>
      <c r="C53">
        <v>52</v>
      </c>
      <c r="D53" s="7">
        <v>45619</v>
      </c>
      <c r="E53">
        <v>19.442500070000001</v>
      </c>
      <c r="F53">
        <v>14.08984998</v>
      </c>
      <c r="G53">
        <v>13.97334996</v>
      </c>
      <c r="H53">
        <v>14.312100060000001</v>
      </c>
      <c r="I53">
        <v>14.24298327</v>
      </c>
      <c r="J53">
        <v>4.805142075</v>
      </c>
      <c r="K53" s="1">
        <v>-2.1525000000000001E-5</v>
      </c>
      <c r="L53">
        <v>240</v>
      </c>
      <c r="M53" s="8">
        <f t="shared" si="0"/>
        <v>-3.3526041408790578E-5</v>
      </c>
      <c r="N53" s="8" t="str">
        <f t="shared" si="48"/>
        <v>NA</v>
      </c>
      <c r="O53" s="8">
        <f t="shared" si="2"/>
        <v>1.2001041408790577E-5</v>
      </c>
      <c r="P53">
        <v>5.3165425019999999</v>
      </c>
      <c r="Q53" s="1">
        <v>5.1023000000000003E-5</v>
      </c>
      <c r="R53">
        <v>240</v>
      </c>
      <c r="S53" s="8">
        <f t="shared" si="3"/>
        <v>-2.2367034028376384E-5</v>
      </c>
      <c r="T53" s="10" t="str">
        <f t="shared" si="49"/>
        <v>NA</v>
      </c>
      <c r="U53" s="8">
        <f t="shared" si="5"/>
        <v>7.339003402837639E-5</v>
      </c>
      <c r="V53" s="2" t="s">
        <v>0</v>
      </c>
      <c r="W53" s="2" t="s">
        <v>0</v>
      </c>
      <c r="X53" s="2"/>
      <c r="Y53" s="8" t="e">
        <f t="shared" si="6"/>
        <v>#VALUE!</v>
      </c>
      <c r="Z53" s="8" t="str">
        <f t="shared" si="50"/>
        <v>NA</v>
      </c>
      <c r="AA53" s="8" t="str">
        <f t="shared" si="8"/>
        <v>NA</v>
      </c>
      <c r="AB53">
        <v>4.9748091560000001</v>
      </c>
      <c r="AC53" s="1">
        <v>3.9202000000000002E-5</v>
      </c>
      <c r="AD53">
        <v>240</v>
      </c>
      <c r="AE53" s="8">
        <f t="shared" si="9"/>
        <v>-2.0555172881773105E-5</v>
      </c>
      <c r="AF53" s="8" t="str">
        <f t="shared" si="51"/>
        <v>NA</v>
      </c>
      <c r="AG53" s="8">
        <f t="shared" si="11"/>
        <v>5.975717288177311E-5</v>
      </c>
      <c r="AH53">
        <v>2.6858541640000002</v>
      </c>
      <c r="AI53">
        <v>-1.849352807E-4</v>
      </c>
      <c r="AJ53">
        <v>240</v>
      </c>
      <c r="AK53" s="8">
        <f t="shared" si="12"/>
        <v>-1.1097550668785933E-5</v>
      </c>
      <c r="AL53" s="8" t="str">
        <f t="shared" si="52"/>
        <v>NA</v>
      </c>
      <c r="AM53" s="8">
        <f t="shared" si="14"/>
        <v>-1.7383773003121406E-4</v>
      </c>
      <c r="AN53">
        <v>4.9120679139999996</v>
      </c>
      <c r="AO53" s="1">
        <v>3.269E-5</v>
      </c>
      <c r="AP53">
        <v>240</v>
      </c>
      <c r="AQ53" s="8">
        <f t="shared" si="15"/>
        <v>-2.0295935384275991E-5</v>
      </c>
      <c r="AR53" s="8" t="str">
        <f t="shared" si="53"/>
        <v>NA</v>
      </c>
      <c r="AS53" s="8">
        <f t="shared" si="54"/>
        <v>5.2985935384275991E-5</v>
      </c>
      <c r="AT53">
        <v>3.2470737509999998</v>
      </c>
      <c r="AU53">
        <v>-1.440487546E-4</v>
      </c>
      <c r="AV53">
        <v>240</v>
      </c>
      <c r="AW53" s="8">
        <f t="shared" si="18"/>
        <v>-1.3416426684664661E-5</v>
      </c>
      <c r="AX53" s="8" t="str">
        <f t="shared" si="55"/>
        <v>NA</v>
      </c>
      <c r="AY53" s="8">
        <f t="shared" si="56"/>
        <v>-1.3063232791533534E-4</v>
      </c>
      <c r="AZ53">
        <v>4.9344045960000003</v>
      </c>
      <c r="BA53" s="1">
        <v>4.6417E-5</v>
      </c>
      <c r="BB53">
        <v>240</v>
      </c>
      <c r="BC53" s="8">
        <f t="shared" si="21"/>
        <v>-3.4427921220877231E-5</v>
      </c>
      <c r="BD53" s="8" t="str">
        <f t="shared" si="57"/>
        <v>NA</v>
      </c>
      <c r="BE53" s="8">
        <f t="shared" si="58"/>
        <v>8.0844921220877224E-5</v>
      </c>
      <c r="BF53">
        <v>9.5146883169999992</v>
      </c>
      <c r="BG53" s="1">
        <v>2.4462999999999999E-5</v>
      </c>
      <c r="BH53">
        <v>240</v>
      </c>
      <c r="BI53" s="8">
        <f t="shared" si="24"/>
        <v>-4.0028901729963868E-5</v>
      </c>
      <c r="BJ53" s="10" t="str">
        <f t="shared" si="59"/>
        <v>NA</v>
      </c>
      <c r="BK53" s="8">
        <f t="shared" si="60"/>
        <v>6.4491901729963867E-5</v>
      </c>
      <c r="BL53">
        <v>6.3310662769999997</v>
      </c>
      <c r="BM53">
        <v>2.3535082119999998E-3</v>
      </c>
      <c r="BN53">
        <v>240</v>
      </c>
      <c r="BO53" s="8">
        <f t="shared" si="27"/>
        <v>-2.615902595836153E-5</v>
      </c>
      <c r="BP53" s="8" t="str">
        <f t="shared" si="61"/>
        <v>NA</v>
      </c>
      <c r="BQ53" s="8">
        <f t="shared" si="29"/>
        <v>2.3796672379583612E-3</v>
      </c>
      <c r="BR53">
        <v>6.3768037380000004</v>
      </c>
      <c r="BS53">
        <v>2.326151275E-3</v>
      </c>
      <c r="BT53">
        <v>240</v>
      </c>
      <c r="BU53" s="8">
        <f t="shared" si="30"/>
        <v>-4.4491709680804511E-5</v>
      </c>
      <c r="BV53" s="8" t="str">
        <f t="shared" si="62"/>
        <v>NA</v>
      </c>
      <c r="BW53" s="8">
        <f t="shared" si="63"/>
        <v>2.3706429846808044E-3</v>
      </c>
      <c r="BX53">
        <v>6.5480479359999997</v>
      </c>
      <c r="BY53">
        <v>2.2853533329999999E-3</v>
      </c>
      <c r="BZ53">
        <v>240</v>
      </c>
      <c r="CA53" s="8">
        <f t="shared" si="33"/>
        <v>-2.7055561960660173E-5</v>
      </c>
      <c r="CB53" s="8" t="str">
        <f t="shared" si="64"/>
        <v>NA</v>
      </c>
      <c r="CC53" s="8">
        <f t="shared" si="65"/>
        <v>2.31240889496066E-3</v>
      </c>
      <c r="CD53">
        <v>5.2901333370000003</v>
      </c>
      <c r="CE53">
        <v>7.0642114780000004E-4</v>
      </c>
      <c r="CF53">
        <v>240</v>
      </c>
      <c r="CG53" s="8">
        <f t="shared" si="36"/>
        <v>-2.2255928983698611E-5</v>
      </c>
      <c r="CH53" s="8" t="str">
        <f t="shared" si="66"/>
        <v>NA</v>
      </c>
      <c r="CI53" s="8">
        <f t="shared" si="67"/>
        <v>7.286770767836986E-4</v>
      </c>
      <c r="CJ53">
        <v>6.2460000139999998</v>
      </c>
      <c r="CK53">
        <v>2.3289517430000002E-3</v>
      </c>
      <c r="CL53">
        <v>240</v>
      </c>
      <c r="CM53" s="8">
        <f t="shared" si="39"/>
        <v>-4.3579076714119951E-5</v>
      </c>
      <c r="CN53" s="8" t="str">
        <f t="shared" si="68"/>
        <v>NA</v>
      </c>
      <c r="CO53" s="8">
        <f t="shared" si="69"/>
        <v>2.3725308197141202E-3</v>
      </c>
      <c r="CP53">
        <v>6.3425983429999997</v>
      </c>
      <c r="CQ53">
        <v>2.3260778499999998E-3</v>
      </c>
      <c r="CR53">
        <v>240</v>
      </c>
      <c r="CS53" s="8">
        <f t="shared" si="42"/>
        <v>-2.6206674743044681E-5</v>
      </c>
      <c r="CT53" s="8" t="str">
        <f t="shared" si="70"/>
        <v>NA</v>
      </c>
      <c r="CU53" s="8">
        <f t="shared" si="71"/>
        <v>2.3522845247430446E-3</v>
      </c>
      <c r="CV53">
        <v>9.5001404209999993</v>
      </c>
      <c r="CW53" s="1">
        <v>-5.3062000000000001E-6</v>
      </c>
      <c r="CX53">
        <v>240</v>
      </c>
      <c r="CY53" s="8">
        <f t="shared" si="45"/>
        <v>-3.996769780189391E-5</v>
      </c>
      <c r="CZ53" s="10" t="str">
        <f t="shared" si="72"/>
        <v>NA</v>
      </c>
      <c r="DA53" s="8">
        <f t="shared" si="73"/>
        <v>3.4661497801893909E-5</v>
      </c>
      <c r="DB53" t="s">
        <v>4</v>
      </c>
      <c r="DC53" s="5" t="s">
        <v>8</v>
      </c>
    </row>
    <row r="54" spans="1:107" x14ac:dyDescent="0.25">
      <c r="A54" s="9">
        <v>45619.83610925926</v>
      </c>
      <c r="B54" t="s">
        <v>0</v>
      </c>
      <c r="C54">
        <v>53</v>
      </c>
      <c r="D54" s="7">
        <v>45619</v>
      </c>
      <c r="E54">
        <v>19.9375</v>
      </c>
      <c r="F54">
        <v>14.068712469999999</v>
      </c>
      <c r="G54">
        <v>13.95543327</v>
      </c>
      <c r="H54">
        <v>14.336450019999999</v>
      </c>
      <c r="I54">
        <v>14.318704159999999</v>
      </c>
      <c r="J54">
        <v>4.8759370799999999</v>
      </c>
      <c r="K54">
        <v>1.054191656E-4</v>
      </c>
      <c r="L54">
        <v>240</v>
      </c>
      <c r="M54" s="8">
        <f t="shared" si="0"/>
        <v>-3.4199801419914307E-5</v>
      </c>
      <c r="N54" s="8" t="str">
        <f t="shared" si="48"/>
        <v>NA</v>
      </c>
      <c r="O54" s="8">
        <f t="shared" si="2"/>
        <v>1.396189670199143E-4</v>
      </c>
      <c r="P54">
        <v>5.3781008320000003</v>
      </c>
      <c r="Q54" s="1">
        <v>4.9366999999999997E-5</v>
      </c>
      <c r="R54">
        <v>240</v>
      </c>
      <c r="S54" s="8">
        <f t="shared" si="3"/>
        <v>-2.2648853260550229E-5</v>
      </c>
      <c r="T54" s="10" t="str">
        <f t="shared" si="49"/>
        <v>NA</v>
      </c>
      <c r="U54" s="8">
        <f t="shared" si="5"/>
        <v>7.2015853260550222E-5</v>
      </c>
      <c r="V54" s="2" t="s">
        <v>0</v>
      </c>
      <c r="W54" s="2" t="s">
        <v>0</v>
      </c>
      <c r="X54" s="2"/>
      <c r="Y54" s="8" t="e">
        <f t="shared" si="6"/>
        <v>#VALUE!</v>
      </c>
      <c r="Z54" s="8" t="str">
        <f t="shared" si="50"/>
        <v>NA</v>
      </c>
      <c r="AA54" s="8" t="str">
        <f t="shared" si="8"/>
        <v>NA</v>
      </c>
      <c r="AB54">
        <v>5.0357058349999999</v>
      </c>
      <c r="AC54" s="1">
        <v>5.7901E-5</v>
      </c>
      <c r="AD54">
        <v>240</v>
      </c>
      <c r="AE54" s="8">
        <f t="shared" si="9"/>
        <v>-2.0872941122928503E-5</v>
      </c>
      <c r="AF54" s="8" t="str">
        <f t="shared" si="51"/>
        <v>NA</v>
      </c>
      <c r="AG54" s="8">
        <f t="shared" si="11"/>
        <v>7.8773941122928503E-5</v>
      </c>
      <c r="AH54">
        <v>2.480168758</v>
      </c>
      <c r="AI54">
        <v>-1.707294097E-4</v>
      </c>
      <c r="AJ54">
        <v>240</v>
      </c>
      <c r="AK54" s="8">
        <f t="shared" si="12"/>
        <v>-1.0280270166071111E-5</v>
      </c>
      <c r="AL54" s="8" t="str">
        <f t="shared" si="52"/>
        <v>NA</v>
      </c>
      <c r="AM54" s="8">
        <f t="shared" si="14"/>
        <v>-1.6044913953392888E-4</v>
      </c>
      <c r="AN54">
        <v>4.9664395929999996</v>
      </c>
      <c r="AO54" s="1">
        <v>5.9253999999999999E-5</v>
      </c>
      <c r="AP54">
        <v>240</v>
      </c>
      <c r="AQ54" s="8">
        <f t="shared" si="15"/>
        <v>-2.0585833369130865E-5</v>
      </c>
      <c r="AR54" s="8" t="str">
        <f t="shared" si="53"/>
        <v>NA</v>
      </c>
      <c r="AS54" s="8">
        <f t="shared" si="54"/>
        <v>7.9839833369130871E-5</v>
      </c>
      <c r="AT54">
        <v>3.0817987530000002</v>
      </c>
      <c r="AU54">
        <v>-1.5587117620000001E-4</v>
      </c>
      <c r="AV54">
        <v>240</v>
      </c>
      <c r="AW54" s="8">
        <f t="shared" si="18"/>
        <v>-1.2774019379168817E-5</v>
      </c>
      <c r="AX54" s="8" t="str">
        <f t="shared" si="55"/>
        <v>NA</v>
      </c>
      <c r="AY54" s="8">
        <f t="shared" si="56"/>
        <v>-1.4309715682083118E-4</v>
      </c>
      <c r="AZ54">
        <v>4.9931991599999996</v>
      </c>
      <c r="BA54" s="1">
        <v>6.3100000000000002E-5</v>
      </c>
      <c r="BB54">
        <v>240</v>
      </c>
      <c r="BC54" s="8">
        <f t="shared" si="21"/>
        <v>-3.5022277137768752E-5</v>
      </c>
      <c r="BD54" s="8" t="str">
        <f t="shared" si="57"/>
        <v>NA</v>
      </c>
      <c r="BE54" s="8">
        <f t="shared" si="58"/>
        <v>9.8122277137768755E-5</v>
      </c>
      <c r="BF54">
        <v>9.4891228870000006</v>
      </c>
      <c r="BG54" s="1">
        <v>-4.7865999999999999E-5</v>
      </c>
      <c r="BH54">
        <v>240</v>
      </c>
      <c r="BI54" s="8">
        <f t="shared" si="24"/>
        <v>-3.9961644184917315E-5</v>
      </c>
      <c r="BJ54" s="10" t="str">
        <f t="shared" si="59"/>
        <v>NA</v>
      </c>
      <c r="BK54" s="8">
        <f t="shared" si="60"/>
        <v>-7.9043558150826835E-6</v>
      </c>
      <c r="BL54">
        <v>8.3329833509999993</v>
      </c>
      <c r="BM54">
        <v>1.08114992E-3</v>
      </c>
      <c r="BN54">
        <v>240</v>
      </c>
      <c r="BO54" s="8">
        <f t="shared" si="27"/>
        <v>-3.4540117426014514E-5</v>
      </c>
      <c r="BP54" s="8" t="str">
        <f t="shared" si="61"/>
        <v>NA</v>
      </c>
      <c r="BQ54" s="8">
        <f t="shared" si="29"/>
        <v>1.1156900374260145E-3</v>
      </c>
      <c r="BR54">
        <v>8.3507074830000008</v>
      </c>
      <c r="BS54">
        <v>1.059264287E-3</v>
      </c>
      <c r="BT54">
        <v>240</v>
      </c>
      <c r="BU54" s="8">
        <f t="shared" si="30"/>
        <v>-5.857182587647183E-5</v>
      </c>
      <c r="BV54" s="8" t="str">
        <f t="shared" si="62"/>
        <v>NA</v>
      </c>
      <c r="BW54" s="8">
        <f t="shared" si="63"/>
        <v>1.1178361128764719E-3</v>
      </c>
      <c r="BX54">
        <v>8.4588075259999993</v>
      </c>
      <c r="BY54">
        <v>1.0103225510000001E-3</v>
      </c>
      <c r="BZ54">
        <v>240</v>
      </c>
      <c r="CA54" s="8">
        <f t="shared" si="33"/>
        <v>-3.5061657143120737E-5</v>
      </c>
      <c r="CB54" s="8" t="str">
        <f t="shared" si="64"/>
        <v>NA</v>
      </c>
      <c r="CC54" s="8">
        <f t="shared" si="65"/>
        <v>1.0453842081431209E-3</v>
      </c>
      <c r="CD54">
        <v>6.3114820839999997</v>
      </c>
      <c r="CE54">
        <v>9.8845733400000006E-4</v>
      </c>
      <c r="CF54">
        <v>240</v>
      </c>
      <c r="CG54" s="8">
        <f t="shared" si="36"/>
        <v>-2.657961165892617E-5</v>
      </c>
      <c r="CH54" s="8" t="str">
        <f t="shared" si="66"/>
        <v>NA</v>
      </c>
      <c r="CI54" s="8">
        <f t="shared" si="67"/>
        <v>1.0150369456589261E-3</v>
      </c>
      <c r="CJ54">
        <v>8.2689558509999994</v>
      </c>
      <c r="CK54">
        <v>1.1173207769999999E-3</v>
      </c>
      <c r="CL54">
        <v>240</v>
      </c>
      <c r="CM54" s="8">
        <f t="shared" si="39"/>
        <v>-5.799842028606294E-5</v>
      </c>
      <c r="CN54" s="8" t="str">
        <f t="shared" si="68"/>
        <v>NA</v>
      </c>
      <c r="CO54" s="8">
        <f t="shared" si="69"/>
        <v>1.1753191972860629E-3</v>
      </c>
      <c r="CP54">
        <v>8.3018591639999997</v>
      </c>
      <c r="CQ54">
        <v>1.0612506100000001E-3</v>
      </c>
      <c r="CR54">
        <v>240</v>
      </c>
      <c r="CS54" s="8">
        <f t="shared" si="42"/>
        <v>-3.4411108039041451E-5</v>
      </c>
      <c r="CT54" s="8" t="str">
        <f t="shared" si="70"/>
        <v>NA</v>
      </c>
      <c r="CU54" s="8">
        <f t="shared" si="71"/>
        <v>1.0956617180390416E-3</v>
      </c>
      <c r="CV54">
        <v>9.4732783519999995</v>
      </c>
      <c r="CW54" s="1">
        <v>-2.8433E-5</v>
      </c>
      <c r="CX54">
        <v>240</v>
      </c>
      <c r="CY54" s="8">
        <f t="shared" si="45"/>
        <v>-3.9894917926074894E-5</v>
      </c>
      <c r="CZ54" s="10" t="str">
        <f t="shared" si="72"/>
        <v>NA</v>
      </c>
      <c r="DA54" s="8">
        <f t="shared" si="73"/>
        <v>1.1461917926074893E-5</v>
      </c>
      <c r="DB54" t="s">
        <v>4</v>
      </c>
      <c r="DC54" s="5" t="s">
        <v>8</v>
      </c>
    </row>
    <row r="55" spans="1:107" x14ac:dyDescent="0.25">
      <c r="A55" s="9">
        <v>45619.849998090278</v>
      </c>
      <c r="B55" t="s">
        <v>0</v>
      </c>
      <c r="C55">
        <v>54</v>
      </c>
      <c r="D55" s="7">
        <v>45619</v>
      </c>
      <c r="E55">
        <v>20.242499970000001</v>
      </c>
      <c r="F55">
        <v>14.050562530000001</v>
      </c>
      <c r="G55">
        <v>13.943887500000001</v>
      </c>
      <c r="H55">
        <v>14.31766245</v>
      </c>
      <c r="I55">
        <v>14.25104163</v>
      </c>
      <c r="J55">
        <v>4.9409441789999997</v>
      </c>
      <c r="K55" s="1">
        <v>7.1637999999999994E-5</v>
      </c>
      <c r="L55">
        <v>240</v>
      </c>
      <c r="M55" s="8">
        <f t="shared" si="0"/>
        <v>-3.4837973197225896E-5</v>
      </c>
      <c r="N55" s="8" t="str">
        <f t="shared" si="48"/>
        <v>NA</v>
      </c>
      <c r="O55" s="8">
        <f t="shared" si="2"/>
        <v>1.0647597319722589E-4</v>
      </c>
      <c r="P55">
        <v>5.4420008360000001</v>
      </c>
      <c r="Q55" s="1">
        <v>5.1028E-5</v>
      </c>
      <c r="R55">
        <v>240</v>
      </c>
      <c r="S55" s="8">
        <f t="shared" si="3"/>
        <v>-2.2941066798478894E-5</v>
      </c>
      <c r="T55" s="10" t="str">
        <f t="shared" si="49"/>
        <v>NA</v>
      </c>
      <c r="U55" s="8">
        <f t="shared" si="5"/>
        <v>7.3969066798478894E-5</v>
      </c>
      <c r="V55" s="2" t="s">
        <v>0</v>
      </c>
      <c r="W55" s="2" t="s">
        <v>0</v>
      </c>
      <c r="X55" s="2"/>
      <c r="Y55" s="8" t="e">
        <f t="shared" si="6"/>
        <v>#VALUE!</v>
      </c>
      <c r="Z55" s="8" t="str">
        <f t="shared" si="50"/>
        <v>NA</v>
      </c>
      <c r="AA55" s="8" t="str">
        <f t="shared" si="8"/>
        <v>NA</v>
      </c>
      <c r="AB55">
        <v>5.0926208260000001</v>
      </c>
      <c r="AC55" s="1">
        <v>7.3248000000000001E-5</v>
      </c>
      <c r="AD55">
        <v>240</v>
      </c>
      <c r="AE55" s="8">
        <f t="shared" si="9"/>
        <v>-2.1175752962733535E-5</v>
      </c>
      <c r="AF55" s="8" t="str">
        <f t="shared" si="51"/>
        <v>NA</v>
      </c>
      <c r="AG55" s="8">
        <f t="shared" si="11"/>
        <v>9.4423752962733532E-5</v>
      </c>
      <c r="AH55">
        <v>2.2866766690000002</v>
      </c>
      <c r="AI55">
        <v>-1.7406865460000001E-4</v>
      </c>
      <c r="AJ55">
        <v>240</v>
      </c>
      <c r="AK55" s="8">
        <f t="shared" si="12"/>
        <v>-9.508286971057209E-6</v>
      </c>
      <c r="AL55" s="8">
        <f t="shared" si="52"/>
        <v>3.9688557225746682E-7</v>
      </c>
      <c r="AM55" s="8">
        <f t="shared" si="14"/>
        <v>-1.6495725320120027E-4</v>
      </c>
      <c r="AN55">
        <v>5.0232766729999998</v>
      </c>
      <c r="AO55" s="1">
        <v>6.8780000000000002E-5</v>
      </c>
      <c r="AP55">
        <v>240</v>
      </c>
      <c r="AQ55" s="8">
        <f t="shared" si="15"/>
        <v>-2.0887411320284695E-5</v>
      </c>
      <c r="AR55" s="8" t="str">
        <f t="shared" si="53"/>
        <v>NA</v>
      </c>
      <c r="AS55" s="8">
        <f t="shared" si="54"/>
        <v>8.9667411320284697E-5</v>
      </c>
      <c r="AT55">
        <v>2.9081654170000002</v>
      </c>
      <c r="AU55">
        <v>-1.549567809E-4</v>
      </c>
      <c r="AV55">
        <v>240</v>
      </c>
      <c r="AW55" s="8">
        <f t="shared" si="18"/>
        <v>-1.2092514748153165E-5</v>
      </c>
      <c r="AX55" s="8" t="str">
        <f t="shared" si="55"/>
        <v>NA</v>
      </c>
      <c r="AY55" s="8">
        <f t="shared" si="56"/>
        <v>-1.4286426615184685E-4</v>
      </c>
      <c r="AZ55">
        <v>5.054065005</v>
      </c>
      <c r="BA55" s="1">
        <v>6.3748E-5</v>
      </c>
      <c r="BB55">
        <v>240</v>
      </c>
      <c r="BC55" s="8">
        <f t="shared" si="21"/>
        <v>-3.5635573850353216E-5</v>
      </c>
      <c r="BD55" s="8" t="str">
        <f t="shared" si="57"/>
        <v>NA</v>
      </c>
      <c r="BE55" s="8">
        <f t="shared" si="58"/>
        <v>9.9383573850353216E-5</v>
      </c>
      <c r="BF55">
        <v>9.4862725060000006</v>
      </c>
      <c r="BG55" s="1">
        <v>5.2389999999999998E-5</v>
      </c>
      <c r="BH55">
        <v>240</v>
      </c>
      <c r="BI55" s="8">
        <f t="shared" si="24"/>
        <v>-3.9989926092822782E-5</v>
      </c>
      <c r="BJ55" s="10" t="str">
        <f t="shared" si="59"/>
        <v>NA</v>
      </c>
      <c r="BK55" s="8">
        <f t="shared" si="60"/>
        <v>9.2379926092822781E-5</v>
      </c>
      <c r="BL55">
        <v>9.2642383099999996</v>
      </c>
      <c r="BM55">
        <v>6.7255052250000003E-4</v>
      </c>
      <c r="BN55">
        <v>240</v>
      </c>
      <c r="BO55" s="8">
        <f t="shared" si="27"/>
        <v>-3.8521859086559844E-5</v>
      </c>
      <c r="BP55" s="8" t="str">
        <f t="shared" si="61"/>
        <v>NA</v>
      </c>
      <c r="BQ55" s="8">
        <f t="shared" si="29"/>
        <v>7.1107238158655986E-4</v>
      </c>
      <c r="BR55">
        <v>9.2697812479999993</v>
      </c>
      <c r="BS55">
        <v>6.700717033E-4</v>
      </c>
      <c r="BT55">
        <v>240</v>
      </c>
      <c r="BU55" s="8">
        <f t="shared" si="30"/>
        <v>-6.5360056491739439E-5</v>
      </c>
      <c r="BV55" s="8" t="str">
        <f t="shared" si="62"/>
        <v>NA</v>
      </c>
      <c r="BW55" s="8">
        <f t="shared" si="63"/>
        <v>7.3543175979173944E-4</v>
      </c>
      <c r="BX55">
        <v>9.3459512829999998</v>
      </c>
      <c r="BY55">
        <v>6.7446547540000003E-4</v>
      </c>
      <c r="BZ55">
        <v>240</v>
      </c>
      <c r="CA55" s="8">
        <f t="shared" si="33"/>
        <v>-3.8861631826219625E-5</v>
      </c>
      <c r="CB55" s="8" t="str">
        <f t="shared" si="64"/>
        <v>NA</v>
      </c>
      <c r="CC55" s="8">
        <f t="shared" si="65"/>
        <v>7.1332710722621969E-4</v>
      </c>
      <c r="CD55">
        <v>7.77331416</v>
      </c>
      <c r="CE55">
        <v>1.166160943E-3</v>
      </c>
      <c r="CF55">
        <v>240</v>
      </c>
      <c r="CG55" s="8">
        <f t="shared" si="36"/>
        <v>-3.276885189183419E-5</v>
      </c>
      <c r="CH55" s="8" t="str">
        <f t="shared" si="66"/>
        <v>NA</v>
      </c>
      <c r="CI55" s="8">
        <f t="shared" si="67"/>
        <v>1.1989297948918343E-3</v>
      </c>
      <c r="CJ55">
        <v>9.2375416870000002</v>
      </c>
      <c r="CK55">
        <v>6.9370934679999999E-4</v>
      </c>
      <c r="CL55">
        <v>240</v>
      </c>
      <c r="CM55" s="8">
        <f t="shared" si="39"/>
        <v>-6.5132739420078944E-5</v>
      </c>
      <c r="CN55" s="8" t="str">
        <f t="shared" si="68"/>
        <v>NA</v>
      </c>
      <c r="CO55" s="8">
        <f t="shared" si="69"/>
        <v>7.5884208622007895E-4</v>
      </c>
      <c r="CP55">
        <v>9.2305970829999993</v>
      </c>
      <c r="CQ55">
        <v>6.5939586940000003E-4</v>
      </c>
      <c r="CR55">
        <v>240</v>
      </c>
      <c r="CS55" s="8">
        <f t="shared" si="42"/>
        <v>-3.8381974666208288E-5</v>
      </c>
      <c r="CT55" s="8" t="str">
        <f t="shared" si="70"/>
        <v>NA</v>
      </c>
      <c r="CU55" s="8">
        <f t="shared" si="71"/>
        <v>6.9777784406620832E-4</v>
      </c>
      <c r="CV55">
        <v>9.470214168</v>
      </c>
      <c r="CW55" s="1">
        <v>2.5230999999999999E-5</v>
      </c>
      <c r="CX55">
        <v>240</v>
      </c>
      <c r="CY55" s="8">
        <f t="shared" si="45"/>
        <v>-3.9922231247520009E-5</v>
      </c>
      <c r="CZ55" s="10" t="str">
        <f t="shared" si="72"/>
        <v>NA</v>
      </c>
      <c r="DA55" s="8">
        <f t="shared" si="73"/>
        <v>6.5153231247520012E-5</v>
      </c>
      <c r="DB55" t="s">
        <v>4</v>
      </c>
      <c r="DC55" s="5" t="s">
        <v>8</v>
      </c>
    </row>
    <row r="56" spans="1:107" x14ac:dyDescent="0.25">
      <c r="A56" s="9">
        <v>45619.863886921295</v>
      </c>
      <c r="B56" t="s">
        <v>0</v>
      </c>
      <c r="C56">
        <v>55</v>
      </c>
      <c r="D56" s="7">
        <v>45619</v>
      </c>
      <c r="E56">
        <v>20.442500070000001</v>
      </c>
      <c r="F56">
        <v>14.06618748</v>
      </c>
      <c r="G56">
        <v>13.943608360000001</v>
      </c>
      <c r="H56">
        <v>14.29865835</v>
      </c>
      <c r="I56">
        <v>14.242525000000001</v>
      </c>
      <c r="J56">
        <v>5.0026583330000003</v>
      </c>
      <c r="K56" s="1">
        <v>6.4895999999999997E-5</v>
      </c>
      <c r="L56">
        <v>240</v>
      </c>
      <c r="M56" s="8">
        <f t="shared" si="0"/>
        <v>-3.5457600065027862E-5</v>
      </c>
      <c r="N56" s="8" t="str">
        <f t="shared" si="48"/>
        <v>NA</v>
      </c>
      <c r="O56" s="8">
        <f t="shared" si="2"/>
        <v>1.0035360006502785E-4</v>
      </c>
      <c r="P56">
        <v>5.4949866629999997</v>
      </c>
      <c r="Q56" s="1">
        <v>5.3161999999999997E-5</v>
      </c>
      <c r="R56">
        <v>240</v>
      </c>
      <c r="S56" s="8">
        <f t="shared" si="3"/>
        <v>-2.3187767380900662E-5</v>
      </c>
      <c r="T56" s="10" t="str">
        <f t="shared" si="49"/>
        <v>NA</v>
      </c>
      <c r="U56" s="8">
        <f t="shared" si="5"/>
        <v>7.6349767380900655E-5</v>
      </c>
      <c r="V56" s="2" t="s">
        <v>0</v>
      </c>
      <c r="W56" s="2" t="s">
        <v>0</v>
      </c>
      <c r="X56" s="2"/>
      <c r="Y56" s="8" t="e">
        <f t="shared" si="6"/>
        <v>#VALUE!</v>
      </c>
      <c r="Z56" s="8" t="str">
        <f t="shared" si="50"/>
        <v>NA</v>
      </c>
      <c r="AA56" s="8" t="str">
        <f t="shared" si="8"/>
        <v>NA</v>
      </c>
      <c r="AB56">
        <v>5.1479987559999998</v>
      </c>
      <c r="AC56" s="1">
        <v>6.3540000000000005E-5</v>
      </c>
      <c r="AD56">
        <v>240</v>
      </c>
      <c r="AE56" s="8">
        <f t="shared" si="9"/>
        <v>-2.1473648661649929E-5</v>
      </c>
      <c r="AF56" s="8" t="str">
        <f t="shared" si="51"/>
        <v>NA</v>
      </c>
      <c r="AG56" s="8">
        <f t="shared" si="11"/>
        <v>8.5013648661649941E-5</v>
      </c>
      <c r="AH56">
        <v>2.1196645790000002</v>
      </c>
      <c r="AI56">
        <v>-1.194320803E-4</v>
      </c>
      <c r="AJ56">
        <v>240</v>
      </c>
      <c r="AK56" s="8">
        <f t="shared" si="12"/>
        <v>-8.8416751066499509E-6</v>
      </c>
      <c r="AL56" s="8">
        <f t="shared" si="52"/>
        <v>5.3719694243051263E-6</v>
      </c>
      <c r="AM56" s="8">
        <f t="shared" si="14"/>
        <v>-1.1596237461765517E-4</v>
      </c>
      <c r="AN56">
        <v>5.0790854239999996</v>
      </c>
      <c r="AO56" s="1">
        <v>5.8139E-5</v>
      </c>
      <c r="AP56">
        <v>240</v>
      </c>
      <c r="AQ56" s="8">
        <f t="shared" si="15"/>
        <v>-2.1186193137744272E-5</v>
      </c>
      <c r="AR56" s="8" t="str">
        <f t="shared" si="53"/>
        <v>NA</v>
      </c>
      <c r="AS56" s="8">
        <f t="shared" si="54"/>
        <v>7.9325193137744272E-5</v>
      </c>
      <c r="AT56">
        <v>2.748028755</v>
      </c>
      <c r="AU56">
        <v>-1.5151404660000001E-4</v>
      </c>
      <c r="AV56">
        <v>240</v>
      </c>
      <c r="AW56" s="8">
        <f t="shared" si="18"/>
        <v>-1.1462746359098241E-5</v>
      </c>
      <c r="AX56" s="8" t="str">
        <f t="shared" si="55"/>
        <v>NA</v>
      </c>
      <c r="AY56" s="8">
        <f t="shared" si="56"/>
        <v>-1.4005130024090178E-4</v>
      </c>
      <c r="AZ56">
        <v>5.108790827</v>
      </c>
      <c r="BA56" s="1">
        <v>5.4246999999999997E-5</v>
      </c>
      <c r="BB56">
        <v>240</v>
      </c>
      <c r="BC56" s="8">
        <f t="shared" si="21"/>
        <v>-3.6209840828969702E-5</v>
      </c>
      <c r="BD56" s="8" t="str">
        <f t="shared" si="57"/>
        <v>NA</v>
      </c>
      <c r="BE56" s="8">
        <f t="shared" si="58"/>
        <v>9.0456840828969699E-5</v>
      </c>
      <c r="BF56">
        <v>9.4587254250000008</v>
      </c>
      <c r="BG56" s="1">
        <v>-3.2333999999999999E-5</v>
      </c>
      <c r="BH56">
        <v>240</v>
      </c>
      <c r="BI56" s="8">
        <f t="shared" si="24"/>
        <v>-3.9913968554560402E-5</v>
      </c>
      <c r="BJ56" s="10" t="str">
        <f t="shared" si="59"/>
        <v>NA</v>
      </c>
      <c r="BK56" s="8">
        <f t="shared" si="60"/>
        <v>7.5799685545604033E-6</v>
      </c>
      <c r="BL56">
        <v>9.847819157</v>
      </c>
      <c r="BM56">
        <v>3.1816211459999999E-4</v>
      </c>
      <c r="BN56">
        <v>240</v>
      </c>
      <c r="BO56" s="8">
        <f t="shared" si="27"/>
        <v>-4.1077828236538834E-5</v>
      </c>
      <c r="BP56" s="8" t="str">
        <f t="shared" si="61"/>
        <v>NA</v>
      </c>
      <c r="BQ56" s="8">
        <f t="shared" si="29"/>
        <v>3.5923994283653884E-4</v>
      </c>
      <c r="BR56">
        <v>9.8452300109999999</v>
      </c>
      <c r="BS56">
        <v>3.2573971399999999E-4</v>
      </c>
      <c r="BT56">
        <v>240</v>
      </c>
      <c r="BU56" s="8">
        <f t="shared" si="30"/>
        <v>-6.9780545670186946E-5</v>
      </c>
      <c r="BV56" s="8" t="str">
        <f t="shared" si="62"/>
        <v>NA</v>
      </c>
      <c r="BW56" s="8">
        <f t="shared" si="63"/>
        <v>3.9552025967018694E-4</v>
      </c>
      <c r="BX56">
        <v>9.9088033360000001</v>
      </c>
      <c r="BY56">
        <v>3.1404979090000001E-4</v>
      </c>
      <c r="BZ56">
        <v>240</v>
      </c>
      <c r="CA56" s="8">
        <f t="shared" si="33"/>
        <v>-4.1332209190349067E-5</v>
      </c>
      <c r="CB56" s="8" t="str">
        <f t="shared" si="64"/>
        <v>NA</v>
      </c>
      <c r="CC56" s="8">
        <f t="shared" si="65"/>
        <v>3.5538200009034907E-4</v>
      </c>
      <c r="CD56">
        <v>8.6606508180000006</v>
      </c>
      <c r="CE56">
        <v>4.45695779E-4</v>
      </c>
      <c r="CF56">
        <v>240</v>
      </c>
      <c r="CG56" s="8">
        <f t="shared" si="36"/>
        <v>-3.6546250036820349E-5</v>
      </c>
      <c r="CH56" s="8" t="str">
        <f t="shared" si="66"/>
        <v>NA</v>
      </c>
      <c r="CI56" s="8">
        <f t="shared" si="67"/>
        <v>4.8224202903682033E-4</v>
      </c>
      <c r="CJ56">
        <v>9.8297233300000002</v>
      </c>
      <c r="CK56">
        <v>3.1291720000000003E-4</v>
      </c>
      <c r="CL56">
        <v>240</v>
      </c>
      <c r="CM56" s="8">
        <f t="shared" si="39"/>
        <v>-6.9670638165689389E-5</v>
      </c>
      <c r="CN56" s="8" t="str">
        <f t="shared" si="68"/>
        <v>NA</v>
      </c>
      <c r="CO56" s="8">
        <f t="shared" si="69"/>
        <v>3.825878381656894E-4</v>
      </c>
      <c r="CP56">
        <v>9.7955071010000001</v>
      </c>
      <c r="CQ56">
        <v>2.71924406E-4</v>
      </c>
      <c r="CR56">
        <v>240</v>
      </c>
      <c r="CS56" s="8">
        <f t="shared" si="42"/>
        <v>-4.0859620974929981E-5</v>
      </c>
      <c r="CT56" s="8" t="str">
        <f t="shared" si="70"/>
        <v>NA</v>
      </c>
      <c r="CU56" s="8">
        <f t="shared" si="71"/>
        <v>3.1278402697492997E-4</v>
      </c>
      <c r="CV56">
        <v>9.4501537879999997</v>
      </c>
      <c r="CW56" s="1">
        <v>-4.7505E-5</v>
      </c>
      <c r="CX56">
        <v>240</v>
      </c>
      <c r="CY56" s="8">
        <f t="shared" si="45"/>
        <v>-3.9877797925399851E-5</v>
      </c>
      <c r="CZ56" s="10" t="str">
        <f t="shared" si="72"/>
        <v>NA</v>
      </c>
      <c r="DA56" s="8">
        <f t="shared" si="73"/>
        <v>-7.6272020746001492E-6</v>
      </c>
      <c r="DB56" t="s">
        <v>4</v>
      </c>
      <c r="DC56" s="5" t="s">
        <v>8</v>
      </c>
    </row>
    <row r="57" spans="1:107" x14ac:dyDescent="0.25">
      <c r="A57" s="9">
        <v>45619.877775752313</v>
      </c>
      <c r="B57" t="s">
        <v>0</v>
      </c>
      <c r="C57">
        <v>56</v>
      </c>
      <c r="D57" s="7">
        <v>45619</v>
      </c>
      <c r="E57">
        <v>20.9375</v>
      </c>
      <c r="F57">
        <v>14.05589168</v>
      </c>
      <c r="G57">
        <v>13.95632919</v>
      </c>
      <c r="H57">
        <v>14.4122916</v>
      </c>
      <c r="I57">
        <v>14.33294173</v>
      </c>
      <c r="J57">
        <v>5.0623458479999996</v>
      </c>
      <c r="K57" s="1">
        <v>4.4298000000000002E-5</v>
      </c>
      <c r="L57">
        <v>240</v>
      </c>
      <c r="M57" s="8">
        <f t="shared" si="0"/>
        <v>-3.6067339672638255E-5</v>
      </c>
      <c r="N57" s="8" t="str">
        <f t="shared" si="48"/>
        <v>NA</v>
      </c>
      <c r="O57" s="8">
        <f t="shared" si="2"/>
        <v>8.0365339672638263E-5</v>
      </c>
      <c r="P57">
        <v>5.5616129040000004</v>
      </c>
      <c r="Q57" s="1">
        <v>5.1338999999999998E-5</v>
      </c>
      <c r="R57">
        <v>240</v>
      </c>
      <c r="S57" s="8">
        <f t="shared" si="3"/>
        <v>-2.3492535800111101E-5</v>
      </c>
      <c r="T57" s="10" t="str">
        <f t="shared" si="49"/>
        <v>NA</v>
      </c>
      <c r="U57" s="8">
        <f t="shared" si="5"/>
        <v>7.4831535800111095E-5</v>
      </c>
      <c r="V57" s="2" t="s">
        <v>0</v>
      </c>
      <c r="W57" s="2" t="s">
        <v>0</v>
      </c>
      <c r="X57" s="2"/>
      <c r="Y57" s="8" t="e">
        <f t="shared" si="6"/>
        <v>#VALUE!</v>
      </c>
      <c r="Z57" s="8" t="str">
        <f t="shared" si="50"/>
        <v>NA</v>
      </c>
      <c r="AA57" s="8" t="str">
        <f t="shared" si="8"/>
        <v>NA</v>
      </c>
      <c r="AB57">
        <v>5.1982862509999999</v>
      </c>
      <c r="AC57" s="1">
        <v>4.1112000000000002E-5</v>
      </c>
      <c r="AD57">
        <v>240</v>
      </c>
      <c r="AE57" s="8">
        <f t="shared" si="9"/>
        <v>-2.175169891294065E-5</v>
      </c>
      <c r="AF57" s="8" t="str">
        <f t="shared" si="51"/>
        <v>NA</v>
      </c>
      <c r="AG57" s="8">
        <f t="shared" si="11"/>
        <v>6.2863698912940649E-5</v>
      </c>
      <c r="AH57">
        <v>1.9573274919999999</v>
      </c>
      <c r="AI57">
        <v>-1.142417017E-4</v>
      </c>
      <c r="AJ57">
        <v>240</v>
      </c>
      <c r="AK57" s="8">
        <f t="shared" si="12"/>
        <v>-8.190237363672501E-6</v>
      </c>
      <c r="AL57" s="8">
        <f t="shared" si="52"/>
        <v>1.0207790711986487E-5</v>
      </c>
      <c r="AM57" s="8">
        <f t="shared" si="14"/>
        <v>-1.16259255048314E-4</v>
      </c>
      <c r="AN57">
        <v>5.1347791689999998</v>
      </c>
      <c r="AO57" s="1">
        <v>5.2790000000000001E-5</v>
      </c>
      <c r="AP57">
        <v>240</v>
      </c>
      <c r="AQ57" s="8">
        <f t="shared" si="15"/>
        <v>-2.1485960002114473E-5</v>
      </c>
      <c r="AR57" s="8" t="str">
        <f t="shared" si="53"/>
        <v>NA</v>
      </c>
      <c r="AS57" s="8">
        <f t="shared" si="54"/>
        <v>7.4275960002114481E-5</v>
      </c>
      <c r="AT57">
        <v>2.5449808310000002</v>
      </c>
      <c r="AU57">
        <v>-1.264013708E-4</v>
      </c>
      <c r="AV57">
        <v>240</v>
      </c>
      <c r="AW57" s="8">
        <f t="shared" si="18"/>
        <v>-1.0649212856346318E-5</v>
      </c>
      <c r="AX57" s="8" t="str">
        <f t="shared" si="55"/>
        <v>NA</v>
      </c>
      <c r="AY57" s="8">
        <f t="shared" si="56"/>
        <v>-1.1575215794365368E-4</v>
      </c>
      <c r="AZ57">
        <v>5.1626512509999998</v>
      </c>
      <c r="BA57" s="1">
        <v>4.5852000000000001E-5</v>
      </c>
      <c r="BB57">
        <v>240</v>
      </c>
      <c r="BC57" s="8">
        <f t="shared" si="21"/>
        <v>-3.6781978527751468E-5</v>
      </c>
      <c r="BD57" s="8" t="str">
        <f t="shared" si="57"/>
        <v>NA</v>
      </c>
      <c r="BE57" s="8">
        <f t="shared" si="58"/>
        <v>8.2633978527751469E-5</v>
      </c>
      <c r="BF57">
        <v>9.4204542040000003</v>
      </c>
      <c r="BG57" s="1">
        <v>3.7304000000000001E-5</v>
      </c>
      <c r="BH57">
        <v>240</v>
      </c>
      <c r="BI57" s="8">
        <f t="shared" si="24"/>
        <v>-3.9792477732782737E-5</v>
      </c>
      <c r="BJ57" s="10" t="str">
        <f t="shared" si="59"/>
        <v>NA</v>
      </c>
      <c r="BK57" s="8">
        <f t="shared" si="60"/>
        <v>7.7096477732782744E-5</v>
      </c>
      <c r="BL57">
        <v>10.025620849999999</v>
      </c>
      <c r="BM57" s="1">
        <v>9.0480000000000001E-5</v>
      </c>
      <c r="BN57">
        <v>240</v>
      </c>
      <c r="BO57" s="8">
        <f t="shared" si="27"/>
        <v>-4.1951188452261343E-5</v>
      </c>
      <c r="BP57" s="8" t="str">
        <f t="shared" si="61"/>
        <v>NA</v>
      </c>
      <c r="BQ57" s="8">
        <f t="shared" si="29"/>
        <v>1.3243118845226136E-4</v>
      </c>
      <c r="BR57">
        <v>10.020768759999999</v>
      </c>
      <c r="BS57">
        <v>1.036009938E-4</v>
      </c>
      <c r="BT57">
        <v>240</v>
      </c>
      <c r="BU57" s="8">
        <f t="shared" si="30"/>
        <v>-7.1394266907044807E-5</v>
      </c>
      <c r="BV57" s="8" t="str">
        <f t="shared" si="62"/>
        <v>NA</v>
      </c>
      <c r="BW57" s="8">
        <f t="shared" si="63"/>
        <v>1.7499526070704482E-4</v>
      </c>
      <c r="BX57">
        <v>10.066575</v>
      </c>
      <c r="BY57">
        <v>1.022708422E-4</v>
      </c>
      <c r="BZ57">
        <v>240</v>
      </c>
      <c r="CA57" s="8">
        <f t="shared" si="33"/>
        <v>-4.2122556918140667E-5</v>
      </c>
      <c r="CB57" s="8" t="str">
        <f t="shared" si="64"/>
        <v>NA</v>
      </c>
      <c r="CC57" s="8">
        <f t="shared" si="65"/>
        <v>1.4439339911814068E-4</v>
      </c>
      <c r="CD57">
        <v>9.2900541420000007</v>
      </c>
      <c r="CE57">
        <v>6.8584990220000002E-4</v>
      </c>
      <c r="CF57">
        <v>240</v>
      </c>
      <c r="CG57" s="8">
        <f t="shared" si="36"/>
        <v>-3.9241661238044597E-5</v>
      </c>
      <c r="CH57" s="8" t="str">
        <f t="shared" si="66"/>
        <v>NA</v>
      </c>
      <c r="CI57" s="8">
        <f t="shared" si="67"/>
        <v>7.2509156343804467E-4</v>
      </c>
      <c r="CJ57">
        <v>10.00784415</v>
      </c>
      <c r="CK57">
        <v>1.2943848449999999E-4</v>
      </c>
      <c r="CL57">
        <v>240</v>
      </c>
      <c r="CM57" s="8">
        <f t="shared" si="39"/>
        <v>-7.1302183846542227E-5</v>
      </c>
      <c r="CN57" s="8" t="str">
        <f t="shared" si="68"/>
        <v>NA</v>
      </c>
      <c r="CO57" s="8">
        <f t="shared" si="69"/>
        <v>2.0074066834654221E-4</v>
      </c>
      <c r="CP57">
        <v>9.9706653989999996</v>
      </c>
      <c r="CQ57">
        <v>1.2245922900000001E-4</v>
      </c>
      <c r="CR57">
        <v>240</v>
      </c>
      <c r="CS57" s="8">
        <f t="shared" si="42"/>
        <v>-4.1721232969616095E-5</v>
      </c>
      <c r="CT57" s="8" t="str">
        <f t="shared" si="70"/>
        <v>NA</v>
      </c>
      <c r="CU57" s="8">
        <f t="shared" si="71"/>
        <v>1.6418046196961609E-4</v>
      </c>
      <c r="CV57">
        <v>9.4219541790000001</v>
      </c>
      <c r="CW57" s="1">
        <v>3.3025999999999999E-5</v>
      </c>
      <c r="CX57">
        <v>240</v>
      </c>
      <c r="CY57" s="8">
        <f t="shared" si="45"/>
        <v>-3.9798813703479543E-5</v>
      </c>
      <c r="CZ57" s="10" t="str">
        <f t="shared" si="72"/>
        <v>NA</v>
      </c>
      <c r="DA57" s="8">
        <f t="shared" si="73"/>
        <v>7.2824813703479548E-5</v>
      </c>
      <c r="DB57" t="s">
        <v>4</v>
      </c>
      <c r="DC57" s="5" t="s">
        <v>8</v>
      </c>
    </row>
    <row r="58" spans="1:107" x14ac:dyDescent="0.25">
      <c r="A58" s="9">
        <v>45619.891664583331</v>
      </c>
      <c r="B58" t="s">
        <v>0</v>
      </c>
      <c r="C58">
        <v>57</v>
      </c>
      <c r="D58" s="7">
        <v>45619</v>
      </c>
      <c r="E58">
        <v>21.242499970000001</v>
      </c>
      <c r="F58">
        <v>14.056445780000001</v>
      </c>
      <c r="G58">
        <v>13.942750029999999</v>
      </c>
      <c r="H58">
        <v>14.25965006</v>
      </c>
      <c r="I58">
        <v>14.179200010000001</v>
      </c>
      <c r="J58">
        <v>5.1168637529999996</v>
      </c>
      <c r="K58" s="1">
        <v>4.4428000000000002E-5</v>
      </c>
      <c r="L58">
        <v>240</v>
      </c>
      <c r="M58" s="8">
        <f t="shared" si="0"/>
        <v>-3.6644459393775506E-5</v>
      </c>
      <c r="N58" s="8" t="str">
        <f t="shared" si="48"/>
        <v>NA</v>
      </c>
      <c r="O58" s="8">
        <f t="shared" si="2"/>
        <v>8.1072459393775502E-5</v>
      </c>
      <c r="P58">
        <v>5.6174462539999999</v>
      </c>
      <c r="Q58" s="1">
        <v>5.4075E-5</v>
      </c>
      <c r="R58">
        <v>240</v>
      </c>
      <c r="S58" s="8">
        <f t="shared" si="3"/>
        <v>-2.3752234552987949E-5</v>
      </c>
      <c r="T58" s="10" t="str">
        <f t="shared" si="49"/>
        <v>NA</v>
      </c>
      <c r="U58" s="8">
        <f t="shared" si="5"/>
        <v>7.7827234552987952E-5</v>
      </c>
      <c r="V58" s="2" t="s">
        <v>0</v>
      </c>
      <c r="W58" s="2" t="s">
        <v>0</v>
      </c>
      <c r="X58" s="2"/>
      <c r="Y58" s="8" t="e">
        <f t="shared" si="6"/>
        <v>#VALUE!</v>
      </c>
      <c r="Z58" s="8" t="str">
        <f t="shared" si="50"/>
        <v>NA</v>
      </c>
      <c r="AA58" s="8" t="str">
        <f t="shared" si="8"/>
        <v>NA</v>
      </c>
      <c r="AB58">
        <v>5.2472500010000003</v>
      </c>
      <c r="AC58" s="1">
        <v>4.8554000000000003E-5</v>
      </c>
      <c r="AD58">
        <v>240</v>
      </c>
      <c r="AE58" s="8">
        <f t="shared" si="9"/>
        <v>-2.2025513915097642E-5</v>
      </c>
      <c r="AF58" s="8" t="str">
        <f t="shared" si="51"/>
        <v>NA</v>
      </c>
      <c r="AG58" s="8">
        <f t="shared" si="11"/>
        <v>7.0579513915097641E-5</v>
      </c>
      <c r="AH58">
        <v>1.8135112609999999</v>
      </c>
      <c r="AI58">
        <v>-1.058214053E-4</v>
      </c>
      <c r="AJ58">
        <v>240</v>
      </c>
      <c r="AK58" s="8">
        <f t="shared" si="12"/>
        <v>-7.6122764317937E-6</v>
      </c>
      <c r="AL58" s="8">
        <f t="shared" si="52"/>
        <v>1.449189857813232E-5</v>
      </c>
      <c r="AM58" s="8">
        <f t="shared" si="14"/>
        <v>-1.1270102744633862E-4</v>
      </c>
      <c r="AN58">
        <v>5.1898258349999997</v>
      </c>
      <c r="AO58" s="1">
        <v>4.3191E-5</v>
      </c>
      <c r="AP58">
        <v>240</v>
      </c>
      <c r="AQ58" s="8">
        <f t="shared" si="15"/>
        <v>-2.1784473986172045E-5</v>
      </c>
      <c r="AR58" s="8" t="str">
        <f t="shared" si="53"/>
        <v>NA</v>
      </c>
      <c r="AS58" s="8">
        <f t="shared" si="54"/>
        <v>6.4975473986172042E-5</v>
      </c>
      <c r="AT58">
        <v>2.4217345840000002</v>
      </c>
      <c r="AU58" s="1">
        <v>-9.9685999999999994E-5</v>
      </c>
      <c r="AV58">
        <v>240</v>
      </c>
      <c r="AW58" s="8">
        <f t="shared" si="18"/>
        <v>-1.0165314930373031E-5</v>
      </c>
      <c r="AX58" s="8" t="str">
        <f t="shared" si="55"/>
        <v>NA</v>
      </c>
      <c r="AY58" s="8">
        <f t="shared" si="56"/>
        <v>-8.9520685069626959E-5</v>
      </c>
      <c r="AZ58">
        <v>5.2179029110000004</v>
      </c>
      <c r="BA58" s="1">
        <v>4.9248E-5</v>
      </c>
      <c r="BB58">
        <v>240</v>
      </c>
      <c r="BC58" s="8">
        <f t="shared" si="21"/>
        <v>-3.7368052106272793E-5</v>
      </c>
      <c r="BD58" s="8" t="str">
        <f t="shared" si="57"/>
        <v>NA</v>
      </c>
      <c r="BE58" s="8">
        <f t="shared" si="58"/>
        <v>8.66160521062728E-5</v>
      </c>
      <c r="BF58">
        <v>9.4393429120000008</v>
      </c>
      <c r="BG58" s="1">
        <v>-1.6571000000000001E-5</v>
      </c>
      <c r="BH58">
        <v>240</v>
      </c>
      <c r="BI58" s="8">
        <f t="shared" si="24"/>
        <v>-3.9912351046039636E-5</v>
      </c>
      <c r="BJ58" s="10" t="str">
        <f t="shared" si="59"/>
        <v>NA</v>
      </c>
      <c r="BK58" s="8">
        <f t="shared" si="60"/>
        <v>2.3341351046039635E-5</v>
      </c>
      <c r="BL58">
        <v>10.24094996</v>
      </c>
      <c r="BM58">
        <v>1.400480365E-4</v>
      </c>
      <c r="BN58">
        <v>240</v>
      </c>
      <c r="BO58" s="8">
        <f t="shared" si="27"/>
        <v>-4.2986742732824223E-5</v>
      </c>
      <c r="BP58" s="8" t="str">
        <f t="shared" si="61"/>
        <v>NA</v>
      </c>
      <c r="BQ58" s="8">
        <f t="shared" si="29"/>
        <v>1.8303477923282423E-4</v>
      </c>
      <c r="BR58">
        <v>10.23911668</v>
      </c>
      <c r="BS58">
        <v>1.4277801849999999E-4</v>
      </c>
      <c r="BT58">
        <v>240</v>
      </c>
      <c r="BU58" s="8">
        <f t="shared" si="30"/>
        <v>-7.3327513398887555E-5</v>
      </c>
      <c r="BV58" s="8" t="str">
        <f t="shared" si="62"/>
        <v>NA</v>
      </c>
      <c r="BW58" s="8">
        <f t="shared" si="63"/>
        <v>2.1610553189888753E-4</v>
      </c>
      <c r="BX58">
        <v>10.277475000000001</v>
      </c>
      <c r="BY58">
        <v>1.35506516E-4</v>
      </c>
      <c r="BZ58">
        <v>240</v>
      </c>
      <c r="CA58" s="8">
        <f t="shared" si="33"/>
        <v>-4.3140057855339101E-5</v>
      </c>
      <c r="CB58" s="8" t="str">
        <f t="shared" si="64"/>
        <v>NA</v>
      </c>
      <c r="CC58" s="8">
        <f t="shared" si="65"/>
        <v>1.7864657385533909E-4</v>
      </c>
      <c r="CD58">
        <v>9.8154170749999992</v>
      </c>
      <c r="CE58">
        <v>1.6274124929999999E-4</v>
      </c>
      <c r="CF58">
        <v>240</v>
      </c>
      <c r="CG58" s="8">
        <f t="shared" si="36"/>
        <v>-4.1502504529490231E-5</v>
      </c>
      <c r="CH58" s="8" t="str">
        <f t="shared" si="66"/>
        <v>NA</v>
      </c>
      <c r="CI58" s="8">
        <f t="shared" si="67"/>
        <v>2.0424375382949021E-4</v>
      </c>
      <c r="CJ58">
        <v>10.246616660000001</v>
      </c>
      <c r="CK58">
        <v>1.3897244119999999E-4</v>
      </c>
      <c r="CL58">
        <v>240</v>
      </c>
      <c r="CM58" s="8">
        <f t="shared" si="39"/>
        <v>-7.3381224563739858E-5</v>
      </c>
      <c r="CN58" s="8" t="str">
        <f t="shared" si="68"/>
        <v>NA</v>
      </c>
      <c r="CO58" s="8">
        <f t="shared" si="69"/>
        <v>2.1235366576373985E-4</v>
      </c>
      <c r="CP58">
        <v>10.195574990000001</v>
      </c>
      <c r="CQ58">
        <v>1.1119292259999999E-4</v>
      </c>
      <c r="CR58">
        <v>240</v>
      </c>
      <c r="CS58" s="8">
        <f t="shared" si="42"/>
        <v>-4.279627972211544E-5</v>
      </c>
      <c r="CT58" s="8" t="str">
        <f t="shared" si="70"/>
        <v>NA</v>
      </c>
      <c r="CU58" s="8">
        <f t="shared" si="71"/>
        <v>1.5398920232211543E-4</v>
      </c>
      <c r="CV58">
        <v>9.4324433170000006</v>
      </c>
      <c r="CW58" s="1">
        <v>-2.8852000000000001E-5</v>
      </c>
      <c r="CX58">
        <v>240</v>
      </c>
      <c r="CY58" s="8">
        <f t="shared" si="45"/>
        <v>-3.9883177505012171E-5</v>
      </c>
      <c r="CZ58" s="10" t="str">
        <f t="shared" si="72"/>
        <v>NA</v>
      </c>
      <c r="DA58" s="8">
        <f t="shared" si="73"/>
        <v>1.1031177505012171E-5</v>
      </c>
      <c r="DB58" t="s">
        <v>4</v>
      </c>
      <c r="DC58" s="5" t="s">
        <v>8</v>
      </c>
    </row>
    <row r="59" spans="1:107" x14ac:dyDescent="0.25">
      <c r="A59" s="9">
        <v>45619.905553414355</v>
      </c>
      <c r="B59" t="s">
        <v>0</v>
      </c>
      <c r="C59">
        <v>58</v>
      </c>
      <c r="D59" s="7">
        <v>45619</v>
      </c>
      <c r="E59">
        <v>21.442500070000001</v>
      </c>
      <c r="F59">
        <v>14.076183370000001</v>
      </c>
      <c r="G59">
        <v>13.96215421</v>
      </c>
      <c r="H59">
        <v>14.444420900000001</v>
      </c>
      <c r="I59">
        <v>14.350937480000001</v>
      </c>
      <c r="J59">
        <v>5.1768295819999999</v>
      </c>
      <c r="K59" s="1">
        <v>2.9652999999999999E-5</v>
      </c>
      <c r="L59">
        <v>240</v>
      </c>
      <c r="M59" s="8">
        <f t="shared" si="0"/>
        <v>-3.726481639906844E-5</v>
      </c>
      <c r="N59" s="8" t="str">
        <f t="shared" si="48"/>
        <v>NA</v>
      </c>
      <c r="O59" s="8">
        <f t="shared" si="2"/>
        <v>6.6917816399068435E-5</v>
      </c>
      <c r="P59">
        <v>5.6731670899999997</v>
      </c>
      <c r="Q59" s="1">
        <v>4.3136000000000002E-5</v>
      </c>
      <c r="R59">
        <v>240</v>
      </c>
      <c r="S59" s="8">
        <f t="shared" si="3"/>
        <v>-2.4011931305001197E-5</v>
      </c>
      <c r="T59" s="10" t="str">
        <f t="shared" si="49"/>
        <v>NA</v>
      </c>
      <c r="U59" s="8">
        <f t="shared" si="5"/>
        <v>6.7147931305001202E-5</v>
      </c>
      <c r="V59" s="2" t="s">
        <v>0</v>
      </c>
      <c r="W59" s="2" t="s">
        <v>0</v>
      </c>
      <c r="X59" s="2"/>
      <c r="Y59" s="8" t="e">
        <f t="shared" si="6"/>
        <v>#VALUE!</v>
      </c>
      <c r="Z59" s="8" t="str">
        <f t="shared" si="50"/>
        <v>NA</v>
      </c>
      <c r="AA59" s="8" t="str">
        <f t="shared" si="8"/>
        <v>NA</v>
      </c>
      <c r="AB59">
        <v>5.304177503</v>
      </c>
      <c r="AC59" s="1">
        <v>3.5590999999999999E-5</v>
      </c>
      <c r="AD59">
        <v>240</v>
      </c>
      <c r="AE59" s="8">
        <f t="shared" si="9"/>
        <v>-2.2334148096799984E-5</v>
      </c>
      <c r="AF59" s="8" t="str">
        <f t="shared" si="51"/>
        <v>NA</v>
      </c>
      <c r="AG59" s="8">
        <f t="shared" si="11"/>
        <v>5.7925148096799986E-5</v>
      </c>
      <c r="AH59">
        <v>1.690150413</v>
      </c>
      <c r="AI59" s="1">
        <v>-9.6434999999999994E-5</v>
      </c>
      <c r="AJ59">
        <v>240</v>
      </c>
      <c r="AK59" s="8">
        <f t="shared" si="12"/>
        <v>-7.1166678732866036E-6</v>
      </c>
      <c r="AL59" s="8">
        <f t="shared" si="52"/>
        <v>1.8166665853122438E-5</v>
      </c>
      <c r="AM59" s="8">
        <f t="shared" si="14"/>
        <v>-1.0748499797983583E-4</v>
      </c>
      <c r="AN59">
        <v>5.2517970800000002</v>
      </c>
      <c r="AO59" s="1">
        <v>4.3899000000000001E-5</v>
      </c>
      <c r="AP59">
        <v>240</v>
      </c>
      <c r="AQ59" s="8">
        <f t="shared" si="15"/>
        <v>-2.2113591351858218E-5</v>
      </c>
      <c r="AR59" s="8" t="str">
        <f t="shared" si="53"/>
        <v>NA</v>
      </c>
      <c r="AS59" s="8">
        <f t="shared" si="54"/>
        <v>6.6012591351858219E-5</v>
      </c>
      <c r="AT59">
        <v>2.2530062499999999</v>
      </c>
      <c r="AU59">
        <v>-1.4033467039999999E-4</v>
      </c>
      <c r="AV59">
        <v>240</v>
      </c>
      <c r="AW59" s="8">
        <f t="shared" si="18"/>
        <v>-9.4866688043633467E-6</v>
      </c>
      <c r="AX59" s="8">
        <f t="shared" si="55"/>
        <v>1.3998857613969462E-6</v>
      </c>
      <c r="AY59" s="8">
        <f t="shared" si="56"/>
        <v>-1.3224788735703358E-4</v>
      </c>
      <c r="AZ59">
        <v>5.2787962479999999</v>
      </c>
      <c r="BA59" s="1">
        <v>3.0697000000000001E-5</v>
      </c>
      <c r="BB59">
        <v>240</v>
      </c>
      <c r="BC59" s="8">
        <f t="shared" si="21"/>
        <v>-3.7998811796662184E-5</v>
      </c>
      <c r="BD59" s="8" t="str">
        <f t="shared" si="57"/>
        <v>NA</v>
      </c>
      <c r="BE59" s="8">
        <f t="shared" si="58"/>
        <v>6.8695811796662192E-5</v>
      </c>
      <c r="BF59">
        <v>9.3811466610000007</v>
      </c>
      <c r="BG59" s="1">
        <v>-6.3095000000000005E-5</v>
      </c>
      <c r="BH59">
        <v>240</v>
      </c>
      <c r="BI59" s="8">
        <f t="shared" si="24"/>
        <v>-3.9706119282672738E-5</v>
      </c>
      <c r="BJ59" s="10" t="str">
        <f t="shared" si="59"/>
        <v>NA</v>
      </c>
      <c r="BK59" s="8">
        <f t="shared" si="60"/>
        <v>-2.3388880717327267E-5</v>
      </c>
      <c r="BL59">
        <v>10.27802915</v>
      </c>
      <c r="BM59">
        <v>-1.150926137E-4</v>
      </c>
      <c r="BN59">
        <v>240</v>
      </c>
      <c r="BO59" s="8">
        <f t="shared" si="27"/>
        <v>-4.3277402584942731E-5</v>
      </c>
      <c r="BP59" s="8" t="str">
        <f t="shared" si="61"/>
        <v>NA</v>
      </c>
      <c r="BQ59" s="8">
        <f t="shared" si="29"/>
        <v>-7.1815211115057269E-5</v>
      </c>
      <c r="BR59">
        <v>10.26968334</v>
      </c>
      <c r="BS59">
        <v>-1.183703088E-4</v>
      </c>
      <c r="BT59">
        <v>240</v>
      </c>
      <c r="BU59" s="8">
        <f t="shared" si="30"/>
        <v>-7.3925142421594206E-5</v>
      </c>
      <c r="BV59" s="8" t="str">
        <f t="shared" si="62"/>
        <v>NA</v>
      </c>
      <c r="BW59" s="8">
        <f t="shared" si="63"/>
        <v>-4.4445166378405789E-5</v>
      </c>
      <c r="BX59">
        <v>10.29494583</v>
      </c>
      <c r="BY59">
        <v>-1.3517934679999999E-4</v>
      </c>
      <c r="BZ59">
        <v>240</v>
      </c>
      <c r="CA59" s="8">
        <f t="shared" si="33"/>
        <v>-4.3348633164276183E-5</v>
      </c>
      <c r="CB59" s="8" t="str">
        <f t="shared" si="64"/>
        <v>NA</v>
      </c>
      <c r="CC59" s="8">
        <f t="shared" si="65"/>
        <v>-9.1830713635723804E-5</v>
      </c>
      <c r="CD59">
        <v>9.9872466840000005</v>
      </c>
      <c r="CE59">
        <v>1.738895417E-4</v>
      </c>
      <c r="CF59">
        <v>240</v>
      </c>
      <c r="CG59" s="8">
        <f t="shared" si="36"/>
        <v>-4.2271464509660515E-5</v>
      </c>
      <c r="CH59" s="8" t="str">
        <f t="shared" si="66"/>
        <v>NA</v>
      </c>
      <c r="CI59" s="8">
        <f t="shared" si="67"/>
        <v>2.1616100620966053E-4</v>
      </c>
      <c r="CJ59">
        <v>10.292979170000001</v>
      </c>
      <c r="CK59">
        <v>-1.203404863E-4</v>
      </c>
      <c r="CL59">
        <v>240</v>
      </c>
      <c r="CM59" s="8">
        <f t="shared" si="39"/>
        <v>-7.4092834792776824E-5</v>
      </c>
      <c r="CN59" s="8" t="str">
        <f t="shared" si="68"/>
        <v>NA</v>
      </c>
      <c r="CO59" s="8">
        <f t="shared" si="69"/>
        <v>-4.6247651507223177E-5</v>
      </c>
      <c r="CP59">
        <v>10.22842501</v>
      </c>
      <c r="CQ59" s="1">
        <v>-9.7004999999999997E-5</v>
      </c>
      <c r="CR59">
        <v>240</v>
      </c>
      <c r="CS59" s="8">
        <f t="shared" si="42"/>
        <v>-4.3068535855209836E-5</v>
      </c>
      <c r="CT59" s="8" t="str">
        <f t="shared" si="70"/>
        <v>NA</v>
      </c>
      <c r="CU59" s="8">
        <f t="shared" si="71"/>
        <v>-5.3936464144790161E-5</v>
      </c>
      <c r="CV59">
        <v>9.3812120799999992</v>
      </c>
      <c r="CW59" s="1">
        <v>-4.6508999999999998E-5</v>
      </c>
      <c r="CX59">
        <v>240</v>
      </c>
      <c r="CY59" s="8">
        <f t="shared" si="45"/>
        <v>-3.9706396171491468E-5</v>
      </c>
      <c r="CZ59" s="10" t="str">
        <f t="shared" si="72"/>
        <v>NA</v>
      </c>
      <c r="DA59" s="8">
        <f t="shared" si="73"/>
        <v>-6.8026038285085296E-6</v>
      </c>
      <c r="DB59" t="s">
        <v>4</v>
      </c>
      <c r="DC59" s="5" t="s">
        <v>8</v>
      </c>
    </row>
    <row r="60" spans="1:107" x14ac:dyDescent="0.25">
      <c r="A60" s="9">
        <v>45619.919442245373</v>
      </c>
      <c r="B60" t="s">
        <v>0</v>
      </c>
      <c r="C60">
        <v>59</v>
      </c>
      <c r="D60" s="7">
        <v>45619</v>
      </c>
      <c r="E60">
        <v>21.9375</v>
      </c>
      <c r="F60">
        <v>14.085408299999999</v>
      </c>
      <c r="G60">
        <v>13.968600009999999</v>
      </c>
      <c r="H60">
        <v>14.33366247</v>
      </c>
      <c r="I60">
        <v>14.22600834</v>
      </c>
      <c r="J60">
        <v>5.2367729069999998</v>
      </c>
      <c r="K60" s="1">
        <v>3.0307E-5</v>
      </c>
      <c r="L60">
        <v>240</v>
      </c>
      <c r="M60" s="8">
        <f t="shared" si="0"/>
        <v>-3.7889433424579073E-5</v>
      </c>
      <c r="N60" s="8" t="str">
        <f t="shared" si="48"/>
        <v>NA</v>
      </c>
      <c r="O60" s="8">
        <f t="shared" si="2"/>
        <v>6.8196433424579073E-5</v>
      </c>
      <c r="P60">
        <v>5.732195419</v>
      </c>
      <c r="Q60" s="1">
        <v>3.7570000000000001E-5</v>
      </c>
      <c r="R60">
        <v>240</v>
      </c>
      <c r="S60" s="8">
        <f t="shared" si="3"/>
        <v>-2.4286114477852989E-5</v>
      </c>
      <c r="T60" s="10" t="str">
        <f t="shared" si="49"/>
        <v>NA</v>
      </c>
      <c r="U60" s="8">
        <f t="shared" si="5"/>
        <v>6.1856114477852991E-5</v>
      </c>
      <c r="V60" s="2" t="s">
        <v>0</v>
      </c>
      <c r="W60" s="2" t="s">
        <v>0</v>
      </c>
      <c r="X60" s="2"/>
      <c r="Y60" s="8" t="e">
        <f t="shared" si="6"/>
        <v>#VALUE!</v>
      </c>
      <c r="Z60" s="8" t="str">
        <f t="shared" si="50"/>
        <v>NA</v>
      </c>
      <c r="AA60" s="8" t="str">
        <f t="shared" si="8"/>
        <v>NA</v>
      </c>
      <c r="AB60">
        <v>5.3569837529999997</v>
      </c>
      <c r="AC60" s="1">
        <v>2.5309000000000001E-5</v>
      </c>
      <c r="AD60">
        <v>240</v>
      </c>
      <c r="AE60" s="8">
        <f t="shared" si="9"/>
        <v>-2.2626870572535146E-5</v>
      </c>
      <c r="AF60" s="8" t="str">
        <f t="shared" si="51"/>
        <v>NA</v>
      </c>
      <c r="AG60" s="8">
        <f t="shared" si="11"/>
        <v>4.7935870572535144E-5</v>
      </c>
      <c r="AH60">
        <v>1.677340415</v>
      </c>
      <c r="AI60">
        <v>4.1702320519999999E-4</v>
      </c>
      <c r="AJ60">
        <v>240</v>
      </c>
      <c r="AK60" s="8">
        <f t="shared" si="12"/>
        <v>-7.0847637824238498E-6</v>
      </c>
      <c r="AL60" s="8">
        <f t="shared" si="52"/>
        <v>1.8548259869427266E-5</v>
      </c>
      <c r="AM60" s="8">
        <f t="shared" si="14"/>
        <v>4.0555970911299656E-4</v>
      </c>
      <c r="AN60">
        <v>5.3130775129999996</v>
      </c>
      <c r="AO60" s="1">
        <v>3.7576000000000001E-5</v>
      </c>
      <c r="AP60">
        <v>240</v>
      </c>
      <c r="AQ60" s="8">
        <f t="shared" si="15"/>
        <v>-2.2441419046898107E-5</v>
      </c>
      <c r="AR60" s="8" t="str">
        <f t="shared" si="53"/>
        <v>NA</v>
      </c>
      <c r="AS60" s="8">
        <f t="shared" si="54"/>
        <v>6.0017419046898111E-5</v>
      </c>
      <c r="AT60">
        <v>2.2637145919999999</v>
      </c>
      <c r="AU60">
        <v>6.3243508670000003E-4</v>
      </c>
      <c r="AV60">
        <v>240</v>
      </c>
      <c r="AW60" s="8">
        <f t="shared" si="18"/>
        <v>-9.5614956938517342E-6</v>
      </c>
      <c r="AX60" s="8">
        <f t="shared" si="55"/>
        <v>1.0808974811688193E-6</v>
      </c>
      <c r="AY60" s="8">
        <f t="shared" si="56"/>
        <v>6.4091568491268292E-4</v>
      </c>
      <c r="AZ60">
        <v>5.3299079120000004</v>
      </c>
      <c r="BA60" s="1">
        <v>3.6616999999999999E-5</v>
      </c>
      <c r="BB60">
        <v>240</v>
      </c>
      <c r="BC60" s="8">
        <f t="shared" si="21"/>
        <v>-3.8563289754443661E-5</v>
      </c>
      <c r="BD60" s="8" t="str">
        <f t="shared" si="57"/>
        <v>NA</v>
      </c>
      <c r="BE60" s="8">
        <f t="shared" si="58"/>
        <v>7.518028975444366E-5</v>
      </c>
      <c r="BF60">
        <v>9.3972650049999995</v>
      </c>
      <c r="BG60" s="1">
        <v>3.5974000000000001E-6</v>
      </c>
      <c r="BH60">
        <v>240</v>
      </c>
      <c r="BI60" s="8">
        <f t="shared" si="24"/>
        <v>-3.9814248644364262E-5</v>
      </c>
      <c r="BJ60" s="10" t="str">
        <f t="shared" si="59"/>
        <v>NA</v>
      </c>
      <c r="BK60" s="8">
        <f t="shared" si="60"/>
        <v>4.3411648644364263E-5</v>
      </c>
      <c r="BL60">
        <v>10.315866679999999</v>
      </c>
      <c r="BM60">
        <v>1.458792081E-4</v>
      </c>
      <c r="BN60">
        <v>240</v>
      </c>
      <c r="BO60" s="8">
        <f t="shared" si="27"/>
        <v>-4.3572239710671345E-5</v>
      </c>
      <c r="BP60" s="8" t="str">
        <f t="shared" si="61"/>
        <v>NA</v>
      </c>
      <c r="BQ60" s="8">
        <f t="shared" si="29"/>
        <v>1.8945144781067134E-4</v>
      </c>
      <c r="BR60">
        <v>10.31458333</v>
      </c>
      <c r="BS60">
        <v>1.4215731639999999E-4</v>
      </c>
      <c r="BT60">
        <v>240</v>
      </c>
      <c r="BU60" s="8">
        <f t="shared" si="30"/>
        <v>-7.4628731343669101E-5</v>
      </c>
      <c r="BV60" s="8" t="str">
        <f t="shared" si="62"/>
        <v>NA</v>
      </c>
      <c r="BW60" s="8">
        <f t="shared" si="63"/>
        <v>2.1678604774366911E-4</v>
      </c>
      <c r="BX60">
        <v>10.34362082</v>
      </c>
      <c r="BY60">
        <v>1.528454172E-4</v>
      </c>
      <c r="BZ60">
        <v>240</v>
      </c>
      <c r="CA60" s="8">
        <f t="shared" si="33"/>
        <v>-4.368946786789328E-5</v>
      </c>
      <c r="CB60" s="8" t="str">
        <f t="shared" si="64"/>
        <v>NA</v>
      </c>
      <c r="CC60" s="8">
        <f t="shared" si="65"/>
        <v>1.9653488506789327E-4</v>
      </c>
      <c r="CD60">
        <v>10.1731625</v>
      </c>
      <c r="CE60" s="1">
        <v>8.6994000000000001E-5</v>
      </c>
      <c r="CF60">
        <v>240</v>
      </c>
      <c r="CG60" s="8">
        <f t="shared" si="36"/>
        <v>-4.310156423800058E-5</v>
      </c>
      <c r="CH60" s="8" t="str">
        <f t="shared" si="66"/>
        <v>NA</v>
      </c>
      <c r="CI60" s="8">
        <f t="shared" si="67"/>
        <v>1.3009556423800058E-4</v>
      </c>
      <c r="CJ60">
        <v>10.3210625</v>
      </c>
      <c r="CK60">
        <v>1.4872315649999999E-4</v>
      </c>
      <c r="CL60">
        <v>240</v>
      </c>
      <c r="CM60" s="8">
        <f t="shared" si="39"/>
        <v>-7.467560984780157E-5</v>
      </c>
      <c r="CN60" s="8" t="str">
        <f t="shared" si="68"/>
        <v>NA</v>
      </c>
      <c r="CO60" s="8">
        <f t="shared" si="69"/>
        <v>2.2339876634780155E-4</v>
      </c>
      <c r="CP60">
        <v>10.271091670000001</v>
      </c>
      <c r="CQ60">
        <v>1.4914941850000001E-4</v>
      </c>
      <c r="CR60">
        <v>240</v>
      </c>
      <c r="CS60" s="8">
        <f t="shared" si="42"/>
        <v>-4.3383118667400201E-5</v>
      </c>
      <c r="CT60" s="8" t="str">
        <f t="shared" si="70"/>
        <v>NA</v>
      </c>
      <c r="CU60" s="8">
        <f t="shared" si="71"/>
        <v>1.9253253716740022E-4</v>
      </c>
      <c r="CV60">
        <v>9.3908783240000009</v>
      </c>
      <c r="CW60" s="1">
        <v>1.8076000000000001E-5</v>
      </c>
      <c r="CX60">
        <v>240</v>
      </c>
      <c r="CY60" s="8">
        <f t="shared" si="45"/>
        <v>-3.9787189611208235E-5</v>
      </c>
      <c r="CZ60" s="10" t="str">
        <f t="shared" si="72"/>
        <v>NA</v>
      </c>
      <c r="DA60" s="8">
        <f t="shared" si="73"/>
        <v>5.7863189611208236E-5</v>
      </c>
      <c r="DB60" t="s">
        <v>4</v>
      </c>
      <c r="DC60" s="5" t="s">
        <v>8</v>
      </c>
    </row>
    <row r="61" spans="1:107" x14ac:dyDescent="0.25">
      <c r="A61" s="9">
        <v>45619.93333107639</v>
      </c>
      <c r="B61" t="s">
        <v>0</v>
      </c>
      <c r="C61">
        <v>60</v>
      </c>
      <c r="D61" s="7">
        <v>45619</v>
      </c>
      <c r="E61">
        <v>22.242499970000001</v>
      </c>
      <c r="F61">
        <v>14.173887499999999</v>
      </c>
      <c r="G61">
        <v>13.98188328</v>
      </c>
      <c r="H61">
        <v>14.33937085</v>
      </c>
      <c r="I61">
        <v>14.3578875</v>
      </c>
      <c r="J61">
        <v>5.296354161</v>
      </c>
      <c r="K61" s="1">
        <v>3.8928999999999999E-5</v>
      </c>
      <c r="L61">
        <v>240</v>
      </c>
      <c r="M61" s="8">
        <f t="shared" si="0"/>
        <v>-3.8515838601544244E-5</v>
      </c>
      <c r="N61" s="8" t="str">
        <f t="shared" si="48"/>
        <v>NA</v>
      </c>
      <c r="O61" s="8">
        <f t="shared" si="2"/>
        <v>7.7444838601544244E-5</v>
      </c>
      <c r="P61">
        <v>5.7605000000000004</v>
      </c>
      <c r="Q61" s="1">
        <v>4.2296000000000003E-5</v>
      </c>
      <c r="R61">
        <v>240</v>
      </c>
      <c r="S61" s="8">
        <f t="shared" si="3"/>
        <v>-2.4430498429223152E-5</v>
      </c>
      <c r="T61" s="10" t="str">
        <f t="shared" si="49"/>
        <v>NA</v>
      </c>
      <c r="U61" s="8">
        <f t="shared" si="5"/>
        <v>6.6726498429223158E-5</v>
      </c>
      <c r="V61" s="2" t="s">
        <v>0</v>
      </c>
      <c r="W61" s="2" t="s">
        <v>0</v>
      </c>
      <c r="X61" s="2"/>
      <c r="Y61" s="8" t="e">
        <f t="shared" si="6"/>
        <v>#VALUE!</v>
      </c>
      <c r="Z61" s="8" t="str">
        <f t="shared" si="50"/>
        <v>NA</v>
      </c>
      <c r="AA61" s="8" t="str">
        <f t="shared" si="8"/>
        <v>NA</v>
      </c>
      <c r="AB61">
        <v>5.411869566</v>
      </c>
      <c r="AC61" s="1">
        <v>6.4245000000000006E-5</v>
      </c>
      <c r="AD61">
        <v>240</v>
      </c>
      <c r="AE61" s="8">
        <f t="shared" si="9"/>
        <v>-2.2929791433786661E-5</v>
      </c>
      <c r="AF61" s="8" t="str">
        <f t="shared" si="51"/>
        <v>NA</v>
      </c>
      <c r="AG61" s="8">
        <f t="shared" si="11"/>
        <v>8.7174791433786673E-5</v>
      </c>
      <c r="AH61">
        <v>5.6410037419999997</v>
      </c>
      <c r="AI61">
        <v>2.7656929589999998E-4</v>
      </c>
      <c r="AJ61">
        <v>240</v>
      </c>
      <c r="AK61" s="8">
        <f t="shared" si="12"/>
        <v>-2.3900620239240645E-5</v>
      </c>
      <c r="AL61" s="8" t="str">
        <f t="shared" si="52"/>
        <v>NA</v>
      </c>
      <c r="AM61" s="8">
        <f t="shared" si="14"/>
        <v>3.0046991613924063E-4</v>
      </c>
      <c r="AN61">
        <v>5.3667858239999999</v>
      </c>
      <c r="AO61" s="1">
        <v>3.4094999999999998E-5</v>
      </c>
      <c r="AP61">
        <v>240</v>
      </c>
      <c r="AQ61" s="8">
        <f t="shared" si="15"/>
        <v>-2.27387741174032E-5</v>
      </c>
      <c r="AR61" s="8" t="str">
        <f t="shared" si="53"/>
        <v>NA</v>
      </c>
      <c r="AS61" s="8">
        <f t="shared" si="54"/>
        <v>5.6833774117403198E-5</v>
      </c>
      <c r="AT61">
        <v>5.4248520730000003</v>
      </c>
      <c r="AU61" s="1">
        <v>7.7446000000000004E-5</v>
      </c>
      <c r="AV61">
        <v>240</v>
      </c>
      <c r="AW61" s="8">
        <f t="shared" si="18"/>
        <v>-2.298479759647541E-5</v>
      </c>
      <c r="AX61" s="8" t="str">
        <f t="shared" si="55"/>
        <v>NA</v>
      </c>
      <c r="AY61" s="8">
        <f t="shared" si="56"/>
        <v>1.0043079759647541E-4</v>
      </c>
      <c r="AZ61">
        <v>5.3918124929999998</v>
      </c>
      <c r="BA61" s="1">
        <v>3.4978000000000003E-5</v>
      </c>
      <c r="BB61">
        <v>240</v>
      </c>
      <c r="BC61" s="8">
        <f t="shared" si="21"/>
        <v>-3.9210025129997705E-5</v>
      </c>
      <c r="BD61" s="8" t="str">
        <f t="shared" si="57"/>
        <v>NA</v>
      </c>
      <c r="BE61" s="8">
        <f t="shared" si="58"/>
        <v>7.4188025129997708E-5</v>
      </c>
      <c r="BF61">
        <v>9.5215070799999992</v>
      </c>
      <c r="BG61">
        <v>5.5920152490000004E-4</v>
      </c>
      <c r="BH61">
        <v>240</v>
      </c>
      <c r="BI61" s="8">
        <f t="shared" si="24"/>
        <v>-4.0381071740608813E-5</v>
      </c>
      <c r="BJ61" s="10" t="str">
        <f t="shared" si="59"/>
        <v>NA</v>
      </c>
      <c r="BK61" s="8">
        <f t="shared" si="60"/>
        <v>5.9958259664060886E-4</v>
      </c>
      <c r="BL61">
        <v>10.392787500000001</v>
      </c>
      <c r="BM61" s="1">
        <v>-2.2113E-5</v>
      </c>
      <c r="BN61">
        <v>240</v>
      </c>
      <c r="BO61" s="8">
        <f t="shared" si="27"/>
        <v>-4.4033664685455415E-5</v>
      </c>
      <c r="BP61" s="8" t="str">
        <f t="shared" si="61"/>
        <v>NA</v>
      </c>
      <c r="BQ61" s="8">
        <f t="shared" si="29"/>
        <v>2.1920664685455415E-5</v>
      </c>
      <c r="BR61">
        <v>10.37830003</v>
      </c>
      <c r="BS61" s="1">
        <v>4.3513000000000002E-6</v>
      </c>
      <c r="BT61">
        <v>240</v>
      </c>
      <c r="BU61" s="8">
        <f t="shared" si="30"/>
        <v>-7.547246969572166E-5</v>
      </c>
      <c r="BV61" s="8" t="str">
        <f t="shared" si="62"/>
        <v>NA</v>
      </c>
      <c r="BW61" s="8">
        <f t="shared" si="63"/>
        <v>7.9823769695721653E-5</v>
      </c>
      <c r="BX61">
        <v>10.417745849999999</v>
      </c>
      <c r="BY61" s="1">
        <v>-2.1355000000000001E-5</v>
      </c>
      <c r="BZ61">
        <v>240</v>
      </c>
      <c r="CA61" s="8">
        <f t="shared" si="33"/>
        <v>-4.4139411831252645E-5</v>
      </c>
      <c r="CB61" s="8" t="str">
        <f t="shared" si="64"/>
        <v>NA</v>
      </c>
      <c r="CC61" s="8">
        <f t="shared" si="65"/>
        <v>2.2784411831252644E-5</v>
      </c>
      <c r="CD61">
        <v>10.24945831</v>
      </c>
      <c r="CE61" s="1">
        <v>1.5108E-5</v>
      </c>
      <c r="CF61">
        <v>240</v>
      </c>
      <c r="CG61" s="8">
        <f t="shared" si="36"/>
        <v>-4.3468340446635385E-5</v>
      </c>
      <c r="CH61" s="8" t="str">
        <f t="shared" si="66"/>
        <v>NA</v>
      </c>
      <c r="CI61" s="8">
        <f t="shared" si="67"/>
        <v>5.8576340446635384E-5</v>
      </c>
      <c r="CJ61">
        <v>10.3712125</v>
      </c>
      <c r="CK61" s="1">
        <v>-3.8661000000000001E-5</v>
      </c>
      <c r="CL61">
        <v>240</v>
      </c>
      <c r="CM61" s="8">
        <f t="shared" si="39"/>
        <v>-7.5420928172389675E-5</v>
      </c>
      <c r="CN61" s="8" t="str">
        <f t="shared" si="68"/>
        <v>NA</v>
      </c>
      <c r="CO61" s="8">
        <f t="shared" si="69"/>
        <v>3.6759928172389674E-5</v>
      </c>
      <c r="CP61">
        <v>10.302729169999999</v>
      </c>
      <c r="CQ61" s="1">
        <v>-8.4510000000000002E-5</v>
      </c>
      <c r="CR61">
        <v>240</v>
      </c>
      <c r="CS61" s="8">
        <f t="shared" si="42"/>
        <v>-4.3652092532137336E-5</v>
      </c>
      <c r="CT61" s="8" t="str">
        <f t="shared" si="70"/>
        <v>NA</v>
      </c>
      <c r="CU61" s="8">
        <f t="shared" si="71"/>
        <v>-4.0857907467862666E-5</v>
      </c>
      <c r="CV61">
        <v>9.446247069</v>
      </c>
      <c r="CW61">
        <v>3.6088197970000002E-4</v>
      </c>
      <c r="CX61">
        <v>240</v>
      </c>
      <c r="CY61" s="8">
        <f t="shared" si="45"/>
        <v>-4.0061891186747372E-5</v>
      </c>
      <c r="CZ61" s="10" t="str">
        <f t="shared" si="72"/>
        <v>NA</v>
      </c>
      <c r="DA61" s="8">
        <f t="shared" si="73"/>
        <v>4.0094387088674739E-4</v>
      </c>
      <c r="DB61" t="s">
        <v>4</v>
      </c>
      <c r="DC61" s="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4B81-501F-49CB-90F3-B520A262A896}">
  <dimension ref="A1:DC61"/>
  <sheetViews>
    <sheetView zoomScale="57" workbookViewId="0">
      <selection activeCell="CY2" sqref="CY2:CY54"/>
    </sheetView>
  </sheetViews>
  <sheetFormatPr defaultRowHeight="15" x14ac:dyDescent="0.25"/>
  <cols>
    <col min="1" max="1" width="16.42578125" bestFit="1" customWidth="1"/>
    <col min="2" max="2" width="9.140625" bestFit="1" customWidth="1"/>
    <col min="3" max="3" width="9.140625" customWidth="1"/>
    <col min="4" max="4" width="11" bestFit="1" customWidth="1"/>
    <col min="5" max="5" width="9.140625" bestFit="1" customWidth="1"/>
    <col min="6" max="15" width="9.140625" customWidth="1"/>
    <col min="16" max="16" width="12.7109375" customWidth="1"/>
    <col min="17" max="17" width="12.85546875" customWidth="1"/>
    <col min="18" max="57" width="9.140625" customWidth="1"/>
    <col min="58" max="58" width="12" customWidth="1"/>
    <col min="59" max="59" width="12.85546875" customWidth="1"/>
    <col min="60" max="70" width="9.140625" customWidth="1"/>
    <col min="71" max="71" width="10.42578125" customWidth="1"/>
    <col min="72" max="81" width="9.140625" customWidth="1"/>
    <col min="82" max="82" width="12.7109375" customWidth="1"/>
    <col min="83" max="83" width="12.85546875" customWidth="1"/>
    <col min="84" max="87" width="9.140625" customWidth="1"/>
    <col min="88" max="90" width="9.140625" bestFit="1" customWidth="1"/>
    <col min="91" max="93" width="9.140625" customWidth="1"/>
    <col min="94" max="96" width="9.140625" bestFit="1" customWidth="1"/>
    <col min="97" max="99" width="9.140625" customWidth="1"/>
    <col min="100" max="100" width="12.7109375" bestFit="1" customWidth="1"/>
    <col min="101" max="101" width="12.5703125" bestFit="1" customWidth="1"/>
    <col min="102" max="102" width="8.85546875" bestFit="1" customWidth="1"/>
    <col min="103" max="105" width="8.85546875" customWidth="1"/>
  </cols>
  <sheetData>
    <row r="1" spans="1:107" x14ac:dyDescent="0.2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25">
      <c r="A2" s="9">
        <v>45620.613888888889</v>
      </c>
      <c r="B2">
        <v>0</v>
      </c>
      <c r="C2">
        <v>1</v>
      </c>
      <c r="D2" s="7">
        <v>45620</v>
      </c>
      <c r="E2">
        <v>14.44499998</v>
      </c>
      <c r="F2">
        <v>14.135079129999999</v>
      </c>
      <c r="G2">
        <v>13.98156668</v>
      </c>
      <c r="H2">
        <v>14.155833299999999</v>
      </c>
      <c r="I2">
        <v>14.09557083</v>
      </c>
      <c r="J2">
        <v>9.4766304249999997</v>
      </c>
      <c r="K2">
        <v>-1.1940522270000001E-3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-8.6040020372647982E-5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-1.1080122066273522E-3</v>
      </c>
      <c r="P2">
        <v>10.620779199999999</v>
      </c>
      <c r="Q2">
        <v>1.1007717050000001E-4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-4.7253224446177691E-5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1.5733039494617769E-4</v>
      </c>
      <c r="V2">
        <v>9.9288758319999992</v>
      </c>
      <c r="W2">
        <v>-5.3039877959999997E-4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-9.0146037204228333E-5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-4.4025274239577162E-4</v>
      </c>
      <c r="AB2">
        <v>9.7076683520000007</v>
      </c>
      <c r="AC2">
        <v>-7.6585597639999999E-4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-4.7379675882586201E-5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-7.1847630051741381E-4</v>
      </c>
      <c r="AH2">
        <v>9.9777387659999999</v>
      </c>
      <c r="AI2">
        <v>-6.2662784930000005E-4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-4.8697793500207488E-5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IF(AL2="NA",AI2-AK2,AI2-AK2-AL2)</f>
        <v>-5.7793005579979257E-4</v>
      </c>
      <c r="AN2">
        <v>9.6442741830000003</v>
      </c>
      <c r="AO2">
        <v>-9.5833950639999995E-4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-4.7070271495131303E-5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-9.112692349048687E-4</v>
      </c>
      <c r="AT2">
        <v>9.618146694</v>
      </c>
      <c r="AU2">
        <v>-8.1342558589999996E-4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-4.6942752515747244E-5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IF(AU2="NA","NA",IF(AX2="NA",AU2-AW2,AU2-AW2-AX2))</f>
        <v>-7.6648283338425275E-4</v>
      </c>
      <c r="AZ2">
        <v>9.8889491839999994</v>
      </c>
      <c r="BA2">
        <v>-7.396266788E-4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-8.9783536035219051E-5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-6.4984314276478089E-4</v>
      </c>
      <c r="BF2">
        <v>9.65671459</v>
      </c>
      <c r="BG2" s="1">
        <v>1.4653E-6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-4.2963975932570822E-5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4.4429275932570823E-5</v>
      </c>
      <c r="BL2">
        <v>9.3832325260000005</v>
      </c>
      <c r="BM2">
        <v>-3.1492989229999998E-4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-4.5796220028595041E-5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IF(BP2="NA",BM2-BO2,BM2-BO2-BP2)</f>
        <v>-2.6913367227140495E-4</v>
      </c>
      <c r="BR2">
        <v>9.453495427</v>
      </c>
      <c r="BS2">
        <v>-2.5311317049999998E-4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-8.5829973593363448E-5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-1.6728319690663654E-4</v>
      </c>
      <c r="BX2">
        <v>9.3819329059999994</v>
      </c>
      <c r="BY2">
        <v>-3.8077919330000001E-4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-4.5789877045693494E-5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-3.3498931625430654E-4</v>
      </c>
      <c r="CD2">
        <v>9.6688420809999993</v>
      </c>
      <c r="CE2" s="1">
        <v>2.3173E-5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-4.3017932713274066E-5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6.6190932713274062E-5</v>
      </c>
      <c r="CJ2">
        <v>8.8905683440000001</v>
      </c>
      <c r="CK2">
        <v>-1.1330705989999999E-3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-8.0719058055087062E-5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-1.0523515409449128E-3</v>
      </c>
      <c r="CP2">
        <v>9.1675412650000005</v>
      </c>
      <c r="CQ2">
        <v>-7.1974331270000002E-4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-4.4743507712276479E-5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-6.7499980498772353E-4</v>
      </c>
      <c r="CV2">
        <v>9.4910604000000003</v>
      </c>
      <c r="CW2">
        <v>-1.2744563850000001E-4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-4.2226958951696227E-5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-8.5218679548303773E-5</v>
      </c>
      <c r="DB2" t="s">
        <v>1</v>
      </c>
      <c r="DC2" s="5" t="s">
        <v>7</v>
      </c>
    </row>
    <row r="3" spans="1:107" x14ac:dyDescent="0.25">
      <c r="A3" s="9">
        <v>45620.64166666667</v>
      </c>
      <c r="B3">
        <v>1</v>
      </c>
      <c r="C3">
        <v>2</v>
      </c>
      <c r="D3" s="7">
        <v>45620</v>
      </c>
      <c r="E3">
        <v>15.244999979999999</v>
      </c>
      <c r="F3">
        <v>14.08091254</v>
      </c>
      <c r="G3">
        <v>13.931812580000001</v>
      </c>
      <c r="H3">
        <v>14.11628333</v>
      </c>
      <c r="I3">
        <v>14.161179150000001</v>
      </c>
      <c r="J3">
        <v>10.1017996</v>
      </c>
      <c r="K3">
        <v>-4.779964878E-4</v>
      </c>
      <c r="L3">
        <v>240</v>
      </c>
      <c r="M3" s="8">
        <f t="shared" ref="M3:M61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-9.2461114945129852E-5</v>
      </c>
      <c r="N3" s="8" t="str">
        <f t="shared" ref="N3:N54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54" si="2">IF(N3="NA",K3-M3,K3-M3-N3)</f>
        <v>-3.8553537285487014E-4</v>
      </c>
      <c r="P3">
        <v>10.758995880000001</v>
      </c>
      <c r="Q3" s="1">
        <v>1.3366999999999999E-5</v>
      </c>
      <c r="R3">
        <v>240</v>
      </c>
      <c r="S3" s="8">
        <f t="shared" ref="S3:S54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-4.795955011646223E-5</v>
      </c>
      <c r="T3" s="10" t="str">
        <f t="shared" ref="T3:T54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54" si="5">IF(T3="NA",Q3-S3,Q3-S3-T3)</f>
        <v>6.1326550116462233E-5</v>
      </c>
      <c r="V3" s="2">
        <v>9.9115614650000001</v>
      </c>
      <c r="W3" s="2">
        <v>-6.5258919139999998E-4</v>
      </c>
      <c r="X3" s="2">
        <v>221</v>
      </c>
      <c r="Y3" s="8">
        <f t="shared" ref="Y3:Y54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-9.07198776642812E-5</v>
      </c>
      <c r="Z3" s="8" t="str">
        <f t="shared" ref="Z3:Z54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54" si="8">IF(Z3="NA",W3-Y3,W3-Y3-Z3)</f>
        <v>-5.6186931373571882E-4</v>
      </c>
      <c r="AB3">
        <v>10.0552037</v>
      </c>
      <c r="AC3">
        <v>-7.441631313E-4</v>
      </c>
      <c r="AD3">
        <v>240</v>
      </c>
      <c r="AE3" s="8">
        <f t="shared" ref="AE3:AE54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-4.9340056367340359E-5</v>
      </c>
      <c r="AF3" s="8" t="str">
        <f t="shared" ref="AF3:AF54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54" si="11">IF(AF3="NA",AC3-AE3,AC3-AE3-AF3)</f>
        <v>-6.948230749326597E-4</v>
      </c>
      <c r="AH3">
        <v>10.18004249</v>
      </c>
      <c r="AI3">
        <v>-5.0094713199999997E-4</v>
      </c>
      <c r="AJ3">
        <v>240</v>
      </c>
      <c r="AK3" s="8">
        <f t="shared" ref="AK3:AK54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-4.9952630027626375E-5</v>
      </c>
      <c r="AL3" s="8" t="str">
        <f t="shared" ref="AL3:AL54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54" si="14">IF(AL3="NA",AI3-AK3,AI3-AK3-AL3)</f>
        <v>-4.5099450197237358E-4</v>
      </c>
      <c r="AN3">
        <v>9.8718420780000002</v>
      </c>
      <c r="AO3">
        <v>-9.8017350020000011E-4</v>
      </c>
      <c r="AP3">
        <v>240</v>
      </c>
      <c r="AQ3" s="8">
        <f t="shared" ref="AQ3:AQ54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-4.8440315990615134E-5</v>
      </c>
      <c r="AR3" s="8" t="str">
        <f t="shared" ref="AR3:AR54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54" si="17">IF(AR3="NA",AO3-AQ3,AO3-AQ3-AR3)</f>
        <v>-9.3173318420938496E-4</v>
      </c>
      <c r="AT3">
        <v>10.09825708</v>
      </c>
      <c r="AU3">
        <v>-5.7995380779999998E-4</v>
      </c>
      <c r="AV3">
        <v>240</v>
      </c>
      <c r="AW3" s="8">
        <f t="shared" ref="AW3:AW54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-4.9551315756944219E-5</v>
      </c>
      <c r="AX3" s="8" t="str">
        <f t="shared" ref="AX3:AX54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54" si="20">IF(AU3="NA","NA",IF(AX3="NA",AU3-AW3,AU3-AW3-AX3))</f>
        <v>-5.3040249204305574E-4</v>
      </c>
      <c r="AZ3">
        <v>10.210067069999999</v>
      </c>
      <c r="BA3">
        <v>-3.8914497909999998E-4</v>
      </c>
      <c r="BB3">
        <v>240</v>
      </c>
      <c r="BC3" s="8">
        <f t="shared" ref="BC3:BC54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-9.3452080058760537E-5</v>
      </c>
      <c r="BD3" s="8" t="str">
        <f t="shared" ref="BD3:BD54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54" si="23">IF(BD3="NA",BA3-BC3,BA3-BC3-BD3)</f>
        <v>-2.9569289904123942E-4</v>
      </c>
      <c r="BF3">
        <v>9.6891104099999996</v>
      </c>
      <c r="BG3" s="1">
        <v>-1.6612E-5</v>
      </c>
      <c r="BH3">
        <v>240</v>
      </c>
      <c r="BI3" s="8">
        <f t="shared" ref="BI3:BI54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-4.3190403777004784E-5</v>
      </c>
      <c r="BJ3" s="10" t="str">
        <f t="shared" ref="BJ3:BJ54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54" si="26">IF(BJ3="NA",BG3-BI3,BG3-BI3-BJ3)</f>
        <v>2.6578403777004784E-5</v>
      </c>
      <c r="BL3">
        <v>9.4913912420000006</v>
      </c>
      <c r="BM3">
        <v>-2.7680158559999999E-4</v>
      </c>
      <c r="BN3">
        <v>240</v>
      </c>
      <c r="BO3" s="8">
        <f t="shared" ref="BO3:BO54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-4.6573475073882458E-5</v>
      </c>
      <c r="BP3" s="8" t="str">
        <f t="shared" ref="BP3:BP54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54" si="29">IF(BP3="NA",BM3-BO3,BM3-BO3-BP3)</f>
        <v>-2.3022811052611752E-4</v>
      </c>
      <c r="BR3">
        <v>9.0565695759999993</v>
      </c>
      <c r="BS3">
        <v>-7.3920321229999997E-4</v>
      </c>
      <c r="BT3">
        <v>240</v>
      </c>
      <c r="BU3" s="8">
        <f t="shared" ref="BU3:BU54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-8.2894192493692111E-5</v>
      </c>
      <c r="BV3" s="8" t="str">
        <f t="shared" ref="BV3:BV54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54" si="32">IF(BV3="NA",BS3-BU3,BS3-BU3-BV3)</f>
        <v>-6.5630901980630785E-4</v>
      </c>
      <c r="BX3">
        <v>9.450678345</v>
      </c>
      <c r="BY3">
        <v>-3.8186612759999998E-4</v>
      </c>
      <c r="BZ3">
        <v>240</v>
      </c>
      <c r="CA3" s="8">
        <f t="shared" ref="CA3:CA54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-4.6373700241587633E-5</v>
      </c>
      <c r="CB3" s="8" t="str">
        <f t="shared" ref="CB3:CB54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54" si="35">IF(CB3="NA",BY3-CA3,BY3-CA3-CB3)</f>
        <v>-3.3549242735841234E-4</v>
      </c>
      <c r="CD3">
        <v>9.6803441719999999</v>
      </c>
      <c r="CE3" s="1">
        <v>-2.8225000000000002E-5</v>
      </c>
      <c r="CF3">
        <v>240</v>
      </c>
      <c r="CG3" s="8">
        <f t="shared" ref="CG3:CG54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-4.315132719073381E-5</v>
      </c>
      <c r="CH3" s="8" t="str">
        <f t="shared" ref="CH3:CH54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54" si="38">IF(CH3="NA",CE3-CG3,CE3-CG3-CH3)</f>
        <v>1.4926327190733809E-5</v>
      </c>
      <c r="CJ3">
        <v>9.2178058309999997</v>
      </c>
      <c r="CK3">
        <v>-3.430133183E-4</v>
      </c>
      <c r="CL3">
        <v>240</v>
      </c>
      <c r="CM3" s="8">
        <f t="shared" ref="CM3:CM54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-8.4369977452530256E-5</v>
      </c>
      <c r="CN3" s="8" t="str">
        <f t="shared" ref="CN3:CN54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54" si="41">IF(CN3="NA",CK3-CM3,CK3-CM3-CN3)</f>
        <v>-2.5864334084746974E-4</v>
      </c>
      <c r="CP3">
        <v>9.0619125250000003</v>
      </c>
      <c r="CQ3">
        <v>-6.94261338E-4</v>
      </c>
      <c r="CR3">
        <v>240</v>
      </c>
      <c r="CS3" s="8">
        <f t="shared" ref="CS3:CS54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-4.4466058383223763E-5</v>
      </c>
      <c r="CT3" s="8" t="str">
        <f t="shared" ref="CT3:CT54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54" si="44">IF(CT3="NA",CQ3-CS3,CQ3-CS3-CT3)</f>
        <v>-6.4979527961677623E-4</v>
      </c>
      <c r="CV3">
        <v>9.5638370869999996</v>
      </c>
      <c r="CW3">
        <v>-1.8429497360000001E-4</v>
      </c>
      <c r="CX3">
        <v>240</v>
      </c>
      <c r="CY3" s="8">
        <f t="shared" ref="CY3:CY54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-4.2631982500550663E-5</v>
      </c>
      <c r="CZ3" s="10" t="str">
        <f t="shared" ref="CZ3:CZ54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54" si="47">IF(CZ3="NA",CW3-CY3,CW3-CY3-CZ3)</f>
        <v>-1.4166299109944934E-4</v>
      </c>
      <c r="DB3" t="s">
        <v>1</v>
      </c>
      <c r="DC3" s="5" t="s">
        <v>7</v>
      </c>
    </row>
    <row r="4" spans="1:107" x14ac:dyDescent="0.25">
      <c r="A4" s="9">
        <v>45620.669444444444</v>
      </c>
      <c r="B4">
        <v>2</v>
      </c>
      <c r="C4">
        <v>3</v>
      </c>
      <c r="D4" s="7">
        <v>45620</v>
      </c>
      <c r="E4">
        <v>15.94500008</v>
      </c>
      <c r="F4">
        <v>14.04186664</v>
      </c>
      <c r="G4">
        <v>13.894079120000001</v>
      </c>
      <c r="H4">
        <v>14.134045860000001</v>
      </c>
      <c r="I4">
        <v>14.19065</v>
      </c>
      <c r="J4">
        <v>10.275641670000001</v>
      </c>
      <c r="K4">
        <v>-4.7071511849999998E-4</v>
      </c>
      <c r="L4">
        <v>240</v>
      </c>
      <c r="M4" s="8">
        <f t="shared" si="0"/>
        <v>-9.4810174029912899E-5</v>
      </c>
      <c r="N4" s="8" t="str">
        <f t="shared" si="1"/>
        <v>NA</v>
      </c>
      <c r="O4" s="8">
        <f t="shared" si="2"/>
        <v>-3.7590494447008708E-4</v>
      </c>
      <c r="P4">
        <v>10.792895830000001</v>
      </c>
      <c r="Q4" s="1">
        <v>3.6532999999999997E-5</v>
      </c>
      <c r="R4">
        <v>240</v>
      </c>
      <c r="S4" s="8">
        <f t="shared" si="3"/>
        <v>-4.8202332982148043E-5</v>
      </c>
      <c r="T4" s="10" t="str">
        <f t="shared" si="4"/>
        <v>NA</v>
      </c>
      <c r="U4" s="8">
        <f t="shared" si="5"/>
        <v>8.4735332982148047E-5</v>
      </c>
      <c r="V4">
        <v>10.079417469999999</v>
      </c>
      <c r="W4">
        <v>-7.7766036299999996E-4</v>
      </c>
      <c r="X4">
        <v>240</v>
      </c>
      <c r="Y4" s="8">
        <f t="shared" si="6"/>
        <v>-9.2999673902685278E-5</v>
      </c>
      <c r="Z4" s="8" t="str">
        <f t="shared" si="7"/>
        <v>NA</v>
      </c>
      <c r="AA4" s="8">
        <f t="shared" si="8"/>
        <v>-6.8466068909731471E-4</v>
      </c>
      <c r="AB4">
        <v>9.918707156</v>
      </c>
      <c r="AC4">
        <v>-9.1914072699999995E-4</v>
      </c>
      <c r="AD4">
        <v>240</v>
      </c>
      <c r="AE4" s="8">
        <f t="shared" si="9"/>
        <v>-4.8930876925339927E-5</v>
      </c>
      <c r="AF4" s="8" t="str">
        <f t="shared" si="10"/>
        <v>NA</v>
      </c>
      <c r="AG4" s="8">
        <f t="shared" si="11"/>
        <v>-8.7020985007466001E-4</v>
      </c>
      <c r="AH4">
        <v>10.27662748</v>
      </c>
      <c r="AI4">
        <v>-5.0622105889999995E-4</v>
      </c>
      <c r="AJ4">
        <v>240</v>
      </c>
      <c r="AK4" s="8">
        <f t="shared" si="12"/>
        <v>-5.0696566248280324E-5</v>
      </c>
      <c r="AL4" s="8" t="str">
        <f t="shared" si="13"/>
        <v>NA</v>
      </c>
      <c r="AM4" s="8">
        <f t="shared" si="14"/>
        <v>-4.5552449265171961E-4</v>
      </c>
      <c r="AN4">
        <v>10.16135001</v>
      </c>
      <c r="AO4">
        <v>-6.6923374070000001E-4</v>
      </c>
      <c r="AP4">
        <v>240</v>
      </c>
      <c r="AQ4" s="8">
        <f t="shared" si="15"/>
        <v>-5.0127880470172394E-5</v>
      </c>
      <c r="AR4" s="8" t="str">
        <f t="shared" si="16"/>
        <v>NA</v>
      </c>
      <c r="AS4" s="8">
        <f t="shared" si="17"/>
        <v>-6.1910586022982759E-4</v>
      </c>
      <c r="AT4">
        <v>10.23228664</v>
      </c>
      <c r="AU4">
        <v>-5.4470338709999996E-4</v>
      </c>
      <c r="AV4">
        <v>240</v>
      </c>
      <c r="AW4" s="8">
        <f t="shared" si="18"/>
        <v>-5.0477824415228655E-5</v>
      </c>
      <c r="AX4" s="8" t="str">
        <f t="shared" si="19"/>
        <v>NA</v>
      </c>
      <c r="AY4" s="8">
        <f t="shared" si="20"/>
        <v>-4.9422556268477133E-4</v>
      </c>
      <c r="AZ4">
        <v>10.33257498</v>
      </c>
      <c r="BA4">
        <v>-4.007022745E-4</v>
      </c>
      <c r="BB4">
        <v>240</v>
      </c>
      <c r="BC4" s="8">
        <f t="shared" si="21"/>
        <v>-9.5335480108360357E-5</v>
      </c>
      <c r="BD4" s="8" t="str">
        <f t="shared" si="22"/>
        <v>NA</v>
      </c>
      <c r="BE4" s="8">
        <f t="shared" si="23"/>
        <v>-3.0536679439163966E-4</v>
      </c>
      <c r="BF4">
        <v>9.7051983400000008</v>
      </c>
      <c r="BG4" s="1">
        <v>-2.3978000000000001E-6</v>
      </c>
      <c r="BH4">
        <v>240</v>
      </c>
      <c r="BI4" s="8">
        <f t="shared" si="24"/>
        <v>-4.3344548989543099E-5</v>
      </c>
      <c r="BJ4" s="10" t="str">
        <f t="shared" si="25"/>
        <v>NA</v>
      </c>
      <c r="BK4" s="8">
        <f t="shared" si="26"/>
        <v>4.09467489895431E-5</v>
      </c>
      <c r="BL4">
        <v>9.5128774880000009</v>
      </c>
      <c r="BM4">
        <v>-2.4256861710000001E-4</v>
      </c>
      <c r="BN4">
        <v>240</v>
      </c>
      <c r="BO4" s="8">
        <f t="shared" si="27"/>
        <v>-4.6928841657512973E-5</v>
      </c>
      <c r="BP4" s="8" t="str">
        <f t="shared" si="28"/>
        <v>NA</v>
      </c>
      <c r="BQ4" s="8">
        <f t="shared" si="29"/>
        <v>-1.9563977544248703E-4</v>
      </c>
      <c r="BR4">
        <v>9.0289408210000008</v>
      </c>
      <c r="BS4">
        <v>-7.4188241709999996E-4</v>
      </c>
      <c r="BT4">
        <v>240</v>
      </c>
      <c r="BU4" s="8">
        <f t="shared" si="30"/>
        <v>-8.3307250100401252E-5</v>
      </c>
      <c r="BV4" s="8" t="str">
        <f t="shared" si="31"/>
        <v>NA</v>
      </c>
      <c r="BW4" s="8">
        <f t="shared" si="32"/>
        <v>-6.5857516699959872E-4</v>
      </c>
      <c r="BX4">
        <v>9.4234020750000003</v>
      </c>
      <c r="BY4">
        <v>-3.7519077779999999E-4</v>
      </c>
      <c r="BZ4">
        <v>240</v>
      </c>
      <c r="CA4" s="8">
        <f t="shared" si="33"/>
        <v>-4.6487442354913479E-5</v>
      </c>
      <c r="CB4" s="8" t="str">
        <f t="shared" si="34"/>
        <v>NA</v>
      </c>
      <c r="CC4" s="8">
        <f t="shared" si="35"/>
        <v>-3.2870333544508649E-4</v>
      </c>
      <c r="CD4">
        <v>9.6825004260000007</v>
      </c>
      <c r="CE4" s="1">
        <v>-1.5322999999999999E-5</v>
      </c>
      <c r="CF4">
        <v>240</v>
      </c>
      <c r="CG4" s="8">
        <f t="shared" si="36"/>
        <v>-4.3243177455354189E-5</v>
      </c>
      <c r="CH4" s="8" t="str">
        <f t="shared" si="37"/>
        <v>NA</v>
      </c>
      <c r="CI4" s="8">
        <f t="shared" si="38"/>
        <v>2.792017745535419E-5</v>
      </c>
      <c r="CJ4">
        <v>9.3433104280000006</v>
      </c>
      <c r="CK4">
        <v>-4.3573905419999999E-4</v>
      </c>
      <c r="CL4">
        <v>240</v>
      </c>
      <c r="CM4" s="8">
        <f t="shared" si="39"/>
        <v>-8.6207841431490872E-5</v>
      </c>
      <c r="CN4" s="8" t="str">
        <f t="shared" si="40"/>
        <v>NA</v>
      </c>
      <c r="CO4" s="8">
        <f t="shared" si="41"/>
        <v>-3.4953121276850912E-4</v>
      </c>
      <c r="CP4">
        <v>9.2995141780000008</v>
      </c>
      <c r="CQ4">
        <v>-5.1822516459999995E-4</v>
      </c>
      <c r="CR4">
        <v>240</v>
      </c>
      <c r="CS4" s="8">
        <f t="shared" si="42"/>
        <v>-4.5876279695778093E-5</v>
      </c>
      <c r="CT4" s="8" t="str">
        <f t="shared" si="43"/>
        <v>NA</v>
      </c>
      <c r="CU4" s="8">
        <f t="shared" si="44"/>
        <v>-4.7234888490422188E-4</v>
      </c>
      <c r="CV4">
        <v>9.6222654460000001</v>
      </c>
      <c r="CW4" s="1">
        <v>-5.8322000000000002E-5</v>
      </c>
      <c r="CX4">
        <v>240</v>
      </c>
      <c r="CY4" s="8">
        <f t="shared" si="45"/>
        <v>-4.2974161001488074E-5</v>
      </c>
      <c r="CZ4" s="10" t="str">
        <f t="shared" si="46"/>
        <v>NA</v>
      </c>
      <c r="DA4" s="8">
        <f t="shared" si="47"/>
        <v>-1.5347838998511928E-5</v>
      </c>
      <c r="DB4" t="s">
        <v>1</v>
      </c>
      <c r="DC4" s="5" t="s">
        <v>7</v>
      </c>
    </row>
    <row r="5" spans="1:107" x14ac:dyDescent="0.25">
      <c r="A5" s="9">
        <v>45620.697222222225</v>
      </c>
      <c r="B5">
        <v>3</v>
      </c>
      <c r="C5">
        <v>4</v>
      </c>
      <c r="D5" s="7">
        <v>45620</v>
      </c>
      <c r="E5">
        <v>16.44500008</v>
      </c>
      <c r="F5">
        <v>14.04851669</v>
      </c>
      <c r="G5">
        <v>13.927912490000001</v>
      </c>
      <c r="H5">
        <v>14.08786248</v>
      </c>
      <c r="I5">
        <v>14.215141600000001</v>
      </c>
      <c r="J5" s="2">
        <v>10.396093840000001</v>
      </c>
      <c r="K5" s="2">
        <v>-4.0208184689999999E-4</v>
      </c>
      <c r="L5" s="2">
        <v>277</v>
      </c>
      <c r="M5" s="8">
        <f t="shared" si="0"/>
        <v>-9.6688327058813144E-5</v>
      </c>
      <c r="N5" s="8" t="str">
        <f t="shared" si="1"/>
        <v>NA</v>
      </c>
      <c r="O5" s="8">
        <f t="shared" si="2"/>
        <v>-3.0539351984118686E-4</v>
      </c>
      <c r="P5">
        <v>10.80749166</v>
      </c>
      <c r="Q5" s="1">
        <v>-1.6593999999999999E-6</v>
      </c>
      <c r="R5">
        <v>240</v>
      </c>
      <c r="S5" s="8">
        <f t="shared" si="3"/>
        <v>-4.8359313293750821E-5</v>
      </c>
      <c r="T5" s="10" t="str">
        <f t="shared" si="4"/>
        <v>NA</v>
      </c>
      <c r="U5" s="8">
        <f t="shared" si="5"/>
        <v>4.6699913293750822E-5</v>
      </c>
      <c r="V5">
        <v>10.010283340000001</v>
      </c>
      <c r="W5">
        <v>-5.2199964519999997E-4</v>
      </c>
      <c r="X5">
        <v>240</v>
      </c>
      <c r="Y5" s="8">
        <f t="shared" si="6"/>
        <v>-9.310011668087331E-5</v>
      </c>
      <c r="Z5" s="8" t="str">
        <f t="shared" si="7"/>
        <v>NA</v>
      </c>
      <c r="AA5" s="8">
        <f t="shared" si="8"/>
        <v>-4.2889952851912663E-4</v>
      </c>
      <c r="AB5">
        <v>10.14877663</v>
      </c>
      <c r="AC5">
        <v>-6.6336738009999997E-4</v>
      </c>
      <c r="AD5">
        <v>240</v>
      </c>
      <c r="AE5" s="8">
        <f t="shared" si="9"/>
        <v>-5.0332496142416646E-5</v>
      </c>
      <c r="AF5" s="8" t="str">
        <f t="shared" si="10"/>
        <v>NA</v>
      </c>
      <c r="AG5" s="8">
        <f t="shared" si="11"/>
        <v>-6.1303488395758328E-4</v>
      </c>
      <c r="AH5">
        <v>10.337858369999999</v>
      </c>
      <c r="AI5">
        <v>-3.8012950360000002E-4</v>
      </c>
      <c r="AJ5">
        <v>240</v>
      </c>
      <c r="AK5" s="8">
        <f t="shared" si="12"/>
        <v>-5.1270240295836975E-5</v>
      </c>
      <c r="AL5" s="8" t="str">
        <f t="shared" si="13"/>
        <v>NA</v>
      </c>
      <c r="AM5" s="8">
        <f t="shared" si="14"/>
        <v>-3.2885926330416306E-4</v>
      </c>
      <c r="AN5">
        <v>10.011691689999999</v>
      </c>
      <c r="AO5">
        <v>-8.30360635E-4</v>
      </c>
      <c r="AP5">
        <v>240</v>
      </c>
      <c r="AQ5" s="8">
        <f t="shared" si="15"/>
        <v>-4.9652628266190325E-5</v>
      </c>
      <c r="AR5" s="8" t="str">
        <f t="shared" si="16"/>
        <v>NA</v>
      </c>
      <c r="AS5" s="8">
        <f t="shared" si="17"/>
        <v>-7.8070800673380966E-4</v>
      </c>
      <c r="AT5">
        <v>10.26583754</v>
      </c>
      <c r="AU5">
        <v>-3.8237252329999998E-4</v>
      </c>
      <c r="AV5">
        <v>240</v>
      </c>
      <c r="AW5" s="8">
        <f t="shared" si="18"/>
        <v>-5.0913055555221731E-5</v>
      </c>
      <c r="AX5" s="8" t="str">
        <f t="shared" si="19"/>
        <v>NA</v>
      </c>
      <c r="AY5" s="8">
        <f t="shared" si="20"/>
        <v>-3.3145946774477823E-4</v>
      </c>
      <c r="AZ5">
        <v>10.2606167</v>
      </c>
      <c r="BA5">
        <v>-3.5673959800000001E-4</v>
      </c>
      <c r="BB5">
        <v>240</v>
      </c>
      <c r="BC5" s="8">
        <f t="shared" si="21"/>
        <v>-9.5428329003494257E-5</v>
      </c>
      <c r="BD5" s="8" t="str">
        <f t="shared" si="22"/>
        <v>NA</v>
      </c>
      <c r="BE5" s="8">
        <f t="shared" si="23"/>
        <v>-2.6131126899650575E-4</v>
      </c>
      <c r="BF5">
        <v>9.7068362629999996</v>
      </c>
      <c r="BG5" s="1">
        <v>1.9386E-6</v>
      </c>
      <c r="BH5">
        <v>240</v>
      </c>
      <c r="BI5" s="8">
        <f t="shared" si="24"/>
        <v>-4.3434309338487007E-5</v>
      </c>
      <c r="BJ5" s="10" t="str">
        <f t="shared" si="25"/>
        <v>NA</v>
      </c>
      <c r="BK5" s="8">
        <f t="shared" si="26"/>
        <v>4.5372909338487009E-5</v>
      </c>
      <c r="BL5">
        <v>9.5482820949999994</v>
      </c>
      <c r="BM5">
        <v>-2.2835217859999999E-4</v>
      </c>
      <c r="BN5">
        <v>240</v>
      </c>
      <c r="BO5" s="8">
        <f t="shared" si="27"/>
        <v>-4.735436488893277E-5</v>
      </c>
      <c r="BP5" s="8" t="str">
        <f t="shared" si="28"/>
        <v>NA</v>
      </c>
      <c r="BQ5" s="8">
        <f t="shared" si="29"/>
        <v>-1.8099781371106724E-4</v>
      </c>
      <c r="BR5">
        <v>9.0915329140000001</v>
      </c>
      <c r="BS5">
        <v>-6.8414143799999997E-4</v>
      </c>
      <c r="BT5">
        <v>240</v>
      </c>
      <c r="BU5" s="8">
        <f t="shared" si="30"/>
        <v>-8.4555326393128866E-5</v>
      </c>
      <c r="BV5" s="8" t="str">
        <f t="shared" si="31"/>
        <v>NA</v>
      </c>
      <c r="BW5" s="8">
        <f t="shared" si="32"/>
        <v>-5.9958611160687114E-4</v>
      </c>
      <c r="BX5">
        <v>9.4361737249999997</v>
      </c>
      <c r="BY5">
        <v>-3.1178269230000002E-4</v>
      </c>
      <c r="BZ5">
        <v>240</v>
      </c>
      <c r="CA5" s="8">
        <f t="shared" si="33"/>
        <v>-4.6798367421821539E-5</v>
      </c>
      <c r="CB5" s="8" t="str">
        <f t="shared" si="34"/>
        <v>NA</v>
      </c>
      <c r="CC5" s="8">
        <f t="shared" si="35"/>
        <v>-2.6498432487817846E-4</v>
      </c>
      <c r="CD5">
        <v>9.6702058320000006</v>
      </c>
      <c r="CE5" s="1">
        <v>1.2065000000000001E-5</v>
      </c>
      <c r="CF5">
        <v>240</v>
      </c>
      <c r="CG5" s="8">
        <f t="shared" si="36"/>
        <v>-4.3270402435336632E-5</v>
      </c>
      <c r="CH5" s="8" t="str">
        <f t="shared" si="37"/>
        <v>NA</v>
      </c>
      <c r="CI5" s="8">
        <f t="shared" si="38"/>
        <v>5.5335402435336633E-5</v>
      </c>
      <c r="CJ5" s="2">
        <v>9.4840548939999998</v>
      </c>
      <c r="CK5" s="2">
        <v>-2.7528840949999999E-4</v>
      </c>
      <c r="CL5" s="2">
        <v>215</v>
      </c>
      <c r="CM5" s="8">
        <f t="shared" si="39"/>
        <v>-8.8205956539808353E-5</v>
      </c>
      <c r="CN5" s="8" t="str">
        <f t="shared" si="40"/>
        <v>NA</v>
      </c>
      <c r="CO5" s="8">
        <f t="shared" si="41"/>
        <v>-1.8708245296019163E-4</v>
      </c>
      <c r="CP5">
        <v>9.3883895830000004</v>
      </c>
      <c r="CQ5">
        <v>-3.2589118679999998E-4</v>
      </c>
      <c r="CR5">
        <v>240</v>
      </c>
      <c r="CS5" s="8">
        <f t="shared" si="42"/>
        <v>-4.6561383671900962E-5</v>
      </c>
      <c r="CT5" s="8" t="str">
        <f t="shared" si="43"/>
        <v>NA</v>
      </c>
      <c r="CU5" s="8">
        <f t="shared" si="44"/>
        <v>-2.79329803128099E-4</v>
      </c>
      <c r="CV5">
        <v>9.6263754170000002</v>
      </c>
      <c r="CW5" s="1">
        <v>5.1479000000000003E-6</v>
      </c>
      <c r="CX5">
        <v>240</v>
      </c>
      <c r="CY5" s="8">
        <f t="shared" si="45"/>
        <v>-4.3074278409756757E-5</v>
      </c>
      <c r="CZ5" s="10" t="str">
        <f t="shared" si="46"/>
        <v>NA</v>
      </c>
      <c r="DA5" s="8">
        <f t="shared" si="47"/>
        <v>4.8222178409756756E-5</v>
      </c>
      <c r="DB5" t="s">
        <v>1</v>
      </c>
      <c r="DC5" s="5" t="s">
        <v>7</v>
      </c>
    </row>
    <row r="6" spans="1:107" x14ac:dyDescent="0.25">
      <c r="A6" s="9">
        <v>45620.724999999999</v>
      </c>
      <c r="B6">
        <v>4</v>
      </c>
      <c r="C6">
        <v>5</v>
      </c>
      <c r="D6" s="7">
        <v>45620</v>
      </c>
      <c r="E6">
        <v>17.244999979999999</v>
      </c>
      <c r="F6">
        <v>14.041608289999999</v>
      </c>
      <c r="G6">
        <v>13.905083339999999</v>
      </c>
      <c r="H6">
        <v>14.126012510000001</v>
      </c>
      <c r="I6">
        <v>14.230625010000001</v>
      </c>
      <c r="J6">
        <v>10.369262490000001</v>
      </c>
      <c r="K6">
        <v>-3.825800969E-4</v>
      </c>
      <c r="L6">
        <v>240</v>
      </c>
      <c r="M6" s="8">
        <f t="shared" si="0"/>
        <v>-9.720358254308011E-5</v>
      </c>
      <c r="N6" s="8" t="str">
        <f t="shared" si="1"/>
        <v>NA</v>
      </c>
      <c r="O6" s="8">
        <f t="shared" si="2"/>
        <v>-2.853765143569199E-4</v>
      </c>
      <c r="P6">
        <v>10.805104160000001</v>
      </c>
      <c r="Q6" s="1">
        <v>1.5775999999999999E-5</v>
      </c>
      <c r="R6">
        <v>240</v>
      </c>
      <c r="S6" s="8">
        <f t="shared" si="3"/>
        <v>-4.8440403513949681E-5</v>
      </c>
      <c r="T6" s="10" t="str">
        <f t="shared" si="4"/>
        <v>NA</v>
      </c>
      <c r="U6" s="8">
        <f t="shared" si="5"/>
        <v>6.4216403513949681E-5</v>
      </c>
      <c r="V6">
        <v>10.05910255</v>
      </c>
      <c r="W6">
        <v>-7.0796041670000002E-4</v>
      </c>
      <c r="X6">
        <v>240</v>
      </c>
      <c r="Y6" s="8">
        <f t="shared" si="6"/>
        <v>-9.4296079973980149E-5</v>
      </c>
      <c r="Z6" s="8" t="str">
        <f t="shared" si="7"/>
        <v>NA</v>
      </c>
      <c r="AA6" s="8">
        <f t="shared" si="8"/>
        <v>-6.1366433672601988E-4</v>
      </c>
      <c r="AB6">
        <v>10.10716539</v>
      </c>
      <c r="AC6">
        <v>-7.0329070699999996E-4</v>
      </c>
      <c r="AD6">
        <v>240</v>
      </c>
      <c r="AE6" s="8">
        <f t="shared" si="9"/>
        <v>-5.0391675969831853E-5</v>
      </c>
      <c r="AF6" s="8" t="str">
        <f t="shared" si="10"/>
        <v>NA</v>
      </c>
      <c r="AG6" s="8">
        <f t="shared" si="11"/>
        <v>-6.528990310301681E-4</v>
      </c>
      <c r="AH6">
        <v>10.36301248</v>
      </c>
      <c r="AI6">
        <v>-3.7833235660000001E-4</v>
      </c>
      <c r="AJ6">
        <v>240</v>
      </c>
      <c r="AK6" s="8">
        <f t="shared" si="12"/>
        <v>-5.1667262463138895E-5</v>
      </c>
      <c r="AL6" s="8" t="str">
        <f t="shared" si="13"/>
        <v>NA</v>
      </c>
      <c r="AM6" s="8">
        <f t="shared" si="14"/>
        <v>-3.2666509413686114E-4</v>
      </c>
      <c r="AN6">
        <v>10.145017920000001</v>
      </c>
      <c r="AO6">
        <v>-6.3314612160000005E-4</v>
      </c>
      <c r="AP6">
        <v>240</v>
      </c>
      <c r="AQ6" s="8">
        <f t="shared" si="15"/>
        <v>-5.0580398757358967E-5</v>
      </c>
      <c r="AR6" s="8" t="str">
        <f t="shared" si="16"/>
        <v>NA</v>
      </c>
      <c r="AS6" s="8">
        <f t="shared" si="17"/>
        <v>-5.8256572284264105E-4</v>
      </c>
      <c r="AT6">
        <v>10.385875009999999</v>
      </c>
      <c r="AU6">
        <v>-4.2202573739999997E-4</v>
      </c>
      <c r="AV6">
        <v>240</v>
      </c>
      <c r="AW6" s="8">
        <f t="shared" si="18"/>
        <v>-5.1781249041883359E-5</v>
      </c>
      <c r="AX6" s="8" t="str">
        <f t="shared" si="19"/>
        <v>NA</v>
      </c>
      <c r="AY6" s="8">
        <f t="shared" si="20"/>
        <v>-3.7024448835811663E-4</v>
      </c>
      <c r="AZ6">
        <v>10.39167499</v>
      </c>
      <c r="BA6">
        <v>-3.1405658290000003E-4</v>
      </c>
      <c r="BB6">
        <v>240</v>
      </c>
      <c r="BC6" s="8">
        <f t="shared" si="21"/>
        <v>-9.741368189159672E-5</v>
      </c>
      <c r="BD6" s="8" t="str">
        <f t="shared" si="22"/>
        <v>NA</v>
      </c>
      <c r="BE6" s="8">
        <f t="shared" si="23"/>
        <v>-2.1664290100840332E-4</v>
      </c>
      <c r="BF6">
        <v>9.6956849809999994</v>
      </c>
      <c r="BG6" s="1">
        <v>5.5806000000000004E-6</v>
      </c>
      <c r="BH6">
        <v>240</v>
      </c>
      <c r="BI6" s="8">
        <f t="shared" si="24"/>
        <v>-4.3466762177309866E-5</v>
      </c>
      <c r="BJ6" s="10" t="str">
        <f t="shared" si="25"/>
        <v>NA</v>
      </c>
      <c r="BK6" s="8">
        <f t="shared" si="26"/>
        <v>4.9047362177309864E-5</v>
      </c>
      <c r="BL6">
        <v>9.5574916240000007</v>
      </c>
      <c r="BM6">
        <v>-2.2433303519999999E-4</v>
      </c>
      <c r="BN6">
        <v>240</v>
      </c>
      <c r="BO6" s="8">
        <f t="shared" si="27"/>
        <v>-4.7651146727795863E-5</v>
      </c>
      <c r="BP6" s="8" t="str">
        <f t="shared" si="28"/>
        <v>NA</v>
      </c>
      <c r="BQ6" s="8">
        <f t="shared" si="29"/>
        <v>-1.7668188847220413E-4</v>
      </c>
      <c r="BR6" s="2">
        <v>9.2513584719999997</v>
      </c>
      <c r="BS6" s="2">
        <v>-5.0064310679999999E-4</v>
      </c>
      <c r="BT6" s="2">
        <v>219</v>
      </c>
      <c r="BU6" s="8">
        <f t="shared" si="30"/>
        <v>-8.6724122157763538E-5</v>
      </c>
      <c r="BV6" s="8" t="str">
        <f t="shared" si="31"/>
        <v>NA</v>
      </c>
      <c r="BW6" s="8">
        <f t="shared" si="32"/>
        <v>-4.1391898464223644E-4</v>
      </c>
      <c r="BX6">
        <v>9.5064591529999998</v>
      </c>
      <c r="BY6">
        <v>-2.376279388E-4</v>
      </c>
      <c r="BZ6">
        <v>240</v>
      </c>
      <c r="CA6" s="8">
        <f t="shared" si="33"/>
        <v>-4.7396712210961273E-5</v>
      </c>
      <c r="CB6" s="8" t="str">
        <f t="shared" si="34"/>
        <v>NA</v>
      </c>
      <c r="CC6" s="8">
        <f t="shared" si="35"/>
        <v>-1.9023122658903873E-4</v>
      </c>
      <c r="CD6">
        <v>9.6731204070000008</v>
      </c>
      <c r="CE6" s="1">
        <v>4.4499000000000002E-5</v>
      </c>
      <c r="CF6">
        <v>240</v>
      </c>
      <c r="CG6" s="8">
        <f t="shared" si="36"/>
        <v>-4.3365602849875829E-5</v>
      </c>
      <c r="CH6" s="8" t="str">
        <f t="shared" si="37"/>
        <v>NA</v>
      </c>
      <c r="CI6" s="8">
        <f t="shared" si="38"/>
        <v>8.7864602849875838E-5</v>
      </c>
      <c r="CJ6" s="2">
        <v>9.5009128779999994</v>
      </c>
      <c r="CK6" s="2">
        <v>-3.1935319559999999E-4</v>
      </c>
      <c r="CL6" s="2">
        <v>225</v>
      </c>
      <c r="CM6" s="8">
        <f t="shared" si="39"/>
        <v>-8.9063496083923097E-5</v>
      </c>
      <c r="CN6" s="8" t="str">
        <f t="shared" si="40"/>
        <v>NA</v>
      </c>
      <c r="CO6" s="8">
        <f t="shared" si="41"/>
        <v>-2.302896995160769E-4</v>
      </c>
      <c r="CP6" s="2">
        <v>9.5100089590000003</v>
      </c>
      <c r="CQ6" s="2">
        <v>-2.5610274820000003E-4</v>
      </c>
      <c r="CR6" s="2">
        <v>278</v>
      </c>
      <c r="CS6" s="8">
        <f t="shared" si="42"/>
        <v>-4.7414410612719374E-5</v>
      </c>
      <c r="CT6" s="8" t="str">
        <f t="shared" si="43"/>
        <v>NA</v>
      </c>
      <c r="CU6" s="8">
        <f t="shared" si="44"/>
        <v>-2.0868833758728064E-4</v>
      </c>
      <c r="CV6">
        <v>9.6326633289999997</v>
      </c>
      <c r="CW6" s="1">
        <v>-3.2613999999999998E-7</v>
      </c>
      <c r="CX6">
        <v>240</v>
      </c>
      <c r="CY6" s="8">
        <f t="shared" si="45"/>
        <v>-4.3184229569776382E-5</v>
      </c>
      <c r="CZ6" s="10" t="str">
        <f t="shared" si="46"/>
        <v>NA</v>
      </c>
      <c r="DA6" s="8">
        <f t="shared" si="47"/>
        <v>4.2858089569776382E-5</v>
      </c>
      <c r="DB6" t="s">
        <v>1</v>
      </c>
      <c r="DC6" s="5" t="s">
        <v>7</v>
      </c>
    </row>
    <row r="7" spans="1:107" x14ac:dyDescent="0.25">
      <c r="A7" s="9">
        <v>45620.75277777778</v>
      </c>
      <c r="B7">
        <v>5</v>
      </c>
      <c r="C7">
        <v>6</v>
      </c>
      <c r="D7" s="7">
        <v>45620</v>
      </c>
      <c r="E7">
        <v>17.944999979999999</v>
      </c>
      <c r="F7">
        <v>14.00630833</v>
      </c>
      <c r="G7">
        <v>13.87498753</v>
      </c>
      <c r="H7">
        <v>14.095483339999999</v>
      </c>
      <c r="I7">
        <v>14.23917499</v>
      </c>
      <c r="J7">
        <v>10.30575831</v>
      </c>
      <c r="K7">
        <v>-4.1769969849999997E-4</v>
      </c>
      <c r="L7">
        <v>240</v>
      </c>
      <c r="M7" s="8">
        <f t="shared" si="0"/>
        <v>-9.7368396616045419E-5</v>
      </c>
      <c r="N7" s="8" t="str">
        <f t="shared" si="1"/>
        <v>NA</v>
      </c>
      <c r="O7" s="8">
        <f t="shared" si="2"/>
        <v>-3.2033130188395455E-4</v>
      </c>
      <c r="P7">
        <v>10.81210832</v>
      </c>
      <c r="Q7" s="1">
        <v>3.2707999999999999E-5</v>
      </c>
      <c r="R7">
        <v>240</v>
      </c>
      <c r="S7" s="8">
        <f t="shared" si="3"/>
        <v>-4.8563636732522721E-5</v>
      </c>
      <c r="T7" s="10" t="str">
        <f t="shared" si="4"/>
        <v>NA</v>
      </c>
      <c r="U7" s="8">
        <f t="shared" si="5"/>
        <v>8.127163673252272E-5</v>
      </c>
      <c r="V7">
        <v>10.01014458</v>
      </c>
      <c r="W7">
        <v>-5.9608011559999998E-4</v>
      </c>
      <c r="X7">
        <v>240</v>
      </c>
      <c r="Y7" s="8">
        <f t="shared" si="6"/>
        <v>-9.4575449795251157E-5</v>
      </c>
      <c r="Z7" s="8" t="str">
        <f t="shared" si="7"/>
        <v>NA</v>
      </c>
      <c r="AA7" s="8">
        <f t="shared" si="8"/>
        <v>-5.0150466580474885E-4</v>
      </c>
      <c r="AB7">
        <v>10.3032375</v>
      </c>
      <c r="AC7">
        <v>-4.1080746749999999E-4</v>
      </c>
      <c r="AD7">
        <v>240</v>
      </c>
      <c r="AE7" s="8">
        <f t="shared" si="9"/>
        <v>-5.1639940854012109E-5</v>
      </c>
      <c r="AF7" s="8" t="str">
        <f t="shared" si="10"/>
        <v>NA</v>
      </c>
      <c r="AG7" s="8">
        <f t="shared" si="11"/>
        <v>-3.5916752664598786E-4</v>
      </c>
      <c r="AH7">
        <v>10.391249970000001</v>
      </c>
      <c r="AI7">
        <v>-4.429373619E-4</v>
      </c>
      <c r="AJ7">
        <v>240</v>
      </c>
      <c r="AK7" s="8">
        <f t="shared" si="12"/>
        <v>-5.2081060331769994E-5</v>
      </c>
      <c r="AL7" s="8" t="str">
        <f t="shared" si="13"/>
        <v>NA</v>
      </c>
      <c r="AM7" s="8">
        <f t="shared" si="14"/>
        <v>-3.9085630156823E-4</v>
      </c>
      <c r="AN7">
        <v>10.13541371</v>
      </c>
      <c r="AO7">
        <v>-7.0040767060000001E-4</v>
      </c>
      <c r="AP7">
        <v>240</v>
      </c>
      <c r="AQ7" s="8">
        <f t="shared" si="15"/>
        <v>-5.079880615343899E-5</v>
      </c>
      <c r="AR7" s="8" t="str">
        <f t="shared" si="16"/>
        <v>NA</v>
      </c>
      <c r="AS7" s="8">
        <f t="shared" si="17"/>
        <v>-6.4960886444656108E-4</v>
      </c>
      <c r="AT7">
        <v>10.360887460000001</v>
      </c>
      <c r="AU7">
        <v>-4.0704231460000001E-4</v>
      </c>
      <c r="AV7">
        <v>240</v>
      </c>
      <c r="AW7" s="8">
        <f t="shared" si="18"/>
        <v>-5.1928883094219246E-5</v>
      </c>
      <c r="AX7" s="8" t="str">
        <f t="shared" si="19"/>
        <v>NA</v>
      </c>
      <c r="AY7" s="8">
        <f t="shared" si="20"/>
        <v>-3.5511343150578076E-4</v>
      </c>
      <c r="AZ7">
        <v>10.360658280000001</v>
      </c>
      <c r="BA7">
        <v>-4.2163771209999999E-4</v>
      </c>
      <c r="BB7">
        <v>240</v>
      </c>
      <c r="BC7" s="8">
        <f t="shared" si="21"/>
        <v>-9.7887089359691691E-5</v>
      </c>
      <c r="BD7" s="8" t="str">
        <f t="shared" si="22"/>
        <v>NA</v>
      </c>
      <c r="BE7" s="8">
        <f t="shared" si="23"/>
        <v>-3.237506227403083E-4</v>
      </c>
      <c r="BF7">
        <v>9.6947703839999999</v>
      </c>
      <c r="BG7" s="1">
        <v>7.5422000000000004E-6</v>
      </c>
      <c r="BH7">
        <v>240</v>
      </c>
      <c r="BI7" s="8">
        <f t="shared" si="24"/>
        <v>-4.3545004655835326E-5</v>
      </c>
      <c r="BJ7" s="10" t="str">
        <f t="shared" si="25"/>
        <v>NA</v>
      </c>
      <c r="BK7" s="8">
        <f t="shared" si="26"/>
        <v>5.1087204655835323E-5</v>
      </c>
      <c r="BL7">
        <v>9.5458904029999996</v>
      </c>
      <c r="BM7">
        <v>-2.3755998570000001E-4</v>
      </c>
      <c r="BN7">
        <v>240</v>
      </c>
      <c r="BO7" s="8">
        <f t="shared" si="27"/>
        <v>-4.7844108787145956E-5</v>
      </c>
      <c r="BP7" s="8" t="str">
        <f t="shared" si="28"/>
        <v>NA</v>
      </c>
      <c r="BQ7" s="8">
        <f t="shared" si="29"/>
        <v>-1.8971587691285404E-4</v>
      </c>
      <c r="BR7">
        <v>9.25122</v>
      </c>
      <c r="BS7">
        <v>-4.832532855E-4</v>
      </c>
      <c r="BT7">
        <v>240</v>
      </c>
      <c r="BU7" s="8">
        <f t="shared" si="30"/>
        <v>-8.7405160401271998E-5</v>
      </c>
      <c r="BV7" s="8" t="str">
        <f t="shared" si="31"/>
        <v>NA</v>
      </c>
      <c r="BW7" s="8">
        <f t="shared" si="32"/>
        <v>-3.95848125098728E-4</v>
      </c>
      <c r="BX7">
        <v>9.5531845650000005</v>
      </c>
      <c r="BY7">
        <v>-2.0114492509999999E-4</v>
      </c>
      <c r="BZ7">
        <v>240</v>
      </c>
      <c r="CA7" s="8">
        <f t="shared" si="33"/>
        <v>-4.7880667208152906E-5</v>
      </c>
      <c r="CB7" s="8" t="str">
        <f t="shared" si="34"/>
        <v>NA</v>
      </c>
      <c r="CC7" s="8">
        <f t="shared" si="35"/>
        <v>-1.5326425789184708E-4</v>
      </c>
      <c r="CD7">
        <v>9.6680266859999993</v>
      </c>
      <c r="CE7" s="1">
        <v>6.3072999999999997E-5</v>
      </c>
      <c r="CF7">
        <v>240</v>
      </c>
      <c r="CG7" s="8">
        <f t="shared" si="36"/>
        <v>-4.3424882733623918E-5</v>
      </c>
      <c r="CH7" s="8" t="str">
        <f t="shared" si="37"/>
        <v>NA</v>
      </c>
      <c r="CI7" s="8">
        <f t="shared" si="38"/>
        <v>1.0649788273362392E-4</v>
      </c>
      <c r="CJ7" s="2">
        <v>9.5261821750000006</v>
      </c>
      <c r="CK7" s="2">
        <v>-3.8172223219999998E-4</v>
      </c>
      <c r="CL7" s="2">
        <v>230</v>
      </c>
      <c r="CM7" s="8">
        <f t="shared" si="39"/>
        <v>-9.0002992147804637E-5</v>
      </c>
      <c r="CN7" s="8" t="str">
        <f t="shared" si="40"/>
        <v>NA</v>
      </c>
      <c r="CO7" s="8">
        <f t="shared" si="41"/>
        <v>-2.9171924005219532E-4</v>
      </c>
      <c r="CP7">
        <v>9.4697995620000004</v>
      </c>
      <c r="CQ7">
        <v>-2.3693417880000001E-4</v>
      </c>
      <c r="CR7">
        <v>240</v>
      </c>
      <c r="CS7" s="8">
        <f t="shared" si="42"/>
        <v>-4.7462740646425911E-5</v>
      </c>
      <c r="CT7" s="8" t="str">
        <f t="shared" si="43"/>
        <v>NA</v>
      </c>
      <c r="CU7" s="8">
        <f t="shared" si="44"/>
        <v>-1.8947143815357411E-4</v>
      </c>
      <c r="CV7">
        <v>9.6294404189999998</v>
      </c>
      <c r="CW7" s="1">
        <v>2.6693999999999999E-5</v>
      </c>
      <c r="CX7">
        <v>240</v>
      </c>
      <c r="CY7" s="8">
        <f t="shared" si="45"/>
        <v>-4.3251568760253362E-5</v>
      </c>
      <c r="CZ7" s="10" t="str">
        <f t="shared" si="46"/>
        <v>NA</v>
      </c>
      <c r="DA7" s="8">
        <f t="shared" si="47"/>
        <v>6.9945568760253354E-5</v>
      </c>
      <c r="DB7" t="s">
        <v>1</v>
      </c>
      <c r="DC7" s="5" t="s">
        <v>7</v>
      </c>
    </row>
    <row r="8" spans="1:107" x14ac:dyDescent="0.25">
      <c r="A8" s="9">
        <v>45620.780555555553</v>
      </c>
      <c r="B8">
        <v>6</v>
      </c>
      <c r="C8">
        <v>7</v>
      </c>
      <c r="D8" s="7">
        <v>45620</v>
      </c>
      <c r="E8">
        <v>18.44500008</v>
      </c>
      <c r="F8">
        <v>14.009458349999999</v>
      </c>
      <c r="G8">
        <v>13.894008299999999</v>
      </c>
      <c r="H8">
        <v>14.09829165</v>
      </c>
      <c r="I8">
        <v>14.244487469999999</v>
      </c>
      <c r="J8">
        <v>10.32834158</v>
      </c>
      <c r="K8">
        <v>-3.487124811E-4</v>
      </c>
      <c r="L8">
        <v>240</v>
      </c>
      <c r="M8" s="8">
        <f t="shared" si="0"/>
        <v>-9.834354333152535E-5</v>
      </c>
      <c r="N8" s="8" t="str">
        <f t="shared" si="1"/>
        <v>NA</v>
      </c>
      <c r="O8" s="8">
        <f t="shared" si="2"/>
        <v>-2.5036893776847463E-4</v>
      </c>
      <c r="P8">
        <v>10.825654139999999</v>
      </c>
      <c r="Q8" s="1">
        <v>8.6117999999999994E-6</v>
      </c>
      <c r="R8">
        <v>240</v>
      </c>
      <c r="S8" s="8">
        <f t="shared" si="3"/>
        <v>-4.8716426995214454E-5</v>
      </c>
      <c r="T8" s="10" t="str">
        <f t="shared" si="4"/>
        <v>NA</v>
      </c>
      <c r="U8" s="8">
        <f t="shared" si="5"/>
        <v>5.7328226995214452E-5</v>
      </c>
      <c r="V8">
        <v>10.29816666</v>
      </c>
      <c r="W8">
        <v>-3.2710361350000002E-4</v>
      </c>
      <c r="X8">
        <v>240</v>
      </c>
      <c r="Y8" s="8">
        <f t="shared" si="6"/>
        <v>-9.8056226289427163E-5</v>
      </c>
      <c r="Z8" s="8" t="str">
        <f t="shared" si="7"/>
        <v>NA</v>
      </c>
      <c r="AA8" s="8">
        <f t="shared" si="8"/>
        <v>-2.2904738721057287E-4</v>
      </c>
      <c r="AB8">
        <v>10.17381248</v>
      </c>
      <c r="AC8">
        <v>-5.9695010789999998E-4</v>
      </c>
      <c r="AD8">
        <v>240</v>
      </c>
      <c r="AE8" s="8">
        <f t="shared" si="9"/>
        <v>-5.1258561548813068E-5</v>
      </c>
      <c r="AF8" s="8" t="str">
        <f t="shared" si="10"/>
        <v>NA</v>
      </c>
      <c r="AG8" s="8">
        <f t="shared" si="11"/>
        <v>-5.456915463511869E-4</v>
      </c>
      <c r="AH8">
        <v>10.12575294</v>
      </c>
      <c r="AI8">
        <v>-6.0575160060000004E-4</v>
      </c>
      <c r="AJ8">
        <v>240</v>
      </c>
      <c r="AK8" s="8">
        <f t="shared" si="12"/>
        <v>-5.1016423914180981E-5</v>
      </c>
      <c r="AL8" s="8" t="str">
        <f t="shared" si="13"/>
        <v>NA</v>
      </c>
      <c r="AM8" s="8">
        <f t="shared" si="14"/>
        <v>-5.5473517668581907E-4</v>
      </c>
      <c r="AN8">
        <v>10.17621752</v>
      </c>
      <c r="AO8">
        <v>-6.2987669499999996E-4</v>
      </c>
      <c r="AP8">
        <v>240</v>
      </c>
      <c r="AQ8" s="8">
        <f t="shared" si="15"/>
        <v>-5.1270678824525557E-5</v>
      </c>
      <c r="AR8" s="8" t="str">
        <f t="shared" si="16"/>
        <v>NA</v>
      </c>
      <c r="AS8" s="8">
        <f t="shared" si="17"/>
        <v>-5.7860601617547444E-4</v>
      </c>
      <c r="AT8">
        <v>10.35295002</v>
      </c>
      <c r="AU8">
        <v>-4.1961703820000003E-4</v>
      </c>
      <c r="AV8">
        <v>240</v>
      </c>
      <c r="AW8" s="8">
        <f t="shared" si="18"/>
        <v>-5.2161107436880482E-5</v>
      </c>
      <c r="AX8" s="8" t="str">
        <f t="shared" si="19"/>
        <v>NA</v>
      </c>
      <c r="AY8" s="8">
        <f t="shared" si="20"/>
        <v>-3.6745593076311956E-4</v>
      </c>
      <c r="AZ8">
        <v>10.2905833</v>
      </c>
      <c r="BA8">
        <v>-4.595524996E-4</v>
      </c>
      <c r="BB8">
        <v>240</v>
      </c>
      <c r="BC8" s="8">
        <f t="shared" si="21"/>
        <v>-9.7984019683266629E-5</v>
      </c>
      <c r="BD8" s="8" t="str">
        <f t="shared" si="22"/>
        <v>NA</v>
      </c>
      <c r="BE8" s="8">
        <f t="shared" si="23"/>
        <v>-3.6156847991673335E-4</v>
      </c>
      <c r="BF8">
        <v>9.6835045740000005</v>
      </c>
      <c r="BG8" s="1">
        <v>-3.1443000000000001E-6</v>
      </c>
      <c r="BH8">
        <v>240</v>
      </c>
      <c r="BI8" s="8">
        <f t="shared" si="24"/>
        <v>-4.3576650199273434E-5</v>
      </c>
      <c r="BJ8" s="10" t="str">
        <f t="shared" si="25"/>
        <v>NA</v>
      </c>
      <c r="BK8" s="8">
        <f t="shared" si="26"/>
        <v>4.0432350199273431E-5</v>
      </c>
      <c r="BL8">
        <v>9.5538408359999991</v>
      </c>
      <c r="BM8">
        <v>-2.3544331800000001E-4</v>
      </c>
      <c r="BN8">
        <v>240</v>
      </c>
      <c r="BO8" s="8">
        <f t="shared" si="27"/>
        <v>-4.8134968035077211E-5</v>
      </c>
      <c r="BP8" s="8" t="str">
        <f t="shared" si="28"/>
        <v>NA</v>
      </c>
      <c r="BQ8" s="8">
        <f t="shared" si="29"/>
        <v>-1.8730834996492278E-4</v>
      </c>
      <c r="BR8" s="2">
        <v>9.3440976510000002</v>
      </c>
      <c r="BS8" s="2">
        <v>-2.7112288059999998E-4</v>
      </c>
      <c r="BT8" s="2">
        <v>169</v>
      </c>
      <c r="BU8" s="8">
        <f t="shared" si="30"/>
        <v>-8.8971851397184605E-5</v>
      </c>
      <c r="BV8" s="8" t="str">
        <f t="shared" si="31"/>
        <v>NA</v>
      </c>
      <c r="BW8" s="8">
        <f t="shared" si="32"/>
        <v>-1.8215102920281538E-4</v>
      </c>
      <c r="BX8">
        <v>9.5576037370000009</v>
      </c>
      <c r="BY8">
        <v>-1.9679174079999999E-4</v>
      </c>
      <c r="BZ8">
        <v>240</v>
      </c>
      <c r="CA8" s="8">
        <f t="shared" si="33"/>
        <v>-4.8153926600795798E-5</v>
      </c>
      <c r="CB8" s="8" t="str">
        <f t="shared" si="34"/>
        <v>NA</v>
      </c>
      <c r="CC8" s="8">
        <f t="shared" si="35"/>
        <v>-1.486378141992042E-4</v>
      </c>
      <c r="CD8">
        <v>9.6585129379999994</v>
      </c>
      <c r="CE8" s="1">
        <v>3.8677000000000003E-5</v>
      </c>
      <c r="CF8">
        <v>240</v>
      </c>
      <c r="CG8" s="8">
        <f t="shared" si="36"/>
        <v>-4.3464185567119108E-5</v>
      </c>
      <c r="CH8" s="8" t="str">
        <f t="shared" si="37"/>
        <v>NA</v>
      </c>
      <c r="CI8" s="8">
        <f t="shared" si="38"/>
        <v>8.214118556711911E-5</v>
      </c>
      <c r="CJ8">
        <v>9.4282187579999999</v>
      </c>
      <c r="CK8">
        <v>-3.0057144870000003E-4</v>
      </c>
      <c r="CL8">
        <v>240</v>
      </c>
      <c r="CM8" s="8">
        <f t="shared" si="39"/>
        <v>-8.9772828753255956E-5</v>
      </c>
      <c r="CN8" s="8" t="str">
        <f t="shared" si="40"/>
        <v>NA</v>
      </c>
      <c r="CO8" s="8">
        <f t="shared" si="41"/>
        <v>-2.1079861994674406E-4</v>
      </c>
      <c r="CP8" s="2">
        <v>9.3026086970000001</v>
      </c>
      <c r="CQ8" s="2">
        <v>-3.3714652680000003E-4</v>
      </c>
      <c r="CR8" s="2">
        <v>69</v>
      </c>
      <c r="CS8" s="8">
        <f t="shared" si="42"/>
        <v>-4.6869189047575034E-5</v>
      </c>
      <c r="CT8" s="8" t="str">
        <f t="shared" si="43"/>
        <v>NA</v>
      </c>
      <c r="CU8" s="8">
        <f t="shared" si="44"/>
        <v>-2.9027733775242501E-4</v>
      </c>
      <c r="CV8">
        <v>9.6357895970000005</v>
      </c>
      <c r="CW8" s="1">
        <v>3.9338000000000004E-6</v>
      </c>
      <c r="CX8">
        <v>240</v>
      </c>
      <c r="CY8" s="8">
        <f t="shared" si="45"/>
        <v>-4.3361928468508911E-5</v>
      </c>
      <c r="CZ8" s="10" t="str">
        <f t="shared" si="46"/>
        <v>NA</v>
      </c>
      <c r="DA8" s="8">
        <f t="shared" si="47"/>
        <v>4.7295728468508911E-5</v>
      </c>
      <c r="DB8" t="s">
        <v>1</v>
      </c>
      <c r="DC8" s="5" t="s">
        <v>7</v>
      </c>
    </row>
    <row r="9" spans="1:107" x14ac:dyDescent="0.25">
      <c r="A9" s="9">
        <v>45620.808333333334</v>
      </c>
      <c r="B9">
        <v>7</v>
      </c>
      <c r="C9">
        <v>8</v>
      </c>
      <c r="D9" s="7">
        <v>45620</v>
      </c>
      <c r="E9">
        <v>19.244999979999999</v>
      </c>
      <c r="F9">
        <v>14.04647082</v>
      </c>
      <c r="G9">
        <v>13.921683290000001</v>
      </c>
      <c r="H9">
        <v>14.113787500000001</v>
      </c>
      <c r="I9">
        <v>14.227112480000001</v>
      </c>
      <c r="J9">
        <v>10.39352498</v>
      </c>
      <c r="K9">
        <v>-3.20645772E-4</v>
      </c>
      <c r="L9">
        <v>240</v>
      </c>
      <c r="M9" s="8">
        <f t="shared" si="0"/>
        <v>-9.9730789770157118E-5</v>
      </c>
      <c r="N9" s="8" t="str">
        <f t="shared" si="1"/>
        <v>NA</v>
      </c>
      <c r="O9" s="8">
        <f t="shared" si="2"/>
        <v>-2.2091498222984288E-4</v>
      </c>
      <c r="P9">
        <v>10.82636245</v>
      </c>
      <c r="Q9" s="1">
        <v>-1.0528E-5</v>
      </c>
      <c r="R9">
        <v>240</v>
      </c>
      <c r="S9" s="8">
        <f t="shared" si="3"/>
        <v>-4.8811568364508002E-5</v>
      </c>
      <c r="T9" s="10" t="str">
        <f t="shared" si="4"/>
        <v>NA</v>
      </c>
      <c r="U9" s="8">
        <f t="shared" si="5"/>
        <v>3.8283568364508004E-5</v>
      </c>
      <c r="V9" s="2">
        <v>10.30042499</v>
      </c>
      <c r="W9" s="2">
        <v>-2.6817831530000002E-4</v>
      </c>
      <c r="X9" s="2">
        <v>200</v>
      </c>
      <c r="Y9" s="8">
        <f t="shared" si="6"/>
        <v>-9.8837451316825779E-5</v>
      </c>
      <c r="Z9" s="8" t="str">
        <f t="shared" si="7"/>
        <v>NA</v>
      </c>
      <c r="AA9" s="8">
        <f t="shared" si="8"/>
        <v>-1.6934086398317426E-4</v>
      </c>
      <c r="AB9">
        <v>10.311579139999999</v>
      </c>
      <c r="AC9">
        <v>-3.6995563779999998E-4</v>
      </c>
      <c r="AD9">
        <v>240</v>
      </c>
      <c r="AE9" s="8">
        <f t="shared" si="9"/>
        <v>-5.2223589101932537E-5</v>
      </c>
      <c r="AF9" s="8" t="str">
        <f t="shared" si="10"/>
        <v>NA</v>
      </c>
      <c r="AG9" s="8">
        <f t="shared" si="11"/>
        <v>-3.1773204869806743E-4</v>
      </c>
      <c r="AH9">
        <v>10.17960459</v>
      </c>
      <c r="AI9">
        <v>-4.767375836E-4</v>
      </c>
      <c r="AJ9">
        <v>240</v>
      </c>
      <c r="AK9" s="8">
        <f t="shared" si="12"/>
        <v>-5.1555196358441229E-5</v>
      </c>
      <c r="AL9" s="8" t="str">
        <f t="shared" si="13"/>
        <v>NA</v>
      </c>
      <c r="AM9" s="8">
        <f t="shared" si="14"/>
        <v>-4.2518238724155877E-4</v>
      </c>
      <c r="AN9">
        <v>10.194895389999999</v>
      </c>
      <c r="AO9">
        <v>-5.4350067710000002E-4</v>
      </c>
      <c r="AP9">
        <v>240</v>
      </c>
      <c r="AQ9" s="8">
        <f t="shared" si="15"/>
        <v>-5.1632637499647435E-5</v>
      </c>
      <c r="AR9" s="8" t="str">
        <f t="shared" si="16"/>
        <v>NA</v>
      </c>
      <c r="AS9" s="8">
        <f t="shared" si="17"/>
        <v>-4.9186803960035263E-4</v>
      </c>
      <c r="AT9">
        <v>10.39831672</v>
      </c>
      <c r="AU9">
        <v>-3.1187070870000001E-4</v>
      </c>
      <c r="AV9">
        <v>240</v>
      </c>
      <c r="AW9" s="8">
        <f t="shared" si="18"/>
        <v>-5.2662876593801227E-5</v>
      </c>
      <c r="AX9" s="8" t="str">
        <f t="shared" si="19"/>
        <v>NA</v>
      </c>
      <c r="AY9" s="8">
        <f t="shared" si="20"/>
        <v>-2.5920783210619879E-4</v>
      </c>
      <c r="AZ9">
        <v>10.279112509999999</v>
      </c>
      <c r="BA9">
        <v>-4.280250312E-4</v>
      </c>
      <c r="BB9">
        <v>240</v>
      </c>
      <c r="BC9" s="8">
        <f t="shared" si="21"/>
        <v>-9.863294798744996E-5</v>
      </c>
      <c r="BD9" s="8" t="str">
        <f t="shared" si="22"/>
        <v>NA</v>
      </c>
      <c r="BE9" s="8">
        <f t="shared" si="23"/>
        <v>-3.2939208321255004E-4</v>
      </c>
      <c r="BF9">
        <v>9.6738054000000009</v>
      </c>
      <c r="BG9" s="1">
        <v>-2.9581E-5</v>
      </c>
      <c r="BH9">
        <v>240</v>
      </c>
      <c r="BI9" s="8">
        <f t="shared" si="24"/>
        <v>-4.3615167680539533E-5</v>
      </c>
      <c r="BJ9" s="10" t="str">
        <f t="shared" si="25"/>
        <v>NA</v>
      </c>
      <c r="BK9" s="8">
        <f t="shared" si="26"/>
        <v>1.4034167680539533E-5</v>
      </c>
      <c r="BL9">
        <v>9.5501541460000006</v>
      </c>
      <c r="BM9">
        <v>-2.4943992429999999E-4</v>
      </c>
      <c r="BN9">
        <v>240</v>
      </c>
      <c r="BO9" s="8">
        <f t="shared" si="27"/>
        <v>-4.8367308169718557E-5</v>
      </c>
      <c r="BP9" s="8" t="str">
        <f t="shared" si="28"/>
        <v>NA</v>
      </c>
      <c r="BQ9" s="8">
        <f t="shared" si="29"/>
        <v>-2.0107261613028143E-4</v>
      </c>
      <c r="BR9">
        <v>9.3400641679999996</v>
      </c>
      <c r="BS9">
        <v>-3.4916956949999998E-4</v>
      </c>
      <c r="BT9">
        <v>240</v>
      </c>
      <c r="BU9" s="8">
        <f t="shared" si="30"/>
        <v>-8.9622334845110979E-5</v>
      </c>
      <c r="BV9" s="8" t="str">
        <f t="shared" si="31"/>
        <v>NA</v>
      </c>
      <c r="BW9" s="8">
        <f t="shared" si="32"/>
        <v>-2.59547234654889E-4</v>
      </c>
      <c r="BX9">
        <v>9.5490220860000008</v>
      </c>
      <c r="BY9">
        <v>-2.191265778E-4</v>
      </c>
      <c r="BZ9">
        <v>240</v>
      </c>
      <c r="CA9" s="8">
        <f t="shared" si="33"/>
        <v>-4.8361574786356416E-5</v>
      </c>
      <c r="CB9" s="8" t="str">
        <f t="shared" si="34"/>
        <v>NA</v>
      </c>
      <c r="CC9" s="8">
        <f t="shared" si="35"/>
        <v>-1.7076500301364358E-4</v>
      </c>
      <c r="CD9">
        <v>9.663328302</v>
      </c>
      <c r="CE9" s="1">
        <v>4.2882E-5</v>
      </c>
      <c r="CF9">
        <v>240</v>
      </c>
      <c r="CG9" s="8">
        <f t="shared" si="36"/>
        <v>-4.3567930800410074E-5</v>
      </c>
      <c r="CH9" s="8" t="str">
        <f t="shared" si="37"/>
        <v>NA</v>
      </c>
      <c r="CI9" s="8">
        <f t="shared" si="38"/>
        <v>8.6449930800410081E-5</v>
      </c>
      <c r="CJ9">
        <v>9.3850108270000003</v>
      </c>
      <c r="CK9">
        <v>-2.9775837070000001E-4</v>
      </c>
      <c r="CL9">
        <v>240</v>
      </c>
      <c r="CM9" s="8">
        <f t="shared" si="39"/>
        <v>-9.0053619304255082E-5</v>
      </c>
      <c r="CN9" s="8" t="str">
        <f t="shared" si="40"/>
        <v>NA</v>
      </c>
      <c r="CO9" s="8">
        <f t="shared" si="41"/>
        <v>-2.0770475139574493E-4</v>
      </c>
      <c r="CP9" s="2">
        <v>9.5190223490000001</v>
      </c>
      <c r="CQ9" s="2">
        <v>-2.6999534300000002E-4</v>
      </c>
      <c r="CR9" s="2">
        <v>103</v>
      </c>
      <c r="CS9" s="8">
        <f t="shared" si="42"/>
        <v>-4.820963938276952E-5</v>
      </c>
      <c r="CT9" s="8" t="str">
        <f t="shared" si="43"/>
        <v>NA</v>
      </c>
      <c r="CU9" s="8">
        <f t="shared" si="44"/>
        <v>-2.2178570361723051E-4</v>
      </c>
      <c r="CV9">
        <v>9.6474495769999997</v>
      </c>
      <c r="CW9" s="1">
        <v>-6.4357000000000001E-6</v>
      </c>
      <c r="CX9">
        <v>240</v>
      </c>
      <c r="CY9" s="8">
        <f t="shared" si="45"/>
        <v>-4.3496340229296435E-5</v>
      </c>
      <c r="CZ9" s="10" t="str">
        <f t="shared" si="46"/>
        <v>NA</v>
      </c>
      <c r="DA9" s="8">
        <f t="shared" si="47"/>
        <v>3.7060640229296432E-5</v>
      </c>
      <c r="DB9" t="s">
        <v>1</v>
      </c>
      <c r="DC9" s="5" t="s">
        <v>7</v>
      </c>
    </row>
    <row r="10" spans="1:107" x14ac:dyDescent="0.25">
      <c r="A10" s="9">
        <v>45620.836111111108</v>
      </c>
      <c r="B10">
        <v>8</v>
      </c>
      <c r="C10">
        <v>9</v>
      </c>
      <c r="D10" s="7">
        <v>45620</v>
      </c>
      <c r="E10">
        <v>19.944999979999999</v>
      </c>
      <c r="F10">
        <v>14.01549168</v>
      </c>
      <c r="G10">
        <v>13.898341589999999</v>
      </c>
      <c r="H10">
        <v>14.082924970000001</v>
      </c>
      <c r="I10">
        <v>14.21337085</v>
      </c>
      <c r="J10">
        <v>10.29107922</v>
      </c>
      <c r="K10">
        <v>-3.1716220119999998E-4</v>
      </c>
      <c r="L10">
        <v>240</v>
      </c>
      <c r="M10" s="8">
        <f t="shared" si="0"/>
        <v>-9.9506806770158565E-5</v>
      </c>
      <c r="N10" s="8" t="str">
        <f t="shared" si="1"/>
        <v>NA</v>
      </c>
      <c r="O10" s="8">
        <f t="shared" si="2"/>
        <v>-2.1765539442984141E-4</v>
      </c>
      <c r="P10">
        <v>10.834274990000001</v>
      </c>
      <c r="Q10" s="1">
        <v>1.0797E-5</v>
      </c>
      <c r="R10">
        <v>240</v>
      </c>
      <c r="S10" s="8">
        <f t="shared" si="3"/>
        <v>-4.8939263833819091E-5</v>
      </c>
      <c r="T10" s="10" t="str">
        <f t="shared" si="4"/>
        <v>NA</v>
      </c>
      <c r="U10" s="8">
        <f t="shared" si="5"/>
        <v>5.9736263833819089E-5</v>
      </c>
      <c r="V10">
        <v>10.2639125</v>
      </c>
      <c r="W10">
        <v>-4.9041619090000005E-4</v>
      </c>
      <c r="X10">
        <v>240</v>
      </c>
      <c r="Y10" s="8">
        <f t="shared" si="6"/>
        <v>-9.9244125519744569E-5</v>
      </c>
      <c r="Z10" s="8" t="str">
        <f t="shared" si="7"/>
        <v>NA</v>
      </c>
      <c r="AA10" s="8">
        <f t="shared" si="8"/>
        <v>-3.9117206538025548E-4</v>
      </c>
      <c r="AB10">
        <v>10.335079139999999</v>
      </c>
      <c r="AC10">
        <v>-3.8012689640000002E-4</v>
      </c>
      <c r="AD10">
        <v>240</v>
      </c>
      <c r="AE10" s="8">
        <f t="shared" si="9"/>
        <v>-5.2614143563380559E-5</v>
      </c>
      <c r="AF10" s="8" t="str">
        <f t="shared" si="10"/>
        <v>NA</v>
      </c>
      <c r="AG10" s="8">
        <f t="shared" si="11"/>
        <v>-3.2751275283661945E-4</v>
      </c>
      <c r="AH10">
        <v>10.426791659999999</v>
      </c>
      <c r="AI10">
        <v>-3.1594500389999999E-4</v>
      </c>
      <c r="AJ10">
        <v>240</v>
      </c>
      <c r="AK10" s="8">
        <f t="shared" si="12"/>
        <v>-5.3081036523606055E-5</v>
      </c>
      <c r="AL10" s="8" t="str">
        <f t="shared" si="13"/>
        <v>NA</v>
      </c>
      <c r="AM10" s="8">
        <f t="shared" si="14"/>
        <v>-2.6286396737639395E-4</v>
      </c>
      <c r="AN10">
        <v>10.19549252</v>
      </c>
      <c r="AO10">
        <v>-5.6150282619999998E-4</v>
      </c>
      <c r="AP10">
        <v>240</v>
      </c>
      <c r="AQ10" s="8">
        <f t="shared" si="15"/>
        <v>-5.1903531640170175E-5</v>
      </c>
      <c r="AR10" s="8" t="str">
        <f t="shared" si="16"/>
        <v>NA</v>
      </c>
      <c r="AS10" s="8">
        <f t="shared" si="17"/>
        <v>-5.0959929455982977E-4</v>
      </c>
      <c r="AT10">
        <v>10.40457498</v>
      </c>
      <c r="AU10">
        <v>-3.6522770469999999E-4</v>
      </c>
      <c r="AV10">
        <v>240</v>
      </c>
      <c r="AW10" s="8">
        <f t="shared" si="18"/>
        <v>-5.2967935155422279E-5</v>
      </c>
      <c r="AX10" s="8" t="str">
        <f t="shared" si="19"/>
        <v>NA</v>
      </c>
      <c r="AY10" s="8">
        <f t="shared" si="20"/>
        <v>-3.122597695445777E-4</v>
      </c>
      <c r="AZ10">
        <v>10.199153750000001</v>
      </c>
      <c r="BA10">
        <v>-6.4414332319999998E-4</v>
      </c>
      <c r="BB10">
        <v>240</v>
      </c>
      <c r="BC10" s="8">
        <f t="shared" si="21"/>
        <v>-9.8617958303928786E-5</v>
      </c>
      <c r="BD10" s="8" t="str">
        <f t="shared" si="22"/>
        <v>NA</v>
      </c>
      <c r="BE10" s="8">
        <f t="shared" si="23"/>
        <v>-5.455253648960712E-4</v>
      </c>
      <c r="BF10">
        <v>9.6793141519999999</v>
      </c>
      <c r="BG10" s="1">
        <v>-4.4113999999999998E-5</v>
      </c>
      <c r="BH10">
        <v>240</v>
      </c>
      <c r="BI10" s="8">
        <f t="shared" si="24"/>
        <v>-4.3722215787615599E-5</v>
      </c>
      <c r="BJ10" s="10" t="str">
        <f t="shared" si="25"/>
        <v>NA</v>
      </c>
      <c r="BK10" s="8">
        <f t="shared" si="26"/>
        <v>-3.9178421238439891E-7</v>
      </c>
      <c r="BL10">
        <v>9.5260857980000004</v>
      </c>
      <c r="BM10">
        <v>-2.5794641850000001E-4</v>
      </c>
      <c r="BN10">
        <v>240</v>
      </c>
      <c r="BO10" s="8">
        <f t="shared" si="27"/>
        <v>-4.8495694999879088E-5</v>
      </c>
      <c r="BP10" s="8" t="str">
        <f t="shared" si="28"/>
        <v>NA</v>
      </c>
      <c r="BQ10" s="8">
        <f t="shared" si="29"/>
        <v>-2.0945072350012092E-4</v>
      </c>
      <c r="BR10">
        <v>9.4926712389999999</v>
      </c>
      <c r="BS10">
        <v>-4.0351544299999998E-4</v>
      </c>
      <c r="BT10">
        <v>240</v>
      </c>
      <c r="BU10" s="8">
        <f t="shared" si="30"/>
        <v>-9.1786816768068237E-5</v>
      </c>
      <c r="BV10" s="8" t="str">
        <f t="shared" si="31"/>
        <v>NA</v>
      </c>
      <c r="BW10" s="8">
        <f t="shared" si="32"/>
        <v>-3.1172862623193176E-4</v>
      </c>
      <c r="BX10">
        <v>9.5705879090000003</v>
      </c>
      <c r="BY10">
        <v>-2.19237205E-4</v>
      </c>
      <c r="BZ10">
        <v>240</v>
      </c>
      <c r="CA10" s="8">
        <f t="shared" si="33"/>
        <v>-4.8722247735983974E-5</v>
      </c>
      <c r="CB10" s="8" t="str">
        <f t="shared" si="34"/>
        <v>NA</v>
      </c>
      <c r="CC10" s="8">
        <f t="shared" si="35"/>
        <v>-1.7051495726401602E-4</v>
      </c>
      <c r="CD10">
        <v>9.6642133319999992</v>
      </c>
      <c r="CE10" s="1">
        <v>-2.1860000000000001E-5</v>
      </c>
      <c r="CF10">
        <v>240</v>
      </c>
      <c r="CG10" s="8">
        <f t="shared" si="36"/>
        <v>-4.3654004207720387E-5</v>
      </c>
      <c r="CH10" s="8" t="str">
        <f t="shared" si="37"/>
        <v>NA</v>
      </c>
      <c r="CI10" s="8">
        <f t="shared" si="38"/>
        <v>2.1794004207720386E-5</v>
      </c>
      <c r="CJ10">
        <v>9.4301320989999997</v>
      </c>
      <c r="CK10">
        <v>-3.0663856780000002E-4</v>
      </c>
      <c r="CL10">
        <v>240</v>
      </c>
      <c r="CM10" s="8">
        <f t="shared" si="39"/>
        <v>-9.1182111470740647E-5</v>
      </c>
      <c r="CN10" s="8" t="str">
        <f t="shared" si="40"/>
        <v>NA</v>
      </c>
      <c r="CO10" s="8">
        <f t="shared" si="41"/>
        <v>-2.1545645632925936E-4</v>
      </c>
      <c r="CP10">
        <v>9.4883304119999998</v>
      </c>
      <c r="CQ10">
        <v>-2.5058911449999999E-4</v>
      </c>
      <c r="CR10">
        <v>240</v>
      </c>
      <c r="CS10" s="8">
        <f t="shared" si="42"/>
        <v>-4.8303488702047608E-5</v>
      </c>
      <c r="CT10" s="8" t="str">
        <f t="shared" si="43"/>
        <v>NA</v>
      </c>
      <c r="CU10" s="8">
        <f t="shared" si="44"/>
        <v>-2.0228562579795238E-4</v>
      </c>
      <c r="CV10">
        <v>9.6417529270000006</v>
      </c>
      <c r="CW10" s="1">
        <v>-3.9273000000000002E-5</v>
      </c>
      <c r="CX10">
        <v>240</v>
      </c>
      <c r="CY10" s="8">
        <f t="shared" si="45"/>
        <v>-4.3552548809262818E-5</v>
      </c>
      <c r="CZ10" s="10" t="str">
        <f t="shared" si="46"/>
        <v>NA</v>
      </c>
      <c r="DA10" s="8">
        <f t="shared" si="47"/>
        <v>4.2795488092628163E-6</v>
      </c>
      <c r="DB10" t="s">
        <v>1</v>
      </c>
      <c r="DC10" s="5" t="s">
        <v>7</v>
      </c>
    </row>
    <row r="11" spans="1:107" x14ac:dyDescent="0.25">
      <c r="A11" s="9">
        <v>45620.863888888889</v>
      </c>
      <c r="B11">
        <v>9</v>
      </c>
      <c r="C11">
        <v>10</v>
      </c>
      <c r="D11" s="7">
        <v>45620</v>
      </c>
      <c r="E11">
        <v>20.44500008</v>
      </c>
      <c r="F11">
        <v>13.98927086</v>
      </c>
      <c r="G11">
        <v>13.88365411</v>
      </c>
      <c r="H11">
        <v>14.037220789999999</v>
      </c>
      <c r="I11">
        <v>14.164787479999999</v>
      </c>
      <c r="J11">
        <v>10.20776708</v>
      </c>
      <c r="K11">
        <v>-5.8493759680000004E-4</v>
      </c>
      <c r="L11">
        <v>240</v>
      </c>
      <c r="M11" s="8">
        <f t="shared" si="0"/>
        <v>-9.9454130307069903E-5</v>
      </c>
      <c r="N11" s="8" t="str">
        <f t="shared" si="1"/>
        <v>NA</v>
      </c>
      <c r="O11" s="8">
        <f t="shared" si="2"/>
        <v>-4.8548346649293015E-4</v>
      </c>
      <c r="P11">
        <v>10.84675829</v>
      </c>
      <c r="Q11" s="1">
        <v>2.5304999999999999E-5</v>
      </c>
      <c r="R11">
        <v>240</v>
      </c>
      <c r="S11" s="8">
        <f t="shared" si="3"/>
        <v>-4.9087779014436427E-5</v>
      </c>
      <c r="T11" s="10" t="str">
        <f t="shared" si="4"/>
        <v>NA</v>
      </c>
      <c r="U11" s="8">
        <f t="shared" si="5"/>
        <v>7.4392779014436429E-5</v>
      </c>
      <c r="V11">
        <v>10.4504625</v>
      </c>
      <c r="W11">
        <v>-2.7769898530000001E-4</v>
      </c>
      <c r="X11">
        <v>240</v>
      </c>
      <c r="Y11" s="8">
        <f t="shared" si="6"/>
        <v>-1.0181870835204712E-4</v>
      </c>
      <c r="Z11" s="8" t="str">
        <f t="shared" si="7"/>
        <v>NA</v>
      </c>
      <c r="AA11" s="8">
        <f t="shared" si="8"/>
        <v>-1.7588027694795288E-4</v>
      </c>
      <c r="AB11">
        <v>10.33995002</v>
      </c>
      <c r="AC11">
        <v>-3.7108016360000001E-4</v>
      </c>
      <c r="AD11">
        <v>240</v>
      </c>
      <c r="AE11" s="8">
        <f t="shared" si="9"/>
        <v>-5.2910605717821569E-5</v>
      </c>
      <c r="AF11" s="8" t="str">
        <f t="shared" si="10"/>
        <v>NA</v>
      </c>
      <c r="AG11" s="8">
        <f t="shared" si="11"/>
        <v>-3.1816955788217842E-4</v>
      </c>
      <c r="AH11">
        <v>10.3713458</v>
      </c>
      <c r="AI11">
        <v>-3.702770303E-4</v>
      </c>
      <c r="AJ11">
        <v>240</v>
      </c>
      <c r="AK11" s="8">
        <f t="shared" si="12"/>
        <v>-5.3071261207796909E-5</v>
      </c>
      <c r="AL11" s="8" t="str">
        <f t="shared" si="13"/>
        <v>NA</v>
      </c>
      <c r="AM11" s="8">
        <f t="shared" si="14"/>
        <v>-3.172057690922031E-4</v>
      </c>
      <c r="AN11">
        <v>10.20704958</v>
      </c>
      <c r="AO11">
        <v>-6.0463194450000003E-4</v>
      </c>
      <c r="AP11">
        <v>240</v>
      </c>
      <c r="AQ11" s="8">
        <f t="shared" si="15"/>
        <v>-5.2230540266154628E-5</v>
      </c>
      <c r="AR11" s="8" t="str">
        <f t="shared" si="16"/>
        <v>NA</v>
      </c>
      <c r="AS11" s="8">
        <f t="shared" si="17"/>
        <v>-5.524014042338454E-4</v>
      </c>
      <c r="AT11">
        <v>10.382020860000001</v>
      </c>
      <c r="AU11">
        <v>-4.4008276490000001E-4</v>
      </c>
      <c r="AV11">
        <v>240</v>
      </c>
      <c r="AW11" s="8">
        <f t="shared" si="18"/>
        <v>-5.3125886606331873E-5</v>
      </c>
      <c r="AX11" s="8" t="str">
        <f t="shared" si="19"/>
        <v>NA</v>
      </c>
      <c r="AY11" s="8">
        <f t="shared" si="20"/>
        <v>-3.8695687829366814E-4</v>
      </c>
      <c r="AZ11">
        <v>10.37664578</v>
      </c>
      <c r="BA11">
        <v>-3.847130909E-4</v>
      </c>
      <c r="BB11">
        <v>240</v>
      </c>
      <c r="BC11" s="8">
        <f t="shared" si="21"/>
        <v>-1.0109951309296794E-4</v>
      </c>
      <c r="BD11" s="8" t="str">
        <f t="shared" si="22"/>
        <v>NA</v>
      </c>
      <c r="BE11" s="8">
        <f t="shared" si="23"/>
        <v>-2.8361357780703209E-4</v>
      </c>
      <c r="BF11">
        <v>9.6942545889999998</v>
      </c>
      <c r="BG11" s="1">
        <v>-4.278E-5</v>
      </c>
      <c r="BH11">
        <v>240</v>
      </c>
      <c r="BI11" s="8">
        <f t="shared" si="24"/>
        <v>-4.3872041235881378E-5</v>
      </c>
      <c r="BJ11" s="10" t="str">
        <f t="shared" si="25"/>
        <v>NA</v>
      </c>
      <c r="BK11" s="8">
        <f t="shared" si="26"/>
        <v>1.0920412358813772E-6</v>
      </c>
      <c r="BL11">
        <v>9.5505974929999997</v>
      </c>
      <c r="BM11">
        <v>-2.445271884E-4</v>
      </c>
      <c r="BN11">
        <v>240</v>
      </c>
      <c r="BO11" s="8">
        <f t="shared" si="27"/>
        <v>-4.8871406278010055E-5</v>
      </c>
      <c r="BP11" s="8" t="str">
        <f t="shared" si="28"/>
        <v>NA</v>
      </c>
      <c r="BQ11" s="8">
        <f t="shared" si="29"/>
        <v>-1.9565578212198993E-4</v>
      </c>
      <c r="BR11">
        <v>9.5476908490000003</v>
      </c>
      <c r="BS11">
        <v>-2.7213061060000002E-4</v>
      </c>
      <c r="BT11">
        <v>240</v>
      </c>
      <c r="BU11" s="8">
        <f t="shared" si="30"/>
        <v>-9.3023016922919927E-5</v>
      </c>
      <c r="BV11" s="8" t="str">
        <f t="shared" si="31"/>
        <v>NA</v>
      </c>
      <c r="BW11" s="8">
        <f t="shared" si="32"/>
        <v>-1.7910759367708009E-4</v>
      </c>
      <c r="BX11">
        <v>9.5688933330000001</v>
      </c>
      <c r="BY11">
        <v>-2.291634069E-4</v>
      </c>
      <c r="BZ11">
        <v>240</v>
      </c>
      <c r="CA11" s="8">
        <f t="shared" si="33"/>
        <v>-4.8965028004869856E-5</v>
      </c>
      <c r="CB11" s="8" t="str">
        <f t="shared" si="34"/>
        <v>NA</v>
      </c>
      <c r="CC11" s="8">
        <f t="shared" si="35"/>
        <v>-1.8019837889513013E-4</v>
      </c>
      <c r="CD11">
        <v>9.6780212639999998</v>
      </c>
      <c r="CE11" s="1">
        <v>-2.6281000000000001E-5</v>
      </c>
      <c r="CF11">
        <v>240</v>
      </c>
      <c r="CG11" s="8">
        <f t="shared" si="36"/>
        <v>-4.3798576164662431E-5</v>
      </c>
      <c r="CH11" s="8" t="str">
        <f t="shared" si="37"/>
        <v>NA</v>
      </c>
      <c r="CI11" s="8">
        <f t="shared" si="38"/>
        <v>1.751757616466243E-5</v>
      </c>
      <c r="CJ11">
        <v>9.3729971089999999</v>
      </c>
      <c r="CK11">
        <v>-3.0624856530000002E-4</v>
      </c>
      <c r="CL11">
        <v>240</v>
      </c>
      <c r="CM11" s="8">
        <f t="shared" si="39"/>
        <v>-9.1320978284535425E-5</v>
      </c>
      <c r="CN11" s="8" t="str">
        <f t="shared" si="40"/>
        <v>NA</v>
      </c>
      <c r="CO11" s="8">
        <f t="shared" si="41"/>
        <v>-2.149275870154646E-4</v>
      </c>
      <c r="CP11">
        <v>9.5421108439999998</v>
      </c>
      <c r="CQ11">
        <v>-2.2908309239999999E-4</v>
      </c>
      <c r="CR11">
        <v>240</v>
      </c>
      <c r="CS11" s="8">
        <f t="shared" si="42"/>
        <v>-4.8827979207450136E-5</v>
      </c>
      <c r="CT11" s="8" t="str">
        <f t="shared" si="43"/>
        <v>NA</v>
      </c>
      <c r="CU11" s="8">
        <f t="shared" si="44"/>
        <v>-1.8025511319254986E-4</v>
      </c>
      <c r="CV11">
        <v>9.6518091560000006</v>
      </c>
      <c r="CW11" s="1">
        <v>-3.3915999999999999E-5</v>
      </c>
      <c r="CX11">
        <v>240</v>
      </c>
      <c r="CY11" s="8">
        <f t="shared" si="45"/>
        <v>-4.3679951398570541E-5</v>
      </c>
      <c r="CZ11" s="10" t="str">
        <f t="shared" si="46"/>
        <v>NA</v>
      </c>
      <c r="DA11" s="8">
        <f t="shared" si="47"/>
        <v>9.7639513985705429E-6</v>
      </c>
      <c r="DB11" t="s">
        <v>1</v>
      </c>
      <c r="DC11" s="5" t="s">
        <v>7</v>
      </c>
    </row>
    <row r="12" spans="1:107" x14ac:dyDescent="0.25">
      <c r="A12" s="9">
        <v>45620.89166666667</v>
      </c>
      <c r="B12">
        <v>10</v>
      </c>
      <c r="C12">
        <v>11</v>
      </c>
      <c r="D12" s="7">
        <v>45620</v>
      </c>
      <c r="E12">
        <v>21.244999979999999</v>
      </c>
      <c r="F12">
        <v>14.02646668</v>
      </c>
      <c r="G12">
        <v>13.91428337</v>
      </c>
      <c r="H12">
        <v>13.982166700000001</v>
      </c>
      <c r="I12">
        <v>14.114808269999999</v>
      </c>
      <c r="J12">
        <v>10.433270800000001</v>
      </c>
      <c r="K12">
        <v>-2.7898227650000003E-4</v>
      </c>
      <c r="L12">
        <v>240</v>
      </c>
      <c r="M12" s="8">
        <f t="shared" si="0"/>
        <v>-1.0242072993390894E-4</v>
      </c>
      <c r="N12" s="8" t="str">
        <f t="shared" si="1"/>
        <v>NA</v>
      </c>
      <c r="O12" s="8">
        <f t="shared" si="2"/>
        <v>-1.765615465660911E-4</v>
      </c>
      <c r="P12">
        <v>10.826520840000001</v>
      </c>
      <c r="Q12" s="1">
        <v>-1.0366E-5</v>
      </c>
      <c r="R12">
        <v>240</v>
      </c>
      <c r="S12" s="8">
        <f t="shared" si="3"/>
        <v>-4.9088148244937141E-5</v>
      </c>
      <c r="T12" s="10" t="str">
        <f t="shared" si="4"/>
        <v>NA</v>
      </c>
      <c r="U12" s="8">
        <f t="shared" si="5"/>
        <v>3.8722148244937139E-5</v>
      </c>
      <c r="V12">
        <v>10.47879588</v>
      </c>
      <c r="W12">
        <v>-3.1001099569999998E-4</v>
      </c>
      <c r="X12">
        <v>240</v>
      </c>
      <c r="Y12" s="8">
        <f t="shared" si="6"/>
        <v>-1.0286763790872155E-4</v>
      </c>
      <c r="Z12" s="8" t="str">
        <f t="shared" si="7"/>
        <v>NA</v>
      </c>
      <c r="AA12" s="8">
        <f t="shared" si="8"/>
        <v>-2.0714335779127845E-4</v>
      </c>
      <c r="AB12">
        <v>10.357537539999999</v>
      </c>
      <c r="AC12">
        <v>-3.5196446940000001E-4</v>
      </c>
      <c r="AD12">
        <v>240</v>
      </c>
      <c r="AE12" s="8">
        <f t="shared" si="9"/>
        <v>-5.3272730306972985E-5</v>
      </c>
      <c r="AF12" s="8" t="str">
        <f t="shared" si="10"/>
        <v>NA</v>
      </c>
      <c r="AG12" s="8">
        <f t="shared" si="11"/>
        <v>-2.9869173909302703E-4</v>
      </c>
      <c r="AH12">
        <v>10.40687917</v>
      </c>
      <c r="AI12">
        <v>-3.5439434680000002E-4</v>
      </c>
      <c r="AJ12">
        <v>240</v>
      </c>
      <c r="AK12" s="8">
        <f t="shared" si="12"/>
        <v>-5.3526512959243877E-5</v>
      </c>
      <c r="AL12" s="8" t="str">
        <f t="shared" si="13"/>
        <v>NA</v>
      </c>
      <c r="AM12" s="8">
        <f t="shared" si="14"/>
        <v>-3.0086783384075612E-4</v>
      </c>
      <c r="AN12">
        <v>10.25026416</v>
      </c>
      <c r="AO12">
        <v>-4.9509232729999996E-4</v>
      </c>
      <c r="AP12">
        <v>240</v>
      </c>
      <c r="AQ12" s="8">
        <f t="shared" si="15"/>
        <v>-5.2720982768546268E-5</v>
      </c>
      <c r="AR12" s="8" t="str">
        <f t="shared" si="16"/>
        <v>NA</v>
      </c>
      <c r="AS12" s="8">
        <f t="shared" si="17"/>
        <v>-4.4237134453145371E-4</v>
      </c>
      <c r="AT12">
        <v>10.49384577</v>
      </c>
      <c r="AU12">
        <v>-2.6870823430000002E-4</v>
      </c>
      <c r="AV12">
        <v>240</v>
      </c>
      <c r="AW12" s="8">
        <f t="shared" si="18"/>
        <v>-5.3973815052972454E-5</v>
      </c>
      <c r="AX12" s="8" t="str">
        <f t="shared" si="19"/>
        <v>NA</v>
      </c>
      <c r="AY12" s="8">
        <f t="shared" si="20"/>
        <v>-2.1473441924702756E-4</v>
      </c>
      <c r="AZ12">
        <v>10.41365414</v>
      </c>
      <c r="BA12">
        <v>-3.005740413E-4</v>
      </c>
      <c r="BB12">
        <v>240</v>
      </c>
      <c r="BC12" s="8">
        <f t="shared" si="21"/>
        <v>-1.0222815823951131E-4</v>
      </c>
      <c r="BD12" s="8" t="str">
        <f t="shared" si="22"/>
        <v>NA</v>
      </c>
      <c r="BE12" s="8">
        <f t="shared" si="23"/>
        <v>-1.9834588306048869E-4</v>
      </c>
      <c r="BF12">
        <v>9.6932758690000007</v>
      </c>
      <c r="BG12" s="1">
        <v>-5.6041000000000001E-5</v>
      </c>
      <c r="BH12">
        <v>240</v>
      </c>
      <c r="BI12" s="8">
        <f t="shared" si="24"/>
        <v>-4.3949941986768843E-5</v>
      </c>
      <c r="BJ12" s="10" t="str">
        <f t="shared" si="25"/>
        <v>NA</v>
      </c>
      <c r="BK12" s="8">
        <f t="shared" si="26"/>
        <v>-1.2091058013231158E-5</v>
      </c>
      <c r="BL12">
        <v>9.5498116970000009</v>
      </c>
      <c r="BM12">
        <v>-2.3548783399999999E-4</v>
      </c>
      <c r="BN12">
        <v>240</v>
      </c>
      <c r="BO12" s="8">
        <f t="shared" si="27"/>
        <v>-4.9118291008063017E-5</v>
      </c>
      <c r="BP12" s="8" t="str">
        <f t="shared" si="28"/>
        <v>NA</v>
      </c>
      <c r="BQ12" s="8">
        <f t="shared" si="29"/>
        <v>-1.8636954299193698E-4</v>
      </c>
      <c r="BR12">
        <v>9.5622337339999994</v>
      </c>
      <c r="BS12">
        <v>-2.4595641329999999E-4</v>
      </c>
      <c r="BT12">
        <v>240</v>
      </c>
      <c r="BU12" s="8">
        <f t="shared" si="30"/>
        <v>-9.3869983594687054E-5</v>
      </c>
      <c r="BV12" s="8" t="str">
        <f t="shared" si="31"/>
        <v>NA</v>
      </c>
      <c r="BW12" s="8">
        <f t="shared" si="32"/>
        <v>-1.5208642970531295E-4</v>
      </c>
      <c r="BX12">
        <v>9.6514696079999993</v>
      </c>
      <c r="BY12">
        <v>-1.7763225899999999E-4</v>
      </c>
      <c r="BZ12">
        <v>240</v>
      </c>
      <c r="CA12" s="8">
        <f t="shared" si="33"/>
        <v>-4.9641156066997976E-5</v>
      </c>
      <c r="CB12" s="8" t="str">
        <f t="shared" si="34"/>
        <v>NA</v>
      </c>
      <c r="CC12" s="8">
        <f t="shared" si="35"/>
        <v>-1.2799110293300201E-4</v>
      </c>
      <c r="CD12">
        <v>9.6793729460000009</v>
      </c>
      <c r="CE12" s="1">
        <v>-7.0956999999999997E-6</v>
      </c>
      <c r="CF12">
        <v>240</v>
      </c>
      <c r="CG12" s="8">
        <f t="shared" si="36"/>
        <v>-4.3886905231439246E-5</v>
      </c>
      <c r="CH12" s="8" t="str">
        <f t="shared" si="37"/>
        <v>NA</v>
      </c>
      <c r="CI12" s="8">
        <f t="shared" si="38"/>
        <v>3.6791205231439245E-5</v>
      </c>
      <c r="CJ12">
        <v>9.4359129110000008</v>
      </c>
      <c r="CK12">
        <v>-2.8050995910000002E-4</v>
      </c>
      <c r="CL12">
        <v>240</v>
      </c>
      <c r="CM12" s="8">
        <f t="shared" si="39"/>
        <v>-9.2629924638533827E-5</v>
      </c>
      <c r="CN12" s="8" t="str">
        <f t="shared" si="40"/>
        <v>NA</v>
      </c>
      <c r="CO12" s="8">
        <f t="shared" si="41"/>
        <v>-1.878800344614662E-4</v>
      </c>
      <c r="CP12">
        <v>9.5019053860000007</v>
      </c>
      <c r="CQ12">
        <v>-2.5616855900000002E-4</v>
      </c>
      <c r="CR12">
        <v>240</v>
      </c>
      <c r="CS12" s="8">
        <f t="shared" si="42"/>
        <v>-4.8871890743902832E-5</v>
      </c>
      <c r="CT12" s="8" t="str">
        <f t="shared" si="43"/>
        <v>NA</v>
      </c>
      <c r="CU12" s="8">
        <f t="shared" si="44"/>
        <v>-2.072966682560972E-4</v>
      </c>
      <c r="CV12">
        <v>9.6513087429999995</v>
      </c>
      <c r="CW12" s="1">
        <v>-3.4298000000000003E-5</v>
      </c>
      <c r="CX12">
        <v>240</v>
      </c>
      <c r="CY12" s="8">
        <f t="shared" si="45"/>
        <v>-4.3759660313371905E-5</v>
      </c>
      <c r="CZ12" s="10" t="str">
        <f t="shared" si="46"/>
        <v>NA</v>
      </c>
      <c r="DA12" s="8">
        <f t="shared" si="47"/>
        <v>9.4616603133719024E-6</v>
      </c>
      <c r="DB12" t="s">
        <v>1</v>
      </c>
      <c r="DC12" s="5" t="s">
        <v>7</v>
      </c>
    </row>
    <row r="13" spans="1:107" x14ac:dyDescent="0.25">
      <c r="A13" s="9">
        <v>45620.919444444444</v>
      </c>
      <c r="B13">
        <v>11</v>
      </c>
      <c r="C13">
        <v>12</v>
      </c>
      <c r="D13" s="7">
        <v>45620</v>
      </c>
      <c r="E13">
        <v>21.944999979999999</v>
      </c>
      <c r="F13">
        <v>14.013079129999999</v>
      </c>
      <c r="G13">
        <v>13.89643746</v>
      </c>
      <c r="H13">
        <v>13.9768083</v>
      </c>
      <c r="I13">
        <v>14.099804109999999</v>
      </c>
      <c r="J13">
        <v>10.45134167</v>
      </c>
      <c r="K13">
        <v>-3.079291835E-4</v>
      </c>
      <c r="L13">
        <v>240</v>
      </c>
      <c r="M13" s="8">
        <f t="shared" si="0"/>
        <v>-1.0336897991978257E-4</v>
      </c>
      <c r="N13" s="8" t="str">
        <f t="shared" si="1"/>
        <v>NA</v>
      </c>
      <c r="O13" s="8">
        <f t="shared" si="2"/>
        <v>-2.0456020358021741E-4</v>
      </c>
      <c r="P13">
        <v>10.827479200000001</v>
      </c>
      <c r="Q13" s="1">
        <v>1.7818000000000001E-5</v>
      </c>
      <c r="R13">
        <v>240</v>
      </c>
      <c r="S13" s="8">
        <f t="shared" si="3"/>
        <v>-4.9184456906446192E-5</v>
      </c>
      <c r="T13" s="10" t="str">
        <f t="shared" si="4"/>
        <v>NA</v>
      </c>
      <c r="U13" s="8">
        <f t="shared" si="5"/>
        <v>6.7002456906446197E-5</v>
      </c>
      <c r="V13">
        <v>10.46309581</v>
      </c>
      <c r="W13">
        <v>-3.1088806879999998E-4</v>
      </c>
      <c r="X13">
        <v>240</v>
      </c>
      <c r="Y13" s="8">
        <f t="shared" si="6"/>
        <v>-1.0348523422473194E-4</v>
      </c>
      <c r="Z13" s="8" t="str">
        <f t="shared" si="7"/>
        <v>NA</v>
      </c>
      <c r="AA13" s="8">
        <f t="shared" si="8"/>
        <v>-2.0740283457526803E-4</v>
      </c>
      <c r="AB13">
        <v>10.444720820000001</v>
      </c>
      <c r="AC13">
        <v>-3.2644978819999998E-4</v>
      </c>
      <c r="AD13">
        <v>240</v>
      </c>
      <c r="AE13" s="8">
        <f t="shared" si="9"/>
        <v>-5.3995564876118856E-5</v>
      </c>
      <c r="AF13" s="8" t="str">
        <f t="shared" si="10"/>
        <v>NA</v>
      </c>
      <c r="AG13" s="8">
        <f t="shared" si="11"/>
        <v>-2.7245422332388113E-4</v>
      </c>
      <c r="AH13">
        <v>10.351387450000001</v>
      </c>
      <c r="AI13">
        <v>-4.4303612629999998E-4</v>
      </c>
      <c r="AJ13">
        <v>240</v>
      </c>
      <c r="AK13" s="8">
        <f t="shared" si="12"/>
        <v>-5.3513063895787079E-5</v>
      </c>
      <c r="AL13" s="8" t="str">
        <f t="shared" si="13"/>
        <v>NA</v>
      </c>
      <c r="AM13" s="8">
        <f t="shared" si="14"/>
        <v>-3.8952306240421289E-4</v>
      </c>
      <c r="AN13">
        <v>10.26175795</v>
      </c>
      <c r="AO13">
        <v>-5.5652463029999999E-4</v>
      </c>
      <c r="AP13">
        <v>240</v>
      </c>
      <c r="AQ13" s="8">
        <f t="shared" si="15"/>
        <v>-5.3049710631926059E-5</v>
      </c>
      <c r="AR13" s="8" t="str">
        <f t="shared" si="16"/>
        <v>NA</v>
      </c>
      <c r="AS13" s="8">
        <f t="shared" si="17"/>
        <v>-5.0347491966807397E-4</v>
      </c>
      <c r="AT13">
        <v>10.46934583</v>
      </c>
      <c r="AU13">
        <v>-3.8984323470000001E-4</v>
      </c>
      <c r="AV13">
        <v>240</v>
      </c>
      <c r="AW13" s="8">
        <f t="shared" si="18"/>
        <v>-5.4122867591810793E-5</v>
      </c>
      <c r="AX13" s="8" t="str">
        <f t="shared" si="19"/>
        <v>NA</v>
      </c>
      <c r="AY13" s="8">
        <f t="shared" si="20"/>
        <v>-3.3572036710818919E-4</v>
      </c>
      <c r="AZ13">
        <v>10.421720759999999</v>
      </c>
      <c r="BA13">
        <v>-3.1557842860000001E-4</v>
      </c>
      <c r="BB13">
        <v>240</v>
      </c>
      <c r="BC13" s="8">
        <f t="shared" si="21"/>
        <v>-1.0307601435156421E-4</v>
      </c>
      <c r="BD13" s="8" t="str">
        <f t="shared" si="22"/>
        <v>NA</v>
      </c>
      <c r="BE13" s="8">
        <f t="shared" si="23"/>
        <v>-2.1250241424843579E-4</v>
      </c>
      <c r="BF13">
        <v>9.7056941430000006</v>
      </c>
      <c r="BG13" s="1">
        <v>-3.7877999999999999E-5</v>
      </c>
      <c r="BH13">
        <v>240</v>
      </c>
      <c r="BI13" s="8">
        <f t="shared" si="24"/>
        <v>-4.4088682740072196E-5</v>
      </c>
      <c r="BJ13" s="10" t="str">
        <f t="shared" si="25"/>
        <v>NA</v>
      </c>
      <c r="BK13" s="8">
        <f t="shared" si="26"/>
        <v>6.210682740072197E-6</v>
      </c>
      <c r="BL13">
        <v>9.5480591619999995</v>
      </c>
      <c r="BM13">
        <v>-2.3026204379999999E-4</v>
      </c>
      <c r="BN13">
        <v>240</v>
      </c>
      <c r="BO13" s="8">
        <f t="shared" si="27"/>
        <v>-4.9360136743491437E-5</v>
      </c>
      <c r="BP13" s="8" t="str">
        <f t="shared" si="28"/>
        <v>NA</v>
      </c>
      <c r="BQ13" s="8">
        <f t="shared" si="29"/>
        <v>-1.8090190705650854E-4</v>
      </c>
      <c r="BR13">
        <v>9.5317300199999995</v>
      </c>
      <c r="BS13">
        <v>-2.4941805590000002E-4</v>
      </c>
      <c r="BT13">
        <v>240</v>
      </c>
      <c r="BU13" s="8">
        <f t="shared" si="30"/>
        <v>-9.4273562203633186E-5</v>
      </c>
      <c r="BV13" s="8" t="str">
        <f t="shared" si="31"/>
        <v>NA</v>
      </c>
      <c r="BW13" s="8">
        <f t="shared" si="32"/>
        <v>-1.5514449369636685E-4</v>
      </c>
      <c r="BX13">
        <v>9.554868742</v>
      </c>
      <c r="BY13">
        <v>-2.3335177619999999E-4</v>
      </c>
      <c r="BZ13">
        <v>240</v>
      </c>
      <c r="CA13" s="8">
        <f t="shared" si="33"/>
        <v>-4.9395339897793576E-5</v>
      </c>
      <c r="CB13" s="8" t="str">
        <f t="shared" si="34"/>
        <v>NA</v>
      </c>
      <c r="CC13" s="8">
        <f t="shared" si="35"/>
        <v>-1.8395643630220643E-4</v>
      </c>
      <c r="CD13">
        <v>9.6854350569999994</v>
      </c>
      <c r="CE13" s="1">
        <v>-3.3408000000000003E-5</v>
      </c>
      <c r="CF13">
        <v>240</v>
      </c>
      <c r="CG13" s="8">
        <f t="shared" si="36"/>
        <v>-4.3996654658195943E-5</v>
      </c>
      <c r="CH13" s="8" t="str">
        <f t="shared" si="37"/>
        <v>NA</v>
      </c>
      <c r="CI13" s="8">
        <f t="shared" si="38"/>
        <v>1.058865465819594E-5</v>
      </c>
      <c r="CJ13">
        <v>9.4342933179999999</v>
      </c>
      <c r="CK13">
        <v>-2.8472800090000001E-4</v>
      </c>
      <c r="CL13">
        <v>240</v>
      </c>
      <c r="CM13" s="8">
        <f t="shared" si="39"/>
        <v>-9.3309864641108871E-5</v>
      </c>
      <c r="CN13" s="8" t="str">
        <f t="shared" si="40"/>
        <v>NA</v>
      </c>
      <c r="CO13" s="8">
        <f t="shared" si="41"/>
        <v>-1.9141813625889114E-4</v>
      </c>
      <c r="CP13">
        <v>9.5063104109999994</v>
      </c>
      <c r="CQ13">
        <v>-2.523657946E-4</v>
      </c>
      <c r="CR13">
        <v>240</v>
      </c>
      <c r="CS13" s="8">
        <f t="shared" si="42"/>
        <v>-4.9144310257368329E-5</v>
      </c>
      <c r="CT13" s="8" t="str">
        <f t="shared" si="43"/>
        <v>NA</v>
      </c>
      <c r="CU13" s="8">
        <f t="shared" si="44"/>
        <v>-2.0322148434263166E-4</v>
      </c>
      <c r="CV13">
        <v>9.6525446099999996</v>
      </c>
      <c r="CW13" s="1">
        <v>-4.5807999999999999E-5</v>
      </c>
      <c r="CX13">
        <v>240</v>
      </c>
      <c r="CY13" s="8">
        <f t="shared" si="45"/>
        <v>-4.3847247880937458E-5</v>
      </c>
      <c r="CZ13" s="10" t="str">
        <f t="shared" si="46"/>
        <v>NA</v>
      </c>
      <c r="DA13" s="8">
        <f t="shared" si="47"/>
        <v>-1.9607521190625411E-6</v>
      </c>
      <c r="DB13" t="s">
        <v>1</v>
      </c>
      <c r="DC13" s="5" t="s">
        <v>7</v>
      </c>
    </row>
    <row r="14" spans="1:107" x14ac:dyDescent="0.25">
      <c r="A14" s="9">
        <v>45620.947222222225</v>
      </c>
      <c r="B14">
        <v>12</v>
      </c>
      <c r="C14">
        <v>13</v>
      </c>
      <c r="D14" s="7">
        <v>45620</v>
      </c>
      <c r="E14">
        <v>22.44500008</v>
      </c>
      <c r="F14">
        <v>14.026562480000001</v>
      </c>
      <c r="G14">
        <v>13.911116679999999</v>
      </c>
      <c r="H14">
        <v>14.00364999</v>
      </c>
      <c r="I14">
        <v>14.12619999</v>
      </c>
      <c r="J14">
        <v>10.4122334</v>
      </c>
      <c r="K14">
        <v>-2.5818761549999998E-4</v>
      </c>
      <c r="L14">
        <v>240</v>
      </c>
      <c r="M14" s="8">
        <f t="shared" si="0"/>
        <v>-1.0375014806078801E-4</v>
      </c>
      <c r="N14" s="8" t="str">
        <f t="shared" si="1"/>
        <v>NA</v>
      </c>
      <c r="O14" s="8">
        <f t="shared" si="2"/>
        <v>-1.5443746743921196E-4</v>
      </c>
      <c r="P14">
        <v>10.83046669</v>
      </c>
      <c r="Q14" s="1">
        <v>-6.3588E-6</v>
      </c>
      <c r="R14">
        <v>240</v>
      </c>
      <c r="S14" s="8">
        <f t="shared" si="3"/>
        <v>-4.9290016523747876E-5</v>
      </c>
      <c r="T14" s="10" t="str">
        <f t="shared" si="4"/>
        <v>NA</v>
      </c>
      <c r="U14" s="8">
        <f t="shared" si="5"/>
        <v>4.2931216523747878E-5</v>
      </c>
      <c r="V14" s="2">
        <v>10.45983131</v>
      </c>
      <c r="W14" s="2">
        <v>-2.9862524089999999E-4</v>
      </c>
      <c r="X14" s="2">
        <v>326</v>
      </c>
      <c r="Y14" s="8">
        <f t="shared" si="6"/>
        <v>-1.0422442577049476E-4</v>
      </c>
      <c r="Z14" s="8" t="str">
        <f t="shared" si="7"/>
        <v>NA</v>
      </c>
      <c r="AA14" s="8">
        <f t="shared" si="8"/>
        <v>-1.9440081512950524E-4</v>
      </c>
      <c r="AB14">
        <v>10.44027079</v>
      </c>
      <c r="AC14">
        <v>-2.7404244180000002E-4</v>
      </c>
      <c r="AD14">
        <v>240</v>
      </c>
      <c r="AE14" s="8">
        <f t="shared" si="9"/>
        <v>-5.4246860863665904E-5</v>
      </c>
      <c r="AF14" s="8" t="str">
        <f t="shared" si="10"/>
        <v>NA</v>
      </c>
      <c r="AG14" s="8">
        <f t="shared" si="11"/>
        <v>-2.1979558093633412E-4</v>
      </c>
      <c r="AH14">
        <v>10.45607495</v>
      </c>
      <c r="AI14">
        <v>-3.0818076080000001E-4</v>
      </c>
      <c r="AJ14">
        <v>240</v>
      </c>
      <c r="AK14" s="8">
        <f t="shared" si="12"/>
        <v>-5.4328978088959365E-5</v>
      </c>
      <c r="AL14" s="8" t="str">
        <f t="shared" si="13"/>
        <v>NA</v>
      </c>
      <c r="AM14" s="8">
        <f t="shared" si="14"/>
        <v>-2.5385178271104065E-4</v>
      </c>
      <c r="AN14">
        <v>10.217744189999999</v>
      </c>
      <c r="AO14">
        <v>-5.2062860429999999E-4</v>
      </c>
      <c r="AP14">
        <v>240</v>
      </c>
      <c r="AQ14" s="8">
        <f t="shared" si="15"/>
        <v>-5.309062940650611E-5</v>
      </c>
      <c r="AR14" s="8" t="str">
        <f t="shared" si="16"/>
        <v>NA</v>
      </c>
      <c r="AS14" s="8">
        <f t="shared" si="17"/>
        <v>-4.6753797489349386E-4</v>
      </c>
      <c r="AT14">
        <v>10.430612500000001</v>
      </c>
      <c r="AU14">
        <v>-4.643396305E-4</v>
      </c>
      <c r="AV14">
        <v>240</v>
      </c>
      <c r="AW14" s="8">
        <f t="shared" si="18"/>
        <v>-5.419667711610328E-5</v>
      </c>
      <c r="AX14" s="8" t="str">
        <f t="shared" si="19"/>
        <v>NA</v>
      </c>
      <c r="AY14" s="8">
        <f t="shared" si="20"/>
        <v>-4.1014295338389674E-4</v>
      </c>
      <c r="AZ14">
        <v>10.39986663</v>
      </c>
      <c r="BA14">
        <v>-2.9442696280000002E-4</v>
      </c>
      <c r="BB14">
        <v>240</v>
      </c>
      <c r="BC14" s="8">
        <f t="shared" si="21"/>
        <v>-1.036269224117612E-4</v>
      </c>
      <c r="BD14" s="8" t="str">
        <f t="shared" si="22"/>
        <v>NA</v>
      </c>
      <c r="BE14" s="8">
        <f t="shared" si="23"/>
        <v>-1.9080004038823882E-4</v>
      </c>
      <c r="BF14">
        <v>9.7213195680000002</v>
      </c>
      <c r="BG14" s="1">
        <v>-6.4363999999999999E-6</v>
      </c>
      <c r="BH14">
        <v>240</v>
      </c>
      <c r="BI14" s="8">
        <f t="shared" si="24"/>
        <v>-4.4242230353912256E-5</v>
      </c>
      <c r="BJ14" s="10" t="str">
        <f t="shared" si="25"/>
        <v>NA</v>
      </c>
      <c r="BK14" s="8">
        <f t="shared" si="26"/>
        <v>3.7805830353912258E-5</v>
      </c>
      <c r="BL14">
        <v>9.5670191800000008</v>
      </c>
      <c r="BM14">
        <v>-2.253728735E-4</v>
      </c>
      <c r="BN14">
        <v>240</v>
      </c>
      <c r="BO14" s="8">
        <f t="shared" si="27"/>
        <v>-4.9709511254686835E-5</v>
      </c>
      <c r="BP14" s="8" t="str">
        <f t="shared" si="28"/>
        <v>NA</v>
      </c>
      <c r="BQ14" s="8">
        <f t="shared" si="29"/>
        <v>-1.7566336224531317E-4</v>
      </c>
      <c r="BR14">
        <v>9.5394779090000004</v>
      </c>
      <c r="BS14">
        <v>-2.6911863840000001E-4</v>
      </c>
      <c r="BT14">
        <v>240</v>
      </c>
      <c r="BU14" s="8">
        <f t="shared" si="30"/>
        <v>-9.5053789850827429E-5</v>
      </c>
      <c r="BV14" s="8" t="str">
        <f t="shared" si="31"/>
        <v>NA</v>
      </c>
      <c r="BW14" s="8">
        <f t="shared" si="32"/>
        <v>-1.7406484854917258E-4</v>
      </c>
      <c r="BX14">
        <v>9.6265683210000006</v>
      </c>
      <c r="BY14">
        <v>-1.8968064939999999E-4</v>
      </c>
      <c r="BZ14">
        <v>240</v>
      </c>
      <c r="CA14" s="8">
        <f t="shared" si="33"/>
        <v>-5.001892410722242E-5</v>
      </c>
      <c r="CB14" s="8" t="str">
        <f t="shared" si="34"/>
        <v>NA</v>
      </c>
      <c r="CC14" s="8">
        <f t="shared" si="35"/>
        <v>-1.3966172529277757E-4</v>
      </c>
      <c r="CD14">
        <v>9.6963804049999993</v>
      </c>
      <c r="CE14" s="1">
        <v>-1.393E-5</v>
      </c>
      <c r="CF14">
        <v>240</v>
      </c>
      <c r="CG14" s="8">
        <f t="shared" si="36"/>
        <v>-4.4128730927567734E-5</v>
      </c>
      <c r="CH14" s="8" t="str">
        <f t="shared" si="37"/>
        <v>NA</v>
      </c>
      <c r="CI14" s="8">
        <f t="shared" si="38"/>
        <v>3.0198730927567733E-5</v>
      </c>
      <c r="CJ14">
        <v>9.4298250239999994</v>
      </c>
      <c r="CK14">
        <v>-2.9699189480000002E-4</v>
      </c>
      <c r="CL14">
        <v>240</v>
      </c>
      <c r="CM14" s="8">
        <f t="shared" si="39"/>
        <v>-9.3961180550113655E-5</v>
      </c>
      <c r="CN14" s="8" t="str">
        <f t="shared" si="40"/>
        <v>NA</v>
      </c>
      <c r="CO14" s="8">
        <f t="shared" si="41"/>
        <v>-2.0303071424988638E-4</v>
      </c>
      <c r="CP14">
        <v>9.5312433240000001</v>
      </c>
      <c r="CQ14">
        <v>-2.4810387519999999E-4</v>
      </c>
      <c r="CR14">
        <v>240</v>
      </c>
      <c r="CS14" s="8">
        <f t="shared" si="42"/>
        <v>-4.952362260086288E-5</v>
      </c>
      <c r="CT14" s="8" t="str">
        <f t="shared" si="43"/>
        <v>NA</v>
      </c>
      <c r="CU14" s="8">
        <f t="shared" si="44"/>
        <v>-1.985802525991371E-4</v>
      </c>
      <c r="CV14">
        <v>9.6674804129999998</v>
      </c>
      <c r="CW14" s="1">
        <v>-1.7821000000000001E-5</v>
      </c>
      <c r="CX14">
        <v>240</v>
      </c>
      <c r="CY14" s="8">
        <f t="shared" si="45"/>
        <v>-4.3997205562688357E-5</v>
      </c>
      <c r="CZ14" s="10" t="str">
        <f t="shared" si="46"/>
        <v>NA</v>
      </c>
      <c r="DA14" s="8">
        <f t="shared" si="47"/>
        <v>2.6176205562688356E-5</v>
      </c>
      <c r="DB14" t="s">
        <v>1</v>
      </c>
      <c r="DC14" s="5" t="s">
        <v>7</v>
      </c>
    </row>
    <row r="15" spans="1:107" x14ac:dyDescent="0.25">
      <c r="A15" s="9">
        <v>45620.974999999999</v>
      </c>
      <c r="B15">
        <v>13</v>
      </c>
      <c r="C15">
        <v>14</v>
      </c>
      <c r="D15" s="7">
        <v>45620</v>
      </c>
      <c r="E15">
        <v>23.244999979999999</v>
      </c>
      <c r="F15">
        <v>14.047070809999999</v>
      </c>
      <c r="G15">
        <v>13.940445820000001</v>
      </c>
      <c r="H15">
        <v>14.069383370000001</v>
      </c>
      <c r="I15">
        <v>14.20217079</v>
      </c>
      <c r="J15">
        <v>10.46845411</v>
      </c>
      <c r="K15">
        <v>-3.1006139830000001E-4</v>
      </c>
      <c r="L15">
        <v>240</v>
      </c>
      <c r="M15" s="8">
        <f t="shared" si="0"/>
        <v>-1.0508246061267086E-4</v>
      </c>
      <c r="N15" s="8" t="str">
        <f t="shared" si="1"/>
        <v>NA</v>
      </c>
      <c r="O15" s="8">
        <f t="shared" si="2"/>
        <v>-2.0497893768732915E-4</v>
      </c>
      <c r="P15">
        <v>10.82660836</v>
      </c>
      <c r="Q15" s="1">
        <v>-2.3020999999999999E-6</v>
      </c>
      <c r="R15">
        <v>240</v>
      </c>
      <c r="S15" s="8">
        <f t="shared" si="3"/>
        <v>-4.9364413062080861E-5</v>
      </c>
      <c r="T15" s="10" t="str">
        <f t="shared" si="4"/>
        <v>NA</v>
      </c>
      <c r="U15" s="8">
        <f t="shared" si="5"/>
        <v>4.7062313062080861E-5</v>
      </c>
      <c r="V15">
        <v>10.44353329</v>
      </c>
      <c r="W15">
        <v>-3.064402553E-4</v>
      </c>
      <c r="X15">
        <v>240</v>
      </c>
      <c r="Y15" s="8">
        <f t="shared" si="6"/>
        <v>-1.0483230513999375E-4</v>
      </c>
      <c r="Z15" s="8" t="str">
        <f t="shared" si="7"/>
        <v>NA</v>
      </c>
      <c r="AA15" s="8">
        <f t="shared" si="8"/>
        <v>-2.0160795016000625E-4</v>
      </c>
      <c r="AB15">
        <v>10.332491640000001</v>
      </c>
      <c r="AC15">
        <v>-3.8497241799999998E-4</v>
      </c>
      <c r="AD15">
        <v>240</v>
      </c>
      <c r="AE15" s="8">
        <f t="shared" si="9"/>
        <v>-5.3958317885704922E-5</v>
      </c>
      <c r="AF15" s="8" t="str">
        <f t="shared" si="10"/>
        <v>NA</v>
      </c>
      <c r="AG15" s="8">
        <f t="shared" si="11"/>
        <v>-3.3101410011429508E-4</v>
      </c>
      <c r="AH15">
        <v>10.4285958</v>
      </c>
      <c r="AI15">
        <v>-3.4831055359999999E-4</v>
      </c>
      <c r="AJ15">
        <v>240</v>
      </c>
      <c r="AK15" s="8">
        <f t="shared" si="12"/>
        <v>-5.4460192844436428E-5</v>
      </c>
      <c r="AL15" s="8" t="str">
        <f t="shared" si="13"/>
        <v>NA</v>
      </c>
      <c r="AM15" s="8">
        <f t="shared" si="14"/>
        <v>-2.9385036075556357E-4</v>
      </c>
      <c r="AN15">
        <v>10.24037416</v>
      </c>
      <c r="AO15">
        <v>-5.5007102359999995E-4</v>
      </c>
      <c r="AP15">
        <v>240</v>
      </c>
      <c r="AQ15" s="8">
        <f t="shared" si="15"/>
        <v>-5.3477262159569332E-5</v>
      </c>
      <c r="AR15" s="8" t="str">
        <f t="shared" si="16"/>
        <v>NA</v>
      </c>
      <c r="AS15" s="8">
        <f t="shared" si="17"/>
        <v>-4.965937614404306E-4</v>
      </c>
      <c r="AT15">
        <v>10.371120850000001</v>
      </c>
      <c r="AU15">
        <v>-3.9648254029999997E-4</v>
      </c>
      <c r="AV15">
        <v>240</v>
      </c>
      <c r="AW15" s="8">
        <f t="shared" si="18"/>
        <v>-5.4160047271556491E-5</v>
      </c>
      <c r="AX15" s="8" t="str">
        <f t="shared" si="19"/>
        <v>NA</v>
      </c>
      <c r="AY15" s="8">
        <f t="shared" si="20"/>
        <v>-3.4232249302844348E-4</v>
      </c>
      <c r="AZ15">
        <v>10.425087509999999</v>
      </c>
      <c r="BA15">
        <v>-3.1711162080000002E-4</v>
      </c>
      <c r="BB15">
        <v>240</v>
      </c>
      <c r="BC15" s="8">
        <f t="shared" si="21"/>
        <v>-1.046471461919817E-4</v>
      </c>
      <c r="BD15" s="8" t="str">
        <f t="shared" si="22"/>
        <v>NA</v>
      </c>
      <c r="BE15" s="8">
        <f t="shared" si="23"/>
        <v>-2.1246447460801832E-4</v>
      </c>
      <c r="BF15">
        <v>9.7038208439999991</v>
      </c>
      <c r="BG15" s="1">
        <v>-3.8371000000000001E-6</v>
      </c>
      <c r="BH15">
        <v>240</v>
      </c>
      <c r="BI15" s="8">
        <f t="shared" si="24"/>
        <v>-4.4245012334005407E-5</v>
      </c>
      <c r="BJ15" s="10" t="str">
        <f t="shared" si="25"/>
        <v>NA</v>
      </c>
      <c r="BK15" s="8">
        <f t="shared" si="26"/>
        <v>4.0407912334005409E-5</v>
      </c>
      <c r="BL15">
        <v>9.5573570930000002</v>
      </c>
      <c r="BM15">
        <v>-2.260479489E-4</v>
      </c>
      <c r="BN15">
        <v>240</v>
      </c>
      <c r="BO15" s="8">
        <f t="shared" si="27"/>
        <v>-4.9910411751496053E-5</v>
      </c>
      <c r="BP15" s="8" t="str">
        <f t="shared" si="28"/>
        <v>NA</v>
      </c>
      <c r="BQ15" s="8">
        <f t="shared" si="29"/>
        <v>-1.7613753714850394E-4</v>
      </c>
      <c r="BR15" s="2">
        <v>9.5244611549999991</v>
      </c>
      <c r="BS15" s="2">
        <v>-2.9502743949999998E-4</v>
      </c>
      <c r="BT15" s="2">
        <v>216</v>
      </c>
      <c r="BU15" s="8">
        <f t="shared" si="30"/>
        <v>-9.5606648666600596E-5</v>
      </c>
      <c r="BV15" s="8" t="str">
        <f t="shared" si="31"/>
        <v>NA</v>
      </c>
      <c r="BW15" s="8">
        <f t="shared" si="32"/>
        <v>-1.9942079083339938E-4</v>
      </c>
      <c r="BX15">
        <v>9.6393687610000001</v>
      </c>
      <c r="BY15">
        <v>-1.4714130100000001E-4</v>
      </c>
      <c r="BZ15">
        <v>240</v>
      </c>
      <c r="CA15" s="8">
        <f t="shared" si="33"/>
        <v>-5.0338692925724115E-5</v>
      </c>
      <c r="CB15" s="8" t="str">
        <f t="shared" si="34"/>
        <v>NA</v>
      </c>
      <c r="CC15" s="8">
        <f t="shared" si="35"/>
        <v>-9.6802608074275895E-5</v>
      </c>
      <c r="CD15">
        <v>9.6861579019999997</v>
      </c>
      <c r="CE15" s="1">
        <v>5.2969000000000001E-5</v>
      </c>
      <c r="CF15">
        <v>240</v>
      </c>
      <c r="CG15" s="8">
        <f t="shared" si="36"/>
        <v>-4.4164477346889683E-5</v>
      </c>
      <c r="CH15" s="8" t="str">
        <f t="shared" si="37"/>
        <v>NA</v>
      </c>
      <c r="CI15" s="8">
        <f t="shared" si="38"/>
        <v>9.7133477346889684E-5</v>
      </c>
      <c r="CJ15">
        <v>9.4404937469999997</v>
      </c>
      <c r="CK15">
        <v>-2.6154634100000003E-4</v>
      </c>
      <c r="CL15">
        <v>240</v>
      </c>
      <c r="CM15" s="8">
        <f t="shared" si="39"/>
        <v>-9.4763782876561986E-5</v>
      </c>
      <c r="CN15" s="8" t="str">
        <f t="shared" si="40"/>
        <v>NA</v>
      </c>
      <c r="CO15" s="8">
        <f t="shared" si="41"/>
        <v>-1.6678255812343804E-4</v>
      </c>
      <c r="CP15">
        <v>9.5200949710000007</v>
      </c>
      <c r="CQ15">
        <v>-2.153585794E-4</v>
      </c>
      <c r="CR15">
        <v>240</v>
      </c>
      <c r="CS15" s="8">
        <f t="shared" si="42"/>
        <v>-4.9715821569957615E-5</v>
      </c>
      <c r="CT15" s="8" t="str">
        <f t="shared" si="43"/>
        <v>NA</v>
      </c>
      <c r="CU15" s="8">
        <f t="shared" si="44"/>
        <v>-1.656427578300424E-4</v>
      </c>
      <c r="CV15">
        <v>9.6575158160000001</v>
      </c>
      <c r="CW15" s="1">
        <v>5.7896999999999998E-6</v>
      </c>
      <c r="CX15">
        <v>240</v>
      </c>
      <c r="CY15" s="8">
        <f t="shared" si="45"/>
        <v>-4.4033882453526088E-5</v>
      </c>
      <c r="CZ15" s="10" t="str">
        <f t="shared" si="46"/>
        <v>NA</v>
      </c>
      <c r="DA15" s="8">
        <f t="shared" si="47"/>
        <v>4.9823582453526084E-5</v>
      </c>
      <c r="DB15" t="s">
        <v>1</v>
      </c>
      <c r="DC15" s="5" t="s">
        <v>7</v>
      </c>
    </row>
    <row r="16" spans="1:107" x14ac:dyDescent="0.25">
      <c r="A16" s="9">
        <v>45621.00277777778</v>
      </c>
      <c r="B16">
        <v>14</v>
      </c>
      <c r="C16">
        <v>15</v>
      </c>
      <c r="D16" s="7">
        <v>45620</v>
      </c>
      <c r="E16">
        <v>5.9456249229999996</v>
      </c>
      <c r="F16">
        <v>14.031737529999999</v>
      </c>
      <c r="G16">
        <v>13.922641629999999</v>
      </c>
      <c r="H16">
        <v>14.085270810000001</v>
      </c>
      <c r="I16">
        <v>14.21297496</v>
      </c>
      <c r="J16">
        <v>10.46029581</v>
      </c>
      <c r="K16">
        <v>-2.5667014819999998E-4</v>
      </c>
      <c r="L16">
        <v>240</v>
      </c>
      <c r="M16" s="8">
        <f t="shared" si="0"/>
        <v>-1.0577208084330887E-4</v>
      </c>
      <c r="N16" s="8" t="str">
        <f t="shared" si="1"/>
        <v>NA</v>
      </c>
      <c r="O16" s="8">
        <f t="shared" si="2"/>
        <v>-1.5089806735669111E-4</v>
      </c>
      <c r="P16">
        <v>10.823516639999999</v>
      </c>
      <c r="Q16" s="1">
        <v>-1.7980000000000001E-7</v>
      </c>
      <c r="R16">
        <v>240</v>
      </c>
      <c r="S16" s="8">
        <f t="shared" si="3"/>
        <v>-4.944224596318529E-5</v>
      </c>
      <c r="T16" s="10" t="str">
        <f t="shared" si="4"/>
        <v>NA</v>
      </c>
      <c r="U16" s="8">
        <f t="shared" si="5"/>
        <v>4.9262445963185289E-5</v>
      </c>
      <c r="V16">
        <v>10.19729001</v>
      </c>
      <c r="W16">
        <v>-3.6398221389999998E-4</v>
      </c>
      <c r="X16">
        <v>240</v>
      </c>
      <c r="Y16" s="8">
        <f t="shared" si="6"/>
        <v>-1.0311262730153957E-4</v>
      </c>
      <c r="Z16" s="8" t="str">
        <f t="shared" si="7"/>
        <v>NA</v>
      </c>
      <c r="AA16" s="8">
        <f t="shared" si="8"/>
        <v>-2.608695865984604E-4</v>
      </c>
      <c r="AB16">
        <v>10.34004165</v>
      </c>
      <c r="AC16">
        <v>-3.64460228E-4</v>
      </c>
      <c r="AD16">
        <v>240</v>
      </c>
      <c r="AE16" s="8">
        <f t="shared" si="9"/>
        <v>-5.426941326723374E-5</v>
      </c>
      <c r="AF16" s="8" t="str">
        <f t="shared" si="10"/>
        <v>NA</v>
      </c>
      <c r="AG16" s="8">
        <f t="shared" si="11"/>
        <v>-3.1019081473276629E-4</v>
      </c>
      <c r="AH16">
        <v>10.43399582</v>
      </c>
      <c r="AI16">
        <v>-2.6746720729999999E-4</v>
      </c>
      <c r="AJ16">
        <v>240</v>
      </c>
      <c r="AK16" s="8">
        <f t="shared" si="12"/>
        <v>-5.4762529044954988E-5</v>
      </c>
      <c r="AL16" s="8" t="str">
        <f t="shared" si="13"/>
        <v>NA</v>
      </c>
      <c r="AM16" s="8">
        <f t="shared" si="14"/>
        <v>-2.1270467825504501E-4</v>
      </c>
      <c r="AN16">
        <v>10.242393310000001</v>
      </c>
      <c r="AO16">
        <v>-4.9035047679999995E-4</v>
      </c>
      <c r="AP16">
        <v>240</v>
      </c>
      <c r="AQ16" s="8">
        <f t="shared" si="15"/>
        <v>-5.3756908743780562E-5</v>
      </c>
      <c r="AR16" s="8" t="str">
        <f t="shared" si="16"/>
        <v>NA</v>
      </c>
      <c r="AS16" s="8">
        <f t="shared" si="17"/>
        <v>-4.365935680562194E-4</v>
      </c>
      <c r="AT16" t="s">
        <v>0</v>
      </c>
      <c r="AU16" t="s">
        <v>0</v>
      </c>
      <c r="AV16" t="s">
        <v>0</v>
      </c>
      <c r="AW16" s="8" t="e">
        <f t="shared" si="18"/>
        <v>#VALUE!</v>
      </c>
      <c r="AX16" s="8" t="str">
        <f t="shared" si="19"/>
        <v>NA</v>
      </c>
      <c r="AY16" s="8" t="str">
        <f t="shared" si="20"/>
        <v>NA</v>
      </c>
      <c r="AZ16">
        <v>10.421058349999999</v>
      </c>
      <c r="BA16">
        <v>-2.9171298919999998E-4</v>
      </c>
      <c r="BB16">
        <v>240</v>
      </c>
      <c r="BC16" s="8">
        <f t="shared" si="21"/>
        <v>-1.0537532076437893E-4</v>
      </c>
      <c r="BD16" s="8" t="str">
        <f t="shared" si="22"/>
        <v>NA</v>
      </c>
      <c r="BE16" s="8">
        <f t="shared" si="23"/>
        <v>-1.8633766843562105E-4</v>
      </c>
      <c r="BF16">
        <v>9.70151583</v>
      </c>
      <c r="BG16" s="1">
        <v>-2.0924000000000002E-5</v>
      </c>
      <c r="BH16">
        <v>240</v>
      </c>
      <c r="BI16" s="8">
        <f t="shared" si="24"/>
        <v>-4.4316902522228272E-5</v>
      </c>
      <c r="BJ16" s="10" t="str">
        <f t="shared" si="25"/>
        <v>NA</v>
      </c>
      <c r="BK16" s="8">
        <f t="shared" si="26"/>
        <v>2.339290252222827E-5</v>
      </c>
      <c r="BL16">
        <v>9.5519487460000008</v>
      </c>
      <c r="BM16">
        <v>-2.4191500690000001E-4</v>
      </c>
      <c r="BN16">
        <v>240</v>
      </c>
      <c r="BO16" s="8">
        <f t="shared" si="27"/>
        <v>-5.0133130170139034E-5</v>
      </c>
      <c r="BP16" s="8" t="str">
        <f t="shared" si="28"/>
        <v>NA</v>
      </c>
      <c r="BQ16" s="8">
        <f t="shared" si="29"/>
        <v>-1.9178187672986099E-4</v>
      </c>
      <c r="BR16">
        <v>9.5701341909999993</v>
      </c>
      <c r="BS16">
        <v>-2.293067033E-4</v>
      </c>
      <c r="BT16">
        <v>240</v>
      </c>
      <c r="BU16" s="8">
        <f t="shared" si="30"/>
        <v>-9.6770973375729624E-5</v>
      </c>
      <c r="BV16" s="8" t="str">
        <f t="shared" si="31"/>
        <v>NA</v>
      </c>
      <c r="BW16" s="8">
        <f t="shared" si="32"/>
        <v>-1.3253572992427036E-4</v>
      </c>
      <c r="BX16">
        <v>9.5699904440000001</v>
      </c>
      <c r="BY16">
        <v>-2.0968488249999999E-4</v>
      </c>
      <c r="BZ16">
        <v>240</v>
      </c>
      <c r="CA16" s="8">
        <f t="shared" si="33"/>
        <v>-5.0227821506784133E-5</v>
      </c>
      <c r="CB16" s="8" t="str">
        <f t="shared" si="34"/>
        <v>NA</v>
      </c>
      <c r="CC16" s="8">
        <f t="shared" si="35"/>
        <v>-1.5945706099321585E-4</v>
      </c>
      <c r="CD16">
        <v>9.6835841540000001</v>
      </c>
      <c r="CE16" s="1">
        <v>1.3397000000000001E-5</v>
      </c>
      <c r="CF16">
        <v>240</v>
      </c>
      <c r="CG16" s="8">
        <f t="shared" si="36"/>
        <v>-4.4234989927199075E-5</v>
      </c>
      <c r="CH16" s="8" t="str">
        <f t="shared" si="37"/>
        <v>NA</v>
      </c>
      <c r="CI16" s="8">
        <f t="shared" si="38"/>
        <v>5.7631989927199076E-5</v>
      </c>
      <c r="CJ16">
        <v>9.4469616609999996</v>
      </c>
      <c r="CK16">
        <v>-3.1183759279999998E-4</v>
      </c>
      <c r="CL16">
        <v>240</v>
      </c>
      <c r="CM16" s="8">
        <f t="shared" si="39"/>
        <v>-9.5525481370773162E-5</v>
      </c>
      <c r="CN16" s="8" t="str">
        <f t="shared" si="40"/>
        <v>NA</v>
      </c>
      <c r="CO16" s="8">
        <f t="shared" si="41"/>
        <v>-2.1631211142922682E-4</v>
      </c>
      <c r="CP16">
        <v>9.5177745900000001</v>
      </c>
      <c r="CQ16">
        <v>-2.1896800199999999E-4</v>
      </c>
      <c r="CR16">
        <v>240</v>
      </c>
      <c r="CS16" s="8">
        <f t="shared" si="42"/>
        <v>-4.9953768088456994E-5</v>
      </c>
      <c r="CT16" s="8" t="str">
        <f t="shared" si="43"/>
        <v>NA</v>
      </c>
      <c r="CU16" s="8">
        <f t="shared" si="44"/>
        <v>-1.6901423391154299E-4</v>
      </c>
      <c r="CV16">
        <v>9.6592445609999995</v>
      </c>
      <c r="CW16" s="1">
        <v>-1.2594E-5</v>
      </c>
      <c r="CX16">
        <v>240</v>
      </c>
      <c r="CY16" s="8">
        <f t="shared" si="45"/>
        <v>-4.4123805717503076E-5</v>
      </c>
      <c r="CZ16" s="10" t="str">
        <f t="shared" si="46"/>
        <v>NA</v>
      </c>
      <c r="DA16" s="8">
        <f t="shared" si="47"/>
        <v>3.1529805717503074E-5</v>
      </c>
      <c r="DB16" t="s">
        <v>1</v>
      </c>
      <c r="DC16" s="5" t="s">
        <v>7</v>
      </c>
    </row>
    <row r="17" spans="1:107" x14ac:dyDescent="0.25">
      <c r="A17" s="9">
        <v>45621.030555555553</v>
      </c>
      <c r="B17">
        <v>15</v>
      </c>
      <c r="C17">
        <v>16</v>
      </c>
      <c r="D17" s="7">
        <v>45621</v>
      </c>
      <c r="E17">
        <v>0.44583333069999997</v>
      </c>
      <c r="F17">
        <v>14.0346875</v>
      </c>
      <c r="G17">
        <v>13.93200418</v>
      </c>
      <c r="H17">
        <v>14.0236125</v>
      </c>
      <c r="I17">
        <v>14.13532081</v>
      </c>
      <c r="J17">
        <v>10.42392501</v>
      </c>
      <c r="K17">
        <v>-2.0185733449999999E-4</v>
      </c>
      <c r="L17">
        <v>240</v>
      </c>
      <c r="M17" s="8">
        <f t="shared" si="0"/>
        <v>-1.0617313852464555E-4</v>
      </c>
      <c r="N17" s="8" t="str">
        <f t="shared" si="1"/>
        <v>NA</v>
      </c>
      <c r="O17" s="8">
        <f t="shared" si="2"/>
        <v>-9.5684195975354448E-5</v>
      </c>
      <c r="P17">
        <v>10.820916560000001</v>
      </c>
      <c r="Q17" s="1">
        <v>-1.3492999999999999E-6</v>
      </c>
      <c r="R17">
        <v>240</v>
      </c>
      <c r="S17" s="8">
        <f t="shared" si="3"/>
        <v>-4.9522276351567475E-5</v>
      </c>
      <c r="T17" s="10" t="str">
        <f t="shared" si="4"/>
        <v>NA</v>
      </c>
      <c r="U17" s="8">
        <f t="shared" si="5"/>
        <v>4.8172976351567478E-5</v>
      </c>
      <c r="V17">
        <v>10.427595800000001</v>
      </c>
      <c r="W17">
        <v>-3.0482736700000002E-4</v>
      </c>
      <c r="X17">
        <v>240</v>
      </c>
      <c r="Y17" s="8">
        <f t="shared" si="6"/>
        <v>-1.0621052744434623E-4</v>
      </c>
      <c r="Z17" s="8" t="str">
        <f t="shared" si="7"/>
        <v>NA</v>
      </c>
      <c r="AA17" s="8">
        <f t="shared" si="8"/>
        <v>-1.986168395556538E-4</v>
      </c>
      <c r="AB17">
        <v>10.33048337</v>
      </c>
      <c r="AC17">
        <v>-3.508007252E-4</v>
      </c>
      <c r="AD17">
        <v>240</v>
      </c>
      <c r="AE17" s="8">
        <f t="shared" si="9"/>
        <v>-5.4490663513216608E-5</v>
      </c>
      <c r="AF17" s="8" t="str">
        <f t="shared" si="10"/>
        <v>NA</v>
      </c>
      <c r="AG17" s="8">
        <f t="shared" si="11"/>
        <v>-2.9631006168678338E-4</v>
      </c>
      <c r="AH17">
        <v>10.423154139999999</v>
      </c>
      <c r="AI17">
        <v>-2.965805526E-4</v>
      </c>
      <c r="AJ17">
        <v>240</v>
      </c>
      <c r="AK17" s="8">
        <f t="shared" si="12"/>
        <v>-5.4979478176066272E-5</v>
      </c>
      <c r="AL17" s="8" t="str">
        <f t="shared" si="13"/>
        <v>NA</v>
      </c>
      <c r="AM17" s="8">
        <f t="shared" si="14"/>
        <v>-2.4160107442393374E-4</v>
      </c>
      <c r="AN17">
        <v>10.237002909999999</v>
      </c>
      <c r="AO17">
        <v>-4.9960970769999998E-4</v>
      </c>
      <c r="AP17">
        <v>240</v>
      </c>
      <c r="AQ17" s="8">
        <f t="shared" si="15"/>
        <v>-5.3997577942243872E-5</v>
      </c>
      <c r="AR17" s="8" t="str">
        <f t="shared" si="16"/>
        <v>NA</v>
      </c>
      <c r="AS17" s="8">
        <f t="shared" si="17"/>
        <v>-4.456121297577561E-4</v>
      </c>
      <c r="AT17" s="2">
        <v>10.50343998</v>
      </c>
      <c r="AU17" s="2">
        <v>-1.0034090350000001E-3</v>
      </c>
      <c r="AV17" s="2">
        <v>50</v>
      </c>
      <c r="AW17" s="8">
        <f t="shared" si="18"/>
        <v>-5.5402965493709181E-5</v>
      </c>
      <c r="AX17" s="8" t="str">
        <f t="shared" si="19"/>
        <v>NA</v>
      </c>
      <c r="AY17" s="8">
        <f t="shared" si="20"/>
        <v>-9.4800606950629096E-4</v>
      </c>
      <c r="AZ17">
        <v>10.425920789999999</v>
      </c>
      <c r="BA17">
        <v>-2.9415306219999999E-4</v>
      </c>
      <c r="BB17">
        <v>240</v>
      </c>
      <c r="BC17" s="8">
        <f t="shared" si="21"/>
        <v>-1.0619346658976511E-4</v>
      </c>
      <c r="BD17" s="8" t="str">
        <f t="shared" si="22"/>
        <v>NA</v>
      </c>
      <c r="BE17" s="8">
        <f t="shared" si="23"/>
        <v>-1.8795959561023487E-4</v>
      </c>
      <c r="BF17">
        <v>9.7013879099999993</v>
      </c>
      <c r="BG17" s="1">
        <v>-4.8662999999999998E-5</v>
      </c>
      <c r="BH17">
        <v>240</v>
      </c>
      <c r="BI17" s="8">
        <f t="shared" si="24"/>
        <v>-4.4398717096546535E-5</v>
      </c>
      <c r="BJ17" s="10" t="str">
        <f t="shared" si="25"/>
        <v>NA</v>
      </c>
      <c r="BK17" s="8">
        <f t="shared" si="26"/>
        <v>-4.2642829034534628E-6</v>
      </c>
      <c r="BL17">
        <v>9.5502133090000001</v>
      </c>
      <c r="BM17">
        <v>-2.6060533519999999E-4</v>
      </c>
      <c r="BN17">
        <v>240</v>
      </c>
      <c r="BO17" s="8">
        <f t="shared" si="27"/>
        <v>-5.0374938060634225E-5</v>
      </c>
      <c r="BP17" s="8" t="str">
        <f t="shared" si="28"/>
        <v>NA</v>
      </c>
      <c r="BQ17" s="8">
        <f t="shared" si="29"/>
        <v>-2.1023039713936577E-4</v>
      </c>
      <c r="BR17">
        <v>9.5878229220000009</v>
      </c>
      <c r="BS17">
        <v>-2.124946931E-4</v>
      </c>
      <c r="BT17">
        <v>240</v>
      </c>
      <c r="BU17" s="8">
        <f t="shared" si="30"/>
        <v>-9.76570006279504E-5</v>
      </c>
      <c r="BV17" s="8" t="str">
        <f t="shared" si="31"/>
        <v>NA</v>
      </c>
      <c r="BW17" s="8">
        <f t="shared" si="32"/>
        <v>-1.148376924720496E-4</v>
      </c>
      <c r="BX17">
        <v>9.5753591660000001</v>
      </c>
      <c r="BY17">
        <v>-2.287994962E-4</v>
      </c>
      <c r="BZ17">
        <v>240</v>
      </c>
      <c r="CA17" s="8">
        <f t="shared" si="33"/>
        <v>-5.0507576039271089E-5</v>
      </c>
      <c r="CB17" s="8" t="str">
        <f t="shared" si="34"/>
        <v>NA</v>
      </c>
      <c r="CC17" s="8">
        <f t="shared" si="35"/>
        <v>-1.7829192016072891E-4</v>
      </c>
      <c r="CD17">
        <v>9.687029592</v>
      </c>
      <c r="CE17" s="1">
        <v>-1.3942E-5</v>
      </c>
      <c r="CF17">
        <v>240</v>
      </c>
      <c r="CG17" s="8">
        <f t="shared" si="36"/>
        <v>-4.4333005787527843E-5</v>
      </c>
      <c r="CH17" s="8" t="str">
        <f t="shared" si="37"/>
        <v>NA</v>
      </c>
      <c r="CI17" s="8">
        <f t="shared" si="38"/>
        <v>3.0391005787527844E-5</v>
      </c>
      <c r="CJ17">
        <v>9.3711174929999999</v>
      </c>
      <c r="CK17">
        <v>-3.01684064E-4</v>
      </c>
      <c r="CL17">
        <v>240</v>
      </c>
      <c r="CM17" s="8">
        <f t="shared" si="39"/>
        <v>-9.544974227659166E-5</v>
      </c>
      <c r="CN17" s="8" t="str">
        <f t="shared" si="40"/>
        <v>NA</v>
      </c>
      <c r="CO17" s="8">
        <f t="shared" si="41"/>
        <v>-2.0623432172340835E-4</v>
      </c>
      <c r="CP17">
        <v>9.5187683379999992</v>
      </c>
      <c r="CQ17">
        <v>-2.5261405740000003E-4</v>
      </c>
      <c r="CR17">
        <v>240</v>
      </c>
      <c r="CS17" s="8">
        <f t="shared" si="42"/>
        <v>-5.020907386313503E-5</v>
      </c>
      <c r="CT17" s="8" t="str">
        <f t="shared" si="43"/>
        <v>NA</v>
      </c>
      <c r="CU17" s="8">
        <f t="shared" si="44"/>
        <v>-2.0240498353686501E-4</v>
      </c>
      <c r="CV17">
        <v>9.6644283410000007</v>
      </c>
      <c r="CW17" s="1">
        <v>-3.7239E-5</v>
      </c>
      <c r="CX17">
        <v>240</v>
      </c>
      <c r="CY17" s="8">
        <f t="shared" si="45"/>
        <v>-4.4229570427712714E-5</v>
      </c>
      <c r="CZ17" s="10" t="str">
        <f t="shared" si="46"/>
        <v>NA</v>
      </c>
      <c r="DA17" s="8">
        <f t="shared" si="47"/>
        <v>6.9905704277127139E-6</v>
      </c>
      <c r="DB17" t="s">
        <v>1</v>
      </c>
      <c r="DC17" s="5" t="s">
        <v>7</v>
      </c>
    </row>
    <row r="18" spans="1:107" x14ac:dyDescent="0.25">
      <c r="A18" s="9">
        <v>45621.058333333334</v>
      </c>
      <c r="B18">
        <v>16</v>
      </c>
      <c r="C18">
        <v>17</v>
      </c>
      <c r="D18" s="7">
        <v>45621</v>
      </c>
      <c r="E18">
        <v>1.2458333319999999</v>
      </c>
      <c r="F18">
        <v>14.03357922</v>
      </c>
      <c r="G18">
        <v>13.92991248</v>
      </c>
      <c r="H18">
        <v>13.958604169999999</v>
      </c>
      <c r="I18">
        <v>14.08250415</v>
      </c>
      <c r="J18">
        <v>10.427262519999999</v>
      </c>
      <c r="K18">
        <v>-2.4243132660000001E-4</v>
      </c>
      <c r="L18">
        <v>240</v>
      </c>
      <c r="M18" s="8">
        <f t="shared" si="0"/>
        <v>-1.0697620973588773E-4</v>
      </c>
      <c r="N18" s="8" t="str">
        <f t="shared" si="1"/>
        <v>NA</v>
      </c>
      <c r="O18" s="8">
        <f t="shared" si="2"/>
        <v>-1.3545511686411228E-4</v>
      </c>
      <c r="P18">
        <v>10.815983299999999</v>
      </c>
      <c r="Q18" s="1">
        <v>2.1787999999999998E-6</v>
      </c>
      <c r="R18">
        <v>240</v>
      </c>
      <c r="S18" s="8">
        <f t="shared" si="3"/>
        <v>-4.9591564881280966E-5</v>
      </c>
      <c r="T18" s="10" t="str">
        <f t="shared" si="4"/>
        <v>NA</v>
      </c>
      <c r="U18" s="8">
        <f t="shared" si="5"/>
        <v>5.1770364881280966E-5</v>
      </c>
      <c r="V18">
        <v>10.43155</v>
      </c>
      <c r="W18">
        <v>-2.6233097160000002E-4</v>
      </c>
      <c r="X18">
        <v>240</v>
      </c>
      <c r="Y18" s="8">
        <f t="shared" si="6"/>
        <v>-1.0702019619530973E-4</v>
      </c>
      <c r="Z18" s="8" t="str">
        <f t="shared" si="7"/>
        <v>NA</v>
      </c>
      <c r="AA18" s="8">
        <f t="shared" si="8"/>
        <v>-1.553107754046903E-4</v>
      </c>
      <c r="AB18">
        <v>10.25734168</v>
      </c>
      <c r="AC18">
        <v>-3.5228636559999998E-4</v>
      </c>
      <c r="AD18">
        <v>240</v>
      </c>
      <c r="AE18" s="8">
        <f t="shared" si="9"/>
        <v>-5.4374354690662879E-5</v>
      </c>
      <c r="AF18" s="8" t="str">
        <f t="shared" si="10"/>
        <v>NA</v>
      </c>
      <c r="AG18" s="8">
        <f t="shared" si="11"/>
        <v>-2.9791201090933708E-4</v>
      </c>
      <c r="AH18">
        <v>10.43478747</v>
      </c>
      <c r="AI18">
        <v>-2.8512722720000001E-4</v>
      </c>
      <c r="AJ18">
        <v>240</v>
      </c>
      <c r="AK18" s="8">
        <f t="shared" si="12"/>
        <v>-5.5314998048838005E-5</v>
      </c>
      <c r="AL18" s="8" t="str">
        <f t="shared" si="13"/>
        <v>NA</v>
      </c>
      <c r="AM18" s="8">
        <f t="shared" si="14"/>
        <v>-2.29812229151162E-4</v>
      </c>
      <c r="AN18">
        <v>10.21889125</v>
      </c>
      <c r="AO18">
        <v>-5.2388153249999995E-4</v>
      </c>
      <c r="AP18">
        <v>240</v>
      </c>
      <c r="AQ18" s="8">
        <f t="shared" si="15"/>
        <v>-5.4170528262329603E-5</v>
      </c>
      <c r="AR18" s="8" t="str">
        <f t="shared" si="16"/>
        <v>NA</v>
      </c>
      <c r="AS18" s="8">
        <f t="shared" si="17"/>
        <v>-4.6971100423767037E-4</v>
      </c>
      <c r="AT18" s="2">
        <v>10.51853972</v>
      </c>
      <c r="AU18" s="2">
        <v>-4.9465221629999999E-4</v>
      </c>
      <c r="AV18" s="2">
        <v>63</v>
      </c>
      <c r="AW18" s="8">
        <f t="shared" si="18"/>
        <v>-5.5758970248430478E-5</v>
      </c>
      <c r="AX18" s="8" t="str">
        <f t="shared" si="19"/>
        <v>NA</v>
      </c>
      <c r="AY18" s="8">
        <f t="shared" si="20"/>
        <v>-4.3889324605156951E-4</v>
      </c>
      <c r="AZ18">
        <v>10.38753751</v>
      </c>
      <c r="BA18">
        <v>-2.7602675869999998E-4</v>
      </c>
      <c r="BB18">
        <v>240</v>
      </c>
      <c r="BC18" s="8">
        <f t="shared" si="21"/>
        <v>-1.0656865972040003E-4</v>
      </c>
      <c r="BD18" s="8" t="str">
        <f t="shared" si="22"/>
        <v>NA</v>
      </c>
      <c r="BE18" s="8">
        <f t="shared" si="23"/>
        <v>-1.6945809897959995E-4</v>
      </c>
      <c r="BF18">
        <v>9.6945987539999994</v>
      </c>
      <c r="BG18" s="1">
        <v>-4.5886000000000001E-5</v>
      </c>
      <c r="BH18">
        <v>240</v>
      </c>
      <c r="BI18" s="8">
        <f t="shared" si="24"/>
        <v>-4.4449987557486024E-5</v>
      </c>
      <c r="BJ18" s="10" t="str">
        <f t="shared" si="25"/>
        <v>NA</v>
      </c>
      <c r="BK18" s="8">
        <f t="shared" si="26"/>
        <v>-1.4360124425139765E-6</v>
      </c>
      <c r="BL18">
        <v>9.5418233239999992</v>
      </c>
      <c r="BM18">
        <v>-2.7097431390000001E-4</v>
      </c>
      <c r="BN18">
        <v>240</v>
      </c>
      <c r="BO18" s="8">
        <f t="shared" si="27"/>
        <v>-5.0581378879719247E-5</v>
      </c>
      <c r="BP18" s="8" t="str">
        <f t="shared" si="28"/>
        <v>NA</v>
      </c>
      <c r="BQ18" s="8">
        <f t="shared" si="29"/>
        <v>-2.2039293502028077E-4</v>
      </c>
      <c r="BR18">
        <v>9.5616870760000001</v>
      </c>
      <c r="BS18">
        <v>-2.5329021529999998E-4</v>
      </c>
      <c r="BT18">
        <v>240</v>
      </c>
      <c r="BU18" s="8">
        <f t="shared" si="30"/>
        <v>-9.8096028570219897E-5</v>
      </c>
      <c r="BV18" s="8" t="str">
        <f t="shared" si="31"/>
        <v>NA</v>
      </c>
      <c r="BW18" s="8">
        <f t="shared" si="32"/>
        <v>-1.5519418672978007E-4</v>
      </c>
      <c r="BX18">
        <v>9.585520013</v>
      </c>
      <c r="BY18">
        <v>-1.6483355309999999E-4</v>
      </c>
      <c r="BZ18">
        <v>240</v>
      </c>
      <c r="CA18" s="8">
        <f t="shared" si="33"/>
        <v>-5.0813015822371384E-5</v>
      </c>
      <c r="CB18" s="8" t="str">
        <f t="shared" si="34"/>
        <v>NA</v>
      </c>
      <c r="CC18" s="8">
        <f t="shared" si="35"/>
        <v>-1.1402053727762861E-4</v>
      </c>
      <c r="CD18">
        <v>9.6882075029999992</v>
      </c>
      <c r="CE18" s="1">
        <v>6.4045000000000003E-6</v>
      </c>
      <c r="CF18">
        <v>240</v>
      </c>
      <c r="CG18" s="8">
        <f t="shared" si="36"/>
        <v>-4.4420683505339504E-5</v>
      </c>
      <c r="CH18" s="8" t="str">
        <f t="shared" si="37"/>
        <v>NA</v>
      </c>
      <c r="CI18" s="8">
        <f t="shared" si="38"/>
        <v>5.0825183505339507E-5</v>
      </c>
      <c r="CJ18">
        <v>9.4499012469999997</v>
      </c>
      <c r="CK18">
        <v>-2.8357928910000002E-4</v>
      </c>
      <c r="CL18">
        <v>240</v>
      </c>
      <c r="CM18" s="8">
        <f t="shared" si="39"/>
        <v>-9.6949186408562681E-5</v>
      </c>
      <c r="CN18" s="8" t="str">
        <f t="shared" si="40"/>
        <v>NA</v>
      </c>
      <c r="CO18" s="8">
        <f t="shared" si="41"/>
        <v>-1.8663010269143735E-4</v>
      </c>
      <c r="CP18">
        <v>9.4929525100000003</v>
      </c>
      <c r="CQ18">
        <v>-2.1259769220000001E-4</v>
      </c>
      <c r="CR18">
        <v>240</v>
      </c>
      <c r="CS18" s="8">
        <f t="shared" si="42"/>
        <v>-5.0322313806393411E-5</v>
      </c>
      <c r="CT18" s="8" t="str">
        <f t="shared" si="43"/>
        <v>NA</v>
      </c>
      <c r="CU18" s="8">
        <f t="shared" si="44"/>
        <v>-1.622753783936066E-4</v>
      </c>
      <c r="CV18">
        <v>9.6555916709999998</v>
      </c>
      <c r="CW18" s="1">
        <v>-2.4091E-5</v>
      </c>
      <c r="CX18">
        <v>240</v>
      </c>
      <c r="CY18" s="8">
        <f t="shared" si="45"/>
        <v>-4.4271139066898585E-5</v>
      </c>
      <c r="CZ18" s="10" t="str">
        <f t="shared" si="46"/>
        <v>NA</v>
      </c>
      <c r="DA18" s="8">
        <f t="shared" si="47"/>
        <v>2.0180139066898584E-5</v>
      </c>
      <c r="DB18" t="s">
        <v>1</v>
      </c>
      <c r="DC18" s="5" t="s">
        <v>7</v>
      </c>
    </row>
    <row r="19" spans="1:107" x14ac:dyDescent="0.25">
      <c r="A19" s="9">
        <v>45621.086111111108</v>
      </c>
      <c r="B19">
        <v>17</v>
      </c>
      <c r="C19">
        <v>18</v>
      </c>
      <c r="D19" s="7">
        <v>45621</v>
      </c>
      <c r="E19">
        <v>1.947499976</v>
      </c>
      <c r="F19">
        <v>14.07703748</v>
      </c>
      <c r="G19">
        <v>13.962245830000001</v>
      </c>
      <c r="H19">
        <v>13.992758350000001</v>
      </c>
      <c r="I19">
        <v>14.085249989999999</v>
      </c>
      <c r="J19">
        <v>10.427208390000001</v>
      </c>
      <c r="K19">
        <v>-2.6735701840000002E-4</v>
      </c>
      <c r="L19">
        <v>240</v>
      </c>
      <c r="M19" s="8">
        <f t="shared" si="0"/>
        <v>-1.0774472733159467E-4</v>
      </c>
      <c r="N19" s="8" t="str">
        <f t="shared" si="1"/>
        <v>NA</v>
      </c>
      <c r="O19" s="8">
        <f t="shared" si="2"/>
        <v>-1.5961229106840536E-4</v>
      </c>
      <c r="P19">
        <v>10.802695809999999</v>
      </c>
      <c r="Q19" s="1">
        <v>1.3906999999999999E-5</v>
      </c>
      <c r="R19">
        <v>240</v>
      </c>
      <c r="S19" s="8">
        <f t="shared" si="3"/>
        <v>-4.9622394290775269E-5</v>
      </c>
      <c r="T19" s="10" t="str">
        <f t="shared" si="4"/>
        <v>NA</v>
      </c>
      <c r="U19" s="8">
        <f t="shared" si="5"/>
        <v>6.3529394290775263E-5</v>
      </c>
      <c r="V19">
        <v>10.4279458</v>
      </c>
      <c r="W19">
        <v>-2.9275328029999999E-4</v>
      </c>
      <c r="X19">
        <v>240</v>
      </c>
      <c r="Y19" s="8">
        <f t="shared" si="6"/>
        <v>-1.0775234701621301E-4</v>
      </c>
      <c r="Z19" s="8" t="str">
        <f t="shared" si="7"/>
        <v>NA</v>
      </c>
      <c r="AA19" s="8">
        <f t="shared" si="8"/>
        <v>-1.8500093328378697E-4</v>
      </c>
      <c r="AB19">
        <v>10.429979210000001</v>
      </c>
      <c r="AC19">
        <v>-2.8017431270000001E-4</v>
      </c>
      <c r="AD19">
        <v>240</v>
      </c>
      <c r="AE19" s="8">
        <f t="shared" si="9"/>
        <v>-5.5563540071695437E-5</v>
      </c>
      <c r="AF19" s="8" t="str">
        <f t="shared" si="10"/>
        <v>NA</v>
      </c>
      <c r="AG19" s="8">
        <f t="shared" si="11"/>
        <v>-2.2461077262830458E-4</v>
      </c>
      <c r="AH19">
        <v>10.42644582</v>
      </c>
      <c r="AI19">
        <v>-3.0632156109999998E-4</v>
      </c>
      <c r="AJ19">
        <v>240</v>
      </c>
      <c r="AK19" s="8">
        <f t="shared" si="12"/>
        <v>-5.5544716673019279E-5</v>
      </c>
      <c r="AL19" s="8" t="str">
        <f t="shared" si="13"/>
        <v>NA</v>
      </c>
      <c r="AM19" s="8">
        <f t="shared" si="14"/>
        <v>-2.5077684442698068E-4</v>
      </c>
      <c r="AN19">
        <v>10.25264376</v>
      </c>
      <c r="AO19">
        <v>-5.1376089639999995E-4</v>
      </c>
      <c r="AP19">
        <v>240</v>
      </c>
      <c r="AQ19" s="8">
        <f t="shared" si="15"/>
        <v>-5.4618822428082116E-5</v>
      </c>
      <c r="AR19" s="8" t="str">
        <f t="shared" si="16"/>
        <v>NA</v>
      </c>
      <c r="AS19" s="8">
        <f t="shared" si="17"/>
        <v>-4.5914207397191784E-4</v>
      </c>
      <c r="AT19">
        <v>10.39763745</v>
      </c>
      <c r="AU19">
        <v>-3.3184518269999998E-4</v>
      </c>
      <c r="AV19">
        <v>240</v>
      </c>
      <c r="AW19" s="8">
        <f t="shared" si="18"/>
        <v>-5.5391246087060626E-5</v>
      </c>
      <c r="AX19" s="8" t="str">
        <f t="shared" si="19"/>
        <v>NA</v>
      </c>
      <c r="AY19" s="8">
        <f t="shared" si="20"/>
        <v>-2.7645393661293935E-4</v>
      </c>
      <c r="AZ19">
        <v>10.39683335</v>
      </c>
      <c r="BA19">
        <v>-2.7985625390000002E-4</v>
      </c>
      <c r="BB19">
        <v>240</v>
      </c>
      <c r="BC19" s="8">
        <f t="shared" si="21"/>
        <v>-1.0743086092746439E-4</v>
      </c>
      <c r="BD19" s="8" t="str">
        <f t="shared" si="22"/>
        <v>NA</v>
      </c>
      <c r="BE19" s="8">
        <f t="shared" si="23"/>
        <v>-1.7242539297253562E-4</v>
      </c>
      <c r="BF19">
        <v>9.7063600139999995</v>
      </c>
      <c r="BG19" s="1">
        <v>-3.1402999999999997E-5</v>
      </c>
      <c r="BH19">
        <v>240</v>
      </c>
      <c r="BI19" s="8">
        <f t="shared" si="24"/>
        <v>-4.4586354389157143E-5</v>
      </c>
      <c r="BJ19" s="10" t="str">
        <f t="shared" si="25"/>
        <v>NA</v>
      </c>
      <c r="BK19" s="8">
        <f t="shared" si="26"/>
        <v>1.3183354389157145E-5</v>
      </c>
      <c r="BL19">
        <v>9.5305654010000005</v>
      </c>
      <c r="BM19">
        <v>-2.7347726990000002E-4</v>
      </c>
      <c r="BN19">
        <v>240</v>
      </c>
      <c r="BO19" s="8">
        <f t="shared" si="27"/>
        <v>-5.0772100490541399E-5</v>
      </c>
      <c r="BP19" s="8" t="str">
        <f t="shared" si="28"/>
        <v>NA</v>
      </c>
      <c r="BQ19" s="8">
        <f t="shared" si="29"/>
        <v>-2.2270516940945862E-4</v>
      </c>
      <c r="BR19">
        <v>9.507497935</v>
      </c>
      <c r="BS19">
        <v>-2.2530061249999999E-4</v>
      </c>
      <c r="BT19">
        <v>240</v>
      </c>
      <c r="BU19" s="8">
        <f t="shared" si="30"/>
        <v>-9.8241325415025516E-5</v>
      </c>
      <c r="BV19" s="8" t="str">
        <f t="shared" si="31"/>
        <v>NA</v>
      </c>
      <c r="BW19" s="8">
        <f t="shared" si="32"/>
        <v>-1.2705928708497448E-4</v>
      </c>
      <c r="BX19">
        <v>9.6088287710000007</v>
      </c>
      <c r="BY19">
        <v>-2.2571886290000001E-4</v>
      </c>
      <c r="BZ19">
        <v>240</v>
      </c>
      <c r="CA19" s="8">
        <f t="shared" si="33"/>
        <v>-5.1189032279913681E-5</v>
      </c>
      <c r="CB19" s="8" t="str">
        <f t="shared" si="34"/>
        <v>NA</v>
      </c>
      <c r="CC19" s="8">
        <f t="shared" si="35"/>
        <v>-1.7452983062008634E-4</v>
      </c>
      <c r="CD19">
        <v>9.6922079130000007</v>
      </c>
      <c r="CE19" s="1">
        <v>-4.6275E-5</v>
      </c>
      <c r="CF19">
        <v>240</v>
      </c>
      <c r="CG19" s="8">
        <f t="shared" si="36"/>
        <v>-4.4521346436677844E-5</v>
      </c>
      <c r="CH19" s="8" t="str">
        <f t="shared" si="37"/>
        <v>NA</v>
      </c>
      <c r="CI19" s="8">
        <f t="shared" si="38"/>
        <v>-1.7536535633221563E-6</v>
      </c>
      <c r="CJ19">
        <v>9.4174612999999994</v>
      </c>
      <c r="CK19">
        <v>-3.6140355879999997E-4</v>
      </c>
      <c r="CL19">
        <v>240</v>
      </c>
      <c r="CM19" s="8">
        <f t="shared" si="39"/>
        <v>-9.7310973558124608E-5</v>
      </c>
      <c r="CN19" s="8" t="str">
        <f t="shared" si="40"/>
        <v>NA</v>
      </c>
      <c r="CO19" s="8">
        <f t="shared" si="41"/>
        <v>-2.6409258524187537E-4</v>
      </c>
      <c r="CP19">
        <v>9.5219091569999996</v>
      </c>
      <c r="CQ19">
        <v>-2.5884648610000001E-4</v>
      </c>
      <c r="CR19">
        <v>240</v>
      </c>
      <c r="CS19" s="8">
        <f t="shared" si="42"/>
        <v>-5.0725986155059E-5</v>
      </c>
      <c r="CT19" s="8" t="str">
        <f t="shared" si="43"/>
        <v>NA</v>
      </c>
      <c r="CU19" s="8">
        <f t="shared" si="44"/>
        <v>-2.08120499944941E-4</v>
      </c>
      <c r="CV19">
        <v>9.6603804350000004</v>
      </c>
      <c r="CW19" s="1">
        <v>-6.5977999999999997E-5</v>
      </c>
      <c r="CX19">
        <v>240</v>
      </c>
      <c r="CY19" s="8">
        <f t="shared" si="45"/>
        <v>-4.4375146294567478E-5</v>
      </c>
      <c r="CZ19" s="10" t="str">
        <f t="shared" si="46"/>
        <v>NA</v>
      </c>
      <c r="DA19" s="8">
        <f t="shared" si="47"/>
        <v>-2.1602853705432519E-5</v>
      </c>
      <c r="DB19" t="s">
        <v>1</v>
      </c>
      <c r="DC19" s="5" t="s">
        <v>7</v>
      </c>
    </row>
    <row r="20" spans="1:107" x14ac:dyDescent="0.25">
      <c r="A20" s="9">
        <v>45621.113888888889</v>
      </c>
      <c r="B20">
        <v>18</v>
      </c>
      <c r="C20">
        <v>19</v>
      </c>
      <c r="D20" s="7">
        <v>45621</v>
      </c>
      <c r="E20">
        <v>2.44583335</v>
      </c>
      <c r="F20">
        <v>14.03277918</v>
      </c>
      <c r="G20">
        <v>13.935183329999999</v>
      </c>
      <c r="H20">
        <v>14.02396255</v>
      </c>
      <c r="I20">
        <v>14.124762499999999</v>
      </c>
      <c r="J20">
        <v>10.412850069999999</v>
      </c>
      <c r="K20">
        <v>-2.8996940359999999E-4</v>
      </c>
      <c r="L20">
        <v>240</v>
      </c>
      <c r="M20" s="8">
        <f t="shared" si="0"/>
        <v>-1.0836437619673168E-4</v>
      </c>
      <c r="N20" s="8" t="str">
        <f t="shared" si="1"/>
        <v>NA</v>
      </c>
      <c r="O20" s="8">
        <f t="shared" si="2"/>
        <v>-1.8160502740326831E-4</v>
      </c>
      <c r="P20">
        <v>10.806358319999999</v>
      </c>
      <c r="Q20" s="1">
        <v>4.5801000000000004E-6</v>
      </c>
      <c r="R20">
        <v>240</v>
      </c>
      <c r="S20" s="8">
        <f t="shared" si="3"/>
        <v>-4.9731002106559761E-5</v>
      </c>
      <c r="T20" s="10" t="str">
        <f t="shared" si="4"/>
        <v>NA</v>
      </c>
      <c r="U20" s="8">
        <f t="shared" si="5"/>
        <v>5.4311102106559761E-5</v>
      </c>
      <c r="V20">
        <v>10.42367088</v>
      </c>
      <c r="W20">
        <v>-2.4987561110000002E-4</v>
      </c>
      <c r="X20">
        <v>240</v>
      </c>
      <c r="Y20" s="8">
        <f t="shared" si="6"/>
        <v>-1.0847698612751055E-4</v>
      </c>
      <c r="Z20" s="8" t="str">
        <f t="shared" si="7"/>
        <v>NA</v>
      </c>
      <c r="AA20" s="8">
        <f t="shared" si="8"/>
        <v>-1.4139862497248947E-4</v>
      </c>
      <c r="AB20">
        <v>10.428354199999999</v>
      </c>
      <c r="AC20">
        <v>-2.7697050770000001E-4</v>
      </c>
      <c r="AD20">
        <v>240</v>
      </c>
      <c r="AE20" s="8">
        <f t="shared" si="9"/>
        <v>-5.5828871171743103E-5</v>
      </c>
      <c r="AF20" s="8" t="str">
        <f t="shared" si="10"/>
        <v>NA</v>
      </c>
      <c r="AG20" s="8">
        <f t="shared" si="11"/>
        <v>-2.2114163652825692E-4</v>
      </c>
      <c r="AH20">
        <v>10.4226417</v>
      </c>
      <c r="AI20">
        <v>-2.7032296939999997E-4</v>
      </c>
      <c r="AJ20">
        <v>240</v>
      </c>
      <c r="AK20" s="8">
        <f t="shared" si="12"/>
        <v>-5.5798288932163192E-5</v>
      </c>
      <c r="AL20" s="8" t="str">
        <f t="shared" si="13"/>
        <v>NA</v>
      </c>
      <c r="AM20" s="8">
        <f t="shared" si="14"/>
        <v>-2.1452468046783679E-4</v>
      </c>
      <c r="AN20">
        <v>10.236975859999999</v>
      </c>
      <c r="AO20">
        <v>-4.8129843990000001E-4</v>
      </c>
      <c r="AP20">
        <v>240</v>
      </c>
      <c r="AQ20" s="8">
        <f t="shared" si="15"/>
        <v>-5.4804314805128511E-5</v>
      </c>
      <c r="AR20" s="8" t="str">
        <f t="shared" si="16"/>
        <v>NA</v>
      </c>
      <c r="AS20" s="8">
        <f t="shared" si="17"/>
        <v>-4.264941250948715E-4</v>
      </c>
      <c r="AT20">
        <v>10.37794162</v>
      </c>
      <c r="AU20">
        <v>-3.7571294840000002E-4</v>
      </c>
      <c r="AV20">
        <v>240</v>
      </c>
      <c r="AW20" s="8">
        <f t="shared" si="18"/>
        <v>-5.555898415215422E-5</v>
      </c>
      <c r="AX20" s="8" t="str">
        <f t="shared" si="19"/>
        <v>NA</v>
      </c>
      <c r="AY20" s="8">
        <f t="shared" si="20"/>
        <v>-3.2015396424784579E-4</v>
      </c>
      <c r="AZ20">
        <v>10.406100049999999</v>
      </c>
      <c r="BA20">
        <v>-2.7493354510000001E-4</v>
      </c>
      <c r="BB20">
        <v>240</v>
      </c>
      <c r="BC20" s="8">
        <f t="shared" si="21"/>
        <v>-1.0829413013521171E-4</v>
      </c>
      <c r="BD20" s="8" t="str">
        <f t="shared" si="22"/>
        <v>NA</v>
      </c>
      <c r="BE20" s="8">
        <f t="shared" si="23"/>
        <v>-1.6663941496478831E-4</v>
      </c>
      <c r="BF20">
        <v>9.6989858509999998</v>
      </c>
      <c r="BG20" s="1">
        <v>1.2663000000000001E-5</v>
      </c>
      <c r="BH20">
        <v>240</v>
      </c>
      <c r="BI20" s="8">
        <f t="shared" si="24"/>
        <v>-4.4634859543281772E-5</v>
      </c>
      <c r="BJ20" s="10" t="str">
        <f t="shared" si="25"/>
        <v>NA</v>
      </c>
      <c r="BK20" s="8">
        <f t="shared" si="26"/>
        <v>5.7297859543281769E-5</v>
      </c>
      <c r="BL20">
        <v>9.540639981</v>
      </c>
      <c r="BM20">
        <v>-2.437685419E-4</v>
      </c>
      <c r="BN20">
        <v>240</v>
      </c>
      <c r="BO20" s="8">
        <f t="shared" si="27"/>
        <v>-5.1076435473895832E-5</v>
      </c>
      <c r="BP20" s="8" t="str">
        <f t="shared" si="28"/>
        <v>NA</v>
      </c>
      <c r="BQ20" s="8">
        <f t="shared" si="29"/>
        <v>-1.9269210642610415E-4</v>
      </c>
      <c r="BR20" s="2">
        <v>9.5523979780000001</v>
      </c>
      <c r="BS20" s="2">
        <v>-2.5136278329999999E-4</v>
      </c>
      <c r="BT20" s="2">
        <v>198</v>
      </c>
      <c r="BU20" s="8">
        <f t="shared" si="30"/>
        <v>-9.9409829308037955E-5</v>
      </c>
      <c r="BV20" s="8" t="str">
        <f t="shared" si="31"/>
        <v>NA</v>
      </c>
      <c r="BW20" s="8">
        <f t="shared" si="32"/>
        <v>-1.5195295399196204E-4</v>
      </c>
      <c r="BX20">
        <v>9.5881716889999993</v>
      </c>
      <c r="BY20">
        <v>-2.5350653100000001E-4</v>
      </c>
      <c r="BZ20">
        <v>240</v>
      </c>
      <c r="CA20" s="8">
        <f t="shared" si="33"/>
        <v>-5.1330899558219402E-5</v>
      </c>
      <c r="CB20" s="8" t="str">
        <f t="shared" si="34"/>
        <v>NA</v>
      </c>
      <c r="CC20" s="8">
        <f t="shared" si="35"/>
        <v>-2.0217563144178061E-4</v>
      </c>
      <c r="CD20">
        <v>9.6848195710000002</v>
      </c>
      <c r="CE20" s="1">
        <v>2.5707999999999998E-5</v>
      </c>
      <c r="CF20">
        <v>240</v>
      </c>
      <c r="CG20" s="8">
        <f t="shared" si="36"/>
        <v>-4.4569666137727355E-5</v>
      </c>
      <c r="CH20" s="8" t="str">
        <f t="shared" si="37"/>
        <v>NA</v>
      </c>
      <c r="CI20" s="8">
        <f t="shared" si="38"/>
        <v>7.0277666137727354E-5</v>
      </c>
      <c r="CJ20">
        <v>9.4361592049999992</v>
      </c>
      <c r="CK20">
        <v>-3.1845240359999998E-4</v>
      </c>
      <c r="CL20">
        <v>240</v>
      </c>
      <c r="CM20" s="8">
        <f t="shared" si="39"/>
        <v>-9.8200156447933237E-5</v>
      </c>
      <c r="CN20" s="8" t="str">
        <f t="shared" si="40"/>
        <v>NA</v>
      </c>
      <c r="CO20" s="8">
        <f t="shared" si="41"/>
        <v>-2.2025224715206676E-4</v>
      </c>
      <c r="CP20">
        <v>9.5195758619999999</v>
      </c>
      <c r="CQ20">
        <v>-2.1099300500000001E-4</v>
      </c>
      <c r="CR20">
        <v>240</v>
      </c>
      <c r="CS20" s="8">
        <f t="shared" si="42"/>
        <v>-5.0963667345441081E-5</v>
      </c>
      <c r="CT20" s="8" t="str">
        <f t="shared" si="43"/>
        <v>NA</v>
      </c>
      <c r="CU20" s="8">
        <f t="shared" si="44"/>
        <v>-1.6002933765455894E-4</v>
      </c>
      <c r="CV20">
        <v>9.6539783119999996</v>
      </c>
      <c r="CW20" s="1">
        <v>1.6759999999999999E-5</v>
      </c>
      <c r="CX20">
        <v>240</v>
      </c>
      <c r="CY20" s="8">
        <f t="shared" si="45"/>
        <v>-4.4427734261059953E-5</v>
      </c>
      <c r="CZ20" s="10" t="str">
        <f t="shared" si="46"/>
        <v>NA</v>
      </c>
      <c r="DA20" s="8">
        <f t="shared" si="47"/>
        <v>6.1187734261059949E-5</v>
      </c>
      <c r="DB20" t="s">
        <v>1</v>
      </c>
      <c r="DC20" s="5" t="s">
        <v>7</v>
      </c>
    </row>
    <row r="21" spans="1:107" x14ac:dyDescent="0.25">
      <c r="A21" s="9">
        <v>45621.14166666667</v>
      </c>
      <c r="B21">
        <v>19</v>
      </c>
      <c r="C21">
        <v>20</v>
      </c>
      <c r="D21" s="7">
        <v>45621</v>
      </c>
      <c r="E21">
        <v>3.2458333370000001</v>
      </c>
      <c r="F21">
        <v>14.039925050000001</v>
      </c>
      <c r="G21">
        <v>13.94075832</v>
      </c>
      <c r="H21">
        <v>14.066945820000001</v>
      </c>
      <c r="I21">
        <v>14.18173751</v>
      </c>
      <c r="J21">
        <v>10.428383289999999</v>
      </c>
      <c r="K21">
        <v>-2.9568793640000001E-4</v>
      </c>
      <c r="L21">
        <v>240</v>
      </c>
      <c r="M21" s="8">
        <f t="shared" si="0"/>
        <v>-1.092951867904753E-4</v>
      </c>
      <c r="N21" s="8" t="str">
        <f t="shared" si="1"/>
        <v>NA</v>
      </c>
      <c r="O21" s="8">
        <f t="shared" si="2"/>
        <v>-1.8639274960952469E-4</v>
      </c>
      <c r="P21">
        <v>10.79906255</v>
      </c>
      <c r="Q21" s="1">
        <v>5.6218000000000001E-6</v>
      </c>
      <c r="R21">
        <v>240</v>
      </c>
      <c r="S21" s="8">
        <f t="shared" si="3"/>
        <v>-4.9789148915492791E-5</v>
      </c>
      <c r="T21" s="10" t="str">
        <f t="shared" si="4"/>
        <v>NA</v>
      </c>
      <c r="U21" s="8">
        <f t="shared" si="5"/>
        <v>5.5410948915492792E-5</v>
      </c>
      <c r="V21">
        <v>10.421383430000001</v>
      </c>
      <c r="W21">
        <v>-2.73847291E-4</v>
      </c>
      <c r="X21">
        <v>240</v>
      </c>
      <c r="Y21" s="8">
        <f t="shared" si="6"/>
        <v>-1.0922182441157802E-4</v>
      </c>
      <c r="Z21" s="8" t="str">
        <f t="shared" si="7"/>
        <v>NA</v>
      </c>
      <c r="AA21" s="8">
        <f t="shared" si="8"/>
        <v>-1.6462546658842198E-4</v>
      </c>
      <c r="AB21">
        <v>10.430845830000001</v>
      </c>
      <c r="AC21">
        <v>-3.049907752E-4</v>
      </c>
      <c r="AD21">
        <v>240</v>
      </c>
      <c r="AE21" s="8">
        <f t="shared" si="9"/>
        <v>-5.611626374034713E-5</v>
      </c>
      <c r="AF21" s="8" t="str">
        <f t="shared" si="10"/>
        <v>NA</v>
      </c>
      <c r="AG21" s="8">
        <f t="shared" si="11"/>
        <v>-2.4887451145965284E-4</v>
      </c>
      <c r="AH21">
        <v>10.403020789999999</v>
      </c>
      <c r="AI21">
        <v>-3.2217022990000001E-4</v>
      </c>
      <c r="AJ21">
        <v>240</v>
      </c>
      <c r="AK21" s="8">
        <f t="shared" si="12"/>
        <v>-5.596656952487565E-5</v>
      </c>
      <c r="AL21" s="8" t="str">
        <f t="shared" si="13"/>
        <v>NA</v>
      </c>
      <c r="AM21" s="8">
        <f t="shared" si="14"/>
        <v>-2.6620366037512439E-4</v>
      </c>
      <c r="AN21">
        <v>10.245831689999999</v>
      </c>
      <c r="AO21">
        <v>-5.3284083689999996E-4</v>
      </c>
      <c r="AP21">
        <v>240</v>
      </c>
      <c r="AQ21" s="8">
        <f t="shared" si="15"/>
        <v>-5.5120917586723306E-5</v>
      </c>
      <c r="AR21" s="8" t="str">
        <f t="shared" si="16"/>
        <v>NA</v>
      </c>
      <c r="AS21" s="8">
        <f t="shared" si="17"/>
        <v>-4.7771991931327664E-4</v>
      </c>
      <c r="AT21">
        <v>10.330245850000001</v>
      </c>
      <c r="AU21">
        <v>-3.819642118E-4</v>
      </c>
      <c r="AV21">
        <v>240</v>
      </c>
      <c r="AW21" s="8">
        <f t="shared" si="18"/>
        <v>-5.5575052116480798E-5</v>
      </c>
      <c r="AX21" s="8" t="str">
        <f t="shared" si="19"/>
        <v>NA</v>
      </c>
      <c r="AY21" s="8">
        <f t="shared" si="20"/>
        <v>-3.2638915968351918E-4</v>
      </c>
      <c r="AZ21">
        <v>10.37944173</v>
      </c>
      <c r="BA21">
        <v>-3.0368161289999999E-4</v>
      </c>
      <c r="BB21">
        <v>240</v>
      </c>
      <c r="BC21" s="8">
        <f t="shared" si="21"/>
        <v>-1.0878225235056585E-4</v>
      </c>
      <c r="BD21" s="8" t="str">
        <f t="shared" si="22"/>
        <v>NA</v>
      </c>
      <c r="BE21" s="8">
        <f t="shared" si="23"/>
        <v>-1.9489936054943415E-4</v>
      </c>
      <c r="BF21">
        <v>9.6794412300000001</v>
      </c>
      <c r="BG21" s="1">
        <v>-1.0434999999999999E-5</v>
      </c>
      <c r="BH21">
        <v>240</v>
      </c>
      <c r="BI21" s="8">
        <f t="shared" si="24"/>
        <v>-4.4627127455542951E-5</v>
      </c>
      <c r="BJ21" s="10" t="str">
        <f t="shared" si="25"/>
        <v>NA</v>
      </c>
      <c r="BK21" s="8">
        <f t="shared" si="26"/>
        <v>3.4192127455542953E-5</v>
      </c>
      <c r="BL21">
        <v>9.5128720999999992</v>
      </c>
      <c r="BM21">
        <v>-2.5532196530000001E-4</v>
      </c>
      <c r="BN21">
        <v>240</v>
      </c>
      <c r="BO21" s="8">
        <f t="shared" si="27"/>
        <v>-5.1177713523140991E-5</v>
      </c>
      <c r="BP21" s="8" t="str">
        <f t="shared" si="28"/>
        <v>NA</v>
      </c>
      <c r="BQ21" s="8">
        <f t="shared" si="29"/>
        <v>-2.0414425177685903E-4</v>
      </c>
      <c r="BR21">
        <v>9.5146962439999996</v>
      </c>
      <c r="BS21">
        <v>-3.2254047019999999E-4</v>
      </c>
      <c r="BT21">
        <v>240</v>
      </c>
      <c r="BU21" s="8">
        <f t="shared" si="30"/>
        <v>-9.9719244519887016E-5</v>
      </c>
      <c r="BV21" s="8" t="str">
        <f t="shared" si="31"/>
        <v>NA</v>
      </c>
      <c r="BW21" s="8">
        <f t="shared" si="32"/>
        <v>-2.2282122568011297E-4</v>
      </c>
      <c r="BX21">
        <v>9.5450875039999996</v>
      </c>
      <c r="BY21">
        <v>-2.0421771129999999E-4</v>
      </c>
      <c r="BZ21">
        <v>240</v>
      </c>
      <c r="CA21" s="8">
        <f t="shared" si="33"/>
        <v>-5.1351027186944404E-5</v>
      </c>
      <c r="CB21" s="8" t="str">
        <f t="shared" si="34"/>
        <v>NA</v>
      </c>
      <c r="CC21" s="8">
        <f t="shared" si="35"/>
        <v>-1.5286668411305558E-4</v>
      </c>
      <c r="CD21">
        <v>9.6766695780000003</v>
      </c>
      <c r="CE21" s="1">
        <v>2.9346E-5</v>
      </c>
      <c r="CF21">
        <v>240</v>
      </c>
      <c r="CG21" s="8">
        <f t="shared" si="36"/>
        <v>-4.4614348735766952E-5</v>
      </c>
      <c r="CH21" s="8" t="str">
        <f t="shared" si="37"/>
        <v>NA</v>
      </c>
      <c r="CI21" s="8">
        <f t="shared" si="38"/>
        <v>7.3960348735766952E-5</v>
      </c>
      <c r="CJ21">
        <v>9.3995987490000008</v>
      </c>
      <c r="CK21">
        <v>-3.2895741060000002E-4</v>
      </c>
      <c r="CL21">
        <v>240</v>
      </c>
      <c r="CM21" s="8">
        <f t="shared" si="39"/>
        <v>-9.8512959531570215E-5</v>
      </c>
      <c r="CN21" s="8" t="str">
        <f t="shared" si="40"/>
        <v>NA</v>
      </c>
      <c r="CO21" s="8">
        <f t="shared" si="41"/>
        <v>-2.3044445106842979E-4</v>
      </c>
      <c r="CP21">
        <v>9.5069162449999993</v>
      </c>
      <c r="CQ21">
        <v>-2.16871263E-4</v>
      </c>
      <c r="CR21">
        <v>240</v>
      </c>
      <c r="CS21" s="8">
        <f t="shared" si="42"/>
        <v>-5.1145671986392549E-5</v>
      </c>
      <c r="CT21" s="8" t="str">
        <f t="shared" si="43"/>
        <v>NA</v>
      </c>
      <c r="CU21" s="8">
        <f t="shared" si="44"/>
        <v>-1.6572559101360744E-4</v>
      </c>
      <c r="CV21">
        <v>9.6409541690000005</v>
      </c>
      <c r="CW21" s="1">
        <v>-6.5564999999999998E-6</v>
      </c>
      <c r="CX21">
        <v>240</v>
      </c>
      <c r="CY21" s="8">
        <f t="shared" si="45"/>
        <v>-4.4449682607661348E-5</v>
      </c>
      <c r="CZ21" s="10" t="str">
        <f t="shared" si="46"/>
        <v>NA</v>
      </c>
      <c r="DA21" s="8">
        <f t="shared" si="47"/>
        <v>3.7893182607661351E-5</v>
      </c>
      <c r="DB21" t="s">
        <v>1</v>
      </c>
      <c r="DC21" s="5" t="s">
        <v>7</v>
      </c>
    </row>
    <row r="22" spans="1:107" x14ac:dyDescent="0.25">
      <c r="A22" s="9">
        <v>45621.169444444444</v>
      </c>
      <c r="B22">
        <v>20</v>
      </c>
      <c r="C22">
        <v>21</v>
      </c>
      <c r="D22" s="7">
        <v>45621</v>
      </c>
      <c r="E22">
        <v>3.9475000169999999</v>
      </c>
      <c r="F22">
        <v>14.03385832</v>
      </c>
      <c r="G22">
        <v>13.926058400000001</v>
      </c>
      <c r="H22">
        <v>14.021995820000001</v>
      </c>
      <c r="I22">
        <v>14.1448625</v>
      </c>
      <c r="J22" s="2">
        <v>10.45149821</v>
      </c>
      <c r="K22" s="2">
        <v>-2.9116198919999997E-4</v>
      </c>
      <c r="L22" s="2">
        <v>275</v>
      </c>
      <c r="M22" s="8">
        <f t="shared" si="0"/>
        <v>-1.103083083116767E-4</v>
      </c>
      <c r="N22" s="8" t="str">
        <f t="shared" si="1"/>
        <v>NA</v>
      </c>
      <c r="O22" s="8">
        <f t="shared" si="2"/>
        <v>-1.8085368088832329E-4</v>
      </c>
      <c r="P22">
        <v>10.7966625</v>
      </c>
      <c r="Q22" s="1">
        <v>7.5264999999999999E-6</v>
      </c>
      <c r="R22">
        <v>240</v>
      </c>
      <c r="S22" s="8">
        <f t="shared" si="3"/>
        <v>-4.9869785122059711E-5</v>
      </c>
      <c r="T22" s="10" t="str">
        <f t="shared" si="4"/>
        <v>NA</v>
      </c>
      <c r="U22" s="8">
        <f t="shared" si="5"/>
        <v>5.7396285122059715E-5</v>
      </c>
      <c r="V22" s="2">
        <v>10.439368379999999</v>
      </c>
      <c r="W22" s="2">
        <v>-2.7944521040000001E-4</v>
      </c>
      <c r="X22" s="2">
        <v>304</v>
      </c>
      <c r="Y22" s="8">
        <f t="shared" si="6"/>
        <v>-1.1018028637639778E-4</v>
      </c>
      <c r="Z22" s="8" t="str">
        <f t="shared" si="7"/>
        <v>NA</v>
      </c>
      <c r="AA22" s="8">
        <f t="shared" si="8"/>
        <v>-1.6926492402360223E-4</v>
      </c>
      <c r="AB22" s="2">
        <v>10.43787976</v>
      </c>
      <c r="AC22" s="2">
        <v>-2.9973548549999999E-4</v>
      </c>
      <c r="AD22" s="2">
        <v>291</v>
      </c>
      <c r="AE22" s="8">
        <f t="shared" si="9"/>
        <v>-5.6428343416839016E-5</v>
      </c>
      <c r="AF22" s="8" t="str">
        <f t="shared" si="10"/>
        <v>NA</v>
      </c>
      <c r="AG22" s="8">
        <f t="shared" si="11"/>
        <v>-2.4330714208316097E-4</v>
      </c>
      <c r="AH22">
        <v>10.45056248</v>
      </c>
      <c r="AI22">
        <v>-3.2082862170000002E-4</v>
      </c>
      <c r="AJ22">
        <v>240</v>
      </c>
      <c r="AK22" s="8">
        <f t="shared" si="12"/>
        <v>-5.6496907617239384E-5</v>
      </c>
      <c r="AL22" s="8" t="str">
        <f t="shared" si="13"/>
        <v>NA</v>
      </c>
      <c r="AM22" s="8">
        <f t="shared" si="14"/>
        <v>-2.6433171408276061E-4</v>
      </c>
      <c r="AN22">
        <v>10.22457715</v>
      </c>
      <c r="AO22">
        <v>-5.3465378620000002E-4</v>
      </c>
      <c r="AP22">
        <v>240</v>
      </c>
      <c r="AQ22" s="8">
        <f t="shared" si="15"/>
        <v>-5.5275205691022939E-5</v>
      </c>
      <c r="AR22" s="8" t="str">
        <f t="shared" si="16"/>
        <v>NA</v>
      </c>
      <c r="AS22" s="8">
        <f t="shared" si="17"/>
        <v>-4.7937858050897707E-4</v>
      </c>
      <c r="AT22">
        <v>10.35910829</v>
      </c>
      <c r="AU22">
        <v>-3.7959919870000003E-4</v>
      </c>
      <c r="AV22">
        <v>240</v>
      </c>
      <c r="AW22" s="8">
        <f t="shared" si="18"/>
        <v>-5.600249605484476E-5</v>
      </c>
      <c r="AX22" s="8" t="str">
        <f t="shared" si="19"/>
        <v>NA</v>
      </c>
      <c r="AY22" s="8">
        <f t="shared" si="20"/>
        <v>-3.2359670264515527E-4</v>
      </c>
      <c r="AZ22">
        <v>10.41780419</v>
      </c>
      <c r="BA22">
        <v>-2.933908824E-4</v>
      </c>
      <c r="BB22">
        <v>240</v>
      </c>
      <c r="BC22" s="8">
        <f t="shared" si="21"/>
        <v>-1.0995269132052956E-4</v>
      </c>
      <c r="BD22" s="8" t="str">
        <f t="shared" si="22"/>
        <v>NA</v>
      </c>
      <c r="BE22" s="8">
        <f t="shared" si="23"/>
        <v>-1.8343819107947046E-4</v>
      </c>
      <c r="BF22">
        <v>9.6769962589999992</v>
      </c>
      <c r="BG22" s="1">
        <v>-5.0485000000000002E-5</v>
      </c>
      <c r="BH22">
        <v>240</v>
      </c>
      <c r="BI22" s="8">
        <f t="shared" si="24"/>
        <v>-4.4698046647591861E-5</v>
      </c>
      <c r="BJ22" s="10" t="str">
        <f t="shared" si="25"/>
        <v>NA</v>
      </c>
      <c r="BK22" s="8">
        <f t="shared" si="26"/>
        <v>-5.7869533524081411E-6</v>
      </c>
      <c r="BL22">
        <v>9.5409349960000007</v>
      </c>
      <c r="BM22">
        <v>-2.6418381219999999E-4</v>
      </c>
      <c r="BN22">
        <v>240</v>
      </c>
      <c r="BO22" s="8">
        <f t="shared" si="27"/>
        <v>-5.1579359874904862E-5</v>
      </c>
      <c r="BP22" s="8" t="str">
        <f t="shared" si="28"/>
        <v>NA</v>
      </c>
      <c r="BQ22" s="8">
        <f t="shared" si="29"/>
        <v>-2.1260445232509513E-4</v>
      </c>
      <c r="BR22">
        <v>9.5286858520000006</v>
      </c>
      <c r="BS22">
        <v>-2.18477812E-4</v>
      </c>
      <c r="BT22">
        <v>240</v>
      </c>
      <c r="BU22" s="8">
        <f t="shared" si="30"/>
        <v>-1.0056866447738956E-4</v>
      </c>
      <c r="BV22" s="8" t="str">
        <f t="shared" si="31"/>
        <v>NA</v>
      </c>
      <c r="BW22" s="8">
        <f t="shared" si="32"/>
        <v>-1.1790914752261043E-4</v>
      </c>
      <c r="BX22">
        <v>9.5646804490000008</v>
      </c>
      <c r="BY22">
        <v>-2.2106614400000001E-4</v>
      </c>
      <c r="BZ22">
        <v>240</v>
      </c>
      <c r="CA22" s="8">
        <f t="shared" si="33"/>
        <v>-5.1707730445105075E-5</v>
      </c>
      <c r="CB22" s="8" t="str">
        <f t="shared" si="34"/>
        <v>NA</v>
      </c>
      <c r="CC22" s="8">
        <f t="shared" si="35"/>
        <v>-1.6935841355489493E-4</v>
      </c>
      <c r="CD22">
        <v>9.6696441610000008</v>
      </c>
      <c r="CE22" s="1">
        <v>-2.4255000000000001E-5</v>
      </c>
      <c r="CF22">
        <v>240</v>
      </c>
      <c r="CG22" s="8">
        <f t="shared" si="36"/>
        <v>-4.4664087306225371E-5</v>
      </c>
      <c r="CH22" s="8" t="str">
        <f t="shared" si="37"/>
        <v>NA</v>
      </c>
      <c r="CI22" s="8">
        <f t="shared" si="38"/>
        <v>2.040908730622537E-5</v>
      </c>
      <c r="CJ22">
        <v>9.4071962560000006</v>
      </c>
      <c r="CK22">
        <v>-3.0161125340000001E-4</v>
      </c>
      <c r="CL22">
        <v>240</v>
      </c>
      <c r="CM22" s="8">
        <f t="shared" si="39"/>
        <v>-9.9286426128115715E-5</v>
      </c>
      <c r="CN22" s="8" t="str">
        <f t="shared" si="40"/>
        <v>NA</v>
      </c>
      <c r="CO22" s="8">
        <f t="shared" si="41"/>
        <v>-2.0232482727188428E-4</v>
      </c>
      <c r="CP22">
        <v>9.4947083590000005</v>
      </c>
      <c r="CQ22">
        <v>-2.4145514780000001E-4</v>
      </c>
      <c r="CR22">
        <v>240</v>
      </c>
      <c r="CS22" s="8">
        <f t="shared" si="42"/>
        <v>-5.1329453513879536E-5</v>
      </c>
      <c r="CT22" s="8" t="str">
        <f t="shared" si="43"/>
        <v>NA</v>
      </c>
      <c r="CU22" s="8">
        <f t="shared" si="44"/>
        <v>-1.9012569428612048E-4</v>
      </c>
      <c r="CV22">
        <v>9.6412325340000002</v>
      </c>
      <c r="CW22" s="1">
        <v>-3.4604000000000003E-5</v>
      </c>
      <c r="CX22">
        <v>240</v>
      </c>
      <c r="CY22" s="8">
        <f t="shared" si="45"/>
        <v>-4.4532853998389908E-5</v>
      </c>
      <c r="CZ22" s="10" t="str">
        <f t="shared" si="46"/>
        <v>NA</v>
      </c>
      <c r="DA22" s="8">
        <f t="shared" si="47"/>
        <v>9.9288539983899055E-6</v>
      </c>
      <c r="DB22" t="s">
        <v>1</v>
      </c>
      <c r="DC22" s="5" t="s">
        <v>7</v>
      </c>
    </row>
    <row r="23" spans="1:107" x14ac:dyDescent="0.25">
      <c r="A23" s="9">
        <v>45621.197222222225</v>
      </c>
      <c r="B23">
        <v>21</v>
      </c>
      <c r="C23">
        <v>22</v>
      </c>
      <c r="D23" s="7">
        <v>45621</v>
      </c>
      <c r="E23">
        <v>4.4458333149999998</v>
      </c>
      <c r="F23">
        <v>14.05365415</v>
      </c>
      <c r="G23">
        <v>13.94522924</v>
      </c>
      <c r="H23">
        <v>13.97132918</v>
      </c>
      <c r="I23">
        <v>14.08847082</v>
      </c>
      <c r="J23">
        <v>10.42210414</v>
      </c>
      <c r="K23">
        <v>-2.8232761659999998E-4</v>
      </c>
      <c r="L23">
        <v>240</v>
      </c>
      <c r="M23" s="8">
        <f t="shared" si="0"/>
        <v>-1.1076677076768597E-4</v>
      </c>
      <c r="N23" s="8" t="str">
        <f t="shared" si="1"/>
        <v>NA</v>
      </c>
      <c r="O23" s="8">
        <f t="shared" si="2"/>
        <v>-1.7156084583231401E-4</v>
      </c>
      <c r="P23">
        <v>10.78758337</v>
      </c>
      <c r="Q23" s="1">
        <v>1.5194000000000001E-5</v>
      </c>
      <c r="R23">
        <v>240</v>
      </c>
      <c r="S23" s="8">
        <f t="shared" si="3"/>
        <v>-4.991947315883875E-5</v>
      </c>
      <c r="T23" s="10" t="str">
        <f t="shared" si="4"/>
        <v>NA</v>
      </c>
      <c r="U23" s="8">
        <f t="shared" si="5"/>
        <v>6.5113473158838754E-5</v>
      </c>
      <c r="V23">
        <v>10.32342918</v>
      </c>
      <c r="W23">
        <v>-2.7550599E-4</v>
      </c>
      <c r="X23">
        <v>240</v>
      </c>
      <c r="Y23" s="8">
        <f t="shared" si="6"/>
        <v>-1.0971804715794177E-4</v>
      </c>
      <c r="Z23" s="8" t="str">
        <f t="shared" si="7"/>
        <v>NA</v>
      </c>
      <c r="AA23" s="8">
        <f t="shared" si="8"/>
        <v>-1.6578794284205823E-4</v>
      </c>
      <c r="AB23">
        <v>10.380212520000001</v>
      </c>
      <c r="AC23">
        <v>-3.2242179899999999E-4</v>
      </c>
      <c r="AD23">
        <v>240</v>
      </c>
      <c r="AE23" s="8">
        <f t="shared" si="9"/>
        <v>-5.6389311036544107E-5</v>
      </c>
      <c r="AF23" s="8" t="str">
        <f t="shared" si="10"/>
        <v>NA</v>
      </c>
      <c r="AG23" s="8">
        <f t="shared" si="11"/>
        <v>-2.6603248796345586E-4</v>
      </c>
      <c r="AH23">
        <v>10.424820800000001</v>
      </c>
      <c r="AI23">
        <v>-2.9220984110000001E-4</v>
      </c>
      <c r="AJ23">
        <v>240</v>
      </c>
      <c r="AK23" s="8">
        <f t="shared" si="12"/>
        <v>-5.6631640388749442E-5</v>
      </c>
      <c r="AL23" s="8" t="str">
        <f t="shared" si="13"/>
        <v>NA</v>
      </c>
      <c r="AM23" s="8">
        <f t="shared" si="14"/>
        <v>-2.3557820071125058E-4</v>
      </c>
      <c r="AN23">
        <v>10.238168740000001</v>
      </c>
      <c r="AO23">
        <v>-5.4101553499999997E-4</v>
      </c>
      <c r="AP23">
        <v>240</v>
      </c>
      <c r="AQ23" s="8">
        <f t="shared" si="15"/>
        <v>-5.5617674533361377E-5</v>
      </c>
      <c r="AR23" s="8" t="str">
        <f t="shared" si="16"/>
        <v>NA</v>
      </c>
      <c r="AS23" s="8">
        <f t="shared" si="17"/>
        <v>-4.8539786046663858E-4</v>
      </c>
      <c r="AT23">
        <v>10.383441700000001</v>
      </c>
      <c r="AU23">
        <v>-3.6087670159999999E-4</v>
      </c>
      <c r="AV23">
        <v>240</v>
      </c>
      <c r="AW23" s="8">
        <f t="shared" si="18"/>
        <v>-5.6406853185614966E-5</v>
      </c>
      <c r="AX23" s="8" t="str">
        <f t="shared" si="19"/>
        <v>NA</v>
      </c>
      <c r="AY23" s="8">
        <f t="shared" si="20"/>
        <v>-3.04469848414385E-4</v>
      </c>
      <c r="AZ23">
        <v>10.416429170000001</v>
      </c>
      <c r="BA23">
        <v>-2.6442961290000001E-4</v>
      </c>
      <c r="BB23">
        <v>240</v>
      </c>
      <c r="BC23" s="8">
        <f t="shared" si="21"/>
        <v>-1.1070645683369917E-4</v>
      </c>
      <c r="BD23" s="8" t="str">
        <f t="shared" si="22"/>
        <v>NA</v>
      </c>
      <c r="BE23" s="8">
        <f t="shared" si="23"/>
        <v>-1.5372315606630084E-4</v>
      </c>
      <c r="BF23">
        <v>9.6730433340000008</v>
      </c>
      <c r="BG23" s="1">
        <v>-4.7216999999999999E-5</v>
      </c>
      <c r="BH23">
        <v>240</v>
      </c>
      <c r="BI23" s="8">
        <f t="shared" si="24"/>
        <v>-4.4761946259322127E-5</v>
      </c>
      <c r="BJ23" s="10" t="str">
        <f t="shared" si="25"/>
        <v>NA</v>
      </c>
      <c r="BK23" s="8">
        <f t="shared" si="26"/>
        <v>-2.4550537406778719E-6</v>
      </c>
      <c r="BL23">
        <v>9.5349658290000008</v>
      </c>
      <c r="BM23">
        <v>-2.4720376659999999E-4</v>
      </c>
      <c r="BN23">
        <v>240</v>
      </c>
      <c r="BO23" s="8">
        <f t="shared" si="27"/>
        <v>-5.1797605571017796E-5</v>
      </c>
      <c r="BP23" s="8" t="str">
        <f t="shared" si="28"/>
        <v>NA</v>
      </c>
      <c r="BQ23" s="8">
        <f t="shared" si="29"/>
        <v>-1.9540616102898219E-4</v>
      </c>
      <c r="BR23">
        <v>9.5259099999999997</v>
      </c>
      <c r="BS23">
        <v>-2.1932884359999999E-4</v>
      </c>
      <c r="BT23">
        <v>240</v>
      </c>
      <c r="BU23" s="8">
        <f t="shared" si="30"/>
        <v>-1.012419637291791E-4</v>
      </c>
      <c r="BV23" s="8" t="str">
        <f t="shared" si="31"/>
        <v>NA</v>
      </c>
      <c r="BW23" s="8">
        <f t="shared" si="32"/>
        <v>-1.1808687987082089E-4</v>
      </c>
      <c r="BX23">
        <v>9.548274159</v>
      </c>
      <c r="BY23">
        <v>-2.188470466E-4</v>
      </c>
      <c r="BZ23">
        <v>240</v>
      </c>
      <c r="CA23" s="8">
        <f t="shared" si="33"/>
        <v>-5.1869901543600347E-5</v>
      </c>
      <c r="CB23" s="8" t="str">
        <f t="shared" si="34"/>
        <v>NA</v>
      </c>
      <c r="CC23" s="8">
        <f t="shared" si="35"/>
        <v>-1.6697714505639966E-4</v>
      </c>
      <c r="CD23">
        <v>9.673739994</v>
      </c>
      <c r="CE23" s="1">
        <v>-1.7923E-6</v>
      </c>
      <c r="CF23">
        <v>240</v>
      </c>
      <c r="CG23" s="8">
        <f t="shared" si="36"/>
        <v>-4.476517004902349E-5</v>
      </c>
      <c r="CH23" s="8" t="str">
        <f t="shared" si="37"/>
        <v>NA</v>
      </c>
      <c r="CI23" s="8">
        <f t="shared" si="38"/>
        <v>4.297287004902349E-5</v>
      </c>
      <c r="CJ23">
        <v>9.4044129129999998</v>
      </c>
      <c r="CK23">
        <v>-3.4041378669999998E-4</v>
      </c>
      <c r="CL23">
        <v>240</v>
      </c>
      <c r="CM23" s="8">
        <f t="shared" si="39"/>
        <v>-9.9950685134771321E-5</v>
      </c>
      <c r="CN23" s="8" t="str">
        <f t="shared" si="40"/>
        <v>NA</v>
      </c>
      <c r="CO23" s="8">
        <f t="shared" si="41"/>
        <v>-2.4046310156522867E-4</v>
      </c>
      <c r="CP23">
        <v>9.5180108269999995</v>
      </c>
      <c r="CQ23">
        <v>-2.66416423E-4</v>
      </c>
      <c r="CR23">
        <v>240</v>
      </c>
      <c r="CS23" s="8">
        <f t="shared" si="42"/>
        <v>-5.1705499472076072E-5</v>
      </c>
      <c r="CT23" s="8" t="str">
        <f t="shared" si="43"/>
        <v>NA</v>
      </c>
      <c r="CU23" s="8">
        <f t="shared" si="44"/>
        <v>-2.1471092352792393E-4</v>
      </c>
      <c r="CV23">
        <v>9.6352495749999996</v>
      </c>
      <c r="CW23" s="1">
        <v>-1.8090000000000001E-5</v>
      </c>
      <c r="CX23">
        <v>240</v>
      </c>
      <c r="CY23" s="8">
        <f t="shared" si="45"/>
        <v>-4.4587055880887705E-5</v>
      </c>
      <c r="CZ23" s="10" t="str">
        <f t="shared" si="46"/>
        <v>NA</v>
      </c>
      <c r="DA23" s="8">
        <f t="shared" si="47"/>
        <v>2.6497055880887703E-5</v>
      </c>
      <c r="DB23" t="s">
        <v>1</v>
      </c>
      <c r="DC23" s="5" t="s">
        <v>7</v>
      </c>
    </row>
    <row r="24" spans="1:107" x14ac:dyDescent="0.25">
      <c r="A24" s="9">
        <v>45621.224999999999</v>
      </c>
      <c r="B24">
        <v>22</v>
      </c>
      <c r="C24">
        <v>23</v>
      </c>
      <c r="D24" s="7">
        <v>45621</v>
      </c>
      <c r="E24">
        <v>5.2458333369999997</v>
      </c>
      <c r="F24">
        <v>14.05585417</v>
      </c>
      <c r="G24">
        <v>13.9526667</v>
      </c>
      <c r="H24">
        <v>13.94588749</v>
      </c>
      <c r="I24">
        <v>14.028104170000001</v>
      </c>
      <c r="J24">
        <v>10.40515836</v>
      </c>
      <c r="K24">
        <v>-2.886414368E-4</v>
      </c>
      <c r="L24">
        <v>240</v>
      </c>
      <c r="M24" s="8">
        <f t="shared" si="0"/>
        <v>-1.1135411656467926E-4</v>
      </c>
      <c r="N24" s="8" t="str">
        <f t="shared" si="1"/>
        <v>NA</v>
      </c>
      <c r="O24" s="8">
        <f t="shared" si="2"/>
        <v>-1.7728732023532072E-4</v>
      </c>
      <c r="P24">
        <v>10.7874458</v>
      </c>
      <c r="Q24" s="1">
        <v>7.4321000000000004E-6</v>
      </c>
      <c r="R24">
        <v>240</v>
      </c>
      <c r="S24" s="8">
        <f t="shared" si="3"/>
        <v>-5.0010459925207894E-5</v>
      </c>
      <c r="T24" s="10" t="str">
        <f t="shared" si="4"/>
        <v>NA</v>
      </c>
      <c r="U24" s="8">
        <f t="shared" si="5"/>
        <v>5.7442559925207894E-5</v>
      </c>
      <c r="V24">
        <v>10.42349583</v>
      </c>
      <c r="W24">
        <v>-2.4915425399999998E-4</v>
      </c>
      <c r="X24">
        <v>240</v>
      </c>
      <c r="Y24" s="8">
        <f t="shared" si="6"/>
        <v>-1.1155036084095393E-4</v>
      </c>
      <c r="Z24" s="8" t="str">
        <f t="shared" si="7"/>
        <v>NA</v>
      </c>
      <c r="AA24" s="8">
        <f t="shared" si="8"/>
        <v>-1.3760389315904605E-4</v>
      </c>
      <c r="AB24">
        <v>10.30088333</v>
      </c>
      <c r="AC24">
        <v>-3.8213644879999997E-4</v>
      </c>
      <c r="AD24">
        <v>240</v>
      </c>
      <c r="AE24" s="8">
        <f t="shared" si="9"/>
        <v>-5.6229003245619214E-5</v>
      </c>
      <c r="AF24" s="8" t="str">
        <f t="shared" si="10"/>
        <v>NA</v>
      </c>
      <c r="AG24" s="8">
        <f t="shared" si="11"/>
        <v>-3.2590744555438078E-4</v>
      </c>
      <c r="AH24">
        <v>10.38337087</v>
      </c>
      <c r="AI24">
        <v>-3.0494520919999998E-4</v>
      </c>
      <c r="AJ24">
        <v>240</v>
      </c>
      <c r="AK24" s="8">
        <f t="shared" si="12"/>
        <v>-5.6679274548166154E-5</v>
      </c>
      <c r="AL24" s="8" t="str">
        <f t="shared" si="13"/>
        <v>NA</v>
      </c>
      <c r="AM24" s="8">
        <f t="shared" si="14"/>
        <v>-2.482659346518338E-4</v>
      </c>
      <c r="AN24">
        <v>10.226414159999999</v>
      </c>
      <c r="AO24">
        <v>-5.1464119490000004E-4</v>
      </c>
      <c r="AP24">
        <v>240</v>
      </c>
      <c r="AQ24" s="8">
        <f t="shared" si="15"/>
        <v>-5.5822501485771727E-5</v>
      </c>
      <c r="AR24" s="8" t="str">
        <f t="shared" si="16"/>
        <v>NA</v>
      </c>
      <c r="AS24" s="8">
        <f t="shared" si="17"/>
        <v>-4.5881869341422832E-4</v>
      </c>
      <c r="AT24">
        <v>10.369983360000001</v>
      </c>
      <c r="AU24">
        <v>-3.2946780710000001E-4</v>
      </c>
      <c r="AV24">
        <v>240</v>
      </c>
      <c r="AW24" s="8">
        <f t="shared" si="18"/>
        <v>-5.6606196704341976E-5</v>
      </c>
      <c r="AX24" s="8" t="str">
        <f t="shared" si="19"/>
        <v>NA</v>
      </c>
      <c r="AY24" s="8">
        <f t="shared" si="20"/>
        <v>-2.7286161039565807E-4</v>
      </c>
      <c r="AZ24">
        <v>10.395491659999999</v>
      </c>
      <c r="BA24">
        <v>-3.1297876850000002E-4</v>
      </c>
      <c r="BB24">
        <v>240</v>
      </c>
      <c r="BC24" s="8">
        <f t="shared" si="21"/>
        <v>-1.1125066529547669E-4</v>
      </c>
      <c r="BD24" s="8" t="str">
        <f t="shared" si="22"/>
        <v>NA</v>
      </c>
      <c r="BE24" s="8">
        <f t="shared" si="23"/>
        <v>-2.0172810320452333E-4</v>
      </c>
      <c r="BF24">
        <v>9.6802349890000006</v>
      </c>
      <c r="BG24" s="1">
        <v>-2.7704000000000001E-5</v>
      </c>
      <c r="BH24">
        <v>240</v>
      </c>
      <c r="BI24" s="8">
        <f t="shared" si="24"/>
        <v>-4.4877444852050132E-5</v>
      </c>
      <c r="BJ24" s="10" t="str">
        <f t="shared" si="25"/>
        <v>NA</v>
      </c>
      <c r="BK24" s="8">
        <f t="shared" si="26"/>
        <v>1.7173444852050131E-5</v>
      </c>
      <c r="BL24">
        <v>9.5175508260000008</v>
      </c>
      <c r="BM24">
        <v>-2.5369548549999997E-4</v>
      </c>
      <c r="BN24">
        <v>240</v>
      </c>
      <c r="BO24" s="8">
        <f t="shared" si="27"/>
        <v>-5.1953058698073788E-5</v>
      </c>
      <c r="BP24" s="8" t="str">
        <f t="shared" si="28"/>
        <v>NA</v>
      </c>
      <c r="BQ24" s="8">
        <f t="shared" si="29"/>
        <v>-2.0174242680192619E-4</v>
      </c>
      <c r="BR24">
        <v>9.5020720720000007</v>
      </c>
      <c r="BS24">
        <v>-2.4163246289999999E-4</v>
      </c>
      <c r="BT24">
        <v>240</v>
      </c>
      <c r="BU24" s="8">
        <f t="shared" si="30"/>
        <v>-1.0168945099183205E-4</v>
      </c>
      <c r="BV24" s="8" t="str">
        <f t="shared" si="31"/>
        <v>NA</v>
      </c>
      <c r="BW24" s="8">
        <f t="shared" si="32"/>
        <v>-1.3994301190816793E-4</v>
      </c>
      <c r="BX24">
        <v>9.5492799959999992</v>
      </c>
      <c r="BY24">
        <v>-1.8285628619999999E-4</v>
      </c>
      <c r="BZ24">
        <v>240</v>
      </c>
      <c r="CA24" s="8">
        <f t="shared" si="33"/>
        <v>-5.212625739820029E-5</v>
      </c>
      <c r="CB24" s="8" t="str">
        <f t="shared" si="34"/>
        <v>NA</v>
      </c>
      <c r="CC24" s="8">
        <f t="shared" si="35"/>
        <v>-1.3073002880179969E-4</v>
      </c>
      <c r="CD24">
        <v>9.6871158400000006</v>
      </c>
      <c r="CE24" s="1">
        <v>-3.3733999999999999E-5</v>
      </c>
      <c r="CF24">
        <v>240</v>
      </c>
      <c r="CG24" s="8">
        <f t="shared" si="36"/>
        <v>-4.4909344388749241E-5</v>
      </c>
      <c r="CH24" s="8" t="str">
        <f t="shared" si="37"/>
        <v>NA</v>
      </c>
      <c r="CI24" s="8">
        <f t="shared" si="38"/>
        <v>1.1175344388749242E-5</v>
      </c>
      <c r="CJ24">
        <v>9.3948195820000002</v>
      </c>
      <c r="CK24">
        <v>-3.13938282E-4</v>
      </c>
      <c r="CL24">
        <v>240</v>
      </c>
      <c r="CM24" s="8">
        <f t="shared" si="39"/>
        <v>-1.0054165430675477E-4</v>
      </c>
      <c r="CN24" s="8" t="str">
        <f t="shared" si="40"/>
        <v>NA</v>
      </c>
      <c r="CO24" s="8">
        <f t="shared" si="41"/>
        <v>-2.1339662769324523E-4</v>
      </c>
      <c r="CP24">
        <v>9.4905100149999999</v>
      </c>
      <c r="CQ24">
        <v>-2.5074405200000002E-4</v>
      </c>
      <c r="CR24">
        <v>240</v>
      </c>
      <c r="CS24" s="8">
        <f t="shared" si="42"/>
        <v>-5.1805452148152486E-5</v>
      </c>
      <c r="CT24" s="8" t="str">
        <f t="shared" si="43"/>
        <v>NA</v>
      </c>
      <c r="CU24" s="8">
        <f t="shared" si="44"/>
        <v>-1.9893859985184754E-4</v>
      </c>
      <c r="CV24">
        <v>9.6490087189999993</v>
      </c>
      <c r="CW24" s="1">
        <v>-6.0671000000000002E-5</v>
      </c>
      <c r="CX24">
        <v>240</v>
      </c>
      <c r="CY24" s="8">
        <f t="shared" si="45"/>
        <v>-4.4732680266122958E-5</v>
      </c>
      <c r="CZ24" s="10" t="str">
        <f t="shared" si="46"/>
        <v>NA</v>
      </c>
      <c r="DA24" s="8">
        <f t="shared" si="47"/>
        <v>-1.5938319733877045E-5</v>
      </c>
      <c r="DB24" t="s">
        <v>1</v>
      </c>
      <c r="DC24" s="5" t="s">
        <v>7</v>
      </c>
    </row>
    <row r="25" spans="1:107" x14ac:dyDescent="0.25">
      <c r="A25" s="9">
        <v>45621.25277777778</v>
      </c>
      <c r="B25">
        <v>23</v>
      </c>
      <c r="C25">
        <v>24</v>
      </c>
      <c r="D25" s="7">
        <v>45621</v>
      </c>
      <c r="E25">
        <v>5.9475000519999996</v>
      </c>
      <c r="F25">
        <v>14.03984586</v>
      </c>
      <c r="G25">
        <v>13.944758309999999</v>
      </c>
      <c r="H25">
        <v>14.03245836</v>
      </c>
      <c r="I25">
        <v>14.11267088</v>
      </c>
      <c r="J25">
        <v>10.31177083</v>
      </c>
      <c r="K25">
        <v>-4.9354263870000003E-4</v>
      </c>
      <c r="L25">
        <v>240</v>
      </c>
      <c r="M25" s="8">
        <f t="shared" si="0"/>
        <v>-1.111152588420714E-4</v>
      </c>
      <c r="N25" s="8" t="str">
        <f t="shared" si="1"/>
        <v>NA</v>
      </c>
      <c r="O25" s="8">
        <f t="shared" si="2"/>
        <v>-3.824273798579286E-4</v>
      </c>
      <c r="P25">
        <v>10.79482499</v>
      </c>
      <c r="Q25" s="1">
        <v>1.1063999999999999E-5</v>
      </c>
      <c r="R25">
        <v>240</v>
      </c>
      <c r="S25" s="8">
        <f t="shared" si="3"/>
        <v>-5.0136355801051391E-5</v>
      </c>
      <c r="T25" s="10" t="str">
        <f t="shared" si="4"/>
        <v>NA</v>
      </c>
      <c r="U25" s="8">
        <f t="shared" si="5"/>
        <v>6.1200355801051392E-5</v>
      </c>
      <c r="V25">
        <v>10.434025030000001</v>
      </c>
      <c r="W25">
        <v>-2.8309635680000001E-4</v>
      </c>
      <c r="X25">
        <v>240</v>
      </c>
      <c r="Y25" s="8">
        <f t="shared" si="6"/>
        <v>-1.1243261812996498E-4</v>
      </c>
      <c r="Z25" s="8" t="str">
        <f t="shared" si="7"/>
        <v>NA</v>
      </c>
      <c r="AA25" s="8">
        <f t="shared" si="8"/>
        <v>-1.7066373867003504E-4</v>
      </c>
      <c r="AB25">
        <v>10.21222624</v>
      </c>
      <c r="AC25">
        <v>-4.9893727629999999E-4</v>
      </c>
      <c r="AD25">
        <v>240</v>
      </c>
      <c r="AE25" s="8">
        <f t="shared" si="9"/>
        <v>-5.6013364069536407E-5</v>
      </c>
      <c r="AF25" s="8" t="str">
        <f t="shared" si="10"/>
        <v>NA</v>
      </c>
      <c r="AG25" s="8">
        <f t="shared" si="11"/>
        <v>-4.429239122304636E-4</v>
      </c>
      <c r="AH25">
        <v>10.40285001</v>
      </c>
      <c r="AI25">
        <v>-3.5947312990000001E-4</v>
      </c>
      <c r="AJ25">
        <v>240</v>
      </c>
      <c r="AK25" s="8">
        <f t="shared" si="12"/>
        <v>-5.7058922440295495E-5</v>
      </c>
      <c r="AL25" s="8" t="str">
        <f t="shared" si="13"/>
        <v>NA</v>
      </c>
      <c r="AM25" s="8">
        <f t="shared" si="14"/>
        <v>-3.0241420745970451E-4</v>
      </c>
      <c r="AN25">
        <v>10.185899149999999</v>
      </c>
      <c r="AO25">
        <v>-6.7596526710000005E-4</v>
      </c>
      <c r="AP25">
        <v>240</v>
      </c>
      <c r="AQ25" s="8">
        <f t="shared" si="15"/>
        <v>-5.5868961777381397E-5</v>
      </c>
      <c r="AR25" s="8" t="str">
        <f t="shared" si="16"/>
        <v>NA</v>
      </c>
      <c r="AS25" s="8">
        <f t="shared" si="17"/>
        <v>-6.2009630532261864E-4</v>
      </c>
      <c r="AT25">
        <v>10.367025010000001</v>
      </c>
      <c r="AU25">
        <v>-4.4584820619999999E-4</v>
      </c>
      <c r="AV25">
        <v>240</v>
      </c>
      <c r="AW25" s="8">
        <f t="shared" si="18"/>
        <v>-5.6862424759904203E-5</v>
      </c>
      <c r="AX25" s="8" t="str">
        <f t="shared" si="19"/>
        <v>NA</v>
      </c>
      <c r="AY25" s="8">
        <f t="shared" si="20"/>
        <v>-3.8898578144009579E-4</v>
      </c>
      <c r="AZ25">
        <v>10.369245790000001</v>
      </c>
      <c r="BA25">
        <v>-3.5252644429999998E-4</v>
      </c>
      <c r="BB25">
        <v>240</v>
      </c>
      <c r="BC25" s="8">
        <f t="shared" si="21"/>
        <v>-1.1173458457793414E-4</v>
      </c>
      <c r="BD25" s="8" t="str">
        <f t="shared" si="22"/>
        <v>NA</v>
      </c>
      <c r="BE25" s="8">
        <f t="shared" si="23"/>
        <v>-2.4079185972206586E-4</v>
      </c>
      <c r="BF25">
        <v>9.682195449</v>
      </c>
      <c r="BG25" s="1">
        <v>1.6628000000000001E-5</v>
      </c>
      <c r="BH25">
        <v>240</v>
      </c>
      <c r="BI25" s="8">
        <f t="shared" si="24"/>
        <v>-4.4968769425726881E-5</v>
      </c>
      <c r="BJ25" s="10" t="str">
        <f t="shared" si="25"/>
        <v>NA</v>
      </c>
      <c r="BK25" s="8">
        <f t="shared" si="26"/>
        <v>6.1596769425726879E-5</v>
      </c>
      <c r="BL25">
        <v>9.5384112400000003</v>
      </c>
      <c r="BM25">
        <v>-2.2845628629999999E-4</v>
      </c>
      <c r="BN25">
        <v>240</v>
      </c>
      <c r="BO25" s="8">
        <f t="shared" si="27"/>
        <v>-5.2317534773992464E-5</v>
      </c>
      <c r="BP25" s="8" t="str">
        <f t="shared" si="28"/>
        <v>NA</v>
      </c>
      <c r="BQ25" s="8">
        <f t="shared" si="29"/>
        <v>-1.7613875152600752E-4</v>
      </c>
      <c r="BR25">
        <v>9.4721695659999998</v>
      </c>
      <c r="BS25">
        <v>-2.9319209339999998E-4</v>
      </c>
      <c r="BT25">
        <v>240</v>
      </c>
      <c r="BU25" s="8">
        <f t="shared" si="30"/>
        <v>-1.0206807254288846E-4</v>
      </c>
      <c r="BV25" s="8" t="str">
        <f t="shared" si="31"/>
        <v>NA</v>
      </c>
      <c r="BW25" s="8">
        <f t="shared" si="32"/>
        <v>-1.9112402085711154E-4</v>
      </c>
      <c r="BX25">
        <v>9.5462191660000002</v>
      </c>
      <c r="BY25">
        <v>-2.1699322120000001E-4</v>
      </c>
      <c r="BZ25">
        <v>240</v>
      </c>
      <c r="CA25" s="8">
        <f t="shared" si="33"/>
        <v>-5.2360360715309056E-5</v>
      </c>
      <c r="CB25" s="8" t="str">
        <f t="shared" si="34"/>
        <v>NA</v>
      </c>
      <c r="CC25" s="8">
        <f t="shared" si="35"/>
        <v>-1.6463286048469094E-4</v>
      </c>
      <c r="CD25">
        <v>9.6909816939999995</v>
      </c>
      <c r="CE25" s="1">
        <v>5.5664000000000001E-5</v>
      </c>
      <c r="CF25">
        <v>240</v>
      </c>
      <c r="CG25" s="8">
        <f t="shared" si="36"/>
        <v>-4.5009576970627642E-5</v>
      </c>
      <c r="CH25" s="8" t="str">
        <f t="shared" si="37"/>
        <v>NA</v>
      </c>
      <c r="CI25" s="8">
        <f t="shared" si="38"/>
        <v>1.0067357697062765E-4</v>
      </c>
      <c r="CJ25" s="2">
        <v>9.5305527399999992</v>
      </c>
      <c r="CK25" s="2">
        <v>-3.3745382009999999E-4</v>
      </c>
      <c r="CL25" s="2">
        <v>108</v>
      </c>
      <c r="CM25" s="8">
        <f t="shared" si="39"/>
        <v>-1.0269718480672566E-4</v>
      </c>
      <c r="CN25" s="8" t="str">
        <f t="shared" si="40"/>
        <v>NA</v>
      </c>
      <c r="CO25" s="8">
        <f t="shared" si="41"/>
        <v>-2.3475663529327434E-4</v>
      </c>
      <c r="CP25">
        <v>9.494945006</v>
      </c>
      <c r="CQ25">
        <v>-2.293695567E-4</v>
      </c>
      <c r="CR25">
        <v>240</v>
      </c>
      <c r="CS25" s="8">
        <f t="shared" si="42"/>
        <v>-5.2079125446529928E-5</v>
      </c>
      <c r="CT25" s="8" t="str">
        <f t="shared" si="43"/>
        <v>NA</v>
      </c>
      <c r="CU25" s="8">
        <f t="shared" si="44"/>
        <v>-1.7729043125347009E-4</v>
      </c>
      <c r="CV25">
        <v>9.6524308320000003</v>
      </c>
      <c r="CW25" s="1">
        <v>4.5843000000000001E-5</v>
      </c>
      <c r="CX25">
        <v>240</v>
      </c>
      <c r="CY25" s="8">
        <f t="shared" si="45"/>
        <v>-4.4830528237974747E-5</v>
      </c>
      <c r="CZ25" s="10" t="str">
        <f t="shared" si="46"/>
        <v>NA</v>
      </c>
      <c r="DA25" s="8">
        <f t="shared" si="47"/>
        <v>9.0673528237974755E-5</v>
      </c>
      <c r="DB25" t="s">
        <v>1</v>
      </c>
      <c r="DC25" s="5" t="s">
        <v>7</v>
      </c>
    </row>
    <row r="26" spans="1:107" x14ac:dyDescent="0.25">
      <c r="A26" s="9">
        <v>45621.280555555553</v>
      </c>
      <c r="B26">
        <v>24</v>
      </c>
      <c r="C26">
        <v>25</v>
      </c>
      <c r="D26" s="7">
        <v>45621</v>
      </c>
      <c r="E26">
        <v>6.4458333149999998</v>
      </c>
      <c r="F26">
        <v>14.07126669</v>
      </c>
      <c r="G26">
        <v>13.96188334</v>
      </c>
      <c r="H26">
        <v>14.07352083</v>
      </c>
      <c r="I26">
        <v>14.204558329999999</v>
      </c>
      <c r="J26" s="2">
        <v>10.29108439</v>
      </c>
      <c r="K26" s="2">
        <v>-7.8765127E-4</v>
      </c>
      <c r="L26" s="2">
        <v>269</v>
      </c>
      <c r="M26" s="8">
        <f t="shared" si="0"/>
        <v>-1.1165138347826999E-4</v>
      </c>
      <c r="N26" s="8" t="str">
        <f t="shared" si="1"/>
        <v>NA</v>
      </c>
      <c r="O26" s="8">
        <f t="shared" si="2"/>
        <v>-6.7599988652172999E-4</v>
      </c>
      <c r="P26">
        <v>10.78754586</v>
      </c>
      <c r="Q26" s="1">
        <v>1.3697E-6</v>
      </c>
      <c r="R26">
        <v>240</v>
      </c>
      <c r="S26" s="8">
        <f t="shared" si="3"/>
        <v>-5.0194172243134673E-5</v>
      </c>
      <c r="T26" s="10" t="str">
        <f t="shared" si="4"/>
        <v>NA</v>
      </c>
      <c r="U26" s="8">
        <f t="shared" si="5"/>
        <v>5.1563872243134674E-5</v>
      </c>
      <c r="V26">
        <v>10.315429200000001</v>
      </c>
      <c r="W26">
        <v>-3.5780124179999998E-4</v>
      </c>
      <c r="X26">
        <v>240</v>
      </c>
      <c r="Y26" s="8">
        <f t="shared" si="6"/>
        <v>-1.1191550838620068E-4</v>
      </c>
      <c r="Z26" s="8" t="str">
        <f t="shared" si="7"/>
        <v>NA</v>
      </c>
      <c r="AA26" s="8">
        <f t="shared" si="8"/>
        <v>-2.458857334137993E-4</v>
      </c>
      <c r="AB26">
        <v>9.9478637459999995</v>
      </c>
      <c r="AC26">
        <v>-7.887155781E-4</v>
      </c>
      <c r="AD26">
        <v>240</v>
      </c>
      <c r="AE26" s="8">
        <f t="shared" si="9"/>
        <v>-5.4824717728225569E-5</v>
      </c>
      <c r="AF26" s="8" t="str">
        <f t="shared" si="10"/>
        <v>NA</v>
      </c>
      <c r="AG26" s="8">
        <f t="shared" si="11"/>
        <v>-7.3389086037177443E-4</v>
      </c>
      <c r="AH26">
        <v>10.36165001</v>
      </c>
      <c r="AI26">
        <v>-3.73839718E-4</v>
      </c>
      <c r="AJ26">
        <v>240</v>
      </c>
      <c r="AK26" s="8">
        <f t="shared" si="12"/>
        <v>-5.710517870988496E-5</v>
      </c>
      <c r="AL26" s="8" t="str">
        <f t="shared" si="13"/>
        <v>NA</v>
      </c>
      <c r="AM26" s="8">
        <f t="shared" si="14"/>
        <v>-3.1673453929011505E-4</v>
      </c>
      <c r="AN26">
        <v>10.204297070000001</v>
      </c>
      <c r="AO26">
        <v>-5.4902805010000001E-4</v>
      </c>
      <c r="AP26">
        <v>240</v>
      </c>
      <c r="AQ26" s="8">
        <f t="shared" si="15"/>
        <v>-5.623797437944012E-5</v>
      </c>
      <c r="AR26" s="8" t="str">
        <f t="shared" si="16"/>
        <v>NA</v>
      </c>
      <c r="AS26" s="8">
        <f t="shared" si="17"/>
        <v>-4.9279007572055993E-4</v>
      </c>
      <c r="AT26">
        <v>10.339745840000001</v>
      </c>
      <c r="AU26">
        <v>-4.044457709E-4</v>
      </c>
      <c r="AV26">
        <v>240</v>
      </c>
      <c r="AW26" s="8">
        <f t="shared" si="18"/>
        <v>-5.6984460335771335E-5</v>
      </c>
      <c r="AX26" s="8" t="str">
        <f t="shared" si="19"/>
        <v>NA</v>
      </c>
      <c r="AY26" s="8">
        <f t="shared" si="20"/>
        <v>-3.4746131056422866E-4</v>
      </c>
      <c r="AZ26">
        <v>10.180727539999999</v>
      </c>
      <c r="BA26">
        <v>-5.753487455E-4</v>
      </c>
      <c r="BB26">
        <v>240</v>
      </c>
      <c r="BC26" s="8">
        <f t="shared" si="21"/>
        <v>-1.1045408545681202E-4</v>
      </c>
      <c r="BD26" s="8" t="str">
        <f t="shared" si="22"/>
        <v>NA</v>
      </c>
      <c r="BE26" s="8">
        <f t="shared" si="23"/>
        <v>-4.6489466004318795E-4</v>
      </c>
      <c r="BF26">
        <v>9.6740541540000002</v>
      </c>
      <c r="BG26" s="1">
        <v>-4.0111999999999998E-5</v>
      </c>
      <c r="BH26">
        <v>240</v>
      </c>
      <c r="BI26" s="8">
        <f t="shared" si="24"/>
        <v>-4.5013124096724668E-5</v>
      </c>
      <c r="BJ26" s="10" t="str">
        <f t="shared" si="25"/>
        <v>NA</v>
      </c>
      <c r="BK26" s="8">
        <f t="shared" si="26"/>
        <v>4.9011240967246694E-6</v>
      </c>
      <c r="BL26">
        <v>9.5236112399999993</v>
      </c>
      <c r="BM26">
        <v>-2.517362657E-4</v>
      </c>
      <c r="BN26">
        <v>240</v>
      </c>
      <c r="BO26" s="8">
        <f t="shared" si="27"/>
        <v>-5.2486575139944254E-5</v>
      </c>
      <c r="BP26" s="8" t="str">
        <f t="shared" si="28"/>
        <v>NA</v>
      </c>
      <c r="BQ26" s="8">
        <f t="shared" si="29"/>
        <v>-1.9924969056005573E-4</v>
      </c>
      <c r="BR26">
        <v>9.5066825270000006</v>
      </c>
      <c r="BS26">
        <v>-2.5262849159999999E-4</v>
      </c>
      <c r="BT26">
        <v>240</v>
      </c>
      <c r="BU26" s="8">
        <f t="shared" si="30"/>
        <v>-1.0314114783274514E-4</v>
      </c>
      <c r="BV26" s="8" t="str">
        <f t="shared" si="31"/>
        <v>NA</v>
      </c>
      <c r="BW26" s="8">
        <f t="shared" si="32"/>
        <v>-1.4948734376725486E-4</v>
      </c>
      <c r="BX26">
        <v>9.4772037509999993</v>
      </c>
      <c r="BY26">
        <v>-2.9503539530000001E-4</v>
      </c>
      <c r="BZ26">
        <v>240</v>
      </c>
      <c r="CA26" s="8">
        <f t="shared" si="33"/>
        <v>-5.2230813948409656E-5</v>
      </c>
      <c r="CB26" s="8" t="str">
        <f t="shared" si="34"/>
        <v>NA</v>
      </c>
      <c r="CC26" s="8">
        <f t="shared" si="35"/>
        <v>-2.4280458135159035E-4</v>
      </c>
      <c r="CD26">
        <v>9.6602745809999995</v>
      </c>
      <c r="CE26" s="1">
        <v>1.3591000000000001E-5</v>
      </c>
      <c r="CF26">
        <v>240</v>
      </c>
      <c r="CG26" s="8">
        <f t="shared" si="36"/>
        <v>-4.4949008099483486E-5</v>
      </c>
      <c r="CH26" s="8" t="str">
        <f t="shared" si="37"/>
        <v>NA</v>
      </c>
      <c r="CI26" s="8">
        <f t="shared" si="38"/>
        <v>5.8540008099483485E-5</v>
      </c>
      <c r="CJ26" s="2">
        <v>9.244791245</v>
      </c>
      <c r="CK26" s="2">
        <v>-2.2377998349999999E-4</v>
      </c>
      <c r="CL26" s="2">
        <v>160</v>
      </c>
      <c r="CM26" s="8">
        <f t="shared" si="39"/>
        <v>-1.0029980256259934E-4</v>
      </c>
      <c r="CN26" s="8" t="str">
        <f t="shared" si="40"/>
        <v>NA</v>
      </c>
      <c r="CO26" s="8">
        <f t="shared" si="41"/>
        <v>-1.2348018093740065E-4</v>
      </c>
      <c r="CP26">
        <v>9.4888916850000005</v>
      </c>
      <c r="CQ26">
        <v>-2.1897410819999999E-4</v>
      </c>
      <c r="CR26">
        <v>240</v>
      </c>
      <c r="CS26" s="8">
        <f t="shared" si="42"/>
        <v>-5.2295228550251566E-5</v>
      </c>
      <c r="CT26" s="8" t="str">
        <f t="shared" si="43"/>
        <v>NA</v>
      </c>
      <c r="CU26" s="8">
        <f t="shared" si="44"/>
        <v>-1.6667887964974843E-4</v>
      </c>
      <c r="CV26">
        <v>9.6342754480000004</v>
      </c>
      <c r="CW26" s="1">
        <v>-2.2347000000000001E-5</v>
      </c>
      <c r="CX26">
        <v>240</v>
      </c>
      <c r="CY26" s="8">
        <f t="shared" si="45"/>
        <v>-4.4828034805194837E-5</v>
      </c>
      <c r="CZ26" s="10" t="str">
        <f t="shared" si="46"/>
        <v>NA</v>
      </c>
      <c r="DA26" s="8">
        <f t="shared" si="47"/>
        <v>2.2481034805194836E-5</v>
      </c>
      <c r="DB26" t="s">
        <v>1</v>
      </c>
      <c r="DC26" s="5" t="s">
        <v>7</v>
      </c>
    </row>
    <row r="27" spans="1:107" x14ac:dyDescent="0.25">
      <c r="A27" s="9">
        <v>45621.308333333334</v>
      </c>
      <c r="B27">
        <v>25</v>
      </c>
      <c r="C27">
        <v>26</v>
      </c>
      <c r="D27" s="7">
        <v>45621</v>
      </c>
      <c r="E27">
        <v>7.2458333369999997</v>
      </c>
      <c r="F27">
        <v>14.04871662</v>
      </c>
      <c r="G27">
        <v>13.94903328</v>
      </c>
      <c r="H27">
        <v>14.011012450000001</v>
      </c>
      <c r="I27">
        <v>14.115920839999999</v>
      </c>
      <c r="J27">
        <v>10.22482503</v>
      </c>
      <c r="K27">
        <v>-3.635171453E-4</v>
      </c>
      <c r="L27">
        <v>240</v>
      </c>
      <c r="M27" s="8">
        <f t="shared" si="0"/>
        <v>-1.1168665960406977E-4</v>
      </c>
      <c r="N27" s="8" t="str">
        <f t="shared" si="1"/>
        <v>NA</v>
      </c>
      <c r="O27" s="8">
        <f t="shared" si="2"/>
        <v>-2.5183048569593023E-4</v>
      </c>
      <c r="P27">
        <v>10.792095809999999</v>
      </c>
      <c r="Q27" s="1">
        <v>9.6545000000000005E-6</v>
      </c>
      <c r="R27">
        <v>240</v>
      </c>
      <c r="S27" s="8">
        <f t="shared" si="3"/>
        <v>-5.0307005908599217E-5</v>
      </c>
      <c r="T27" s="10" t="str">
        <f t="shared" si="4"/>
        <v>NA</v>
      </c>
      <c r="U27" s="8">
        <f t="shared" si="5"/>
        <v>5.9961505908599217E-5</v>
      </c>
      <c r="V27">
        <v>10.3409</v>
      </c>
      <c r="W27">
        <v>-3.582417324E-4</v>
      </c>
      <c r="X27">
        <v>240</v>
      </c>
      <c r="Y27" s="8">
        <f t="shared" si="6"/>
        <v>-1.1295455667075851E-4</v>
      </c>
      <c r="Z27" s="8" t="str">
        <f t="shared" si="7"/>
        <v>NA</v>
      </c>
      <c r="AA27" s="8">
        <f t="shared" si="8"/>
        <v>-2.452871757292415E-4</v>
      </c>
      <c r="AB27">
        <v>9.8571612319999993</v>
      </c>
      <c r="AC27">
        <v>-8.8850764390000002E-4</v>
      </c>
      <c r="AD27">
        <v>240</v>
      </c>
      <c r="AE27" s="8">
        <f t="shared" si="9"/>
        <v>-5.4583818405884907E-5</v>
      </c>
      <c r="AF27" s="8" t="str">
        <f t="shared" si="10"/>
        <v>NA</v>
      </c>
      <c r="AG27" s="8">
        <f t="shared" si="11"/>
        <v>-8.339238254941151E-4</v>
      </c>
      <c r="AH27">
        <v>10.285866670000001</v>
      </c>
      <c r="AI27">
        <v>-3.203769357E-4</v>
      </c>
      <c r="AJ27">
        <v>240</v>
      </c>
      <c r="AK27" s="8">
        <f t="shared" si="12"/>
        <v>-5.6957765552193229E-5</v>
      </c>
      <c r="AL27" s="8" t="str">
        <f t="shared" si="13"/>
        <v>NA</v>
      </c>
      <c r="AM27" s="8">
        <f t="shared" si="14"/>
        <v>-2.6341917014780674E-4</v>
      </c>
      <c r="AN27">
        <v>10.053418349999999</v>
      </c>
      <c r="AO27">
        <v>-6.5346184039999995E-4</v>
      </c>
      <c r="AP27">
        <v>240</v>
      </c>
      <c r="AQ27" s="8">
        <f t="shared" si="15"/>
        <v>-5.5670587977533761E-5</v>
      </c>
      <c r="AR27" s="8" t="str">
        <f t="shared" si="16"/>
        <v>NA</v>
      </c>
      <c r="AS27" s="8">
        <f t="shared" si="17"/>
        <v>-5.9779125242246614E-4</v>
      </c>
      <c r="AT27">
        <v>10.348825079999999</v>
      </c>
      <c r="AU27">
        <v>-3.4101217419999999E-4</v>
      </c>
      <c r="AV27">
        <v>240</v>
      </c>
      <c r="AW27" s="8">
        <f t="shared" si="18"/>
        <v>-5.730639639404321E-5</v>
      </c>
      <c r="AX27" s="8" t="str">
        <f t="shared" si="19"/>
        <v>NA</v>
      </c>
      <c r="AY27" s="8">
        <f t="shared" si="20"/>
        <v>-2.8370577780595678E-4</v>
      </c>
      <c r="AZ27">
        <v>10.20345459</v>
      </c>
      <c r="BA27">
        <v>-4.8924719619999999E-4</v>
      </c>
      <c r="BB27">
        <v>240</v>
      </c>
      <c r="BC27" s="8">
        <f t="shared" si="21"/>
        <v>-1.114532284156762E-4</v>
      </c>
      <c r="BD27" s="8" t="str">
        <f t="shared" si="22"/>
        <v>NA</v>
      </c>
      <c r="BE27" s="8">
        <f t="shared" si="23"/>
        <v>-3.7779396778432378E-4</v>
      </c>
      <c r="BF27">
        <v>9.6802487450000001</v>
      </c>
      <c r="BG27" s="1">
        <v>-4.3795000000000003E-5</v>
      </c>
      <c r="BH27">
        <v>240</v>
      </c>
      <c r="BI27" s="8">
        <f t="shared" si="24"/>
        <v>-4.5124166740642124E-5</v>
      </c>
      <c r="BJ27" s="10" t="str">
        <f t="shared" si="25"/>
        <v>NA</v>
      </c>
      <c r="BK27" s="8">
        <f t="shared" si="26"/>
        <v>1.3291667406421204E-6</v>
      </c>
      <c r="BL27">
        <v>9.5259216630000001</v>
      </c>
      <c r="BM27">
        <v>-2.5394484260000001E-4</v>
      </c>
      <c r="BN27">
        <v>240</v>
      </c>
      <c r="BO27" s="8">
        <f t="shared" si="27"/>
        <v>-5.2749586413773009E-5</v>
      </c>
      <c r="BP27" s="8" t="str">
        <f t="shared" si="28"/>
        <v>NA</v>
      </c>
      <c r="BQ27" s="8">
        <f t="shared" si="29"/>
        <v>-2.01195256186227E-4</v>
      </c>
      <c r="BR27">
        <v>9.5383566819999999</v>
      </c>
      <c r="BS27">
        <v>-2.336086418E-4</v>
      </c>
      <c r="BT27">
        <v>240</v>
      </c>
      <c r="BU27" s="8">
        <f t="shared" si="30"/>
        <v>-1.0418830569707446E-4</v>
      </c>
      <c r="BV27" s="8" t="str">
        <f t="shared" si="31"/>
        <v>NA</v>
      </c>
      <c r="BW27" s="8">
        <f t="shared" si="32"/>
        <v>-1.2942033610292554E-4</v>
      </c>
      <c r="BX27">
        <v>9.5289008059999993</v>
      </c>
      <c r="BY27">
        <v>-2.474094182E-4</v>
      </c>
      <c r="BZ27">
        <v>240</v>
      </c>
      <c r="CA27" s="8">
        <f t="shared" si="33"/>
        <v>-5.2766083354087754E-5</v>
      </c>
      <c r="CB27" s="8" t="str">
        <f t="shared" si="34"/>
        <v>NA</v>
      </c>
      <c r="CC27" s="8">
        <f t="shared" si="35"/>
        <v>-1.9464333484591224E-4</v>
      </c>
      <c r="CD27">
        <v>9.6847995880000006</v>
      </c>
      <c r="CE27" s="1">
        <v>-1.2183E-5</v>
      </c>
      <c r="CF27">
        <v>240</v>
      </c>
      <c r="CG27" s="8">
        <f t="shared" si="36"/>
        <v>-4.5145380348241674E-5</v>
      </c>
      <c r="CH27" s="8" t="str">
        <f t="shared" si="37"/>
        <v>NA</v>
      </c>
      <c r="CI27" s="8">
        <f t="shared" si="38"/>
        <v>3.2962380348241672E-5</v>
      </c>
      <c r="CJ27" s="2">
        <v>9.1589600440000005</v>
      </c>
      <c r="CK27" s="2">
        <v>-3.2213863869999998E-4</v>
      </c>
      <c r="CL27" s="2">
        <v>80</v>
      </c>
      <c r="CM27" s="8">
        <f t="shared" si="39"/>
        <v>-1.0004412298109556E-4</v>
      </c>
      <c r="CN27" s="8" t="str">
        <f t="shared" si="40"/>
        <v>NA</v>
      </c>
      <c r="CO27" s="8">
        <f t="shared" si="41"/>
        <v>-2.2209451571890442E-4</v>
      </c>
      <c r="CP27" s="2">
        <v>9.4230306210000006</v>
      </c>
      <c r="CQ27" s="2">
        <v>-2.7014892590000001E-4</v>
      </c>
      <c r="CR27" s="2">
        <v>160</v>
      </c>
      <c r="CS27" s="8">
        <f t="shared" si="42"/>
        <v>-5.2179829480723362E-5</v>
      </c>
      <c r="CT27" s="8" t="str">
        <f t="shared" si="43"/>
        <v>NA</v>
      </c>
      <c r="CU27" s="8">
        <f t="shared" si="44"/>
        <v>-2.1796909641927666E-4</v>
      </c>
      <c r="CV27">
        <v>9.6544737260000009</v>
      </c>
      <c r="CW27" s="1">
        <v>-2.6069000000000001E-5</v>
      </c>
      <c r="CX27">
        <v>240</v>
      </c>
      <c r="CY27" s="8">
        <f t="shared" si="45"/>
        <v>-4.5004017322405335E-5</v>
      </c>
      <c r="CZ27" s="10" t="str">
        <f t="shared" si="46"/>
        <v>NA</v>
      </c>
      <c r="DA27" s="8">
        <f t="shared" si="47"/>
        <v>1.8935017322405335E-5</v>
      </c>
      <c r="DB27" t="s">
        <v>1</v>
      </c>
      <c r="DC27" s="5" t="s">
        <v>7</v>
      </c>
    </row>
    <row r="28" spans="1:107" x14ac:dyDescent="0.25">
      <c r="A28" s="9">
        <v>45621.336111111108</v>
      </c>
      <c r="B28">
        <v>26</v>
      </c>
      <c r="C28">
        <v>27</v>
      </c>
      <c r="D28" s="7">
        <v>45621</v>
      </c>
      <c r="E28">
        <v>7.9475000739999997</v>
      </c>
      <c r="F28">
        <v>14.04079166</v>
      </c>
      <c r="G28">
        <v>13.94203751</v>
      </c>
      <c r="H28">
        <v>13.921641660000001</v>
      </c>
      <c r="I28">
        <v>14.025779200000001</v>
      </c>
      <c r="J28">
        <v>10.38580425</v>
      </c>
      <c r="K28">
        <v>-3.4464041369999999E-4</v>
      </c>
      <c r="L28">
        <v>240</v>
      </c>
      <c r="M28" s="8">
        <f t="shared" si="0"/>
        <v>-1.1421106883928897E-4</v>
      </c>
      <c r="N28" s="8" t="str">
        <f t="shared" si="1"/>
        <v>NA</v>
      </c>
      <c r="O28" s="8">
        <f t="shared" si="2"/>
        <v>-2.3042934486071102E-4</v>
      </c>
      <c r="P28">
        <v>10.79510836</v>
      </c>
      <c r="Q28" s="1">
        <v>1.8482E-5</v>
      </c>
      <c r="R28">
        <v>240</v>
      </c>
      <c r="S28" s="8">
        <f t="shared" si="3"/>
        <v>-5.0412737265816354E-5</v>
      </c>
      <c r="T28" s="10" t="str">
        <f t="shared" si="4"/>
        <v>NA</v>
      </c>
      <c r="U28" s="8">
        <f t="shared" si="5"/>
        <v>6.8894737265816358E-5</v>
      </c>
      <c r="V28">
        <v>10.04197415</v>
      </c>
      <c r="W28">
        <v>-6.6858649130000002E-4</v>
      </c>
      <c r="X28">
        <v>240</v>
      </c>
      <c r="Y28" s="8">
        <f t="shared" si="6"/>
        <v>-1.1043002287743005E-4</v>
      </c>
      <c r="Z28" s="8" t="str">
        <f t="shared" si="7"/>
        <v>NA</v>
      </c>
      <c r="AA28" s="8">
        <f t="shared" si="8"/>
        <v>-5.5815646842257002E-4</v>
      </c>
      <c r="AB28">
        <v>9.9886799970000002</v>
      </c>
      <c r="AC28">
        <v>-8.0661620549999995E-4</v>
      </c>
      <c r="AD28">
        <v>240</v>
      </c>
      <c r="AE28" s="8">
        <f t="shared" si="9"/>
        <v>-5.5574537018868935E-5</v>
      </c>
      <c r="AF28" s="8" t="str">
        <f t="shared" si="10"/>
        <v>NA</v>
      </c>
      <c r="AG28" s="8">
        <f t="shared" si="11"/>
        <v>-7.5104166848113105E-4</v>
      </c>
      <c r="AH28">
        <v>10.29473672</v>
      </c>
      <c r="AI28">
        <v>-5.5904985849999998E-4</v>
      </c>
      <c r="AJ28">
        <v>240</v>
      </c>
      <c r="AK28" s="8">
        <f t="shared" si="12"/>
        <v>-5.7277360683992412E-5</v>
      </c>
      <c r="AL28" s="8" t="str">
        <f t="shared" si="13"/>
        <v>NA</v>
      </c>
      <c r="AM28" s="8">
        <f t="shared" si="14"/>
        <v>-5.0177249781600754E-4</v>
      </c>
      <c r="AN28">
        <v>10.200289209999999</v>
      </c>
      <c r="AO28">
        <v>-5.4220875140000002E-4</v>
      </c>
      <c r="AP28">
        <v>240</v>
      </c>
      <c r="AQ28" s="8">
        <f t="shared" si="15"/>
        <v>-5.6751878173549449E-5</v>
      </c>
      <c r="AR28" s="8" t="str">
        <f t="shared" si="16"/>
        <v>NA</v>
      </c>
      <c r="AS28" s="8">
        <f t="shared" si="17"/>
        <v>-4.8545687322645056E-4</v>
      </c>
      <c r="AT28">
        <v>10.35649583</v>
      </c>
      <c r="AU28">
        <v>-3.9468817560000001E-4</v>
      </c>
      <c r="AV28">
        <v>240</v>
      </c>
      <c r="AW28" s="8">
        <f t="shared" si="18"/>
        <v>-5.762097304778605E-5</v>
      </c>
      <c r="AX28" s="8" t="str">
        <f t="shared" si="19"/>
        <v>NA</v>
      </c>
      <c r="AY28" s="8">
        <f t="shared" si="20"/>
        <v>-3.3706720255221396E-4</v>
      </c>
      <c r="AZ28">
        <v>10.240473720000001</v>
      </c>
      <c r="BA28">
        <v>-4.6951826470000002E-4</v>
      </c>
      <c r="BB28">
        <v>240</v>
      </c>
      <c r="BC28" s="8">
        <f t="shared" si="21"/>
        <v>-1.1261289167681451E-4</v>
      </c>
      <c r="BD28" s="8" t="str">
        <f t="shared" si="22"/>
        <v>NA</v>
      </c>
      <c r="BE28" s="8">
        <f t="shared" si="23"/>
        <v>-3.569053730231855E-4</v>
      </c>
      <c r="BF28">
        <v>9.6791037319999997</v>
      </c>
      <c r="BG28" s="1">
        <v>-3.6857999999999998E-5</v>
      </c>
      <c r="BH28">
        <v>240</v>
      </c>
      <c r="BI28" s="8">
        <f t="shared" si="24"/>
        <v>-4.5201038946300899E-5</v>
      </c>
      <c r="BJ28" s="10" t="str">
        <f t="shared" si="25"/>
        <v>NA</v>
      </c>
      <c r="BK28" s="8">
        <f t="shared" si="26"/>
        <v>8.3430389463009009E-6</v>
      </c>
      <c r="BL28">
        <v>9.5295245850000008</v>
      </c>
      <c r="BM28">
        <v>-2.3713330210000001E-4</v>
      </c>
      <c r="BN28">
        <v>240</v>
      </c>
      <c r="BO28" s="8">
        <f t="shared" si="27"/>
        <v>-5.301991023642401E-5</v>
      </c>
      <c r="BP28" s="8" t="str">
        <f t="shared" si="28"/>
        <v>NA</v>
      </c>
      <c r="BQ28" s="8">
        <f t="shared" si="29"/>
        <v>-1.84113391863576E-4</v>
      </c>
      <c r="BR28">
        <v>9.5440504389999994</v>
      </c>
      <c r="BS28">
        <v>-2.1935305400000001E-4</v>
      </c>
      <c r="BT28">
        <v>240</v>
      </c>
      <c r="BU28" s="8">
        <f t="shared" si="30"/>
        <v>-1.0495443351864398E-4</v>
      </c>
      <c r="BV28" s="8" t="str">
        <f t="shared" si="31"/>
        <v>NA</v>
      </c>
      <c r="BW28" s="8">
        <f t="shared" si="32"/>
        <v>-1.1439862048135603E-4</v>
      </c>
      <c r="BX28">
        <v>9.5122208399999995</v>
      </c>
      <c r="BY28">
        <v>-2.7147564610000002E-4</v>
      </c>
      <c r="BZ28">
        <v>240</v>
      </c>
      <c r="CA28" s="8">
        <f t="shared" si="33"/>
        <v>-5.2923636492810594E-5</v>
      </c>
      <c r="CB28" s="8" t="str">
        <f t="shared" si="34"/>
        <v>NA</v>
      </c>
      <c r="CC28" s="8">
        <f t="shared" si="35"/>
        <v>-2.1855200960718942E-4</v>
      </c>
      <c r="CD28">
        <v>9.6912379190000006</v>
      </c>
      <c r="CE28" s="1">
        <v>-1.5860000000000001E-5</v>
      </c>
      <c r="CF28">
        <v>240</v>
      </c>
      <c r="CG28" s="8">
        <f t="shared" si="36"/>
        <v>-4.5257705128868554E-5</v>
      </c>
      <c r="CH28" s="8" t="str">
        <f t="shared" si="37"/>
        <v>NA</v>
      </c>
      <c r="CI28" s="8">
        <f t="shared" si="38"/>
        <v>2.9397705128868553E-5</v>
      </c>
      <c r="CJ28">
        <v>9.3944925189999999</v>
      </c>
      <c r="CK28">
        <v>-3.0034513240000002E-4</v>
      </c>
      <c r="CL28">
        <v>240</v>
      </c>
      <c r="CM28" s="8">
        <f t="shared" si="39"/>
        <v>-1.0330976840793956E-4</v>
      </c>
      <c r="CN28" s="8" t="str">
        <f t="shared" si="40"/>
        <v>NA</v>
      </c>
      <c r="CO28" s="8">
        <f t="shared" si="41"/>
        <v>-1.9703536399206048E-4</v>
      </c>
      <c r="CP28">
        <v>9.5078266819999993</v>
      </c>
      <c r="CQ28">
        <v>-2.399315322E-4</v>
      </c>
      <c r="CR28">
        <v>240</v>
      </c>
      <c r="CS28" s="8">
        <f t="shared" si="42"/>
        <v>-5.2899188488018064E-5</v>
      </c>
      <c r="CT28" s="8" t="str">
        <f t="shared" si="43"/>
        <v>NA</v>
      </c>
      <c r="CU28" s="8">
        <f t="shared" si="44"/>
        <v>-1.8703234371198195E-4</v>
      </c>
      <c r="CV28">
        <v>9.6486587440000005</v>
      </c>
      <c r="CW28" s="1">
        <v>-3.4214000000000001E-5</v>
      </c>
      <c r="CX28">
        <v>240</v>
      </c>
      <c r="CY28" s="8">
        <f t="shared" si="45"/>
        <v>-4.5058862033395425E-5</v>
      </c>
      <c r="CZ28" s="10" t="str">
        <f t="shared" si="46"/>
        <v>NA</v>
      </c>
      <c r="DA28" s="8">
        <f t="shared" si="47"/>
        <v>1.0844862033395424E-5</v>
      </c>
      <c r="DB28" t="s">
        <v>1</v>
      </c>
      <c r="DC28" s="5" t="s">
        <v>7</v>
      </c>
    </row>
    <row r="29" spans="1:107" x14ac:dyDescent="0.25">
      <c r="A29" s="9">
        <v>45621.363888888889</v>
      </c>
      <c r="B29">
        <v>27</v>
      </c>
      <c r="C29">
        <v>28</v>
      </c>
      <c r="D29" s="7">
        <v>45621</v>
      </c>
      <c r="E29">
        <v>8.4458333129999996</v>
      </c>
      <c r="F29">
        <v>14.074316639999999</v>
      </c>
      <c r="G29">
        <v>13.96989168</v>
      </c>
      <c r="H29">
        <v>14.01115001</v>
      </c>
      <c r="I29">
        <v>14.057945869999999</v>
      </c>
      <c r="J29">
        <v>10.34566667</v>
      </c>
      <c r="K29">
        <v>-3.8012944749999999E-4</v>
      </c>
      <c r="L29">
        <v>240</v>
      </c>
      <c r="M29" s="8">
        <f t="shared" si="0"/>
        <v>-1.1453274084505731E-4</v>
      </c>
      <c r="N29" s="8" t="str">
        <f t="shared" si="1"/>
        <v>NA</v>
      </c>
      <c r="O29" s="8">
        <f t="shared" si="2"/>
        <v>-2.6559670665494267E-4</v>
      </c>
      <c r="P29">
        <v>10.79333334</v>
      </c>
      <c r="Q29" s="1">
        <v>6.0591000000000001E-6</v>
      </c>
      <c r="R29">
        <v>240</v>
      </c>
      <c r="S29" s="8">
        <f t="shared" si="3"/>
        <v>-5.0496121367899033E-5</v>
      </c>
      <c r="T29" s="10" t="str">
        <f t="shared" si="4"/>
        <v>NA</v>
      </c>
      <c r="U29" s="8">
        <f t="shared" si="5"/>
        <v>5.6555221367899031E-5</v>
      </c>
      <c r="V29">
        <v>10.00308083</v>
      </c>
      <c r="W29">
        <v>-7.4067940520000002E-4</v>
      </c>
      <c r="X29">
        <v>240</v>
      </c>
      <c r="Y29" s="8">
        <f t="shared" si="6"/>
        <v>-1.1074010993189585E-4</v>
      </c>
      <c r="Z29" s="8" t="str">
        <f t="shared" si="7"/>
        <v>NA</v>
      </c>
      <c r="AA29" s="8">
        <f t="shared" si="8"/>
        <v>-6.2993929526810417E-4</v>
      </c>
      <c r="AB29">
        <v>9.9334725259999992</v>
      </c>
      <c r="AC29">
        <v>-8.4009345029999996E-4</v>
      </c>
      <c r="AD29">
        <v>240</v>
      </c>
      <c r="AE29" s="8">
        <f t="shared" si="9"/>
        <v>-5.5528362141872514E-5</v>
      </c>
      <c r="AF29" s="8" t="str">
        <f t="shared" si="10"/>
        <v>NA</v>
      </c>
      <c r="AG29" s="8">
        <f t="shared" si="11"/>
        <v>-7.8456508815812748E-4</v>
      </c>
      <c r="AH29">
        <v>10.074243790000001</v>
      </c>
      <c r="AI29">
        <v>-6.1346969509999997E-4</v>
      </c>
      <c r="AJ29">
        <v>240</v>
      </c>
      <c r="AK29" s="8">
        <f t="shared" si="12"/>
        <v>-5.6315277060708948E-5</v>
      </c>
      <c r="AL29" s="8" t="str">
        <f t="shared" si="13"/>
        <v>NA</v>
      </c>
      <c r="AM29" s="8">
        <f t="shared" si="14"/>
        <v>-5.5715441803929104E-4</v>
      </c>
      <c r="AN29">
        <v>10.23942124</v>
      </c>
      <c r="AO29">
        <v>-5.2693300460000001E-4</v>
      </c>
      <c r="AP29">
        <v>240</v>
      </c>
      <c r="AQ29" s="8">
        <f t="shared" si="15"/>
        <v>-5.7238623175299195E-5</v>
      </c>
      <c r="AR29" s="8" t="str">
        <f t="shared" si="16"/>
        <v>NA</v>
      </c>
      <c r="AS29" s="8">
        <f t="shared" si="17"/>
        <v>-4.6969438142470079E-4</v>
      </c>
      <c r="AT29">
        <v>10.35529159</v>
      </c>
      <c r="AU29">
        <v>-3.7221659710000001E-4</v>
      </c>
      <c r="AV29">
        <v>240</v>
      </c>
      <c r="AW29" s="8">
        <f t="shared" si="18"/>
        <v>-5.7886341356374822E-5</v>
      </c>
      <c r="AX29" s="8" t="str">
        <f t="shared" si="19"/>
        <v>NA</v>
      </c>
      <c r="AY29" s="8">
        <f t="shared" si="20"/>
        <v>-3.1433025574362521E-4</v>
      </c>
      <c r="AZ29">
        <v>10.04634585</v>
      </c>
      <c r="BA29">
        <v>-7.2059154600000001E-4</v>
      </c>
      <c r="BB29">
        <v>240</v>
      </c>
      <c r="BC29" s="8">
        <f t="shared" si="21"/>
        <v>-1.1121907967656056E-4</v>
      </c>
      <c r="BD29" s="8" t="str">
        <f t="shared" si="22"/>
        <v>NA</v>
      </c>
      <c r="BE29" s="8">
        <f t="shared" si="23"/>
        <v>-6.0937246632343945E-4</v>
      </c>
      <c r="BF29">
        <v>9.6973400119999997</v>
      </c>
      <c r="BG29" s="1">
        <v>-1.0341E-5</v>
      </c>
      <c r="BH29">
        <v>240</v>
      </c>
      <c r="BI29" s="8">
        <f t="shared" si="24"/>
        <v>-4.5368566203453829E-5</v>
      </c>
      <c r="BJ29" s="10" t="str">
        <f t="shared" si="25"/>
        <v>NA</v>
      </c>
      <c r="BK29" s="8">
        <f t="shared" si="26"/>
        <v>3.5027566203453828E-5</v>
      </c>
      <c r="BL29">
        <v>9.5390179079999999</v>
      </c>
      <c r="BM29">
        <v>-2.448557641E-4</v>
      </c>
      <c r="BN29">
        <v>240</v>
      </c>
      <c r="BO29" s="8">
        <f t="shared" si="27"/>
        <v>-5.3323350871190728E-5</v>
      </c>
      <c r="BP29" s="8" t="str">
        <f t="shared" si="28"/>
        <v>NA</v>
      </c>
      <c r="BQ29" s="8">
        <f t="shared" si="29"/>
        <v>-1.9153241322880928E-4</v>
      </c>
      <c r="BR29" s="2">
        <v>9.5469260929999997</v>
      </c>
      <c r="BS29" s="2">
        <v>-2.17943151E-4</v>
      </c>
      <c r="BT29" s="2">
        <v>226</v>
      </c>
      <c r="BU29" s="8">
        <f t="shared" si="30"/>
        <v>-1.0569020315019338E-4</v>
      </c>
      <c r="BV29" s="8" t="str">
        <f t="shared" si="31"/>
        <v>NA</v>
      </c>
      <c r="BW29" s="8">
        <f t="shared" si="32"/>
        <v>-1.1225294784980663E-4</v>
      </c>
      <c r="BX29">
        <v>9.462330862</v>
      </c>
      <c r="BY29">
        <v>-3.0684399090000002E-4</v>
      </c>
      <c r="BZ29">
        <v>240</v>
      </c>
      <c r="CA29" s="8">
        <f t="shared" si="33"/>
        <v>-5.2894668348464387E-5</v>
      </c>
      <c r="CB29" s="8" t="str">
        <f t="shared" si="34"/>
        <v>NA</v>
      </c>
      <c r="CC29" s="8">
        <f t="shared" si="35"/>
        <v>-2.5394932255153562E-4</v>
      </c>
      <c r="CD29">
        <v>9.7012279069999998</v>
      </c>
      <c r="CE29" s="1">
        <v>-1.3923999999999999E-5</v>
      </c>
      <c r="CF29">
        <v>240</v>
      </c>
      <c r="CG29" s="8">
        <f t="shared" si="36"/>
        <v>-4.5386755544188644E-5</v>
      </c>
      <c r="CH29" s="8" t="str">
        <f t="shared" si="37"/>
        <v>NA</v>
      </c>
      <c r="CI29" s="8">
        <f t="shared" si="38"/>
        <v>3.1462755544188646E-5</v>
      </c>
      <c r="CJ29">
        <v>9.3826258219999996</v>
      </c>
      <c r="CK29">
        <v>-3.6771557590000001E-4</v>
      </c>
      <c r="CL29">
        <v>240</v>
      </c>
      <c r="CM29" s="8">
        <f t="shared" si="39"/>
        <v>-1.0387130051593562E-4</v>
      </c>
      <c r="CN29" s="8" t="str">
        <f t="shared" si="40"/>
        <v>NA</v>
      </c>
      <c r="CO29" s="8">
        <f t="shared" si="41"/>
        <v>-2.6384427538406441E-4</v>
      </c>
      <c r="CP29">
        <v>9.5212278920000006</v>
      </c>
      <c r="CQ29">
        <v>-2.8654867249999999E-4</v>
      </c>
      <c r="CR29">
        <v>240</v>
      </c>
      <c r="CS29" s="8">
        <f t="shared" si="42"/>
        <v>-5.3223904232729487E-5</v>
      </c>
      <c r="CT29" s="8" t="str">
        <f t="shared" si="43"/>
        <v>NA</v>
      </c>
      <c r="CU29" s="8">
        <f t="shared" si="44"/>
        <v>-2.333247682672705E-4</v>
      </c>
      <c r="CV29">
        <v>9.6755337440000009</v>
      </c>
      <c r="CW29" s="1">
        <v>-2.8941999999999998E-5</v>
      </c>
      <c r="CX29">
        <v>240</v>
      </c>
      <c r="CY29" s="8">
        <f t="shared" si="45"/>
        <v>-4.5266546565884772E-5</v>
      </c>
      <c r="CZ29" s="10" t="str">
        <f t="shared" si="46"/>
        <v>NA</v>
      </c>
      <c r="DA29" s="8">
        <f t="shared" si="47"/>
        <v>1.6324546565884774E-5</v>
      </c>
      <c r="DB29" t="s">
        <v>1</v>
      </c>
      <c r="DC29" s="5" t="s">
        <v>7</v>
      </c>
    </row>
    <row r="30" spans="1:107" x14ac:dyDescent="0.25">
      <c r="A30" s="9">
        <v>45621.39166666667</v>
      </c>
      <c r="B30" t="s">
        <v>0</v>
      </c>
      <c r="C30">
        <v>29</v>
      </c>
      <c r="D30" s="7">
        <v>45621</v>
      </c>
      <c r="E30">
        <v>9.5989815259999993</v>
      </c>
      <c r="F30">
        <v>14.05688432</v>
      </c>
      <c r="G30">
        <v>13.925837899999999</v>
      </c>
      <c r="H30">
        <v>14.041921260000001</v>
      </c>
      <c r="I30">
        <v>14.201930580000001</v>
      </c>
      <c r="J30">
        <v>7.528901394</v>
      </c>
      <c r="K30">
        <v>-2.8432314129999998E-4</v>
      </c>
      <c r="L30">
        <v>216</v>
      </c>
      <c r="M30" s="8">
        <f t="shared" si="0"/>
        <v>-8.3904762610476113E-5</v>
      </c>
      <c r="N30" s="8" t="str">
        <f t="shared" si="1"/>
        <v>NA</v>
      </c>
      <c r="O30" s="8">
        <f t="shared" si="2"/>
        <v>-2.0041837868952386E-4</v>
      </c>
      <c r="P30">
        <v>8.1345203589999997</v>
      </c>
      <c r="Q30">
        <v>-3.8448753130000001E-4</v>
      </c>
      <c r="R30">
        <v>216</v>
      </c>
      <c r="S30" s="8">
        <f t="shared" si="3"/>
        <v>-3.8126075912152406E-5</v>
      </c>
      <c r="T30" s="10" t="str">
        <f t="shared" si="4"/>
        <v>NA</v>
      </c>
      <c r="U30" s="8">
        <f t="shared" si="5"/>
        <v>-3.463614553878476E-4</v>
      </c>
      <c r="V30">
        <v>7.5535379540000003</v>
      </c>
      <c r="W30">
        <v>-2.40710229E-4</v>
      </c>
      <c r="X30">
        <v>216</v>
      </c>
      <c r="Y30" s="8">
        <f t="shared" si="6"/>
        <v>-8.4179321222704206E-5</v>
      </c>
      <c r="Z30" s="8" t="str">
        <f t="shared" si="7"/>
        <v>NA</v>
      </c>
      <c r="AA30" s="8">
        <f t="shared" si="8"/>
        <v>-1.5653090777729579E-4</v>
      </c>
      <c r="AB30">
        <v>7.3250476630000003</v>
      </c>
      <c r="AC30">
        <v>-6.1365524360000004E-4</v>
      </c>
      <c r="AD30">
        <v>216</v>
      </c>
      <c r="AE30" s="8">
        <f t="shared" si="9"/>
        <v>-4.1139655003968023E-5</v>
      </c>
      <c r="AF30" s="8" t="str">
        <f t="shared" si="10"/>
        <v>NA</v>
      </c>
      <c r="AG30" s="8">
        <f t="shared" si="11"/>
        <v>-5.7251558859603205E-4</v>
      </c>
      <c r="AH30">
        <v>7.5783222209999996</v>
      </c>
      <c r="AI30">
        <v>-4.094586958E-4</v>
      </c>
      <c r="AJ30">
        <v>216</v>
      </c>
      <c r="AK30" s="8">
        <f t="shared" si="12"/>
        <v>-4.256212055187615E-5</v>
      </c>
      <c r="AL30" s="8" t="str">
        <f t="shared" si="13"/>
        <v>NA</v>
      </c>
      <c r="AM30" s="8">
        <f t="shared" si="14"/>
        <v>-3.6689657524812384E-4</v>
      </c>
      <c r="AN30">
        <v>7.3872828950000002</v>
      </c>
      <c r="AO30">
        <v>-4.9930247340000005E-4</v>
      </c>
      <c r="AP30">
        <v>216</v>
      </c>
      <c r="AQ30" s="8">
        <f t="shared" si="15"/>
        <v>-4.1489186650909317E-5</v>
      </c>
      <c r="AR30" s="8" t="str">
        <f t="shared" si="16"/>
        <v>NA</v>
      </c>
      <c r="AS30" s="8">
        <f t="shared" si="17"/>
        <v>-4.5781328674909073E-4</v>
      </c>
      <c r="AT30">
        <v>7.5715509299999999</v>
      </c>
      <c r="AU30">
        <v>-3.0777206250000001E-4</v>
      </c>
      <c r="AV30">
        <v>216</v>
      </c>
      <c r="AW30" s="8">
        <f t="shared" si="18"/>
        <v>-4.2524090959648567E-5</v>
      </c>
      <c r="AX30" s="8" t="str">
        <f t="shared" si="19"/>
        <v>NA</v>
      </c>
      <c r="AY30" s="8">
        <f t="shared" si="20"/>
        <v>-2.6524797154035145E-4</v>
      </c>
      <c r="AZ30">
        <v>7.6291541770000002</v>
      </c>
      <c r="BA30">
        <v>-2.9306302869999999E-4</v>
      </c>
      <c r="BB30">
        <v>216</v>
      </c>
      <c r="BC30" s="8">
        <f t="shared" si="21"/>
        <v>-8.5022015383285452E-5</v>
      </c>
      <c r="BD30" s="8" t="str">
        <f t="shared" si="22"/>
        <v>NA</v>
      </c>
      <c r="BE30" s="8">
        <f t="shared" si="23"/>
        <v>-2.0804101331671455E-4</v>
      </c>
      <c r="BF30">
        <v>6.5915365929999998</v>
      </c>
      <c r="BG30" s="1">
        <v>6.2512999999999998E-6</v>
      </c>
      <c r="BH30">
        <v>216</v>
      </c>
      <c r="BI30" s="8">
        <f t="shared" si="24"/>
        <v>-3.0894190859624653E-5</v>
      </c>
      <c r="BJ30" s="10" t="str">
        <f t="shared" si="25"/>
        <v>NA</v>
      </c>
      <c r="BK30" s="8">
        <f t="shared" si="26"/>
        <v>3.7145490859624652E-5</v>
      </c>
      <c r="BL30">
        <v>6.3940990849999997</v>
      </c>
      <c r="BM30">
        <v>-2.2831312210000001E-4</v>
      </c>
      <c r="BN30">
        <v>216</v>
      </c>
      <c r="BO30" s="8">
        <f t="shared" si="27"/>
        <v>-3.5911169799863672E-5</v>
      </c>
      <c r="BP30" s="8" t="str">
        <f t="shared" si="28"/>
        <v>NA</v>
      </c>
      <c r="BQ30" s="8">
        <f t="shared" si="29"/>
        <v>-1.9240195230013635E-4</v>
      </c>
      <c r="BR30">
        <v>6.5039518669999996</v>
      </c>
      <c r="BS30">
        <v>-1.3263894009999999E-4</v>
      </c>
      <c r="BT30">
        <v>216</v>
      </c>
      <c r="BU30" s="8">
        <f t="shared" si="30"/>
        <v>-7.2482359493443777E-5</v>
      </c>
      <c r="BV30" s="8" t="str">
        <f t="shared" si="31"/>
        <v>NA</v>
      </c>
      <c r="BW30" s="8">
        <f t="shared" si="32"/>
        <v>-6.0156580606556212E-5</v>
      </c>
      <c r="BX30">
        <v>6.5072291489999996</v>
      </c>
      <c r="BY30">
        <v>-2.236953057E-4</v>
      </c>
      <c r="BZ30">
        <v>216</v>
      </c>
      <c r="CA30" s="8">
        <f t="shared" si="33"/>
        <v>-3.6546542020995495E-5</v>
      </c>
      <c r="CB30" s="8" t="str">
        <f t="shared" si="34"/>
        <v>NA</v>
      </c>
      <c r="CC30" s="8">
        <f t="shared" si="35"/>
        <v>-1.8714876367900452E-4</v>
      </c>
      <c r="CD30">
        <v>6.6942032239999998</v>
      </c>
      <c r="CE30" s="1">
        <v>-8.9426999999999996E-5</v>
      </c>
      <c r="CF30">
        <v>216</v>
      </c>
      <c r="CG30" s="8">
        <f t="shared" si="36"/>
        <v>-3.1375384045504406E-5</v>
      </c>
      <c r="CH30" s="8" t="str">
        <f t="shared" si="37"/>
        <v>NA</v>
      </c>
      <c r="CI30" s="8">
        <f t="shared" si="38"/>
        <v>-5.805161595449559E-5</v>
      </c>
      <c r="CJ30">
        <v>6.2858782409999998</v>
      </c>
      <c r="CK30">
        <v>-2.5657025959999999E-4</v>
      </c>
      <c r="CL30">
        <v>216</v>
      </c>
      <c r="CM30" s="8">
        <f t="shared" si="39"/>
        <v>-7.0052069220852669E-5</v>
      </c>
      <c r="CN30" s="8" t="str">
        <f t="shared" si="40"/>
        <v>NA</v>
      </c>
      <c r="CO30" s="8">
        <f t="shared" si="41"/>
        <v>-1.8651819037914733E-4</v>
      </c>
      <c r="CP30">
        <v>6.3820495319999999</v>
      </c>
      <c r="CQ30">
        <v>-2.4531805139999999E-4</v>
      </c>
      <c r="CR30">
        <v>216</v>
      </c>
      <c r="CS30" s="8">
        <f t="shared" si="42"/>
        <v>-3.5843495912105104E-5</v>
      </c>
      <c r="CT30" s="8" t="str">
        <f t="shared" si="43"/>
        <v>NA</v>
      </c>
      <c r="CU30" s="8">
        <f t="shared" si="44"/>
        <v>-2.0947455548789488E-4</v>
      </c>
      <c r="CV30">
        <v>6.6985222149999997</v>
      </c>
      <c r="CW30" s="1">
        <v>-4.4231999999999999E-5</v>
      </c>
      <c r="CX30">
        <v>216</v>
      </c>
      <c r="CY30" s="8">
        <f t="shared" si="45"/>
        <v>-3.1395626932787578E-5</v>
      </c>
      <c r="CZ30" s="10" t="str">
        <f t="shared" si="46"/>
        <v>NA</v>
      </c>
      <c r="DA30" s="8">
        <f t="shared" si="47"/>
        <v>-1.2836373067212421E-5</v>
      </c>
      <c r="DB30" t="s">
        <v>2</v>
      </c>
      <c r="DC30" s="5" t="s">
        <v>7</v>
      </c>
    </row>
    <row r="31" spans="1:107" x14ac:dyDescent="0.25">
      <c r="A31" s="9">
        <v>45621.424305555556</v>
      </c>
      <c r="B31" t="s">
        <v>0</v>
      </c>
      <c r="C31">
        <v>30</v>
      </c>
      <c r="D31" s="7">
        <v>45621</v>
      </c>
      <c r="E31">
        <v>10.11416665</v>
      </c>
      <c r="F31">
        <v>14.05841204</v>
      </c>
      <c r="G31">
        <v>13.935694509999999</v>
      </c>
      <c r="H31">
        <v>14.077592579999999</v>
      </c>
      <c r="I31">
        <v>14.10783339</v>
      </c>
      <c r="J31">
        <v>7.2448990850000001</v>
      </c>
      <c r="K31">
        <v>-2.5204590260000001E-4</v>
      </c>
      <c r="L31">
        <v>216</v>
      </c>
      <c r="M31" s="8">
        <f t="shared" si="0"/>
        <v>-8.1367609501616558E-5</v>
      </c>
      <c r="N31" s="8" t="str">
        <f t="shared" si="1"/>
        <v>NA</v>
      </c>
      <c r="O31" s="8">
        <f t="shared" si="2"/>
        <v>-1.7067829309838346E-4</v>
      </c>
      <c r="P31">
        <v>7.9383009209999997</v>
      </c>
      <c r="Q31" s="1">
        <v>-4.4440999999999997E-5</v>
      </c>
      <c r="R31">
        <v>216</v>
      </c>
      <c r="S31" s="8">
        <f t="shared" si="3"/>
        <v>-3.7285628886200256E-5</v>
      </c>
      <c r="T31" s="10" t="str">
        <f t="shared" si="4"/>
        <v>NA</v>
      </c>
      <c r="U31" s="8">
        <f t="shared" si="5"/>
        <v>-7.1553711137997404E-6</v>
      </c>
      <c r="V31">
        <v>7.3103319359999999</v>
      </c>
      <c r="W31">
        <v>-1.986954446E-4</v>
      </c>
      <c r="X31">
        <v>216</v>
      </c>
      <c r="Y31" s="8">
        <f t="shared" si="6"/>
        <v>-8.2102487186768678E-5</v>
      </c>
      <c r="Z31" s="8" t="str">
        <f t="shared" si="7"/>
        <v>NA</v>
      </c>
      <c r="AA31" s="8">
        <f t="shared" si="8"/>
        <v>-1.1659295741323132E-4</v>
      </c>
      <c r="AB31">
        <v>6.719936132</v>
      </c>
      <c r="AC31">
        <v>-4.6655183099999999E-4</v>
      </c>
      <c r="AD31">
        <v>216</v>
      </c>
      <c r="AE31" s="8">
        <f t="shared" si="9"/>
        <v>-3.7948620506900429E-5</v>
      </c>
      <c r="AF31" s="8" t="str">
        <f t="shared" si="10"/>
        <v>NA</v>
      </c>
      <c r="AG31" s="8">
        <f t="shared" si="11"/>
        <v>-4.2860321049309957E-4</v>
      </c>
      <c r="AH31">
        <v>7.2009713099999999</v>
      </c>
      <c r="AI31">
        <v>-2.8645528210000001E-4</v>
      </c>
      <c r="AJ31">
        <v>216</v>
      </c>
      <c r="AK31" s="8">
        <f t="shared" si="12"/>
        <v>-4.0665107845740413E-5</v>
      </c>
      <c r="AL31" s="8" t="str">
        <f t="shared" si="13"/>
        <v>NA</v>
      </c>
      <c r="AM31" s="8">
        <f t="shared" si="14"/>
        <v>-2.4579017425425958E-4</v>
      </c>
      <c r="AN31">
        <v>6.8620069600000004</v>
      </c>
      <c r="AO31">
        <v>-5.2741340600000002E-4</v>
      </c>
      <c r="AP31">
        <v>216</v>
      </c>
      <c r="AQ31" s="8">
        <f t="shared" si="15"/>
        <v>-3.8750918598871814E-5</v>
      </c>
      <c r="AR31" s="8" t="str">
        <f t="shared" si="16"/>
        <v>NA</v>
      </c>
      <c r="AS31" s="8">
        <f t="shared" si="17"/>
        <v>-4.886624874011282E-4</v>
      </c>
      <c r="AT31">
        <v>7.2307990809999998</v>
      </c>
      <c r="AU31">
        <v>-3.3252138540000001E-4</v>
      </c>
      <c r="AV31">
        <v>216</v>
      </c>
      <c r="AW31" s="8">
        <f t="shared" si="18"/>
        <v>-4.0833550333884841E-5</v>
      </c>
      <c r="AX31" s="8" t="str">
        <f t="shared" si="19"/>
        <v>NA</v>
      </c>
      <c r="AY31" s="8">
        <f t="shared" si="20"/>
        <v>-2.9168783506611516E-4</v>
      </c>
      <c r="AZ31">
        <v>7.295109729</v>
      </c>
      <c r="BA31">
        <v>-3.2201319710000001E-4</v>
      </c>
      <c r="BB31">
        <v>216</v>
      </c>
      <c r="BC31" s="8">
        <f t="shared" si="21"/>
        <v>-8.1931526269246279E-5</v>
      </c>
      <c r="BD31" s="8" t="str">
        <f t="shared" si="22"/>
        <v>NA</v>
      </c>
      <c r="BE31" s="8">
        <f t="shared" si="23"/>
        <v>-2.4008167083075375E-4</v>
      </c>
      <c r="BF31">
        <v>6.6177615809999999</v>
      </c>
      <c r="BG31" s="1">
        <v>4.6291000000000001E-5</v>
      </c>
      <c r="BH31">
        <v>216</v>
      </c>
      <c r="BI31" s="8">
        <f t="shared" si="24"/>
        <v>-3.1083150515719768E-5</v>
      </c>
      <c r="BJ31" s="10" t="str">
        <f t="shared" si="25"/>
        <v>NA</v>
      </c>
      <c r="BK31" s="8">
        <f t="shared" si="26"/>
        <v>7.7374150515719769E-5</v>
      </c>
      <c r="BL31">
        <v>6.178495378</v>
      </c>
      <c r="BM31">
        <v>-1.5482258660000001E-4</v>
      </c>
      <c r="BN31">
        <v>216</v>
      </c>
      <c r="BO31" s="8">
        <f t="shared" si="27"/>
        <v>-3.4891012622403945E-5</v>
      </c>
      <c r="BP31" s="8" t="str">
        <f t="shared" si="28"/>
        <v>NA</v>
      </c>
      <c r="BQ31" s="8">
        <f t="shared" si="29"/>
        <v>-1.1993157397759607E-4</v>
      </c>
      <c r="BR31">
        <v>6.3845101709999996</v>
      </c>
      <c r="BS31" s="1">
        <v>-8.0199999999999998E-5</v>
      </c>
      <c r="BT31">
        <v>216</v>
      </c>
      <c r="BU31" s="8">
        <f t="shared" si="30"/>
        <v>-7.170456404680578E-5</v>
      </c>
      <c r="BV31" s="8" t="str">
        <f t="shared" si="31"/>
        <v>NA</v>
      </c>
      <c r="BW31" s="4" t="s">
        <v>0</v>
      </c>
      <c r="BX31">
        <v>6.2977231280000003</v>
      </c>
      <c r="BY31">
        <v>-1.523285966E-4</v>
      </c>
      <c r="BZ31">
        <v>216</v>
      </c>
      <c r="CA31" s="8">
        <f t="shared" si="33"/>
        <v>-3.5564311973732011E-5</v>
      </c>
      <c r="CB31" s="8" t="str">
        <f t="shared" si="34"/>
        <v>NA</v>
      </c>
      <c r="CC31" s="8">
        <f t="shared" si="35"/>
        <v>-1.16764284626268E-4</v>
      </c>
      <c r="CD31">
        <v>6.6801050770000003</v>
      </c>
      <c r="CE31" s="1">
        <v>9.9989000000000001E-6</v>
      </c>
      <c r="CF31">
        <v>216</v>
      </c>
      <c r="CG31" s="8">
        <f t="shared" si="36"/>
        <v>-3.1375973435694373E-5</v>
      </c>
      <c r="CH31" s="8" t="str">
        <f t="shared" si="37"/>
        <v>NA</v>
      </c>
      <c r="CI31" s="8">
        <f t="shared" si="38"/>
        <v>4.1374873435694377E-5</v>
      </c>
      <c r="CJ31">
        <v>6.0494546180000004</v>
      </c>
      <c r="CK31">
        <v>-2.0091071700000001E-4</v>
      </c>
      <c r="CL31">
        <v>216</v>
      </c>
      <c r="CM31" s="8">
        <f t="shared" si="39"/>
        <v>-6.7941548292135387E-5</v>
      </c>
      <c r="CN31" s="8" t="str">
        <f t="shared" si="40"/>
        <v>NA</v>
      </c>
      <c r="CO31" s="8">
        <f t="shared" si="41"/>
        <v>-1.3296916870786461E-4</v>
      </c>
      <c r="CP31">
        <v>6.1168440249999998</v>
      </c>
      <c r="CQ31">
        <v>-2.4961279560000002E-4</v>
      </c>
      <c r="CR31">
        <v>216</v>
      </c>
      <c r="CS31" s="8">
        <f t="shared" si="42"/>
        <v>-3.4542856962472449E-5</v>
      </c>
      <c r="CT31" s="8" t="str">
        <f t="shared" si="43"/>
        <v>NA</v>
      </c>
      <c r="CU31" s="8">
        <f t="shared" si="44"/>
        <v>-2.1506993863752756E-4</v>
      </c>
      <c r="CV31">
        <v>6.717204154</v>
      </c>
      <c r="CW31" s="1">
        <v>-4.4173999999999998E-7</v>
      </c>
      <c r="CX31">
        <v>216</v>
      </c>
      <c r="CY31" s="8">
        <f t="shared" si="45"/>
        <v>-3.155022513398705E-5</v>
      </c>
      <c r="CZ31" s="10" t="str">
        <f t="shared" si="46"/>
        <v>NA</v>
      </c>
      <c r="DA31" s="8">
        <f t="shared" si="47"/>
        <v>3.1108485133987047E-5</v>
      </c>
      <c r="DB31" t="s">
        <v>2</v>
      </c>
      <c r="DC31" s="5" t="s">
        <v>7</v>
      </c>
    </row>
    <row r="32" spans="1:107" x14ac:dyDescent="0.25">
      <c r="A32" s="9">
        <v>45621.436805555553</v>
      </c>
      <c r="B32" t="s">
        <v>0</v>
      </c>
      <c r="C32">
        <v>31</v>
      </c>
      <c r="D32" s="7">
        <v>45621</v>
      </c>
      <c r="E32">
        <v>10.294166690000001</v>
      </c>
      <c r="F32">
        <v>14.08682868</v>
      </c>
      <c r="G32">
        <v>13.966435199999999</v>
      </c>
      <c r="H32">
        <v>14.024791649999999</v>
      </c>
      <c r="I32">
        <v>14.133657449999999</v>
      </c>
      <c r="J32">
        <v>6.9814564700000004</v>
      </c>
      <c r="K32">
        <v>-2.2353484719999999E-4</v>
      </c>
      <c r="L32">
        <v>216</v>
      </c>
      <c r="M32" s="8">
        <f t="shared" si="0"/>
        <v>-7.864059718134156E-5</v>
      </c>
      <c r="N32" s="8" t="str">
        <f t="shared" si="1"/>
        <v>NA</v>
      </c>
      <c r="O32" s="8">
        <f t="shared" si="2"/>
        <v>-1.4489425001865843E-4</v>
      </c>
      <c r="P32">
        <v>7.8676092620000002</v>
      </c>
      <c r="Q32" s="1">
        <v>-1.900718536E-4</v>
      </c>
      <c r="R32">
        <v>216</v>
      </c>
      <c r="S32" s="8">
        <f t="shared" si="3"/>
        <v>-3.6983665902837769E-5</v>
      </c>
      <c r="T32" s="10" t="str">
        <f t="shared" si="4"/>
        <v>NA</v>
      </c>
      <c r="U32" s="8">
        <f t="shared" si="5"/>
        <v>-1.5308818769716224E-4</v>
      </c>
      <c r="V32">
        <v>7.0900819369999999</v>
      </c>
      <c r="W32">
        <v>-2.1101262200000001E-4</v>
      </c>
      <c r="X32">
        <v>216</v>
      </c>
      <c r="Y32" s="8">
        <f t="shared" si="6"/>
        <v>-7.9864177336956582E-5</v>
      </c>
      <c r="Z32" s="8" t="str">
        <f t="shared" si="7"/>
        <v>NA</v>
      </c>
      <c r="AA32" s="8">
        <f t="shared" si="8"/>
        <v>-1.3114844466304343E-4</v>
      </c>
      <c r="AB32">
        <v>6.3256657450000002</v>
      </c>
      <c r="AC32">
        <v>-3.178326507E-4</v>
      </c>
      <c r="AD32">
        <v>216</v>
      </c>
      <c r="AE32" s="8">
        <f t="shared" si="9"/>
        <v>-3.5796897125823317E-5</v>
      </c>
      <c r="AF32" s="8" t="str">
        <f t="shared" si="10"/>
        <v>NA</v>
      </c>
      <c r="AG32" s="8">
        <f t="shared" si="11"/>
        <v>-2.8203575357417667E-4</v>
      </c>
      <c r="AH32">
        <v>6.9036352059999997</v>
      </c>
      <c r="AI32">
        <v>-2.9345595720000001E-4</v>
      </c>
      <c r="AJ32">
        <v>216</v>
      </c>
      <c r="AK32" s="8">
        <f t="shared" si="12"/>
        <v>-3.9067622164312451E-5</v>
      </c>
      <c r="AL32" s="8" t="str">
        <f t="shared" si="13"/>
        <v>NA</v>
      </c>
      <c r="AM32" s="8">
        <f t="shared" si="14"/>
        <v>-2.5438833503568754E-4</v>
      </c>
      <c r="AN32">
        <v>6.3249472180000001</v>
      </c>
      <c r="AO32">
        <v>-5.5734033899999997E-4</v>
      </c>
      <c r="AP32">
        <v>216</v>
      </c>
      <c r="AQ32" s="8">
        <f t="shared" si="15"/>
        <v>-3.5792830986678752E-5</v>
      </c>
      <c r="AR32" s="8" t="str">
        <f t="shared" si="16"/>
        <v>NA</v>
      </c>
      <c r="AS32" s="8">
        <f t="shared" si="17"/>
        <v>-5.2154750801332121E-4</v>
      </c>
      <c r="AT32">
        <v>6.9131606269999999</v>
      </c>
      <c r="AU32">
        <v>-3.0470898119999999E-4</v>
      </c>
      <c r="AV32">
        <v>216</v>
      </c>
      <c r="AW32" s="8">
        <f t="shared" si="18"/>
        <v>-3.9121526453499196E-5</v>
      </c>
      <c r="AX32" s="8" t="str">
        <f t="shared" si="19"/>
        <v>NA</v>
      </c>
      <c r="AY32" s="8">
        <f t="shared" si="20"/>
        <v>-2.6558745474650078E-4</v>
      </c>
      <c r="AZ32">
        <v>6.9661606310000002</v>
      </c>
      <c r="BA32">
        <v>-2.8717698820000001E-4</v>
      </c>
      <c r="BB32">
        <v>216</v>
      </c>
      <c r="BC32" s="8">
        <f t="shared" si="21"/>
        <v>-7.846830162689407E-5</v>
      </c>
      <c r="BD32" s="8" t="str">
        <f t="shared" si="22"/>
        <v>NA</v>
      </c>
      <c r="BE32" s="8">
        <f t="shared" si="23"/>
        <v>-2.0870868657310593E-4</v>
      </c>
      <c r="BF32">
        <v>6.6389828739999999</v>
      </c>
      <c r="BG32" s="1">
        <v>-1.1800999999999999E-6</v>
      </c>
      <c r="BH32">
        <v>216</v>
      </c>
      <c r="BI32" s="8">
        <f t="shared" si="24"/>
        <v>-3.1208200149515475E-5</v>
      </c>
      <c r="BJ32" s="10" t="str">
        <f t="shared" si="25"/>
        <v>NA</v>
      </c>
      <c r="BK32" s="8">
        <f t="shared" si="26"/>
        <v>3.0028100149515476E-5</v>
      </c>
      <c r="BL32">
        <v>5.9691985980000002</v>
      </c>
      <c r="BM32">
        <v>-2.0852413149999999E-4</v>
      </c>
      <c r="BN32">
        <v>216</v>
      </c>
      <c r="BO32" s="8">
        <f t="shared" si="27"/>
        <v>-3.3779652095135285E-5</v>
      </c>
      <c r="BP32" s="8" t="str">
        <f t="shared" si="28"/>
        <v>NA</v>
      </c>
      <c r="BQ32" s="8">
        <f t="shared" si="29"/>
        <v>-1.7474447940486472E-4</v>
      </c>
      <c r="BR32">
        <v>6.2420134239999996</v>
      </c>
      <c r="BS32">
        <v>-1.124928926E-4</v>
      </c>
      <c r="BT32">
        <v>216</v>
      </c>
      <c r="BU32" s="8">
        <f t="shared" si="30"/>
        <v>-7.0311354856490355E-5</v>
      </c>
      <c r="BV32" s="8" t="str">
        <f t="shared" si="31"/>
        <v>NA</v>
      </c>
      <c r="BW32" s="4" t="s">
        <v>0</v>
      </c>
      <c r="BX32">
        <v>6.1167708410000001</v>
      </c>
      <c r="BY32">
        <v>-1.885292975E-4</v>
      </c>
      <c r="BZ32">
        <v>216</v>
      </c>
      <c r="CA32" s="8">
        <f t="shared" si="33"/>
        <v>-3.4614762360876648E-5</v>
      </c>
      <c r="CB32" s="8" t="str">
        <f t="shared" si="34"/>
        <v>NA</v>
      </c>
      <c r="CC32" s="8">
        <f t="shared" si="35"/>
        <v>-1.5391453513912334E-4</v>
      </c>
      <c r="CD32">
        <v>6.6549361410000003</v>
      </c>
      <c r="CE32" s="1">
        <v>-3.7057000000000001E-5</v>
      </c>
      <c r="CF32">
        <v>216</v>
      </c>
      <c r="CG32" s="8">
        <f t="shared" si="36"/>
        <v>-3.1283192472740835E-5</v>
      </c>
      <c r="CH32" s="8" t="str">
        <f t="shared" si="37"/>
        <v>NA</v>
      </c>
      <c r="CI32" s="8">
        <f t="shared" si="38"/>
        <v>-5.7738075272591662E-6</v>
      </c>
      <c r="CJ32">
        <v>5.8186615369999997</v>
      </c>
      <c r="CK32">
        <v>-2.2693003009999999E-4</v>
      </c>
      <c r="CL32">
        <v>216</v>
      </c>
      <c r="CM32" s="8">
        <f t="shared" si="39"/>
        <v>-6.5542629970130386E-5</v>
      </c>
      <c r="CN32" s="8" t="str">
        <f t="shared" si="40"/>
        <v>NA</v>
      </c>
      <c r="CO32" s="8">
        <f t="shared" si="41"/>
        <v>-1.6138740012986959E-4</v>
      </c>
      <c r="CP32">
        <v>5.843660646</v>
      </c>
      <c r="CQ32">
        <v>-2.4288320270000001E-4</v>
      </c>
      <c r="CR32">
        <v>216</v>
      </c>
      <c r="CS32" s="8">
        <f t="shared" si="42"/>
        <v>-3.3069233724281172E-5</v>
      </c>
      <c r="CT32" s="8" t="str">
        <f t="shared" si="43"/>
        <v>NA</v>
      </c>
      <c r="CU32" s="8">
        <f t="shared" si="44"/>
        <v>-2.0981396897571883E-4</v>
      </c>
      <c r="CV32">
        <v>6.6838268679999997</v>
      </c>
      <c r="CW32" s="1">
        <v>-2.9425999999999999E-5</v>
      </c>
      <c r="CX32">
        <v>216</v>
      </c>
      <c r="CY32" s="8">
        <f t="shared" si="45"/>
        <v>-3.1419000563798281E-5</v>
      </c>
      <c r="CZ32" s="10" t="str">
        <f t="shared" si="46"/>
        <v>NA</v>
      </c>
      <c r="DA32" s="8">
        <f t="shared" si="47"/>
        <v>1.9930005637982818E-6</v>
      </c>
      <c r="DB32" t="s">
        <v>2</v>
      </c>
      <c r="DC32" s="5" t="s">
        <v>7</v>
      </c>
    </row>
    <row r="33" spans="1:107" x14ac:dyDescent="0.25">
      <c r="A33" s="9">
        <v>45621.46597222222</v>
      </c>
      <c r="B33" t="s">
        <v>0</v>
      </c>
      <c r="C33">
        <v>32</v>
      </c>
      <c r="D33" s="7">
        <v>45621</v>
      </c>
      <c r="E33">
        <v>11.115000009999999</v>
      </c>
      <c r="F33">
        <v>14.10185424</v>
      </c>
      <c r="G33">
        <v>13.96466667</v>
      </c>
      <c r="H33">
        <v>13.99033745</v>
      </c>
      <c r="I33">
        <v>14.082616679999999</v>
      </c>
      <c r="J33">
        <v>5.2173483689999998</v>
      </c>
      <c r="K33">
        <v>-2.9016175640000002E-4</v>
      </c>
      <c r="L33">
        <v>240</v>
      </c>
      <c r="M33" s="8">
        <f t="shared" si="0"/>
        <v>-5.9173364958106817E-5</v>
      </c>
      <c r="N33" s="8" t="str">
        <f t="shared" si="1"/>
        <v>NA</v>
      </c>
      <c r="O33" s="8">
        <f t="shared" si="2"/>
        <v>-2.309883914418932E-4</v>
      </c>
      <c r="P33">
        <v>5.6892429050000004</v>
      </c>
      <c r="Q33">
        <v>-6.5362719089999996E-4</v>
      </c>
      <c r="R33">
        <v>240</v>
      </c>
      <c r="S33" s="8">
        <f t="shared" si="3"/>
        <v>-2.6794447563780018E-5</v>
      </c>
      <c r="T33" s="10" t="str">
        <f t="shared" si="4"/>
        <v>NA</v>
      </c>
      <c r="U33" s="8">
        <f t="shared" si="5"/>
        <v>-6.2683274333621996E-4</v>
      </c>
      <c r="V33">
        <v>5.094222502</v>
      </c>
      <c r="W33">
        <v>-5.0229441319999996E-4</v>
      </c>
      <c r="X33">
        <v>240</v>
      </c>
      <c r="Y33" s="8">
        <f t="shared" si="6"/>
        <v>-5.7776913859103283E-5</v>
      </c>
      <c r="Z33" s="8" t="str">
        <f t="shared" si="7"/>
        <v>NA</v>
      </c>
      <c r="AA33" s="8">
        <f t="shared" si="8"/>
        <v>-4.4451749934089666E-4</v>
      </c>
      <c r="AB33">
        <v>5.2245108250000003</v>
      </c>
      <c r="AC33">
        <v>-2.5141368540000002E-4</v>
      </c>
      <c r="AD33">
        <v>240</v>
      </c>
      <c r="AE33" s="8">
        <f t="shared" si="9"/>
        <v>-2.9709598101579842E-5</v>
      </c>
      <c r="AF33" s="8" t="str">
        <f t="shared" si="10"/>
        <v>NA</v>
      </c>
      <c r="AG33" s="8">
        <f t="shared" si="11"/>
        <v>-2.2170408729842018E-4</v>
      </c>
      <c r="AH33">
        <v>5.5613787309999996</v>
      </c>
      <c r="AI33">
        <v>-4.334116278E-4</v>
      </c>
      <c r="AJ33">
        <v>240</v>
      </c>
      <c r="AK33" s="8">
        <f t="shared" si="12"/>
        <v>-3.1625224355561381E-5</v>
      </c>
      <c r="AL33" s="8" t="str">
        <f t="shared" si="13"/>
        <v>NA</v>
      </c>
      <c r="AM33" s="8">
        <f t="shared" si="14"/>
        <v>-4.0178640344443862E-4</v>
      </c>
      <c r="AN33">
        <v>5.204624162</v>
      </c>
      <c r="AO33">
        <v>-4.927155956E-4</v>
      </c>
      <c r="AP33">
        <v>240</v>
      </c>
      <c r="AQ33" s="8">
        <f t="shared" si="15"/>
        <v>-2.9596511004031037E-5</v>
      </c>
      <c r="AR33" s="8" t="str">
        <f t="shared" si="16"/>
        <v>NA</v>
      </c>
      <c r="AS33" s="8">
        <f t="shared" si="17"/>
        <v>-4.6311908459596897E-4</v>
      </c>
      <c r="AT33">
        <v>5.2557970919999999</v>
      </c>
      <c r="AU33">
        <v>-2.824316546E-4</v>
      </c>
      <c r="AV33">
        <v>240</v>
      </c>
      <c r="AW33" s="8">
        <f t="shared" si="18"/>
        <v>-2.9887509957790555E-5</v>
      </c>
      <c r="AX33" s="8" t="str">
        <f t="shared" si="19"/>
        <v>NA</v>
      </c>
      <c r="AY33" s="8">
        <f t="shared" si="20"/>
        <v>-2.5254414464220945E-4</v>
      </c>
      <c r="AZ33">
        <v>5.3530574800000004</v>
      </c>
      <c r="BA33">
        <v>-2.1401661160000001E-4</v>
      </c>
      <c r="BB33">
        <v>240</v>
      </c>
      <c r="BC33" s="8">
        <f t="shared" si="21"/>
        <v>-6.0712530868717154E-5</v>
      </c>
      <c r="BD33" s="8" t="str">
        <f t="shared" si="22"/>
        <v>NA</v>
      </c>
      <c r="BE33" s="8">
        <f t="shared" si="23"/>
        <v>-1.5330408073128285E-4</v>
      </c>
      <c r="BF33">
        <v>5.0217920879999998</v>
      </c>
      <c r="BG33" s="1">
        <v>5.2040000000000003E-5</v>
      </c>
      <c r="BH33">
        <v>240</v>
      </c>
      <c r="BI33" s="8">
        <f t="shared" si="24"/>
        <v>-2.3650975538391318E-5</v>
      </c>
      <c r="BJ33" s="10" t="str">
        <f t="shared" si="25"/>
        <v>NA</v>
      </c>
      <c r="BK33" s="8">
        <f t="shared" si="26"/>
        <v>7.5690975538391322E-5</v>
      </c>
      <c r="BL33">
        <v>4.7447312650000004</v>
      </c>
      <c r="BM33">
        <v>-1.7977308140000001E-4</v>
      </c>
      <c r="BN33">
        <v>240</v>
      </c>
      <c r="BO33" s="8">
        <f t="shared" si="27"/>
        <v>-2.6981293312403179E-5</v>
      </c>
      <c r="BP33" s="8" t="str">
        <f t="shared" si="28"/>
        <v>NA</v>
      </c>
      <c r="BQ33" s="8">
        <f t="shared" si="29"/>
        <v>-1.5279178808759683E-4</v>
      </c>
      <c r="BR33">
        <v>4.7970174950000004</v>
      </c>
      <c r="BS33">
        <v>-2.0064024859999999E-4</v>
      </c>
      <c r="BT33">
        <v>240</v>
      </c>
      <c r="BU33" s="8">
        <f t="shared" si="30"/>
        <v>-5.4406117220128136E-5</v>
      </c>
      <c r="BV33" s="8" t="str">
        <f t="shared" si="31"/>
        <v>NA</v>
      </c>
      <c r="BW33" s="8">
        <f t="shared" si="32"/>
        <v>-1.4623413137987185E-4</v>
      </c>
      <c r="BX33">
        <v>5.0041566709999996</v>
      </c>
      <c r="BY33">
        <v>-1.3172144320000001E-4</v>
      </c>
      <c r="BZ33">
        <v>240</v>
      </c>
      <c r="CA33" s="8">
        <f t="shared" si="33"/>
        <v>-2.8456536604601577E-5</v>
      </c>
      <c r="CB33" s="8" t="str">
        <f t="shared" si="34"/>
        <v>NA</v>
      </c>
      <c r="CC33" s="8">
        <f t="shared" si="35"/>
        <v>-1.0326490659539844E-4</v>
      </c>
      <c r="CD33">
        <v>4.923233765</v>
      </c>
      <c r="CE33">
        <v>-5.0424819620000004E-4</v>
      </c>
      <c r="CF33">
        <v>240</v>
      </c>
      <c r="CG33" s="8">
        <f t="shared" si="36"/>
        <v>-2.3186798518409152E-5</v>
      </c>
      <c r="CH33" s="8" t="str">
        <f t="shared" si="37"/>
        <v>NA</v>
      </c>
      <c r="CI33" s="8">
        <f t="shared" si="38"/>
        <v>-4.8106139768159091E-4</v>
      </c>
      <c r="CJ33">
        <v>4.7094804249999997</v>
      </c>
      <c r="CK33">
        <v>-2.352829984E-4</v>
      </c>
      <c r="CL33">
        <v>240</v>
      </c>
      <c r="CM33" s="8">
        <f t="shared" si="39"/>
        <v>-5.3413301976804407E-5</v>
      </c>
      <c r="CN33" s="8" t="str">
        <f t="shared" si="40"/>
        <v>NA</v>
      </c>
      <c r="CO33" s="8">
        <f t="shared" si="41"/>
        <v>-1.8186969642319559E-4</v>
      </c>
      <c r="CP33">
        <v>4.7697537560000001</v>
      </c>
      <c r="CQ33">
        <v>-2.0530389960000001E-4</v>
      </c>
      <c r="CR33">
        <v>240</v>
      </c>
      <c r="CS33" s="8">
        <f t="shared" si="42"/>
        <v>-2.7123585706085873E-5</v>
      </c>
      <c r="CT33" s="8" t="str">
        <f t="shared" si="43"/>
        <v>NA</v>
      </c>
      <c r="CU33" s="8">
        <f t="shared" si="44"/>
        <v>-1.7818031389391415E-4</v>
      </c>
      <c r="CV33">
        <v>5.1571475109999998</v>
      </c>
      <c r="CW33" s="1">
        <v>-9.2233999999999998E-5</v>
      </c>
      <c r="CX33">
        <v>240</v>
      </c>
      <c r="CY33" s="8">
        <f t="shared" si="45"/>
        <v>-2.4288454697676184E-5</v>
      </c>
      <c r="CZ33" s="10" t="str">
        <f t="shared" si="46"/>
        <v>NA</v>
      </c>
      <c r="DA33" s="8">
        <f t="shared" si="47"/>
        <v>-6.7945545302323818E-5</v>
      </c>
      <c r="DB33" t="s">
        <v>3</v>
      </c>
      <c r="DC33" s="5" t="s">
        <v>7</v>
      </c>
    </row>
    <row r="34" spans="1:107" x14ac:dyDescent="0.25">
      <c r="A34" s="9">
        <v>45621.479861111111</v>
      </c>
      <c r="B34" t="s">
        <v>0</v>
      </c>
      <c r="C34">
        <v>33</v>
      </c>
      <c r="D34" s="7">
        <v>45621</v>
      </c>
      <c r="E34">
        <v>11.31500001</v>
      </c>
      <c r="F34">
        <v>14.1133708</v>
      </c>
      <c r="G34">
        <v>13.953541619999999</v>
      </c>
      <c r="H34">
        <v>14.077433340000001</v>
      </c>
      <c r="I34">
        <v>14.234633390000001</v>
      </c>
      <c r="J34">
        <v>4.926662501</v>
      </c>
      <c r="K34">
        <v>-2.039749738E-4</v>
      </c>
      <c r="L34">
        <v>240</v>
      </c>
      <c r="M34" s="8">
        <f t="shared" si="0"/>
        <v>-5.6058192489514316E-5</v>
      </c>
      <c r="N34" s="8" t="str">
        <f t="shared" si="1"/>
        <v>NA</v>
      </c>
      <c r="O34" s="8">
        <f t="shared" si="2"/>
        <v>-1.4791678131048568E-4</v>
      </c>
      <c r="P34">
        <v>5.3030000069999996</v>
      </c>
      <c r="Q34" s="1">
        <v>-8.4562999999999997E-5</v>
      </c>
      <c r="R34">
        <v>240</v>
      </c>
      <c r="S34" s="8">
        <f t="shared" si="3"/>
        <v>-2.4997892154405255E-5</v>
      </c>
      <c r="T34" s="10" t="str">
        <f t="shared" si="4"/>
        <v>NA</v>
      </c>
      <c r="U34" s="8">
        <f t="shared" si="5"/>
        <v>-5.9565107845594742E-5</v>
      </c>
      <c r="V34">
        <v>4.5169495900000003</v>
      </c>
      <c r="W34">
        <v>-4.352651959E-4</v>
      </c>
      <c r="X34">
        <v>240</v>
      </c>
      <c r="Y34" s="8">
        <f t="shared" si="6"/>
        <v>-5.1396260557782578E-5</v>
      </c>
      <c r="Z34" s="8" t="str">
        <f t="shared" si="7"/>
        <v>NA</v>
      </c>
      <c r="AA34" s="8">
        <f t="shared" si="8"/>
        <v>-3.8386893534221741E-4</v>
      </c>
      <c r="AB34">
        <v>4.9218520840000002</v>
      </c>
      <c r="AC34">
        <v>-2.5147184250000001E-4</v>
      </c>
      <c r="AD34">
        <v>240</v>
      </c>
      <c r="AE34" s="8">
        <f t="shared" si="9"/>
        <v>-2.8053161815701759E-5</v>
      </c>
      <c r="AF34" s="8" t="str">
        <f t="shared" si="10"/>
        <v>NA</v>
      </c>
      <c r="AG34" s="8">
        <f t="shared" si="11"/>
        <v>-2.2341868068429825E-4</v>
      </c>
      <c r="AH34">
        <v>5.0117216469999999</v>
      </c>
      <c r="AI34">
        <v>-4.7006993240000002E-4</v>
      </c>
      <c r="AJ34">
        <v>240</v>
      </c>
      <c r="AK34" s="8">
        <f t="shared" si="12"/>
        <v>-2.8565392851929175E-5</v>
      </c>
      <c r="AL34" s="8" t="str">
        <f t="shared" si="13"/>
        <v>NA</v>
      </c>
      <c r="AM34" s="8">
        <f t="shared" si="14"/>
        <v>-4.4150453954807083E-4</v>
      </c>
      <c r="AN34">
        <v>4.6410891510000001</v>
      </c>
      <c r="AO34">
        <v>-4.048294465E-4</v>
      </c>
      <c r="AP34">
        <v>240</v>
      </c>
      <c r="AQ34" s="8">
        <f t="shared" si="15"/>
        <v>-2.645289267780866E-5</v>
      </c>
      <c r="AR34" s="8" t="str">
        <f t="shared" si="16"/>
        <v>NA</v>
      </c>
      <c r="AS34" s="8">
        <f t="shared" si="17"/>
        <v>-3.7837655382219132E-4</v>
      </c>
      <c r="AT34">
        <v>4.9203729249999997</v>
      </c>
      <c r="AU34">
        <v>-2.7468002989999998E-4</v>
      </c>
      <c r="AV34">
        <v>240</v>
      </c>
      <c r="AW34" s="8">
        <f t="shared" si="18"/>
        <v>-2.8044731028658595E-5</v>
      </c>
      <c r="AX34" s="8" t="str">
        <f t="shared" si="19"/>
        <v>NA</v>
      </c>
      <c r="AY34" s="8">
        <f t="shared" si="20"/>
        <v>-2.466352988713414E-4</v>
      </c>
      <c r="AZ34">
        <v>5.0772129159999997</v>
      </c>
      <c r="BA34">
        <v>-2.1677035530000001E-4</v>
      </c>
      <c r="BB34">
        <v>240</v>
      </c>
      <c r="BC34" s="8">
        <f t="shared" si="21"/>
        <v>-5.7771235374374647E-5</v>
      </c>
      <c r="BD34" s="8" t="str">
        <f t="shared" si="22"/>
        <v>NA</v>
      </c>
      <c r="BE34" s="8">
        <f t="shared" si="23"/>
        <v>-1.5899911992562537E-4</v>
      </c>
      <c r="BF34">
        <v>5.0492091659999998</v>
      </c>
      <c r="BG34" s="1">
        <v>8.1897000000000005E-6</v>
      </c>
      <c r="BH34">
        <v>240</v>
      </c>
      <c r="BI34" s="8">
        <f t="shared" si="24"/>
        <v>-2.3801543660209636E-5</v>
      </c>
      <c r="BJ34" s="10" t="str">
        <f t="shared" si="25"/>
        <v>NA</v>
      </c>
      <c r="BK34" s="8">
        <f t="shared" si="26"/>
        <v>3.1991243660209636E-5</v>
      </c>
      <c r="BL34">
        <v>4.5095529320000001</v>
      </c>
      <c r="BM34">
        <v>-2.096820704E-4</v>
      </c>
      <c r="BN34">
        <v>240</v>
      </c>
      <c r="BO34" s="8">
        <f t="shared" si="27"/>
        <v>-2.5703173512491177E-5</v>
      </c>
      <c r="BP34" s="8" t="str">
        <f t="shared" si="28"/>
        <v>NA</v>
      </c>
      <c r="BQ34" s="8">
        <f t="shared" si="29"/>
        <v>-1.8397889688750882E-4</v>
      </c>
      <c r="BR34">
        <v>4.5322483379999996</v>
      </c>
      <c r="BS34">
        <v>-2.3201662290000001E-4</v>
      </c>
      <c r="BT34">
        <v>240</v>
      </c>
      <c r="BU34" s="8">
        <f t="shared" si="30"/>
        <v>-5.157033786875293E-5</v>
      </c>
      <c r="BV34" s="8" t="str">
        <f t="shared" si="31"/>
        <v>NA</v>
      </c>
      <c r="BW34" s="8">
        <f t="shared" si="32"/>
        <v>-1.8044628503124707E-4</v>
      </c>
      <c r="BX34">
        <v>4.8171133519999998</v>
      </c>
      <c r="BY34">
        <v>-1.7890124520000001E-4</v>
      </c>
      <c r="BZ34">
        <v>240</v>
      </c>
      <c r="CA34" s="8">
        <f t="shared" si="33"/>
        <v>-2.745618073073191E-5</v>
      </c>
      <c r="CB34" s="8" t="str">
        <f t="shared" si="34"/>
        <v>NA</v>
      </c>
      <c r="CC34" s="8">
        <f t="shared" si="35"/>
        <v>-1.5144506446926808E-4</v>
      </c>
      <c r="CD34">
        <v>4.6130866749999999</v>
      </c>
      <c r="CE34" s="1">
        <v>-7.7288999999999998E-5</v>
      </c>
      <c r="CF34">
        <v>240</v>
      </c>
      <c r="CG34" s="8">
        <f t="shared" si="36"/>
        <v>-2.1745699235970966E-5</v>
      </c>
      <c r="CH34" s="8" t="str">
        <f t="shared" si="37"/>
        <v>NA</v>
      </c>
      <c r="CI34" s="8">
        <f t="shared" si="38"/>
        <v>-5.5543300764029032E-5</v>
      </c>
      <c r="CJ34">
        <v>4.4014229299999998</v>
      </c>
      <c r="CK34">
        <v>-2.241222938E-4</v>
      </c>
      <c r="CL34">
        <v>240</v>
      </c>
      <c r="CM34" s="8">
        <f t="shared" si="39"/>
        <v>-5.0081736629537821E-5</v>
      </c>
      <c r="CN34" s="8" t="str">
        <f t="shared" si="40"/>
        <v>NA</v>
      </c>
      <c r="CO34" s="8">
        <f t="shared" si="41"/>
        <v>-1.7404055717046217E-4</v>
      </c>
      <c r="CP34">
        <v>4.5244941589999996</v>
      </c>
      <c r="CQ34">
        <v>-2.1152802180000001E-4</v>
      </c>
      <c r="CR34">
        <v>240</v>
      </c>
      <c r="CS34" s="8">
        <f t="shared" si="42"/>
        <v>-2.5788334271409287E-5</v>
      </c>
      <c r="CT34" s="8" t="str">
        <f t="shared" si="43"/>
        <v>NA</v>
      </c>
      <c r="CU34" s="8">
        <f t="shared" si="44"/>
        <v>-1.8573968752859073E-4</v>
      </c>
      <c r="CV34">
        <v>5.1117441870000002</v>
      </c>
      <c r="CW34" s="1">
        <v>3.1279000000000002E-6</v>
      </c>
      <c r="CX34">
        <v>240</v>
      </c>
      <c r="CY34" s="8">
        <f t="shared" si="45"/>
        <v>-2.4096328444061788E-5</v>
      </c>
      <c r="CZ34" s="10" t="str">
        <f t="shared" si="46"/>
        <v>NA</v>
      </c>
      <c r="DA34" s="8">
        <f t="shared" si="47"/>
        <v>2.7224228444061789E-5</v>
      </c>
      <c r="DB34" t="s">
        <v>3</v>
      </c>
      <c r="DC34" s="5" t="s">
        <v>7</v>
      </c>
    </row>
    <row r="35" spans="1:107" x14ac:dyDescent="0.25">
      <c r="A35" s="9">
        <v>45621.493749942128</v>
      </c>
      <c r="B35" t="s">
        <v>0</v>
      </c>
      <c r="C35">
        <v>34</v>
      </c>
      <c r="D35" s="7">
        <v>45621</v>
      </c>
      <c r="E35">
        <v>11.55500002</v>
      </c>
      <c r="F35">
        <v>14.140729139999999</v>
      </c>
      <c r="G35">
        <v>13.973074970000001</v>
      </c>
      <c r="H35">
        <v>14.07807916</v>
      </c>
      <c r="I35">
        <v>14.117658349999999</v>
      </c>
      <c r="J35">
        <v>4.6739391609999998</v>
      </c>
      <c r="K35">
        <v>-2.048275969E-4</v>
      </c>
      <c r="L35">
        <v>240</v>
      </c>
      <c r="M35" s="8">
        <f t="shared" si="0"/>
        <v>-5.33549372428575E-5</v>
      </c>
      <c r="N35" s="8" t="str">
        <f t="shared" si="1"/>
        <v>NA</v>
      </c>
      <c r="O35" s="8">
        <f t="shared" si="2"/>
        <v>-1.5147265965714251E-4</v>
      </c>
      <c r="P35">
        <v>5.2747003990000003</v>
      </c>
      <c r="Q35" s="1">
        <v>9.7623999999999999E-6</v>
      </c>
      <c r="R35">
        <v>240</v>
      </c>
      <c r="S35" s="8">
        <f t="shared" si="3"/>
        <v>-2.4886890492506243E-5</v>
      </c>
      <c r="T35" s="10" t="str">
        <f t="shared" si="4"/>
        <v>NA</v>
      </c>
      <c r="U35" s="8">
        <f t="shared" si="5"/>
        <v>3.4649290492506243E-5</v>
      </c>
      <c r="V35">
        <v>4.0833391649999999</v>
      </c>
      <c r="W35">
        <v>-2.7754395049999999E-4</v>
      </c>
      <c r="X35">
        <v>240</v>
      </c>
      <c r="Y35" s="8">
        <f t="shared" si="6"/>
        <v>-4.6612995459543843E-5</v>
      </c>
      <c r="Z35" s="8">
        <f t="shared" si="7"/>
        <v>3.7529462825855887E-6</v>
      </c>
      <c r="AA35" s="8">
        <f t="shared" si="8"/>
        <v>-2.3468390132304174E-4</v>
      </c>
      <c r="AB35">
        <v>4.6065391660000001</v>
      </c>
      <c r="AC35">
        <v>-2.9607025840000002E-4</v>
      </c>
      <c r="AD35">
        <v>240</v>
      </c>
      <c r="AE35" s="8">
        <f t="shared" si="9"/>
        <v>-2.6316481956662859E-5</v>
      </c>
      <c r="AF35" s="8" t="str">
        <f t="shared" si="10"/>
        <v>NA</v>
      </c>
      <c r="AG35" s="8">
        <f t="shared" si="11"/>
        <v>-2.6975377644333716E-4</v>
      </c>
      <c r="AH35">
        <v>4.4842937389999999</v>
      </c>
      <c r="AI35">
        <v>-3.945868034E-4</v>
      </c>
      <c r="AJ35">
        <v>240</v>
      </c>
      <c r="AK35" s="8">
        <f t="shared" si="12"/>
        <v>-2.5618111779399496E-5</v>
      </c>
      <c r="AL35" s="8" t="str">
        <f t="shared" si="13"/>
        <v>NA</v>
      </c>
      <c r="AM35" s="8">
        <f t="shared" si="14"/>
        <v>-3.6896869162060053E-4</v>
      </c>
      <c r="AN35">
        <v>4.1360383279999997</v>
      </c>
      <c r="AO35">
        <v>-4.1095616469999998E-4</v>
      </c>
      <c r="AP35">
        <v>240</v>
      </c>
      <c r="AQ35" s="8">
        <f t="shared" si="15"/>
        <v>-2.3628579744692009E-5</v>
      </c>
      <c r="AR35" s="8" t="str">
        <f t="shared" si="16"/>
        <v>NA</v>
      </c>
      <c r="AS35" s="8">
        <f t="shared" si="17"/>
        <v>-3.8732758495530796E-4</v>
      </c>
      <c r="AT35">
        <v>4.5814337570000001</v>
      </c>
      <c r="AU35">
        <v>-2.894441857E-4</v>
      </c>
      <c r="AV35">
        <v>240</v>
      </c>
      <c r="AW35" s="8">
        <f t="shared" si="18"/>
        <v>-2.617305844084006E-5</v>
      </c>
      <c r="AX35" s="8" t="str">
        <f t="shared" si="19"/>
        <v>NA</v>
      </c>
      <c r="AY35" s="8">
        <f t="shared" si="20"/>
        <v>-2.6327112725915995E-4</v>
      </c>
      <c r="AZ35">
        <v>4.7923854229999998</v>
      </c>
      <c r="BA35">
        <v>-2.3634890340000001E-4</v>
      </c>
      <c r="BB35">
        <v>240</v>
      </c>
      <c r="BC35" s="8">
        <f t="shared" si="21"/>
        <v>-5.4707050023527275E-5</v>
      </c>
      <c r="BD35" s="8" t="str">
        <f t="shared" si="22"/>
        <v>NA</v>
      </c>
      <c r="BE35" s="8">
        <f t="shared" si="23"/>
        <v>-1.8164185337647275E-4</v>
      </c>
      <c r="BF35">
        <v>5.0817241510000004</v>
      </c>
      <c r="BG35" s="1">
        <v>3.4813E-5</v>
      </c>
      <c r="BH35">
        <v>240</v>
      </c>
      <c r="BI35" s="8">
        <f t="shared" si="24"/>
        <v>-2.3976397310269536E-5</v>
      </c>
      <c r="BJ35" s="10" t="str">
        <f t="shared" si="25"/>
        <v>NA</v>
      </c>
      <c r="BK35" s="8">
        <f t="shared" si="26"/>
        <v>5.8789397310269532E-5</v>
      </c>
      <c r="BL35">
        <v>4.2784491679999999</v>
      </c>
      <c r="BM35">
        <v>-1.9481700439999999E-4</v>
      </c>
      <c r="BN35">
        <v>240</v>
      </c>
      <c r="BO35" s="8">
        <f t="shared" si="27"/>
        <v>-2.4442151965884579E-5</v>
      </c>
      <c r="BP35" s="8" t="str">
        <f t="shared" si="28"/>
        <v>NA</v>
      </c>
      <c r="BQ35" s="8">
        <f t="shared" si="29"/>
        <v>-1.7037485243411542E-4</v>
      </c>
      <c r="BR35">
        <v>4.2817804160000001</v>
      </c>
      <c r="BS35">
        <v>-2.1772598509999999E-4</v>
      </c>
      <c r="BT35">
        <v>240</v>
      </c>
      <c r="BU35" s="8">
        <f t="shared" si="30"/>
        <v>-4.8878283930101051E-5</v>
      </c>
      <c r="BV35" s="8">
        <f t="shared" si="31"/>
        <v>3.1559520225705518E-7</v>
      </c>
      <c r="BW35" s="8">
        <f t="shared" si="32"/>
        <v>-1.6916329637215599E-4</v>
      </c>
      <c r="BX35">
        <v>4.5753808400000002</v>
      </c>
      <c r="BY35">
        <v>-2.1731816740000001E-4</v>
      </c>
      <c r="BZ35">
        <v>240</v>
      </c>
      <c r="CA35" s="8">
        <f t="shared" si="33"/>
        <v>-2.6138479014664468E-5</v>
      </c>
      <c r="CB35" s="8" t="str">
        <f t="shared" si="34"/>
        <v>NA</v>
      </c>
      <c r="CC35" s="8">
        <f t="shared" si="35"/>
        <v>-1.9117968838533553E-4</v>
      </c>
      <c r="CD35">
        <v>4.6045125069999999</v>
      </c>
      <c r="CE35" s="1">
        <v>-3.9028E-5</v>
      </c>
      <c r="CF35">
        <v>240</v>
      </c>
      <c r="CG35" s="8">
        <f t="shared" si="36"/>
        <v>-2.1724835510052702E-5</v>
      </c>
      <c r="CH35" s="8" t="str">
        <f t="shared" si="37"/>
        <v>NA</v>
      </c>
      <c r="CI35" s="8">
        <f t="shared" si="38"/>
        <v>-1.7303164489947298E-5</v>
      </c>
      <c r="CJ35">
        <v>4.1867791609999996</v>
      </c>
      <c r="CK35">
        <v>-2.2961284670000001E-4</v>
      </c>
      <c r="CL35">
        <v>240</v>
      </c>
      <c r="CM35" s="8">
        <f t="shared" si="39"/>
        <v>-4.7793805543901163E-5</v>
      </c>
      <c r="CN35" s="8">
        <f t="shared" si="40"/>
        <v>1.9611838329536919E-6</v>
      </c>
      <c r="CO35" s="8">
        <f t="shared" si="41"/>
        <v>-1.8378022498905254E-4</v>
      </c>
      <c r="CP35">
        <v>4.3349295889999997</v>
      </c>
      <c r="CQ35">
        <v>-1.7153584700000001E-4</v>
      </c>
      <c r="CR35">
        <v>240</v>
      </c>
      <c r="CS35" s="8">
        <f t="shared" si="42"/>
        <v>-2.4764816319011498E-5</v>
      </c>
      <c r="CT35" s="8" t="str">
        <f t="shared" si="43"/>
        <v>NA</v>
      </c>
      <c r="CU35" s="8">
        <f t="shared" si="44"/>
        <v>-1.4677103068098851E-4</v>
      </c>
      <c r="CV35">
        <v>5.1385483499999998</v>
      </c>
      <c r="CW35" s="1">
        <v>8.3858000000000002E-6</v>
      </c>
      <c r="CX35">
        <v>240</v>
      </c>
      <c r="CY35" s="8">
        <f t="shared" si="45"/>
        <v>-2.4244503081377497E-5</v>
      </c>
      <c r="CZ35" s="10" t="str">
        <f t="shared" si="46"/>
        <v>NA</v>
      </c>
      <c r="DA35" s="8">
        <f t="shared" si="47"/>
        <v>3.2630303081377498E-5</v>
      </c>
      <c r="DB35" t="s">
        <v>3</v>
      </c>
      <c r="DC35" s="5" t="s">
        <v>7</v>
      </c>
    </row>
    <row r="36" spans="1:107" x14ac:dyDescent="0.25">
      <c r="A36" s="9">
        <v>45621.507638831019</v>
      </c>
      <c r="B36" t="s">
        <v>0</v>
      </c>
      <c r="C36">
        <v>35</v>
      </c>
      <c r="D36" s="7">
        <v>45621</v>
      </c>
      <c r="E36">
        <v>12.115000009999999</v>
      </c>
      <c r="F36">
        <v>14.12071248</v>
      </c>
      <c r="G36">
        <v>13.95904167</v>
      </c>
      <c r="H36">
        <v>14.08785411</v>
      </c>
      <c r="I36">
        <v>14.23391666</v>
      </c>
      <c r="J36">
        <v>4.41298251</v>
      </c>
      <c r="K36">
        <v>-2.3419171440000001E-4</v>
      </c>
      <c r="L36">
        <v>240</v>
      </c>
      <c r="M36" s="8">
        <f t="shared" si="0"/>
        <v>-5.0538752539921698E-5</v>
      </c>
      <c r="N36" s="8" t="str">
        <f t="shared" si="1"/>
        <v>NA</v>
      </c>
      <c r="O36" s="8">
        <f t="shared" si="2"/>
        <v>-1.8365296186007832E-4</v>
      </c>
      <c r="P36">
        <v>5.3040195880000001</v>
      </c>
      <c r="Q36" s="1">
        <v>2.4182E-5</v>
      </c>
      <c r="R36">
        <v>240</v>
      </c>
      <c r="S36" s="8">
        <f t="shared" si="3"/>
        <v>-2.5047748067480816E-5</v>
      </c>
      <c r="T36" s="10" t="str">
        <f t="shared" si="4"/>
        <v>NA</v>
      </c>
      <c r="U36" s="8">
        <f t="shared" si="5"/>
        <v>4.9229748067480816E-5</v>
      </c>
      <c r="V36">
        <v>3.8145566629999998</v>
      </c>
      <c r="W36">
        <v>-1.961724903E-4</v>
      </c>
      <c r="X36">
        <v>240</v>
      </c>
      <c r="Y36" s="8">
        <f t="shared" si="6"/>
        <v>-4.3685406593842687E-5</v>
      </c>
      <c r="Z36" s="8">
        <f t="shared" si="7"/>
        <v>8.4087314027020936E-6</v>
      </c>
      <c r="AA36" s="8">
        <f t="shared" si="8"/>
        <v>-1.6089581510885941E-4</v>
      </c>
      <c r="AB36">
        <v>4.2746800049999996</v>
      </c>
      <c r="AC36">
        <v>-2.5906633549999998E-4</v>
      </c>
      <c r="AD36">
        <v>240</v>
      </c>
      <c r="AE36" s="8">
        <f t="shared" si="9"/>
        <v>-2.4476774414436092E-5</v>
      </c>
      <c r="AF36" s="8" t="str">
        <f t="shared" si="10"/>
        <v>NA</v>
      </c>
      <c r="AG36" s="8">
        <f t="shared" si="11"/>
        <v>-2.3458956108556389E-4</v>
      </c>
      <c r="AH36">
        <v>3.9997204210000001</v>
      </c>
      <c r="AI36">
        <v>-4.1004715209999999E-4</v>
      </c>
      <c r="AJ36">
        <v>240</v>
      </c>
      <c r="AK36" s="8">
        <f t="shared" si="12"/>
        <v>-2.2902358621257868E-5</v>
      </c>
      <c r="AL36" s="8" t="str">
        <f t="shared" si="13"/>
        <v>NA</v>
      </c>
      <c r="AM36" s="8">
        <f t="shared" si="14"/>
        <v>-3.8714479347874215E-4</v>
      </c>
      <c r="AN36">
        <v>3.6777191669999998</v>
      </c>
      <c r="AO36">
        <v>-3.9386347989999999E-4</v>
      </c>
      <c r="AP36">
        <v>240</v>
      </c>
      <c r="AQ36" s="8">
        <f t="shared" si="15"/>
        <v>-2.1058582702100256E-5</v>
      </c>
      <c r="AR36" s="8" t="str">
        <f t="shared" si="16"/>
        <v>NA</v>
      </c>
      <c r="AS36" s="8">
        <f t="shared" si="17"/>
        <v>-3.7280489719789976E-4</v>
      </c>
      <c r="AT36">
        <v>4.2665458320000003</v>
      </c>
      <c r="AU36">
        <v>-2.3077416459999999E-4</v>
      </c>
      <c r="AV36">
        <v>240</v>
      </c>
      <c r="AW36" s="8">
        <f t="shared" si="18"/>
        <v>-2.4430198222221448E-5</v>
      </c>
      <c r="AX36" s="8" t="str">
        <f t="shared" si="19"/>
        <v>NA</v>
      </c>
      <c r="AY36" s="8">
        <f t="shared" si="20"/>
        <v>-2.0634396637777855E-4</v>
      </c>
      <c r="AZ36">
        <v>4.4915495769999998</v>
      </c>
      <c r="BA36">
        <v>-2.9734414959999998E-4</v>
      </c>
      <c r="BB36">
        <v>240</v>
      </c>
      <c r="BC36" s="8">
        <f t="shared" si="21"/>
        <v>-5.1438525323498953E-5</v>
      </c>
      <c r="BD36" s="8" t="str">
        <f t="shared" si="22"/>
        <v>NA</v>
      </c>
      <c r="BE36" s="8">
        <f t="shared" si="23"/>
        <v>-2.4590562427650103E-4</v>
      </c>
      <c r="BF36">
        <v>5.0971979080000001</v>
      </c>
      <c r="BG36" s="1">
        <v>-8.3297999999999999E-7</v>
      </c>
      <c r="BH36">
        <v>240</v>
      </c>
      <c r="BI36" s="8">
        <f t="shared" si="24"/>
        <v>-2.4071051573513584E-5</v>
      </c>
      <c r="BJ36" s="10" t="str">
        <f t="shared" si="25"/>
        <v>NA</v>
      </c>
      <c r="BK36" s="8">
        <f t="shared" si="26"/>
        <v>2.3238071573513585E-5</v>
      </c>
      <c r="BL36">
        <v>4.0506750089999999</v>
      </c>
      <c r="BM36">
        <v>-1.796980907E-4</v>
      </c>
      <c r="BN36">
        <v>240</v>
      </c>
      <c r="BO36" s="8">
        <f t="shared" si="27"/>
        <v>-2.3194124076075001E-5</v>
      </c>
      <c r="BP36" s="8" t="str">
        <f t="shared" si="28"/>
        <v>NA</v>
      </c>
      <c r="BQ36" s="8">
        <f t="shared" si="29"/>
        <v>-1.56503966623925E-4</v>
      </c>
      <c r="BR36">
        <v>4.0393037400000003</v>
      </c>
      <c r="BS36">
        <v>-1.8834735640000001E-4</v>
      </c>
      <c r="BT36">
        <v>240</v>
      </c>
      <c r="BU36" s="8">
        <f t="shared" si="30"/>
        <v>-4.6259275147102326E-5</v>
      </c>
      <c r="BV36" s="8">
        <f t="shared" si="31"/>
        <v>4.5157172031159949E-6</v>
      </c>
      <c r="BW36" s="8">
        <f t="shared" si="32"/>
        <v>-1.4660379845601369E-4</v>
      </c>
      <c r="BX36">
        <v>4.3450550139999997</v>
      </c>
      <c r="BY36">
        <v>-1.9123948640000001E-4</v>
      </c>
      <c r="BZ36">
        <v>240</v>
      </c>
      <c r="CA36" s="8">
        <f t="shared" si="33"/>
        <v>-2.4879741003208141E-5</v>
      </c>
      <c r="CB36" s="8" t="str">
        <f t="shared" si="34"/>
        <v>NA</v>
      </c>
      <c r="CC36" s="8">
        <f t="shared" si="35"/>
        <v>-1.6635974539679185E-4</v>
      </c>
      <c r="CD36">
        <v>4.58857582</v>
      </c>
      <c r="CE36" s="1">
        <v>2.1855999999999999E-5</v>
      </c>
      <c r="CF36">
        <v>240</v>
      </c>
      <c r="CG36" s="8">
        <f t="shared" si="36"/>
        <v>-2.1669130217377736E-5</v>
      </c>
      <c r="CH36" s="8" t="str">
        <f t="shared" si="37"/>
        <v>NA</v>
      </c>
      <c r="CI36" s="8">
        <f t="shared" si="38"/>
        <v>4.3525130217377734E-5</v>
      </c>
      <c r="CJ36">
        <v>3.8996495690000001</v>
      </c>
      <c r="CK36">
        <v>-2.5084449930000001E-4</v>
      </c>
      <c r="CL36">
        <v>240</v>
      </c>
      <c r="CM36" s="8">
        <f t="shared" si="39"/>
        <v>-4.4659915173809131E-5</v>
      </c>
      <c r="CN36" s="8">
        <f t="shared" si="40"/>
        <v>6.9347727832445123E-6</v>
      </c>
      <c r="CO36" s="8">
        <f t="shared" si="41"/>
        <v>-2.1311935690943539E-4</v>
      </c>
      <c r="CP36">
        <v>4.1166533430000003</v>
      </c>
      <c r="CQ36">
        <v>-1.760453849E-4</v>
      </c>
      <c r="CR36">
        <v>240</v>
      </c>
      <c r="CS36" s="8">
        <f t="shared" si="42"/>
        <v>-2.3571915348326814E-5</v>
      </c>
      <c r="CT36" s="8" t="str">
        <f t="shared" si="43"/>
        <v>NA</v>
      </c>
      <c r="CU36" s="8">
        <f t="shared" si="44"/>
        <v>-1.5247346955167318E-4</v>
      </c>
      <c r="CV36">
        <v>5.1252333480000001</v>
      </c>
      <c r="CW36" s="1">
        <v>-1.3639E-6</v>
      </c>
      <c r="CX36">
        <v>240</v>
      </c>
      <c r="CY36" s="8">
        <f t="shared" si="45"/>
        <v>-2.420344637832722E-5</v>
      </c>
      <c r="CZ36" s="10" t="str">
        <f t="shared" si="46"/>
        <v>NA</v>
      </c>
      <c r="DA36" s="8">
        <f t="shared" si="47"/>
        <v>2.2839546378327221E-5</v>
      </c>
      <c r="DB36" t="s">
        <v>3</v>
      </c>
      <c r="DC36" s="5" t="s">
        <v>7</v>
      </c>
    </row>
    <row r="37" spans="1:107" x14ac:dyDescent="0.25">
      <c r="A37" s="9">
        <v>45621.521527719909</v>
      </c>
      <c r="B37" t="s">
        <v>0</v>
      </c>
      <c r="C37">
        <v>36</v>
      </c>
      <c r="D37" s="7">
        <v>45621</v>
      </c>
      <c r="E37">
        <v>12.31500001</v>
      </c>
      <c r="F37">
        <v>14.116912490000001</v>
      </c>
      <c r="G37">
        <v>13.95395415</v>
      </c>
      <c r="H37">
        <v>14.060283370000001</v>
      </c>
      <c r="I37">
        <v>14.100016650000001</v>
      </c>
      <c r="J37">
        <v>4.1439591489999996</v>
      </c>
      <c r="K37">
        <v>-2.101735362E-4</v>
      </c>
      <c r="L37">
        <v>240</v>
      </c>
      <c r="M37" s="8">
        <f t="shared" si="0"/>
        <v>-4.7610640842017235E-5</v>
      </c>
      <c r="N37" s="8">
        <f t="shared" si="1"/>
        <v>2.7029016651391069E-6</v>
      </c>
      <c r="O37" s="8">
        <f t="shared" si="2"/>
        <v>-1.6526579702312187E-4</v>
      </c>
      <c r="P37">
        <v>5.3401146109999997</v>
      </c>
      <c r="Q37" s="1">
        <v>3.1034000000000001E-5</v>
      </c>
      <c r="R37">
        <v>240</v>
      </c>
      <c r="S37" s="8">
        <f t="shared" si="3"/>
        <v>-2.5240881698067464E-5</v>
      </c>
      <c r="T37" s="10" t="str">
        <f t="shared" si="4"/>
        <v>NA</v>
      </c>
      <c r="U37" s="8">
        <f t="shared" si="5"/>
        <v>5.6274881698067465E-5</v>
      </c>
      <c r="V37">
        <v>3.5828079110000002</v>
      </c>
      <c r="W37">
        <v>-1.896839629E-4</v>
      </c>
      <c r="X37">
        <v>240</v>
      </c>
      <c r="Y37" s="8">
        <f t="shared" si="6"/>
        <v>-4.1163480266865697E-5</v>
      </c>
      <c r="Z37" s="8">
        <f t="shared" si="7"/>
        <v>1.2423026913528033E-5</v>
      </c>
      <c r="AA37" s="8">
        <f t="shared" si="8"/>
        <v>-1.6094350954666233E-4</v>
      </c>
      <c r="AB37">
        <v>3.9677674989999998</v>
      </c>
      <c r="AC37">
        <v>-2.5565237389999998E-4</v>
      </c>
      <c r="AD37">
        <v>240</v>
      </c>
      <c r="AE37" s="8">
        <f t="shared" si="9"/>
        <v>-2.277151982409503E-5</v>
      </c>
      <c r="AF37" s="8" t="str">
        <f t="shared" si="10"/>
        <v>NA</v>
      </c>
      <c r="AG37" s="8">
        <f t="shared" si="11"/>
        <v>-2.3288085407590495E-4</v>
      </c>
      <c r="AH37">
        <v>3.5392074889999998</v>
      </c>
      <c r="AI37">
        <v>-3.5123852379999998E-4</v>
      </c>
      <c r="AJ37">
        <v>240</v>
      </c>
      <c r="AK37" s="8">
        <f t="shared" si="12"/>
        <v>-2.0311959689588932E-5</v>
      </c>
      <c r="AL37" s="8" t="str">
        <f t="shared" si="13"/>
        <v>NA</v>
      </c>
      <c r="AM37" s="8">
        <f t="shared" si="14"/>
        <v>-3.3092656411041105E-4</v>
      </c>
      <c r="AN37">
        <v>3.2190908349999998</v>
      </c>
      <c r="AO37">
        <v>-3.8291140069999998E-4</v>
      </c>
      <c r="AP37">
        <v>240</v>
      </c>
      <c r="AQ37" s="8">
        <f t="shared" si="15"/>
        <v>-1.8474769699393902E-5</v>
      </c>
      <c r="AR37" s="8" t="str">
        <f t="shared" si="16"/>
        <v>NA</v>
      </c>
      <c r="AS37" s="8">
        <f t="shared" si="17"/>
        <v>-3.6443663100060609E-4</v>
      </c>
      <c r="AT37">
        <v>3.950072509</v>
      </c>
      <c r="AU37">
        <v>-2.8346778730000002E-4</v>
      </c>
      <c r="AV37">
        <v>240</v>
      </c>
      <c r="AW37" s="8">
        <f t="shared" si="18"/>
        <v>-2.2669966037066502E-5</v>
      </c>
      <c r="AX37" s="8" t="str">
        <f t="shared" si="19"/>
        <v>NA</v>
      </c>
      <c r="AY37" s="8">
        <f t="shared" si="20"/>
        <v>-2.6079782126293353E-4</v>
      </c>
      <c r="AZ37">
        <v>4.0996049860000001</v>
      </c>
      <c r="BA37">
        <v>-3.3257685929999998E-4</v>
      </c>
      <c r="BB37">
        <v>240</v>
      </c>
      <c r="BC37" s="8">
        <f t="shared" si="21"/>
        <v>-4.710104843328153E-5</v>
      </c>
      <c r="BD37" s="8">
        <f t="shared" si="22"/>
        <v>1.0298745091713834E-5</v>
      </c>
      <c r="BE37" s="8">
        <f t="shared" si="23"/>
        <v>-2.9577455595843224E-4</v>
      </c>
      <c r="BF37">
        <v>5.1198208369999998</v>
      </c>
      <c r="BG37" s="1">
        <v>3.2344000000000001E-5</v>
      </c>
      <c r="BH37">
        <v>240</v>
      </c>
      <c r="BI37" s="8">
        <f t="shared" si="24"/>
        <v>-2.4199628936019811E-5</v>
      </c>
      <c r="BJ37" s="10" t="str">
        <f t="shared" si="25"/>
        <v>NA</v>
      </c>
      <c r="BK37" s="8">
        <f t="shared" si="26"/>
        <v>5.6543628936019811E-5</v>
      </c>
      <c r="BL37">
        <v>3.8616770850000002</v>
      </c>
      <c r="BM37">
        <v>-1.4393170579999999E-4</v>
      </c>
      <c r="BN37">
        <v>240</v>
      </c>
      <c r="BO37" s="8">
        <f t="shared" si="27"/>
        <v>-2.2162653511702404E-5</v>
      </c>
      <c r="BP37" s="8" t="str">
        <f t="shared" si="28"/>
        <v>NA</v>
      </c>
      <c r="BQ37" s="8">
        <f t="shared" si="29"/>
        <v>-1.2176905228829759E-4</v>
      </c>
      <c r="BR37">
        <v>3.7965433540000002</v>
      </c>
      <c r="BS37">
        <v>-1.9503206090000001E-4</v>
      </c>
      <c r="BT37">
        <v>240</v>
      </c>
      <c r="BU37" s="8">
        <f t="shared" si="30"/>
        <v>-4.3619122575583456E-5</v>
      </c>
      <c r="BV37" s="8">
        <f t="shared" si="31"/>
        <v>8.7207535595843725E-6</v>
      </c>
      <c r="BW37" s="8">
        <f t="shared" si="32"/>
        <v>-1.6013369188400093E-4</v>
      </c>
      <c r="BX37">
        <v>4.1452329219999999</v>
      </c>
      <c r="BY37">
        <v>-1.562641785E-4</v>
      </c>
      <c r="BZ37">
        <v>240</v>
      </c>
      <c r="CA37" s="8">
        <f t="shared" si="33"/>
        <v>-2.3790016346120174E-5</v>
      </c>
      <c r="CB37" s="8" t="str">
        <f t="shared" si="34"/>
        <v>NA</v>
      </c>
      <c r="CC37" s="8">
        <f t="shared" si="35"/>
        <v>-1.3247416215387983E-4</v>
      </c>
      <c r="CD37">
        <v>4.6641329369999998</v>
      </c>
      <c r="CE37" s="1">
        <v>6.9818000000000001E-5</v>
      </c>
      <c r="CF37">
        <v>240</v>
      </c>
      <c r="CG37" s="8">
        <f t="shared" si="36"/>
        <v>-2.2045749251219014E-5</v>
      </c>
      <c r="CH37" s="8" t="str">
        <f t="shared" si="37"/>
        <v>NA</v>
      </c>
      <c r="CI37" s="8">
        <f t="shared" si="38"/>
        <v>9.1863749251219008E-5</v>
      </c>
      <c r="CJ37">
        <v>3.6338595749999998</v>
      </c>
      <c r="CK37">
        <v>-1.9837672479999999E-4</v>
      </c>
      <c r="CL37">
        <v>240</v>
      </c>
      <c r="CM37" s="8">
        <f t="shared" si="39"/>
        <v>-4.1750021386528485E-5</v>
      </c>
      <c r="CN37" s="8">
        <f t="shared" si="40"/>
        <v>1.1538722407692365E-5</v>
      </c>
      <c r="CO37" s="8">
        <f t="shared" si="41"/>
        <v>-1.6816542582116388E-4</v>
      </c>
      <c r="CP37">
        <v>3.9279945879999998</v>
      </c>
      <c r="CQ37">
        <v>-1.6647164060000001E-4</v>
      </c>
      <c r="CR37">
        <v>240</v>
      </c>
      <c r="CS37" s="8">
        <f t="shared" si="42"/>
        <v>-2.2543258054339938E-5</v>
      </c>
      <c r="CT37" s="8" t="str">
        <f t="shared" si="43"/>
        <v>NA</v>
      </c>
      <c r="CU37" s="8">
        <f t="shared" si="44"/>
        <v>-1.4392838254566006E-4</v>
      </c>
      <c r="CV37">
        <v>5.1596112349999999</v>
      </c>
      <c r="CW37" s="1">
        <v>2.491E-5</v>
      </c>
      <c r="CX37">
        <v>240</v>
      </c>
      <c r="CY37" s="8">
        <f t="shared" si="45"/>
        <v>-2.4387704436603297E-5</v>
      </c>
      <c r="CZ37" s="10" t="str">
        <f t="shared" si="46"/>
        <v>NA</v>
      </c>
      <c r="DA37" s="8">
        <f t="shared" si="47"/>
        <v>4.92977044366033E-5</v>
      </c>
      <c r="DB37" t="s">
        <v>3</v>
      </c>
      <c r="DC37" s="5" t="s">
        <v>7</v>
      </c>
    </row>
    <row r="38" spans="1:107" x14ac:dyDescent="0.25">
      <c r="A38" s="9">
        <v>45621.535416608793</v>
      </c>
      <c r="B38" t="s">
        <v>0</v>
      </c>
      <c r="C38">
        <v>37</v>
      </c>
      <c r="D38" s="7">
        <v>45621</v>
      </c>
      <c r="E38">
        <v>12.55500002</v>
      </c>
      <c r="F38">
        <v>14.115233310000001</v>
      </c>
      <c r="G38">
        <v>13.95379161</v>
      </c>
      <c r="H38">
        <v>14.04217918</v>
      </c>
      <c r="I38">
        <v>14.18040832</v>
      </c>
      <c r="J38">
        <v>3.8730358250000001</v>
      </c>
      <c r="K38">
        <v>-2.1477091679999999E-4</v>
      </c>
      <c r="L38">
        <v>240</v>
      </c>
      <c r="M38" s="8">
        <f t="shared" si="0"/>
        <v>-4.4640787899852701E-5</v>
      </c>
      <c r="N38" s="8">
        <f t="shared" si="1"/>
        <v>7.3957695831991077E-6</v>
      </c>
      <c r="O38" s="8">
        <f t="shared" si="2"/>
        <v>-1.7752589848334639E-4</v>
      </c>
      <c r="P38">
        <v>5.3758387450000003</v>
      </c>
      <c r="Q38" s="1">
        <v>3.3912000000000003E-5</v>
      </c>
      <c r="R38">
        <v>240</v>
      </c>
      <c r="S38" s="8">
        <f t="shared" si="3"/>
        <v>-2.5432567262820037E-5</v>
      </c>
      <c r="T38" s="10" t="str">
        <f t="shared" si="4"/>
        <v>NA</v>
      </c>
      <c r="U38" s="8">
        <f t="shared" si="5"/>
        <v>5.9344567262820043E-5</v>
      </c>
      <c r="V38">
        <v>3.3559449950000002</v>
      </c>
      <c r="W38">
        <v>-1.860933246E-4</v>
      </c>
      <c r="X38">
        <v>240</v>
      </c>
      <c r="Y38" s="8">
        <f t="shared" si="6"/>
        <v>-3.8680775364469348E-5</v>
      </c>
      <c r="Z38" s="8">
        <f t="shared" si="7"/>
        <v>1.6352691161608586E-5</v>
      </c>
      <c r="AA38" s="8">
        <f t="shared" si="8"/>
        <v>-1.6376524039713922E-4</v>
      </c>
      <c r="AB38">
        <v>3.6490470820000001</v>
      </c>
      <c r="AC38">
        <v>-2.5690558539999999E-4</v>
      </c>
      <c r="AD38">
        <v>240</v>
      </c>
      <c r="AE38" s="8">
        <f t="shared" si="9"/>
        <v>-2.0990279395690134E-5</v>
      </c>
      <c r="AF38" s="8" t="str">
        <f t="shared" si="10"/>
        <v>NA</v>
      </c>
      <c r="AG38" s="8">
        <f t="shared" si="11"/>
        <v>-2.3591530600430987E-4</v>
      </c>
      <c r="AH38">
        <v>3.1439041730000001</v>
      </c>
      <c r="AI38">
        <v>-3.2903317759999998E-4</v>
      </c>
      <c r="AJ38">
        <v>240</v>
      </c>
      <c r="AK38" s="8">
        <f t="shared" si="12"/>
        <v>-1.8084564408628295E-5</v>
      </c>
      <c r="AL38" s="8" t="str">
        <f t="shared" si="13"/>
        <v>NA</v>
      </c>
      <c r="AM38" s="8">
        <f t="shared" si="14"/>
        <v>-3.1094861319137167E-4</v>
      </c>
      <c r="AN38">
        <v>2.7680895699999999</v>
      </c>
      <c r="AO38">
        <v>-3.7295613689999999E-4</v>
      </c>
      <c r="AP38">
        <v>240</v>
      </c>
      <c r="AQ38" s="8">
        <f t="shared" si="15"/>
        <v>-1.5922779882234409E-5</v>
      </c>
      <c r="AR38" s="8" t="str">
        <f t="shared" si="16"/>
        <v>NA</v>
      </c>
      <c r="AS38" s="8">
        <f t="shared" si="17"/>
        <v>-3.5703335701776559E-4</v>
      </c>
      <c r="AT38">
        <v>3.6039741599999999</v>
      </c>
      <c r="AU38">
        <v>-2.427800421E-4</v>
      </c>
      <c r="AV38">
        <v>240</v>
      </c>
      <c r="AW38" s="8">
        <f t="shared" si="18"/>
        <v>-2.0731008083289966E-5</v>
      </c>
      <c r="AX38" s="8" t="str">
        <f t="shared" si="19"/>
        <v>NA</v>
      </c>
      <c r="AY38" s="8">
        <f t="shared" si="20"/>
        <v>-2.2204903401671004E-4</v>
      </c>
      <c r="AZ38">
        <v>3.6511979179999998</v>
      </c>
      <c r="BA38">
        <v>-3.8145200669999999E-4</v>
      </c>
      <c r="BB38">
        <v>240</v>
      </c>
      <c r="BC38" s="8">
        <f t="shared" si="21"/>
        <v>-4.2083874046742586E-5</v>
      </c>
      <c r="BD38" s="8">
        <f t="shared" si="22"/>
        <v>3.3343380776384947E-5</v>
      </c>
      <c r="BE38" s="8">
        <f t="shared" si="23"/>
        <v>-3.7271151342964235E-4</v>
      </c>
      <c r="BF38">
        <v>5.1312933410000001</v>
      </c>
      <c r="BG38" s="1">
        <v>-5.0927000000000004E-6</v>
      </c>
      <c r="BH38">
        <v>240</v>
      </c>
      <c r="BI38" s="8">
        <f t="shared" si="24"/>
        <v>-2.4275646876800624E-5</v>
      </c>
      <c r="BJ38" s="10" t="str">
        <f t="shared" si="25"/>
        <v>NA</v>
      </c>
      <c r="BK38" s="8">
        <f t="shared" si="26"/>
        <v>1.9182946876800624E-5</v>
      </c>
      <c r="BL38">
        <v>3.6454012379999998</v>
      </c>
      <c r="BM38">
        <v>-2.0920334710000001E-4</v>
      </c>
      <c r="BN38">
        <v>240</v>
      </c>
      <c r="BO38" s="8">
        <f t="shared" si="27"/>
        <v>-2.096930754126529E-5</v>
      </c>
      <c r="BP38" s="8" t="str">
        <f t="shared" si="28"/>
        <v>NA</v>
      </c>
      <c r="BQ38" s="8">
        <f t="shared" si="29"/>
        <v>-1.8823403955873472E-4</v>
      </c>
      <c r="BR38">
        <v>3.5201708379999999</v>
      </c>
      <c r="BS38">
        <v>-2.4405783759999999E-4</v>
      </c>
      <c r="BT38">
        <v>240</v>
      </c>
      <c r="BU38" s="8">
        <f t="shared" si="30"/>
        <v>-4.0573649935294547E-5</v>
      </c>
      <c r="BV38" s="8">
        <f t="shared" si="31"/>
        <v>1.3508011055989261E-5</v>
      </c>
      <c r="BW38" s="8">
        <f t="shared" si="32"/>
        <v>-2.1699219872069471E-4</v>
      </c>
      <c r="BX38">
        <v>3.934062913</v>
      </c>
      <c r="BY38">
        <v>-1.8595194900000001E-4</v>
      </c>
      <c r="BZ38">
        <v>240</v>
      </c>
      <c r="CA38" s="8">
        <f t="shared" si="33"/>
        <v>-2.2629765483550048E-5</v>
      </c>
      <c r="CB38" s="8" t="str">
        <f t="shared" si="34"/>
        <v>NA</v>
      </c>
      <c r="CC38" s="8">
        <f t="shared" si="35"/>
        <v>-1.6332218351644995E-4</v>
      </c>
      <c r="CD38">
        <v>4.6941954179999996</v>
      </c>
      <c r="CE38" s="1">
        <v>3.1977999999999998E-5</v>
      </c>
      <c r="CF38">
        <v>240</v>
      </c>
      <c r="CG38" s="8">
        <f t="shared" si="36"/>
        <v>-2.220777935799237E-5</v>
      </c>
      <c r="CH38" s="8" t="str">
        <f t="shared" si="37"/>
        <v>NA</v>
      </c>
      <c r="CI38" s="8">
        <f t="shared" si="38"/>
        <v>5.4185779357992364E-5</v>
      </c>
      <c r="CJ38">
        <v>3.3526995799999999</v>
      </c>
      <c r="CK38">
        <v>-2.4434485720000002E-4</v>
      </c>
      <c r="CL38">
        <v>240</v>
      </c>
      <c r="CM38" s="8">
        <f t="shared" si="39"/>
        <v>-3.8643368562877987E-5</v>
      </c>
      <c r="CN38" s="8">
        <f t="shared" si="40"/>
        <v>1.640890745081332E-5</v>
      </c>
      <c r="CO38" s="8">
        <f t="shared" si="41"/>
        <v>-2.2211039608793534E-4</v>
      </c>
      <c r="CP38">
        <v>3.6919350099999999</v>
      </c>
      <c r="CQ38">
        <v>-1.9203640029999999E-4</v>
      </c>
      <c r="CR38">
        <v>240</v>
      </c>
      <c r="CS38" s="8">
        <f t="shared" si="42"/>
        <v>-2.1236982047421567E-5</v>
      </c>
      <c r="CT38" s="8" t="str">
        <f t="shared" si="43"/>
        <v>NA</v>
      </c>
      <c r="CU38" s="8">
        <f t="shared" si="44"/>
        <v>-1.7079941825257842E-4</v>
      </c>
      <c r="CV38">
        <v>5.1512928980000003</v>
      </c>
      <c r="CW38" s="1">
        <v>-3.1993E-6</v>
      </c>
      <c r="CX38">
        <v>240</v>
      </c>
      <c r="CY38" s="8">
        <f t="shared" si="45"/>
        <v>-2.4370262824703121E-5</v>
      </c>
      <c r="CZ38" s="10" t="str">
        <f t="shared" si="46"/>
        <v>NA</v>
      </c>
      <c r="DA38" s="8">
        <f t="shared" si="47"/>
        <v>2.117096282470312E-5</v>
      </c>
      <c r="DB38" t="s">
        <v>3</v>
      </c>
      <c r="DC38" s="5" t="s">
        <v>7</v>
      </c>
    </row>
    <row r="39" spans="1:107" x14ac:dyDescent="0.25">
      <c r="A39" s="9">
        <v>45621.549305497683</v>
      </c>
      <c r="B39" t="s">
        <v>0</v>
      </c>
      <c r="C39">
        <v>38</v>
      </c>
      <c r="D39" s="7">
        <v>45621</v>
      </c>
      <c r="E39">
        <v>13.115000009999999</v>
      </c>
      <c r="F39">
        <v>14.111579170000001</v>
      </c>
      <c r="G39">
        <v>13.950220760000001</v>
      </c>
      <c r="H39">
        <v>14.08753332</v>
      </c>
      <c r="I39">
        <v>14.15910832</v>
      </c>
      <c r="J39">
        <v>3.6041512409999998</v>
      </c>
      <c r="K39">
        <v>-2.2191269189999999E-4</v>
      </c>
      <c r="L39">
        <v>240</v>
      </c>
      <c r="M39" s="8">
        <f t="shared" si="0"/>
        <v>-4.1674526435116698E-5</v>
      </c>
      <c r="N39" s="8">
        <f t="shared" si="1"/>
        <v>1.2053322942888849E-5</v>
      </c>
      <c r="O39" s="8">
        <f t="shared" si="2"/>
        <v>-1.9229148840777216E-4</v>
      </c>
      <c r="P39">
        <v>5.4046687740000001</v>
      </c>
      <c r="Q39" s="1">
        <v>-3.4788999999999998E-6</v>
      </c>
      <c r="R39">
        <v>240</v>
      </c>
      <c r="S39" s="8">
        <f t="shared" si="3"/>
        <v>-2.5591911637156623E-5</v>
      </c>
      <c r="T39" s="10" t="str">
        <f t="shared" si="4"/>
        <v>NA</v>
      </c>
      <c r="U39" s="8">
        <f t="shared" si="5"/>
        <v>2.2113011637156621E-5</v>
      </c>
      <c r="V39">
        <v>3.1276637429999998</v>
      </c>
      <c r="W39">
        <v>-1.97241277E-4</v>
      </c>
      <c r="X39">
        <v>240</v>
      </c>
      <c r="Y39" s="8">
        <f t="shared" si="6"/>
        <v>-3.616493776816219E-5</v>
      </c>
      <c r="Z39" s="8">
        <f t="shared" si="7"/>
        <v>2.0306923480880496E-5</v>
      </c>
      <c r="AA39" s="8">
        <f t="shared" si="8"/>
        <v>-1.813832627127183E-4</v>
      </c>
      <c r="AB39">
        <v>3.3606054240000001</v>
      </c>
      <c r="AC39">
        <v>-2.213997503E-4</v>
      </c>
      <c r="AD39">
        <v>240</v>
      </c>
      <c r="AE39" s="8">
        <f t="shared" si="9"/>
        <v>-1.937523426295548E-5</v>
      </c>
      <c r="AF39" s="8" t="str">
        <f t="shared" si="10"/>
        <v>NA</v>
      </c>
      <c r="AG39" s="8">
        <f t="shared" si="11"/>
        <v>-2.0202451603704451E-4</v>
      </c>
      <c r="AH39">
        <v>2.7899991700000002</v>
      </c>
      <c r="AI39">
        <v>-2.7216366759999998E-4</v>
      </c>
      <c r="AJ39">
        <v>240</v>
      </c>
      <c r="AK39" s="8">
        <f t="shared" si="12"/>
        <v>-1.608546100834995E-5</v>
      </c>
      <c r="AL39" s="8" t="str">
        <f t="shared" si="13"/>
        <v>NA</v>
      </c>
      <c r="AM39" s="8">
        <f t="shared" si="14"/>
        <v>-2.5607820659165001E-4</v>
      </c>
      <c r="AN39">
        <v>2.3132241699999998</v>
      </c>
      <c r="AO39">
        <v>-3.4020931690000001E-4</v>
      </c>
      <c r="AP39">
        <v>240</v>
      </c>
      <c r="AQ39" s="8">
        <f t="shared" si="15"/>
        <v>-1.3336662458615596E-5</v>
      </c>
      <c r="AR39" s="8" t="str">
        <f t="shared" si="16"/>
        <v>NA</v>
      </c>
      <c r="AS39" s="8">
        <f t="shared" si="17"/>
        <v>-3.2687265444138441E-4</v>
      </c>
      <c r="AT39">
        <v>3.278800822</v>
      </c>
      <c r="AU39">
        <v>-2.6603336300000001E-4</v>
      </c>
      <c r="AV39">
        <v>240</v>
      </c>
      <c r="AW39" s="8">
        <f t="shared" si="18"/>
        <v>-1.8903598016635525E-5</v>
      </c>
      <c r="AX39" s="8" t="str">
        <f t="shared" si="19"/>
        <v>NA</v>
      </c>
      <c r="AY39" s="8">
        <f t="shared" si="20"/>
        <v>-2.4712976498336448E-4</v>
      </c>
      <c r="AZ39">
        <v>3.2303283299999999</v>
      </c>
      <c r="BA39">
        <v>-3.3694444790000001E-4</v>
      </c>
      <c r="BB39">
        <v>240</v>
      </c>
      <c r="BC39" s="8">
        <f t="shared" si="21"/>
        <v>-3.7352040572342724E-5</v>
      </c>
      <c r="BD39" s="8">
        <f t="shared" si="22"/>
        <v>5.4972804169456043E-5</v>
      </c>
      <c r="BE39" s="8">
        <f t="shared" si="23"/>
        <v>-3.5456521149711332E-4</v>
      </c>
      <c r="BF39">
        <v>5.1376412709999997</v>
      </c>
      <c r="BG39" s="1">
        <v>2.8690000000000001E-5</v>
      </c>
      <c r="BH39">
        <v>240</v>
      </c>
      <c r="BI39" s="8">
        <f t="shared" si="24"/>
        <v>-2.4327496638342748E-5</v>
      </c>
      <c r="BJ39" s="10" t="str">
        <f t="shared" si="25"/>
        <v>NA</v>
      </c>
      <c r="BK39" s="8">
        <f t="shared" si="26"/>
        <v>5.3017496638342753E-5</v>
      </c>
      <c r="BL39">
        <v>3.4574541619999999</v>
      </c>
      <c r="BM39">
        <v>-1.3589028030000001E-4</v>
      </c>
      <c r="BN39">
        <v>240</v>
      </c>
      <c r="BO39" s="8">
        <f t="shared" si="27"/>
        <v>-1.9933605969857063E-5</v>
      </c>
      <c r="BP39" s="8" t="str">
        <f t="shared" si="28"/>
        <v>NA</v>
      </c>
      <c r="BQ39" s="8">
        <f t="shared" si="29"/>
        <v>-1.1595667433014295E-4</v>
      </c>
      <c r="BR39">
        <v>3.251931253</v>
      </c>
      <c r="BS39">
        <v>-2.3256490510000001E-4</v>
      </c>
      <c r="BT39">
        <v>240</v>
      </c>
      <c r="BU39" s="8">
        <f t="shared" si="30"/>
        <v>-3.7601833526477882E-5</v>
      </c>
      <c r="BV39" s="8">
        <f t="shared" si="31"/>
        <v>1.8154391899892647E-5</v>
      </c>
      <c r="BW39" s="8">
        <f t="shared" si="32"/>
        <v>-2.1311746347341478E-4</v>
      </c>
      <c r="BX39">
        <v>3.7221091639999999</v>
      </c>
      <c r="BY39">
        <v>-1.6049223989999999E-4</v>
      </c>
      <c r="BZ39">
        <v>240</v>
      </c>
      <c r="CA39" s="8">
        <f t="shared" si="33"/>
        <v>-2.1459447898812107E-5</v>
      </c>
      <c r="CB39" s="8" t="str">
        <f t="shared" si="34"/>
        <v>NA</v>
      </c>
      <c r="CC39" s="8">
        <f t="shared" si="35"/>
        <v>-1.3903279200118789E-4</v>
      </c>
      <c r="CD39">
        <v>4.7568949920000003</v>
      </c>
      <c r="CE39">
        <v>1.0111697719999999E-4</v>
      </c>
      <c r="CF39">
        <v>240</v>
      </c>
      <c r="CG39" s="8">
        <f t="shared" si="36"/>
        <v>-2.2524606297454641E-5</v>
      </c>
      <c r="CH39" s="8" t="str">
        <f t="shared" si="37"/>
        <v>NA</v>
      </c>
      <c r="CI39" s="8">
        <f t="shared" si="38"/>
        <v>1.2364158349745464E-4</v>
      </c>
      <c r="CJ39">
        <v>3.1249874929999999</v>
      </c>
      <c r="CK39">
        <v>-1.8061255479999999E-4</v>
      </c>
      <c r="CL39">
        <v>240</v>
      </c>
      <c r="CM39" s="8">
        <f t="shared" si="39"/>
        <v>-3.6133992493140652E-5</v>
      </c>
      <c r="CN39" s="8">
        <f t="shared" si="40"/>
        <v>2.0353280832400764E-5</v>
      </c>
      <c r="CO39" s="8">
        <f t="shared" si="41"/>
        <v>-1.6483184313926012E-4</v>
      </c>
      <c r="CP39">
        <v>3.5009358220000002</v>
      </c>
      <c r="CQ39">
        <v>-1.6082716810000001E-4</v>
      </c>
      <c r="CR39">
        <v>240</v>
      </c>
      <c r="CS39" s="8">
        <f t="shared" si="42"/>
        <v>-2.0184295129204853E-5</v>
      </c>
      <c r="CT39" s="8" t="str">
        <f t="shared" si="43"/>
        <v>NA</v>
      </c>
      <c r="CU39" s="8">
        <f t="shared" si="44"/>
        <v>-1.4064287297079517E-4</v>
      </c>
      <c r="CV39">
        <v>5.1704987610000002</v>
      </c>
      <c r="CW39" s="1">
        <v>4.4873999999999998E-5</v>
      </c>
      <c r="CX39">
        <v>240</v>
      </c>
      <c r="CY39" s="8">
        <f t="shared" si="45"/>
        <v>-2.4483081747414369E-5</v>
      </c>
      <c r="CZ39" s="10" t="str">
        <f t="shared" si="46"/>
        <v>NA</v>
      </c>
      <c r="DA39" s="8">
        <f t="shared" si="47"/>
        <v>6.9357081747414373E-5</v>
      </c>
      <c r="DB39" t="s">
        <v>3</v>
      </c>
      <c r="DC39" s="5" t="s">
        <v>7</v>
      </c>
    </row>
    <row r="40" spans="1:107" x14ac:dyDescent="0.25">
      <c r="A40" s="9">
        <v>45621.563194386574</v>
      </c>
      <c r="B40" t="s">
        <v>0</v>
      </c>
      <c r="C40">
        <v>39</v>
      </c>
      <c r="D40" s="7">
        <v>45621</v>
      </c>
      <c r="E40">
        <v>13.31500001</v>
      </c>
      <c r="F40">
        <v>14.12318333</v>
      </c>
      <c r="G40">
        <v>13.9533083</v>
      </c>
      <c r="H40">
        <v>14.049079170000001</v>
      </c>
      <c r="I40">
        <v>14.157929169999999</v>
      </c>
      <c r="J40">
        <v>3.331863346</v>
      </c>
      <c r="K40">
        <v>-2.384269101E-4</v>
      </c>
      <c r="L40">
        <v>240</v>
      </c>
      <c r="M40" s="8">
        <f t="shared" si="0"/>
        <v>-3.8648955288408131E-5</v>
      </c>
      <c r="N40" s="8">
        <f t="shared" si="1"/>
        <v>1.6769827627888187E-5</v>
      </c>
      <c r="O40" s="8">
        <f t="shared" si="2"/>
        <v>-2.1654778243948005E-4</v>
      </c>
      <c r="P40">
        <v>5.2671291550000001</v>
      </c>
      <c r="Q40">
        <v>-1.231386913E-4</v>
      </c>
      <c r="R40">
        <v>240</v>
      </c>
      <c r="S40" s="8">
        <f t="shared" si="3"/>
        <v>-2.4963009285016611E-5</v>
      </c>
      <c r="T40" s="10" t="str">
        <f t="shared" si="4"/>
        <v>NA</v>
      </c>
      <c r="U40" s="8">
        <f t="shared" si="5"/>
        <v>-9.8175682014983389E-5</v>
      </c>
      <c r="V40">
        <v>2.8866287470000001</v>
      </c>
      <c r="W40">
        <v>-1.7388523499999999E-4</v>
      </c>
      <c r="X40">
        <v>240</v>
      </c>
      <c r="Y40" s="8">
        <f t="shared" si="6"/>
        <v>-3.3484322071904262E-5</v>
      </c>
      <c r="Z40" s="8">
        <f t="shared" si="7"/>
        <v>2.4482073051458343E-5</v>
      </c>
      <c r="AA40" s="8">
        <f t="shared" si="8"/>
        <v>-1.6488298597955406E-4</v>
      </c>
      <c r="AB40">
        <v>3.0678445719999998</v>
      </c>
      <c r="AC40">
        <v>-2.4873750429999999E-4</v>
      </c>
      <c r="AD40">
        <v>240</v>
      </c>
      <c r="AE40" s="8">
        <f t="shared" si="9"/>
        <v>-1.7727652175349527E-5</v>
      </c>
      <c r="AF40" s="8" t="str">
        <f t="shared" si="10"/>
        <v>NA</v>
      </c>
      <c r="AG40" s="8">
        <f t="shared" si="11"/>
        <v>-2.3100985212465047E-4</v>
      </c>
      <c r="AH40">
        <v>2.5140358379999999</v>
      </c>
      <c r="AI40">
        <v>-2.1500754700000001E-4</v>
      </c>
      <c r="AJ40">
        <v>240</v>
      </c>
      <c r="AK40" s="8">
        <f t="shared" si="12"/>
        <v>-1.4527448130585205E-5</v>
      </c>
      <c r="AL40" s="8" t="str">
        <f t="shared" si="13"/>
        <v>NA</v>
      </c>
      <c r="AM40" s="8">
        <f t="shared" si="14"/>
        <v>-2.004800988694148E-4</v>
      </c>
      <c r="AN40">
        <v>1.8993395790000001</v>
      </c>
      <c r="AO40">
        <v>-3.3269307419999999E-4</v>
      </c>
      <c r="AP40">
        <v>240</v>
      </c>
      <c r="AQ40" s="8">
        <f t="shared" si="15"/>
        <v>-1.0975403293471285E-5</v>
      </c>
      <c r="AR40" s="8">
        <f t="shared" si="16"/>
        <v>1.193517900812866E-5</v>
      </c>
      <c r="AS40" s="8">
        <f t="shared" si="17"/>
        <v>-3.3365284991465735E-4</v>
      </c>
      <c r="AT40">
        <v>2.9608504089999998</v>
      </c>
      <c r="AU40">
        <v>-2.5310480689999998E-4</v>
      </c>
      <c r="AV40">
        <v>240</v>
      </c>
      <c r="AW40" s="8">
        <f t="shared" si="18"/>
        <v>-1.7109382487318976E-5</v>
      </c>
      <c r="AX40" s="8" t="str">
        <f t="shared" si="19"/>
        <v>NA</v>
      </c>
      <c r="AY40" s="8">
        <f t="shared" si="20"/>
        <v>-2.3599542441268099E-4</v>
      </c>
      <c r="AZ40">
        <v>2.8467979240000001</v>
      </c>
      <c r="BA40">
        <v>-2.7417017330000001E-4</v>
      </c>
      <c r="BB40">
        <v>240</v>
      </c>
      <c r="BC40" s="8">
        <f t="shared" si="21"/>
        <v>-3.3022292409410565E-5</v>
      </c>
      <c r="BD40" s="8">
        <f t="shared" si="22"/>
        <v>7.468328402358715E-5</v>
      </c>
      <c r="BE40" s="8">
        <f t="shared" si="23"/>
        <v>-3.1583116491417664E-4</v>
      </c>
      <c r="BF40">
        <v>5.1531812510000004</v>
      </c>
      <c r="BG40" s="1">
        <v>-3.7083999999999999E-6</v>
      </c>
      <c r="BH40">
        <v>240</v>
      </c>
      <c r="BI40" s="8">
        <f t="shared" si="24"/>
        <v>-2.4422965078418799E-5</v>
      </c>
      <c r="BJ40" s="10" t="str">
        <f t="shared" si="25"/>
        <v>NA</v>
      </c>
      <c r="BK40" s="8">
        <f t="shared" si="26"/>
        <v>2.0714565078418799E-5</v>
      </c>
      <c r="BL40">
        <v>3.2648183290000001</v>
      </c>
      <c r="BM40">
        <v>-1.7812538139999999E-4</v>
      </c>
      <c r="BN40">
        <v>240</v>
      </c>
      <c r="BO40" s="8">
        <f t="shared" si="27"/>
        <v>-1.8865872241528231E-5</v>
      </c>
      <c r="BP40" s="8" t="str">
        <f t="shared" si="28"/>
        <v>NA</v>
      </c>
      <c r="BQ40" s="8">
        <f t="shared" si="29"/>
        <v>-1.5925950915847176E-4</v>
      </c>
      <c r="BR40">
        <v>3.019982927</v>
      </c>
      <c r="BS40">
        <v>-2.1100682020000001E-4</v>
      </c>
      <c r="BT40">
        <v>240</v>
      </c>
      <c r="BU40" s="8">
        <f t="shared" si="30"/>
        <v>-3.5031204163131039E-5</v>
      </c>
      <c r="BV40" s="8">
        <f t="shared" si="31"/>
        <v>2.2172144383001578E-5</v>
      </c>
      <c r="BW40" s="8">
        <f t="shared" si="32"/>
        <v>-1.9814776041987054E-4</v>
      </c>
      <c r="BX40">
        <v>3.5061454169999999</v>
      </c>
      <c r="BY40">
        <v>-2.0031970659999999E-4</v>
      </c>
      <c r="BZ40">
        <v>240</v>
      </c>
      <c r="CA40" s="8">
        <f t="shared" si="33"/>
        <v>-2.0260389654698524E-5</v>
      </c>
      <c r="CB40" s="8" t="str">
        <f t="shared" si="34"/>
        <v>NA</v>
      </c>
      <c r="CC40" s="8">
        <f t="shared" si="35"/>
        <v>-1.8005931694530146E-4</v>
      </c>
      <c r="CD40">
        <v>4.8114729110000001</v>
      </c>
      <c r="CE40" s="1">
        <v>1.8655E-5</v>
      </c>
      <c r="CF40">
        <v>240</v>
      </c>
      <c r="CG40" s="8">
        <f t="shared" si="36"/>
        <v>-2.2803474040100483E-5</v>
      </c>
      <c r="CH40" s="8" t="str">
        <f t="shared" si="37"/>
        <v>NA</v>
      </c>
      <c r="CI40" s="8">
        <f t="shared" si="38"/>
        <v>4.1458474040100483E-5</v>
      </c>
      <c r="CJ40">
        <v>2.8553654119999998</v>
      </c>
      <c r="CK40">
        <v>-2.3376046709999999E-4</v>
      </c>
      <c r="CL40">
        <v>240</v>
      </c>
      <c r="CM40" s="8">
        <f t="shared" si="39"/>
        <v>-3.3121673574320435E-5</v>
      </c>
      <c r="CN40" s="8">
        <f t="shared" si="40"/>
        <v>2.5023608935733347E-5</v>
      </c>
      <c r="CO40" s="8">
        <f t="shared" si="41"/>
        <v>-2.2566240246141292E-4</v>
      </c>
      <c r="CP40">
        <v>3.2576258259999999</v>
      </c>
      <c r="CQ40">
        <v>-2.141881074E-4</v>
      </c>
      <c r="CR40">
        <v>240</v>
      </c>
      <c r="CS40" s="8">
        <f t="shared" si="42"/>
        <v>-1.8824310099619903E-5</v>
      </c>
      <c r="CT40" s="8" t="str">
        <f t="shared" si="43"/>
        <v>NA</v>
      </c>
      <c r="CU40" s="8">
        <f t="shared" si="44"/>
        <v>-1.9536379730038009E-4</v>
      </c>
      <c r="CV40">
        <v>5.1772029140000004</v>
      </c>
      <c r="CW40" s="1">
        <v>-1.6631000000000001E-5</v>
      </c>
      <c r="CX40">
        <v>240</v>
      </c>
      <c r="CY40" s="8">
        <f t="shared" si="45"/>
        <v>-2.4536813244822941E-5</v>
      </c>
      <c r="CZ40" s="10" t="str">
        <f t="shared" si="46"/>
        <v>NA</v>
      </c>
      <c r="DA40" s="8">
        <f t="shared" si="47"/>
        <v>7.9058132448229407E-6</v>
      </c>
      <c r="DB40" t="s">
        <v>3</v>
      </c>
      <c r="DC40" s="5" t="s">
        <v>7</v>
      </c>
    </row>
    <row r="41" spans="1:107" x14ac:dyDescent="0.25">
      <c r="A41" s="9">
        <v>45621.577083275464</v>
      </c>
      <c r="B41" t="s">
        <v>0</v>
      </c>
      <c r="C41">
        <v>40</v>
      </c>
      <c r="D41" s="7">
        <v>45621</v>
      </c>
      <c r="E41">
        <v>13.55500002</v>
      </c>
      <c r="F41">
        <v>14.101745810000001</v>
      </c>
      <c r="G41">
        <v>13.953562529999999</v>
      </c>
      <c r="H41">
        <v>14.112058319999999</v>
      </c>
      <c r="I41">
        <v>14.19052087</v>
      </c>
      <c r="J41">
        <v>3.0523858270000002</v>
      </c>
      <c r="K41">
        <v>-2.641134667E-4</v>
      </c>
      <c r="L41">
        <v>240</v>
      </c>
      <c r="M41" s="8">
        <f t="shared" si="0"/>
        <v>-3.5519637822396905E-5</v>
      </c>
      <c r="N41" s="8">
        <f t="shared" si="1"/>
        <v>2.1610869230988062E-5</v>
      </c>
      <c r="O41" s="8">
        <f t="shared" si="2"/>
        <v>-2.5020469810859114E-4</v>
      </c>
      <c r="P41">
        <v>5.217120403</v>
      </c>
      <c r="Q41" s="1">
        <v>2.441E-6</v>
      </c>
      <c r="R41">
        <v>240</v>
      </c>
      <c r="S41" s="8">
        <f t="shared" si="3"/>
        <v>-2.4748153875060017E-5</v>
      </c>
      <c r="T41" s="10" t="str">
        <f t="shared" si="4"/>
        <v>NA</v>
      </c>
      <c r="U41" s="8">
        <f t="shared" si="5"/>
        <v>2.7189153875060016E-5</v>
      </c>
      <c r="V41">
        <v>2.6762433209999998</v>
      </c>
      <c r="W41">
        <v>-1.9827271560000001E-4</v>
      </c>
      <c r="X41">
        <v>240</v>
      </c>
      <c r="Y41" s="8">
        <f t="shared" si="6"/>
        <v>-3.114258775731391E-5</v>
      </c>
      <c r="Z41" s="8">
        <f t="shared" si="7"/>
        <v>2.8126318225796999E-5</v>
      </c>
      <c r="AA41" s="8">
        <f t="shared" si="8"/>
        <v>-1.9525644606848308E-4</v>
      </c>
      <c r="AB41">
        <v>2.764254588</v>
      </c>
      <c r="AC41">
        <v>-2.5225287930000001E-4</v>
      </c>
      <c r="AD41">
        <v>240</v>
      </c>
      <c r="AE41" s="8">
        <f t="shared" si="9"/>
        <v>-1.6009659479099563E-5</v>
      </c>
      <c r="AF41" s="8" t="str">
        <f t="shared" si="10"/>
        <v>NA</v>
      </c>
      <c r="AG41" s="8">
        <f t="shared" si="11"/>
        <v>-2.3624321982090044E-4</v>
      </c>
      <c r="AH41">
        <v>2.289267078</v>
      </c>
      <c r="AI41">
        <v>-1.7158714250000001E-4</v>
      </c>
      <c r="AJ41">
        <v>240</v>
      </c>
      <c r="AK41" s="8">
        <f t="shared" si="12"/>
        <v>-1.3258687001768036E-5</v>
      </c>
      <c r="AL41" s="8">
        <f t="shared" si="13"/>
        <v>3.1972048806446797E-7</v>
      </c>
      <c r="AM41" s="8">
        <f t="shared" si="14"/>
        <v>-1.5864817598629645E-4</v>
      </c>
      <c r="AN41">
        <v>1.5452758369999999</v>
      </c>
      <c r="AO41">
        <v>-3.0673895250000002E-4</v>
      </c>
      <c r="AP41">
        <v>240</v>
      </c>
      <c r="AQ41" s="8">
        <f t="shared" si="15"/>
        <v>-8.9497327992317924E-6</v>
      </c>
      <c r="AR41" s="8">
        <f t="shared" si="16"/>
        <v>2.248230050945092E-5</v>
      </c>
      <c r="AS41" s="8">
        <f t="shared" si="17"/>
        <v>-3.2027152021021915E-4</v>
      </c>
      <c r="AT41">
        <v>2.6526362479999999</v>
      </c>
      <c r="AU41">
        <v>-2.6775434180000002E-4</v>
      </c>
      <c r="AV41">
        <v>240</v>
      </c>
      <c r="AW41" s="8">
        <f t="shared" si="18"/>
        <v>-1.5363202520040931E-5</v>
      </c>
      <c r="AX41" s="8" t="str">
        <f t="shared" si="19"/>
        <v>NA</v>
      </c>
      <c r="AY41" s="8">
        <f t="shared" si="20"/>
        <v>-2.5239113927995907E-4</v>
      </c>
      <c r="AZ41">
        <v>2.4917595850000001</v>
      </c>
      <c r="BA41">
        <v>-2.8713374269999999E-4</v>
      </c>
      <c r="BB41">
        <v>240</v>
      </c>
      <c r="BC41" s="8">
        <f t="shared" si="21"/>
        <v>-2.8995809512938747E-5</v>
      </c>
      <c r="BD41" s="8">
        <f t="shared" si="22"/>
        <v>9.2929493238883823E-5</v>
      </c>
      <c r="BE41" s="8">
        <f t="shared" si="23"/>
        <v>-3.5106742642594506E-4</v>
      </c>
      <c r="BF41">
        <v>5.155120438</v>
      </c>
      <c r="BG41" s="1">
        <v>2.4715E-5</v>
      </c>
      <c r="BH41">
        <v>240</v>
      </c>
      <c r="BI41" s="8">
        <f t="shared" si="24"/>
        <v>-2.4454048208419465E-5</v>
      </c>
      <c r="BJ41" s="10" t="str">
        <f t="shared" si="25"/>
        <v>NA</v>
      </c>
      <c r="BK41" s="8">
        <f t="shared" si="26"/>
        <v>4.9169048208419464E-5</v>
      </c>
      <c r="BL41">
        <v>3.0566020800000002</v>
      </c>
      <c r="BM41">
        <v>-1.4445885959999999E-4</v>
      </c>
      <c r="BN41">
        <v>240</v>
      </c>
      <c r="BO41" s="8">
        <f t="shared" si="27"/>
        <v>-1.770284064150297E-5</v>
      </c>
      <c r="BP41" s="8" t="str">
        <f t="shared" si="28"/>
        <v>NA</v>
      </c>
      <c r="BQ41" s="8">
        <f t="shared" si="29"/>
        <v>-1.2675601895849702E-4</v>
      </c>
      <c r="BR41">
        <v>2.799532905</v>
      </c>
      <c r="BS41">
        <v>-1.66996675E-4</v>
      </c>
      <c r="BT41">
        <v>240</v>
      </c>
      <c r="BU41" s="8">
        <f t="shared" si="30"/>
        <v>-3.2577269222618059E-5</v>
      </c>
      <c r="BV41" s="8">
        <f t="shared" si="31"/>
        <v>2.5990726041107261E-5</v>
      </c>
      <c r="BW41" s="8">
        <f t="shared" si="32"/>
        <v>-1.6041013181848922E-4</v>
      </c>
      <c r="BX41">
        <v>3.2969775120000002</v>
      </c>
      <c r="BY41">
        <v>-1.7205140190000001E-4</v>
      </c>
      <c r="BZ41">
        <v>240</v>
      </c>
      <c r="CA41" s="8">
        <f t="shared" si="33"/>
        <v>-1.90950166118957E-5</v>
      </c>
      <c r="CB41" s="8" t="str">
        <f t="shared" si="34"/>
        <v>NA</v>
      </c>
      <c r="CC41" s="8">
        <f t="shared" si="35"/>
        <v>-1.5295638528810431E-4</v>
      </c>
      <c r="CD41">
        <v>4.7539587479999996</v>
      </c>
      <c r="CE41">
        <v>-1.6962451479999999E-4</v>
      </c>
      <c r="CF41">
        <v>240</v>
      </c>
      <c r="CG41" s="8">
        <f t="shared" si="36"/>
        <v>-2.2551080581452252E-5</v>
      </c>
      <c r="CH41" s="8" t="str">
        <f t="shared" si="37"/>
        <v>NA</v>
      </c>
      <c r="CI41" s="8">
        <f t="shared" si="38"/>
        <v>-1.4707343421854773E-4</v>
      </c>
      <c r="CJ41">
        <v>2.5706079220000002</v>
      </c>
      <c r="CK41">
        <v>-1.5916037610000001E-4</v>
      </c>
      <c r="CL41">
        <v>240</v>
      </c>
      <c r="CM41" s="8">
        <f t="shared" si="39"/>
        <v>-2.9913342397662865E-5</v>
      </c>
      <c r="CN41" s="8">
        <f t="shared" si="40"/>
        <v>2.9956108912177944E-5</v>
      </c>
      <c r="CO41" s="8">
        <f t="shared" si="41"/>
        <v>-1.592031426145151E-4</v>
      </c>
      <c r="CP41">
        <v>3.0375004190000001</v>
      </c>
      <c r="CQ41">
        <v>-1.3900571080000001E-4</v>
      </c>
      <c r="CR41">
        <v>240</v>
      </c>
      <c r="CS41" s="8">
        <f t="shared" si="42"/>
        <v>-1.7592210061590843E-5</v>
      </c>
      <c r="CT41" s="8" t="str">
        <f t="shared" si="43"/>
        <v>NA</v>
      </c>
      <c r="CU41" s="8">
        <f t="shared" si="44"/>
        <v>-1.2141350073840916E-4</v>
      </c>
      <c r="CV41">
        <v>5.1869879030000003</v>
      </c>
      <c r="CW41" s="1">
        <v>4.9743999999999997E-5</v>
      </c>
      <c r="CX41">
        <v>240</v>
      </c>
      <c r="CY41" s="8">
        <f t="shared" si="45"/>
        <v>-2.460521606856212E-5</v>
      </c>
      <c r="CZ41" s="10" t="str">
        <f t="shared" si="46"/>
        <v>NA</v>
      </c>
      <c r="DA41" s="8">
        <f t="shared" si="47"/>
        <v>7.434921606856212E-5</v>
      </c>
      <c r="DB41" t="s">
        <v>3</v>
      </c>
      <c r="DC41" s="5" t="s">
        <v>7</v>
      </c>
    </row>
    <row r="42" spans="1:107" x14ac:dyDescent="0.25">
      <c r="A42" s="9">
        <v>45621.590972164355</v>
      </c>
      <c r="B42" t="s">
        <v>0</v>
      </c>
      <c r="C42">
        <v>41</v>
      </c>
      <c r="D42" s="7">
        <v>45621</v>
      </c>
      <c r="E42">
        <v>14.115000009999999</v>
      </c>
      <c r="F42">
        <v>14.113925</v>
      </c>
      <c r="G42">
        <v>13.949829080000001</v>
      </c>
      <c r="H42">
        <v>14.03402917</v>
      </c>
      <c r="I42">
        <v>14.123499989999999</v>
      </c>
      <c r="J42">
        <v>2.7343699890000002</v>
      </c>
      <c r="K42">
        <v>-2.854056209E-4</v>
      </c>
      <c r="L42">
        <v>240</v>
      </c>
      <c r="M42" s="8">
        <f t="shared" si="0"/>
        <v>-3.1919827793903218E-5</v>
      </c>
      <c r="N42" s="8">
        <f t="shared" si="1"/>
        <v>2.7119462221620234E-5</v>
      </c>
      <c r="O42" s="8">
        <f t="shared" si="2"/>
        <v>-2.8060525532771699E-4</v>
      </c>
      <c r="P42">
        <v>5.2372328960000001</v>
      </c>
      <c r="Q42" s="1">
        <v>1.9114999999999999E-5</v>
      </c>
      <c r="R42">
        <v>240</v>
      </c>
      <c r="S42" s="8">
        <f t="shared" si="3"/>
        <v>-2.4865801618172269E-5</v>
      </c>
      <c r="T42" s="10" t="str">
        <f t="shared" si="4"/>
        <v>NA</v>
      </c>
      <c r="U42" s="8">
        <f t="shared" si="5"/>
        <v>4.3980801618172268E-5</v>
      </c>
      <c r="V42">
        <v>2.4503108299999998</v>
      </c>
      <c r="W42">
        <v>-1.7270670170000001E-4</v>
      </c>
      <c r="X42">
        <v>240</v>
      </c>
      <c r="Y42" s="8">
        <f t="shared" si="6"/>
        <v>-2.86038466080956E-5</v>
      </c>
      <c r="Z42" s="8">
        <f t="shared" si="7"/>
        <v>3.2039865878347148E-5</v>
      </c>
      <c r="AA42" s="8">
        <f t="shared" si="8"/>
        <v>-1.7614272097025155E-4</v>
      </c>
      <c r="AB42">
        <v>2.4644883320000002</v>
      </c>
      <c r="AC42">
        <v>-2.4830414749999998E-4</v>
      </c>
      <c r="AD42">
        <v>240</v>
      </c>
      <c r="AE42" s="8">
        <f t="shared" si="9"/>
        <v>-1.4305886465510922E-5</v>
      </c>
      <c r="AF42" s="8" t="str">
        <f t="shared" si="10"/>
        <v>NA</v>
      </c>
      <c r="AG42" s="8">
        <f t="shared" si="11"/>
        <v>-2.3399826103448905E-4</v>
      </c>
      <c r="AH42">
        <v>2.0953325029999998</v>
      </c>
      <c r="AI42">
        <v>-2.0050835180000001E-4</v>
      </c>
      <c r="AJ42">
        <v>240</v>
      </c>
      <c r="AK42" s="8">
        <f t="shared" si="12"/>
        <v>-1.216300702510805E-5</v>
      </c>
      <c r="AL42" s="8">
        <f t="shared" si="13"/>
        <v>6.0967919110747784E-6</v>
      </c>
      <c r="AM42" s="8">
        <f t="shared" si="14"/>
        <v>-1.9444213668596674E-4</v>
      </c>
      <c r="AN42">
        <v>1.214729164</v>
      </c>
      <c r="AO42">
        <v>-2.2622743880000001E-4</v>
      </c>
      <c r="AP42">
        <v>240</v>
      </c>
      <c r="AQ42" s="8">
        <f t="shared" si="15"/>
        <v>-7.0512719743438394E-6</v>
      </c>
      <c r="AR42" s="8">
        <f t="shared" si="16"/>
        <v>3.2328877575760168E-5</v>
      </c>
      <c r="AS42" s="8">
        <f t="shared" si="17"/>
        <v>-2.5150504440141631E-4</v>
      </c>
      <c r="AT42">
        <v>2.3521341690000002</v>
      </c>
      <c r="AU42">
        <v>-2.4840819169999999E-4</v>
      </c>
      <c r="AV42">
        <v>240</v>
      </c>
      <c r="AW42" s="8">
        <f t="shared" si="18"/>
        <v>-1.3653691898819215E-5</v>
      </c>
      <c r="AX42" s="8" t="str">
        <f t="shared" si="19"/>
        <v>NA</v>
      </c>
      <c r="AY42" s="8">
        <f t="shared" si="20"/>
        <v>-2.3475449980118077E-4</v>
      </c>
      <c r="AZ42">
        <v>2.1920816620000001</v>
      </c>
      <c r="BA42">
        <v>-2.3719245200000001E-4</v>
      </c>
      <c r="BB42">
        <v>240</v>
      </c>
      <c r="BC42" s="8">
        <f t="shared" si="21"/>
        <v>-2.5589393331076807E-5</v>
      </c>
      <c r="BD42" s="8">
        <f t="shared" si="22"/>
        <v>1.0833060765279381E-4</v>
      </c>
      <c r="BE42" s="8">
        <f t="shared" si="23"/>
        <v>-3.1993366632171699E-4</v>
      </c>
      <c r="BF42">
        <v>5.1728337729999998</v>
      </c>
      <c r="BG42" s="1">
        <v>-3.6221E-6</v>
      </c>
      <c r="BH42">
        <v>240</v>
      </c>
      <c r="BI42" s="8">
        <f t="shared" si="24"/>
        <v>-2.4560041716197061E-5</v>
      </c>
      <c r="BJ42" s="10" t="str">
        <f t="shared" si="25"/>
        <v>NA</v>
      </c>
      <c r="BK42" s="8">
        <f t="shared" si="26"/>
        <v>2.0937941716197061E-5</v>
      </c>
      <c r="BL42">
        <v>2.8662225170000002</v>
      </c>
      <c r="BM42">
        <v>-1.7474855229999999E-4</v>
      </c>
      <c r="BN42">
        <v>240</v>
      </c>
      <c r="BO42" s="8">
        <f t="shared" si="27"/>
        <v>-1.6637877071958867E-5</v>
      </c>
      <c r="BP42" s="8" t="str">
        <f t="shared" si="28"/>
        <v>NA</v>
      </c>
      <c r="BQ42" s="8">
        <f t="shared" si="29"/>
        <v>-1.5811067522804111E-4</v>
      </c>
      <c r="BR42">
        <v>2.5681408270000001</v>
      </c>
      <c r="BS42">
        <v>-2.0329394059999999E-4</v>
      </c>
      <c r="BT42">
        <v>240</v>
      </c>
      <c r="BU42" s="8">
        <f t="shared" si="30"/>
        <v>-2.997934196107511E-5</v>
      </c>
      <c r="BV42" s="8">
        <f t="shared" si="31"/>
        <v>2.9998843331663759E-5</v>
      </c>
      <c r="BW42" s="8">
        <f t="shared" si="32"/>
        <v>-2.0331344197058865E-4</v>
      </c>
      <c r="BX42">
        <v>3.0803512460000002</v>
      </c>
      <c r="BY42">
        <v>-2.2240653730000001E-4</v>
      </c>
      <c r="BZ42">
        <v>240</v>
      </c>
      <c r="CA42" s="8">
        <f t="shared" si="33"/>
        <v>-1.7880853655090916E-5</v>
      </c>
      <c r="CB42" s="8" t="str">
        <f t="shared" si="34"/>
        <v>NA</v>
      </c>
      <c r="CC42" s="8">
        <f t="shared" si="35"/>
        <v>-2.045256836449091E-4</v>
      </c>
      <c r="CD42">
        <v>4.5430154160000003</v>
      </c>
      <c r="CE42">
        <v>-1.185160041E-4</v>
      </c>
      <c r="CF42">
        <v>240</v>
      </c>
      <c r="CG42" s="8">
        <f t="shared" si="36"/>
        <v>-2.1569733927401491E-5</v>
      </c>
      <c r="CH42" s="8" t="str">
        <f t="shared" si="37"/>
        <v>NA</v>
      </c>
      <c r="CI42" s="8">
        <f t="shared" si="38"/>
        <v>-9.6946270172598516E-5</v>
      </c>
      <c r="CJ42">
        <v>2.3544812579999999</v>
      </c>
      <c r="CK42">
        <v>-2.7129506979999999E-4</v>
      </c>
      <c r="CL42">
        <v>240</v>
      </c>
      <c r="CM42" s="8">
        <f t="shared" si="39"/>
        <v>-2.7485174501501084E-5</v>
      </c>
      <c r="CN42" s="8">
        <f t="shared" si="40"/>
        <v>3.3699802414635256E-5</v>
      </c>
      <c r="CO42" s="8">
        <f t="shared" si="41"/>
        <v>-2.7750969771313418E-4</v>
      </c>
      <c r="CP42">
        <v>2.8351679089999999</v>
      </c>
      <c r="CQ42">
        <v>-1.9377034879999999E-4</v>
      </c>
      <c r="CR42">
        <v>240</v>
      </c>
      <c r="CS42" s="8">
        <f t="shared" si="42"/>
        <v>-1.6457610973511399E-5</v>
      </c>
      <c r="CT42" s="8" t="str">
        <f t="shared" si="43"/>
        <v>NA</v>
      </c>
      <c r="CU42" s="8">
        <f t="shared" si="44"/>
        <v>-1.773127378264886E-4</v>
      </c>
      <c r="CV42">
        <v>5.2023054039999996</v>
      </c>
      <c r="CW42" s="1">
        <v>-1.8564999999999999E-5</v>
      </c>
      <c r="CX42">
        <v>240</v>
      </c>
      <c r="CY42" s="8">
        <f t="shared" si="45"/>
        <v>-2.4699969755366312E-5</v>
      </c>
      <c r="CZ42" s="10" t="str">
        <f t="shared" si="46"/>
        <v>NA</v>
      </c>
      <c r="DA42" s="8">
        <f t="shared" si="47"/>
        <v>6.1349697553663132E-6</v>
      </c>
      <c r="DB42" t="s">
        <v>3</v>
      </c>
      <c r="DC42" s="5" t="s">
        <v>7</v>
      </c>
    </row>
    <row r="43" spans="1:107" x14ac:dyDescent="0.25">
      <c r="A43" s="9">
        <v>45621.604861053238</v>
      </c>
      <c r="B43" t="s">
        <v>0</v>
      </c>
      <c r="C43">
        <v>42</v>
      </c>
      <c r="D43" s="7">
        <v>45621</v>
      </c>
      <c r="E43">
        <v>14.31500001</v>
      </c>
      <c r="F43">
        <v>14.101466670000001</v>
      </c>
      <c r="G43">
        <v>13.97389585</v>
      </c>
      <c r="H43">
        <v>14.10369169</v>
      </c>
      <c r="I43">
        <v>14.22854169</v>
      </c>
      <c r="J43">
        <v>2.4374287419999998</v>
      </c>
      <c r="K43">
        <v>-1.9112556659999999E-4</v>
      </c>
      <c r="L43">
        <v>240</v>
      </c>
      <c r="M43" s="8">
        <f t="shared" si="0"/>
        <v>-2.8543354736543719E-5</v>
      </c>
      <c r="N43" s="8">
        <f t="shared" si="1"/>
        <v>3.226300627320228E-5</v>
      </c>
      <c r="O43" s="8">
        <f t="shared" si="2"/>
        <v>-1.9484521813665855E-4</v>
      </c>
      <c r="P43">
        <v>5.2765291689999998</v>
      </c>
      <c r="Q43" s="1">
        <v>6.2152999999999999E-5</v>
      </c>
      <c r="R43">
        <v>240</v>
      </c>
      <c r="S43" s="8">
        <f t="shared" si="3"/>
        <v>-2.5074784118290095E-5</v>
      </c>
      <c r="T43" s="10" t="str">
        <f t="shared" si="4"/>
        <v>NA</v>
      </c>
      <c r="U43" s="8">
        <f t="shared" si="5"/>
        <v>8.7227784118290097E-5</v>
      </c>
      <c r="V43">
        <v>2.2493141720000001</v>
      </c>
      <c r="W43">
        <v>-1.5747318670000001E-4</v>
      </c>
      <c r="X43">
        <v>240</v>
      </c>
      <c r="Y43" s="8">
        <f t="shared" si="6"/>
        <v>-2.6340450992077097E-5</v>
      </c>
      <c r="Z43" s="8">
        <f t="shared" si="7"/>
        <v>3.5521481097144179E-5</v>
      </c>
      <c r="AA43" s="8">
        <f t="shared" si="8"/>
        <v>-1.6665421680506708E-4</v>
      </c>
      <c r="AB43">
        <v>2.171945413</v>
      </c>
      <c r="AC43">
        <v>-2.357522193E-4</v>
      </c>
      <c r="AD43">
        <v>240</v>
      </c>
      <c r="AE43" s="8">
        <f t="shared" si="9"/>
        <v>-1.263626257174271E-5</v>
      </c>
      <c r="AF43" s="8">
        <f t="shared" si="10"/>
        <v>3.8145879616518331E-6</v>
      </c>
      <c r="AG43" s="8">
        <f t="shared" si="11"/>
        <v>-2.2693054468990914E-4</v>
      </c>
      <c r="AH43">
        <v>1.923898756</v>
      </c>
      <c r="AI43">
        <v>-1.4538860770000001E-4</v>
      </c>
      <c r="AJ43">
        <v>240</v>
      </c>
      <c r="AK43" s="8">
        <f t="shared" si="12"/>
        <v>-1.1193140350928866E-5</v>
      </c>
      <c r="AL43" s="8">
        <f t="shared" si="13"/>
        <v>1.1203591463105544E-5</v>
      </c>
      <c r="AM43" s="8">
        <f t="shared" si="14"/>
        <v>-1.4539905881217667E-4</v>
      </c>
      <c r="AN43">
        <v>2.6808750140000002</v>
      </c>
      <c r="AO43">
        <v>4.2555251890000001E-3</v>
      </c>
      <c r="AP43">
        <v>240</v>
      </c>
      <c r="AQ43" s="8">
        <f t="shared" si="15"/>
        <v>-1.559718784651077E-5</v>
      </c>
      <c r="AR43" s="8" t="str">
        <f t="shared" si="16"/>
        <v>NA</v>
      </c>
      <c r="AS43" s="8">
        <f t="shared" si="17"/>
        <v>4.2711223768465111E-3</v>
      </c>
      <c r="AT43">
        <v>2.0202229150000002</v>
      </c>
      <c r="AU43">
        <v>-3.4052769339999999E-4</v>
      </c>
      <c r="AV43">
        <v>240</v>
      </c>
      <c r="AW43" s="8">
        <f t="shared" si="18"/>
        <v>-1.1753549170524875E-5</v>
      </c>
      <c r="AX43" s="8">
        <f t="shared" si="19"/>
        <v>8.3342137551625352E-6</v>
      </c>
      <c r="AY43" s="8">
        <f t="shared" si="20"/>
        <v>-3.3710835798463762E-4</v>
      </c>
      <c r="AZ43">
        <v>1.910457501</v>
      </c>
      <c r="BA43">
        <v>-2.3975732140000001E-4</v>
      </c>
      <c r="BB43">
        <v>240</v>
      </c>
      <c r="BC43" s="8">
        <f t="shared" si="21"/>
        <v>-2.2372291431744275E-5</v>
      </c>
      <c r="BD43" s="8">
        <f t="shared" si="22"/>
        <v>1.2280389911805269E-4</v>
      </c>
      <c r="BE43" s="8">
        <f t="shared" si="23"/>
        <v>-3.4018892908630843E-4</v>
      </c>
      <c r="BF43">
        <v>5.1690250219999996</v>
      </c>
      <c r="BG43" s="1">
        <v>5.4643999999999997E-6</v>
      </c>
      <c r="BH43">
        <v>240</v>
      </c>
      <c r="BI43" s="8">
        <f t="shared" si="24"/>
        <v>-2.4563909793235091E-5</v>
      </c>
      <c r="BJ43" s="10" t="str">
        <f t="shared" si="25"/>
        <v>NA</v>
      </c>
      <c r="BK43" s="8">
        <f t="shared" si="26"/>
        <v>3.0028309793235089E-5</v>
      </c>
      <c r="BL43">
        <v>2.6641270889999999</v>
      </c>
      <c r="BM43">
        <v>-1.6622487529999999E-4</v>
      </c>
      <c r="BN43">
        <v>240</v>
      </c>
      <c r="BO43" s="8">
        <f t="shared" si="27"/>
        <v>-1.5499749312114298E-5</v>
      </c>
      <c r="BP43" s="8" t="str">
        <f t="shared" si="28"/>
        <v>NA</v>
      </c>
      <c r="BQ43" s="8">
        <f t="shared" si="29"/>
        <v>-1.507251259878857E-4</v>
      </c>
      <c r="BR43">
        <v>2.3274400040000001</v>
      </c>
      <c r="BS43">
        <v>-2.065495049E-4</v>
      </c>
      <c r="BT43">
        <v>240</v>
      </c>
      <c r="BU43" s="8">
        <f t="shared" si="30"/>
        <v>-2.7255338594097349E-5</v>
      </c>
      <c r="BV43" s="8">
        <f t="shared" si="31"/>
        <v>3.4168204438820929E-5</v>
      </c>
      <c r="BW43" s="8">
        <f t="shared" si="32"/>
        <v>-2.1346237074472359E-4</v>
      </c>
      <c r="BX43">
        <v>2.8470241660000002</v>
      </c>
      <c r="BY43">
        <v>-1.7919865360000001E-4</v>
      </c>
      <c r="BZ43">
        <v>240</v>
      </c>
      <c r="CA43" s="8">
        <f t="shared" si="33"/>
        <v>-1.6563834751252473E-5</v>
      </c>
      <c r="CB43" s="8" t="str">
        <f t="shared" si="34"/>
        <v>NA</v>
      </c>
      <c r="CC43" s="8">
        <f t="shared" si="35"/>
        <v>-1.6263481884874753E-4</v>
      </c>
      <c r="CD43">
        <v>4.5096849920000004</v>
      </c>
      <c r="CE43" s="1">
        <v>3.7023000000000001E-5</v>
      </c>
      <c r="CF43">
        <v>240</v>
      </c>
      <c r="CG43" s="8">
        <f t="shared" si="36"/>
        <v>-2.1430636313022306E-5</v>
      </c>
      <c r="CH43" s="8" t="str">
        <f t="shared" si="37"/>
        <v>NA</v>
      </c>
      <c r="CI43" s="8">
        <f t="shared" si="38"/>
        <v>5.845363631302231E-5</v>
      </c>
      <c r="CJ43">
        <v>2.0903691649999998</v>
      </c>
      <c r="CK43">
        <v>-1.337679782E-4</v>
      </c>
      <c r="CL43">
        <v>240</v>
      </c>
      <c r="CM43" s="8">
        <f t="shared" si="39"/>
        <v>-2.4479135565608134E-5</v>
      </c>
      <c r="CN43" s="8">
        <f t="shared" si="40"/>
        <v>3.8274687846099191E-5</v>
      </c>
      <c r="CO43" s="8">
        <f t="shared" si="41"/>
        <v>-1.4756353048049105E-4</v>
      </c>
      <c r="CP43">
        <v>2.6266437539999998</v>
      </c>
      <c r="CQ43">
        <v>-1.795092126E-4</v>
      </c>
      <c r="CR43">
        <v>240</v>
      </c>
      <c r="CS43" s="8">
        <f t="shared" si="42"/>
        <v>-1.5281673268264576E-5</v>
      </c>
      <c r="CT43" s="8" t="str">
        <f t="shared" si="43"/>
        <v>NA</v>
      </c>
      <c r="CU43" s="8">
        <f t="shared" si="44"/>
        <v>-1.6422753933173544E-4</v>
      </c>
      <c r="CV43">
        <v>5.1961991689999998</v>
      </c>
      <c r="CW43" s="1">
        <v>2.3750000000000001E-5</v>
      </c>
      <c r="CX43">
        <v>240</v>
      </c>
      <c r="CY43" s="8">
        <f t="shared" si="45"/>
        <v>-2.4693045034944143E-5</v>
      </c>
      <c r="CZ43" s="10" t="str">
        <f t="shared" si="46"/>
        <v>NA</v>
      </c>
      <c r="DA43" s="8">
        <f t="shared" si="47"/>
        <v>4.8443045034944141E-5</v>
      </c>
      <c r="DB43" t="s">
        <v>3</v>
      </c>
      <c r="DC43" s="5" t="s">
        <v>7</v>
      </c>
    </row>
    <row r="44" spans="1:107" x14ac:dyDescent="0.25">
      <c r="A44" s="9">
        <v>45621.618749942128</v>
      </c>
      <c r="B44" t="s">
        <v>0</v>
      </c>
      <c r="C44">
        <v>43</v>
      </c>
      <c r="D44" s="7">
        <v>45621</v>
      </c>
      <c r="E44">
        <v>14.55500002</v>
      </c>
      <c r="F44">
        <v>14.05419992</v>
      </c>
      <c r="G44">
        <v>13.95946245</v>
      </c>
      <c r="H44">
        <v>14.01235421</v>
      </c>
      <c r="I44">
        <v>14.09421255</v>
      </c>
      <c r="J44">
        <v>2.1545475010000001</v>
      </c>
      <c r="K44">
        <v>-2.6543631450000001E-4</v>
      </c>
      <c r="L44">
        <v>240</v>
      </c>
      <c r="M44" s="8">
        <f t="shared" si="0"/>
        <v>-2.5310147690087424E-5</v>
      </c>
      <c r="N44" s="8">
        <f t="shared" si="1"/>
        <v>3.7163006320853776E-5</v>
      </c>
      <c r="O44" s="8">
        <f t="shared" si="2"/>
        <v>-2.7728917313076635E-4</v>
      </c>
      <c r="P44">
        <v>5.338167103</v>
      </c>
      <c r="Q44" s="1">
        <v>3.3460999999999997E-5</v>
      </c>
      <c r="R44">
        <v>240</v>
      </c>
      <c r="S44" s="8">
        <f t="shared" si="3"/>
        <v>-2.5390365872811149E-5</v>
      </c>
      <c r="T44" s="10" t="str">
        <f t="shared" si="4"/>
        <v>NA</v>
      </c>
      <c r="U44" s="8">
        <f t="shared" si="5"/>
        <v>5.8851365872811143E-5</v>
      </c>
      <c r="V44">
        <v>2.0451554120000002</v>
      </c>
      <c r="W44">
        <v>-1.8874633779999999E-4</v>
      </c>
      <c r="X44">
        <v>240</v>
      </c>
      <c r="Y44" s="8">
        <f t="shared" si="6"/>
        <v>-2.4025084386803498E-5</v>
      </c>
      <c r="Z44" s="8">
        <f t="shared" si="7"/>
        <v>3.9057869477625263E-5</v>
      </c>
      <c r="AA44" s="8">
        <f t="shared" si="8"/>
        <v>-2.0377912289082175E-4</v>
      </c>
      <c r="AB44">
        <v>1.9222441729999999</v>
      </c>
      <c r="AC44">
        <v>-2.6026525279999998E-4</v>
      </c>
      <c r="AD44">
        <v>240</v>
      </c>
      <c r="AE44" s="8">
        <f t="shared" si="9"/>
        <v>-1.1208765990895067E-5</v>
      </c>
      <c r="AF44" s="8">
        <f t="shared" si="10"/>
        <v>1.1252879446778903E-5</v>
      </c>
      <c r="AG44" s="8">
        <f t="shared" si="11"/>
        <v>-2.6030936625588382E-4</v>
      </c>
      <c r="AH44">
        <v>1.789415422</v>
      </c>
      <c r="AI44" s="1">
        <v>-8.7460999999999995E-5</v>
      </c>
      <c r="AJ44">
        <v>240</v>
      </c>
      <c r="AK44" s="8">
        <f t="shared" si="12"/>
        <v>-1.0434230472601228E-5</v>
      </c>
      <c r="AL44" s="8">
        <f t="shared" si="13"/>
        <v>1.5209683856494141E-5</v>
      </c>
      <c r="AM44" s="8">
        <f t="shared" si="14"/>
        <v>-9.2236453383892918E-5</v>
      </c>
      <c r="AN44">
        <v>5.1851866439999998</v>
      </c>
      <c r="AO44">
        <v>1.422314876E-4</v>
      </c>
      <c r="AP44">
        <v>240</v>
      </c>
      <c r="AQ44" s="8">
        <f t="shared" si="15"/>
        <v>-3.0235255503989776E-5</v>
      </c>
      <c r="AR44" s="8" t="str">
        <f t="shared" si="16"/>
        <v>NA</v>
      </c>
      <c r="AS44" s="8">
        <f t="shared" si="17"/>
        <v>1.7246674310398977E-4</v>
      </c>
      <c r="AT44">
        <v>1.6370879119999999</v>
      </c>
      <c r="AU44">
        <v>-3.0541462239999997E-4</v>
      </c>
      <c r="AV44">
        <v>240</v>
      </c>
      <c r="AW44" s="8">
        <f t="shared" si="18"/>
        <v>-9.545996065366153E-6</v>
      </c>
      <c r="AX44" s="8">
        <f t="shared" si="19"/>
        <v>1.9747332210117094E-5</v>
      </c>
      <c r="AY44" s="8">
        <f t="shared" si="20"/>
        <v>-3.1561595854475089E-4</v>
      </c>
      <c r="AZ44">
        <v>1.6762725030000001</v>
      </c>
      <c r="BA44">
        <v>-1.541861597E-4</v>
      </c>
      <c r="BB44">
        <v>240</v>
      </c>
      <c r="BC44" s="8">
        <f t="shared" si="21"/>
        <v>-1.9691700739979421E-5</v>
      </c>
      <c r="BD44" s="8">
        <f t="shared" si="22"/>
        <v>1.3483918657637933E-4</v>
      </c>
      <c r="BE44" s="8">
        <f t="shared" si="23"/>
        <v>-2.6933364553639991E-4</v>
      </c>
      <c r="BF44">
        <v>5.190603737</v>
      </c>
      <c r="BG44" s="1">
        <v>1.2420999999999999E-6</v>
      </c>
      <c r="BH44">
        <v>240</v>
      </c>
      <c r="BI44" s="8">
        <f t="shared" si="24"/>
        <v>-2.4688498025688501E-5</v>
      </c>
      <c r="BJ44" s="10" t="str">
        <f t="shared" si="25"/>
        <v>NA</v>
      </c>
      <c r="BK44" s="8">
        <f t="shared" si="26"/>
        <v>2.59305980256885E-5</v>
      </c>
      <c r="BL44">
        <v>2.4703120799999998</v>
      </c>
      <c r="BM44">
        <v>-1.6235723379999999E-4</v>
      </c>
      <c r="BN44">
        <v>240</v>
      </c>
      <c r="BO44" s="8">
        <f t="shared" si="27"/>
        <v>-1.4404595637809877E-5</v>
      </c>
      <c r="BP44" s="8" t="str">
        <f t="shared" si="28"/>
        <v>NA</v>
      </c>
      <c r="BQ44" s="8">
        <f t="shared" si="29"/>
        <v>-1.4795263816219011E-4</v>
      </c>
      <c r="BR44">
        <v>2.0833179199999998</v>
      </c>
      <c r="BS44">
        <v>-2.002071421E-4</v>
      </c>
      <c r="BT44">
        <v>240</v>
      </c>
      <c r="BU44" s="8">
        <f t="shared" si="30"/>
        <v>-2.4473391380850195E-5</v>
      </c>
      <c r="BV44" s="8">
        <f t="shared" si="31"/>
        <v>3.8396827796821483E-5</v>
      </c>
      <c r="BW44" s="8">
        <f t="shared" si="32"/>
        <v>-2.1413057851597128E-4</v>
      </c>
      <c r="BX44">
        <v>2.6485525120000002</v>
      </c>
      <c r="BY44">
        <v>-1.7653418169999999E-4</v>
      </c>
      <c r="BZ44">
        <v>240</v>
      </c>
      <c r="CA44" s="8">
        <f t="shared" si="33"/>
        <v>-1.54439304530566E-5</v>
      </c>
      <c r="CB44" s="8" t="str">
        <f t="shared" si="34"/>
        <v>NA</v>
      </c>
      <c r="CC44" s="8">
        <f t="shared" si="35"/>
        <v>-1.6109025124694338E-4</v>
      </c>
      <c r="CD44">
        <v>4.5674941699999998</v>
      </c>
      <c r="CE44" s="1">
        <v>1.9020000000000001E-5</v>
      </c>
      <c r="CF44">
        <v>240</v>
      </c>
      <c r="CG44" s="8">
        <f t="shared" si="36"/>
        <v>-2.1724750435979722E-5</v>
      </c>
      <c r="CH44" s="8" t="str">
        <f t="shared" si="37"/>
        <v>NA</v>
      </c>
      <c r="CI44" s="8">
        <f t="shared" si="38"/>
        <v>4.0744750435979723E-5</v>
      </c>
      <c r="CJ44">
        <v>1.897449167</v>
      </c>
      <c r="CK44">
        <v>-1.948221319E-4</v>
      </c>
      <c r="CL44">
        <v>240</v>
      </c>
      <c r="CM44" s="8">
        <f t="shared" si="39"/>
        <v>-2.2289932632681999E-5</v>
      </c>
      <c r="CN44" s="8">
        <f t="shared" si="40"/>
        <v>4.1616401124969194E-5</v>
      </c>
      <c r="CO44" s="8">
        <f t="shared" si="41"/>
        <v>-2.1414860039228718E-4</v>
      </c>
      <c r="CP44">
        <v>2.4420758299999998</v>
      </c>
      <c r="CQ44">
        <v>-2.0222770560000001E-4</v>
      </c>
      <c r="CR44">
        <v>240</v>
      </c>
      <c r="CS44" s="8">
        <f t="shared" si="42"/>
        <v>-1.4239947710581949E-5</v>
      </c>
      <c r="CT44" s="8" t="str">
        <f t="shared" si="43"/>
        <v>NA</v>
      </c>
      <c r="CU44" s="8">
        <f t="shared" si="44"/>
        <v>-1.8798775788941805E-4</v>
      </c>
      <c r="CV44">
        <v>5.2226091539999997</v>
      </c>
      <c r="CW44" s="1">
        <v>-2.0298000000000001E-5</v>
      </c>
      <c r="CX44">
        <v>240</v>
      </c>
      <c r="CY44" s="8">
        <f t="shared" si="45"/>
        <v>-2.4840728038698998E-5</v>
      </c>
      <c r="CZ44" s="10" t="str">
        <f t="shared" si="46"/>
        <v>NA</v>
      </c>
      <c r="DA44" s="8">
        <f t="shared" si="47"/>
        <v>4.542728038698997E-6</v>
      </c>
      <c r="DB44" t="s">
        <v>3</v>
      </c>
      <c r="DC44" s="5" t="s">
        <v>7</v>
      </c>
    </row>
    <row r="45" spans="1:107" x14ac:dyDescent="0.25">
      <c r="A45" s="9">
        <v>45621.632638831019</v>
      </c>
      <c r="B45" t="s">
        <v>0</v>
      </c>
      <c r="C45">
        <v>44</v>
      </c>
      <c r="D45" s="7">
        <v>45621</v>
      </c>
      <c r="E45">
        <v>15.115000009999999</v>
      </c>
      <c r="F45">
        <v>14.04381669</v>
      </c>
      <c r="G45">
        <v>13.94097086</v>
      </c>
      <c r="H45">
        <v>14.091958310000001</v>
      </c>
      <c r="I45">
        <v>14.25962915</v>
      </c>
      <c r="J45">
        <v>1.8653324950000001</v>
      </c>
      <c r="K45">
        <v>-2.2992991039999999E-4</v>
      </c>
      <c r="L45">
        <v>240</v>
      </c>
      <c r="M45" s="8">
        <f t="shared" si="0"/>
        <v>-2.1981438044280074E-5</v>
      </c>
      <c r="N45" s="8">
        <f t="shared" si="1"/>
        <v>4.2172718305189731E-5</v>
      </c>
      <c r="O45" s="8">
        <f t="shared" si="2"/>
        <v>-2.5012119066090965E-4</v>
      </c>
      <c r="P45">
        <v>5.3777408119999999</v>
      </c>
      <c r="Q45" s="1">
        <v>1.0147E-5</v>
      </c>
      <c r="R45">
        <v>240</v>
      </c>
      <c r="S45" s="8">
        <f t="shared" si="3"/>
        <v>-2.5601431549863391E-5</v>
      </c>
      <c r="T45" s="10" t="str">
        <f t="shared" si="4"/>
        <v>NA</v>
      </c>
      <c r="U45" s="8">
        <f t="shared" si="5"/>
        <v>3.5748431549863387E-5</v>
      </c>
      <c r="V45">
        <v>1.837601249</v>
      </c>
      <c r="W45">
        <v>-1.8255708770000001E-4</v>
      </c>
      <c r="X45">
        <v>240</v>
      </c>
      <c r="Y45" s="8">
        <f t="shared" si="6"/>
        <v>-2.1654647690563705E-5</v>
      </c>
      <c r="Z45" s="8">
        <f t="shared" si="7"/>
        <v>4.2653072202963517E-5</v>
      </c>
      <c r="AA45" s="8">
        <f t="shared" si="8"/>
        <v>-2.0355551221239984E-4</v>
      </c>
      <c r="AB45">
        <v>1.6234654150000001</v>
      </c>
      <c r="AC45">
        <v>-2.178758454E-4</v>
      </c>
      <c r="AD45">
        <v>240</v>
      </c>
      <c r="AE45" s="8">
        <f t="shared" si="9"/>
        <v>-9.4878891032050516E-6</v>
      </c>
      <c r="AF45" s="8">
        <f t="shared" si="10"/>
        <v>2.0153129567956673E-5</v>
      </c>
      <c r="AG45" s="8">
        <f t="shared" si="11"/>
        <v>-2.2854108586475164E-4</v>
      </c>
      <c r="AH45">
        <v>1.696030001</v>
      </c>
      <c r="AI45" s="1">
        <v>-7.5755999999999998E-5</v>
      </c>
      <c r="AJ45">
        <v>240</v>
      </c>
      <c r="AK45" s="8">
        <f t="shared" si="12"/>
        <v>-9.9119725104810763E-6</v>
      </c>
      <c r="AL45" s="8">
        <f t="shared" si="13"/>
        <v>1.7991520189622908E-5</v>
      </c>
      <c r="AM45" s="8">
        <f t="shared" si="14"/>
        <v>-8.3835547679141824E-5</v>
      </c>
      <c r="AN45">
        <v>5.2296000280000001</v>
      </c>
      <c r="AO45">
        <v>-1.7649960060000001E-4</v>
      </c>
      <c r="AP45">
        <v>240</v>
      </c>
      <c r="AQ45" s="8">
        <f t="shared" si="15"/>
        <v>-3.0562933254591096E-5</v>
      </c>
      <c r="AR45" s="8" t="str">
        <f t="shared" si="16"/>
        <v>NA</v>
      </c>
      <c r="AS45" s="8">
        <f t="shared" si="17"/>
        <v>-1.4593666734540891E-4</v>
      </c>
      <c r="AT45">
        <v>1.3124412510000001</v>
      </c>
      <c r="AU45">
        <v>-2.3011520279999999E-4</v>
      </c>
      <c r="AV45">
        <v>240</v>
      </c>
      <c r="AW45" s="8">
        <f t="shared" si="18"/>
        <v>-7.6701954528299626E-6</v>
      </c>
      <c r="AX45" s="8">
        <f t="shared" si="19"/>
        <v>2.9418155207196455E-5</v>
      </c>
      <c r="AY45" s="8">
        <f t="shared" si="20"/>
        <v>-2.5186316255436652E-4</v>
      </c>
      <c r="AZ45">
        <v>1.514494585</v>
      </c>
      <c r="BA45">
        <v>-1.885962193E-4</v>
      </c>
      <c r="BB45">
        <v>240</v>
      </c>
      <c r="BC45" s="8">
        <f t="shared" si="21"/>
        <v>-1.7847096417293241E-5</v>
      </c>
      <c r="BD45" s="8">
        <f t="shared" si="22"/>
        <v>1.431533132888838E-4</v>
      </c>
      <c r="BE45" s="8">
        <f t="shared" si="23"/>
        <v>-3.1390243617159056E-4</v>
      </c>
      <c r="BF45">
        <v>5.1811037280000001</v>
      </c>
      <c r="BG45" s="1">
        <v>-1.0693000000000001E-5</v>
      </c>
      <c r="BH45">
        <v>240</v>
      </c>
      <c r="BI45" s="8">
        <f t="shared" si="24"/>
        <v>-2.4665315247092284E-5</v>
      </c>
      <c r="BJ45" s="10" t="str">
        <f t="shared" si="25"/>
        <v>NA</v>
      </c>
      <c r="BK45" s="8">
        <f t="shared" si="26"/>
        <v>1.3972315247092283E-5</v>
      </c>
      <c r="BL45">
        <v>2.2641758350000001</v>
      </c>
      <c r="BM45">
        <v>-1.6854216460000001E-4</v>
      </c>
      <c r="BN45">
        <v>240</v>
      </c>
      <c r="BO45" s="8">
        <f t="shared" si="27"/>
        <v>-1.3232341775902074E-5</v>
      </c>
      <c r="BP45" s="8">
        <f t="shared" si="28"/>
        <v>1.0671576219695893E-6</v>
      </c>
      <c r="BQ45" s="8">
        <f t="shared" si="29"/>
        <v>-1.5637698044606752E-4</v>
      </c>
      <c r="BR45">
        <v>1.8283933240000001</v>
      </c>
      <c r="BS45">
        <v>-2.4716274579999998E-4</v>
      </c>
      <c r="BT45">
        <v>240</v>
      </c>
      <c r="BU45" s="8">
        <f t="shared" si="30"/>
        <v>-2.1546139725658564E-5</v>
      </c>
      <c r="BV45" s="8">
        <f t="shared" si="31"/>
        <v>4.2812569640047977E-5</v>
      </c>
      <c r="BW45" s="8">
        <f t="shared" si="32"/>
        <v>-2.6842917571438937E-4</v>
      </c>
      <c r="BX45">
        <v>2.4329424990000001</v>
      </c>
      <c r="BY45">
        <v>-1.7425861259999999E-4</v>
      </c>
      <c r="BZ45">
        <v>240</v>
      </c>
      <c r="CA45" s="8">
        <f t="shared" si="33"/>
        <v>-1.4218651294759223E-5</v>
      </c>
      <c r="CB45" s="8" t="str">
        <f t="shared" si="34"/>
        <v>NA</v>
      </c>
      <c r="CC45" s="8">
        <f t="shared" si="35"/>
        <v>-1.6003996130524076E-4</v>
      </c>
      <c r="CD45">
        <v>4.5844970700000003</v>
      </c>
      <c r="CE45" s="1">
        <v>2.3818000000000001E-5</v>
      </c>
      <c r="CF45">
        <v>240</v>
      </c>
      <c r="CG45" s="8">
        <f t="shared" si="36"/>
        <v>-2.1825091991464737E-5</v>
      </c>
      <c r="CH45" s="8" t="str">
        <f t="shared" si="37"/>
        <v>NA</v>
      </c>
      <c r="CI45" s="8">
        <f t="shared" si="38"/>
        <v>4.5643091991464735E-5</v>
      </c>
      <c r="CJ45">
        <v>1.63953875</v>
      </c>
      <c r="CK45">
        <v>-2.7357253559999998E-4</v>
      </c>
      <c r="CL45">
        <v>240</v>
      </c>
      <c r="CM45" s="8">
        <f t="shared" si="39"/>
        <v>-1.9320640985413915E-5</v>
      </c>
      <c r="CN45" s="8">
        <f t="shared" si="40"/>
        <v>4.6083862633276902E-5</v>
      </c>
      <c r="CO45" s="8">
        <f t="shared" si="41"/>
        <v>-3.0033575724786298E-4</v>
      </c>
      <c r="CP45">
        <v>2.2047758289999999</v>
      </c>
      <c r="CQ45">
        <v>-1.725969395E-4</v>
      </c>
      <c r="CR45">
        <v>240</v>
      </c>
      <c r="CS45" s="8">
        <f t="shared" si="42"/>
        <v>-1.2885195070804131E-5</v>
      </c>
      <c r="CT45" s="8">
        <f t="shared" si="43"/>
        <v>2.8366104242315998E-6</v>
      </c>
      <c r="CU45" s="8">
        <f t="shared" si="44"/>
        <v>-1.6254835485342747E-4</v>
      </c>
      <c r="CV45">
        <v>5.2031753959999998</v>
      </c>
      <c r="CW45" s="1">
        <v>1.4256E-6</v>
      </c>
      <c r="CX45">
        <v>240</v>
      </c>
      <c r="CY45" s="8">
        <f t="shared" si="45"/>
        <v>-2.4770390280874572E-5</v>
      </c>
      <c r="CZ45" s="10" t="str">
        <f t="shared" si="46"/>
        <v>NA</v>
      </c>
      <c r="DA45" s="8">
        <f t="shared" si="47"/>
        <v>2.6195990280874571E-5</v>
      </c>
      <c r="DB45" t="s">
        <v>3</v>
      </c>
      <c r="DC45" s="5" t="s">
        <v>7</v>
      </c>
    </row>
    <row r="46" spans="1:107" x14ac:dyDescent="0.25">
      <c r="A46" s="9">
        <v>45621.646527719909</v>
      </c>
      <c r="B46" t="s">
        <v>0</v>
      </c>
      <c r="C46">
        <v>45</v>
      </c>
      <c r="D46" s="7">
        <v>45621</v>
      </c>
      <c r="E46">
        <v>15.31500001</v>
      </c>
      <c r="F46">
        <v>14.05976667</v>
      </c>
      <c r="G46">
        <v>13.95136668</v>
      </c>
      <c r="H46">
        <v>14.05756253</v>
      </c>
      <c r="I46">
        <v>14.108029200000001</v>
      </c>
      <c r="J46">
        <v>1.604266255</v>
      </c>
      <c r="K46">
        <v>-2.137554185E-4</v>
      </c>
      <c r="L46">
        <v>240</v>
      </c>
      <c r="M46" s="8">
        <f t="shared" si="0"/>
        <v>-1.8964145517683681E-5</v>
      </c>
      <c r="N46" s="8">
        <f t="shared" si="1"/>
        <v>4.669484421187083E-5</v>
      </c>
      <c r="O46" s="8">
        <f t="shared" si="2"/>
        <v>-2.4148611719418715E-4</v>
      </c>
      <c r="P46">
        <v>5.2503795999999996</v>
      </c>
      <c r="Q46">
        <v>-1.0446322240000001E-4</v>
      </c>
      <c r="R46">
        <v>240</v>
      </c>
      <c r="S46" s="8">
        <f t="shared" si="3"/>
        <v>-2.5017409105113716E-5</v>
      </c>
      <c r="T46" s="10" t="str">
        <f t="shared" si="4"/>
        <v>NA</v>
      </c>
      <c r="U46" s="8">
        <f t="shared" si="5"/>
        <v>-7.9445813294886294E-5</v>
      </c>
      <c r="V46">
        <v>1.6374891680000001</v>
      </c>
      <c r="W46">
        <v>-1.4565067730000001E-4</v>
      </c>
      <c r="X46">
        <v>240</v>
      </c>
      <c r="Y46" s="8">
        <f t="shared" si="6"/>
        <v>-1.9356875935524047E-5</v>
      </c>
      <c r="Z46" s="8">
        <f t="shared" si="7"/>
        <v>4.6119364994133933E-5</v>
      </c>
      <c r="AA46" s="8">
        <f t="shared" si="8"/>
        <v>-1.7241316635860989E-4</v>
      </c>
      <c r="AB46">
        <v>1.3715566690000001</v>
      </c>
      <c r="AC46">
        <v>-2.0475433619999999E-4</v>
      </c>
      <c r="AD46">
        <v>240</v>
      </c>
      <c r="AE46" s="8">
        <f t="shared" si="9"/>
        <v>-8.0336966705425109E-6</v>
      </c>
      <c r="AF46" s="8">
        <f t="shared" si="10"/>
        <v>2.765717992990457E-5</v>
      </c>
      <c r="AG46" s="8">
        <f t="shared" si="11"/>
        <v>-2.2437781945936207E-4</v>
      </c>
      <c r="AH46">
        <v>1.6126950069999999</v>
      </c>
      <c r="AI46" s="1">
        <v>-3.2518000000000003E-5</v>
      </c>
      <c r="AJ46">
        <v>240</v>
      </c>
      <c r="AK46" s="8">
        <f t="shared" si="12"/>
        <v>-9.4461299348152781E-6</v>
      </c>
      <c r="AL46" s="8">
        <f t="shared" si="13"/>
        <v>2.0473966717655035E-5</v>
      </c>
      <c r="AM46" s="8">
        <f t="shared" si="14"/>
        <v>-4.354583678283976E-5</v>
      </c>
      <c r="AN46">
        <v>5.0305379170000002</v>
      </c>
      <c r="AO46">
        <v>1.044426744E-4</v>
      </c>
      <c r="AP46">
        <v>240</v>
      </c>
      <c r="AQ46" s="8">
        <f t="shared" si="15"/>
        <v>-2.946565506790646E-5</v>
      </c>
      <c r="AR46" s="8" t="str">
        <f t="shared" si="16"/>
        <v>NA</v>
      </c>
      <c r="AS46" s="8">
        <f t="shared" si="17"/>
        <v>1.3390832946790645E-4</v>
      </c>
      <c r="AT46">
        <v>1.5720195889999999</v>
      </c>
      <c r="AU46">
        <v>1.986728576E-3</v>
      </c>
      <c r="AV46">
        <v>240</v>
      </c>
      <c r="AW46" s="8">
        <f t="shared" si="18"/>
        <v>-9.2078795018982222E-6</v>
      </c>
      <c r="AX46" s="8">
        <f t="shared" si="19"/>
        <v>2.1685637173770445E-5</v>
      </c>
      <c r="AY46" s="8">
        <f t="shared" si="20"/>
        <v>1.9742508183281278E-3</v>
      </c>
      <c r="AZ46">
        <v>1.361661665</v>
      </c>
      <c r="BA46" s="1">
        <v>-7.0741999999999995E-5</v>
      </c>
      <c r="BB46">
        <v>240</v>
      </c>
      <c r="BC46" s="8">
        <f t="shared" si="21"/>
        <v>-1.6096299401941512E-5</v>
      </c>
      <c r="BD46" s="8">
        <f t="shared" si="22"/>
        <v>1.5100773667639489E-4</v>
      </c>
      <c r="BE46" s="8">
        <f t="shared" si="23"/>
        <v>-2.0565343727445339E-4</v>
      </c>
      <c r="BF46">
        <v>5.1969324629999996</v>
      </c>
      <c r="BG46" s="1">
        <v>1.4695000000000001E-5</v>
      </c>
      <c r="BH46">
        <v>240</v>
      </c>
      <c r="BI46" s="8">
        <f t="shared" si="24"/>
        <v>-2.4762740110927833E-5</v>
      </c>
      <c r="BJ46" s="10" t="str">
        <f t="shared" si="25"/>
        <v>NA</v>
      </c>
      <c r="BK46" s="8">
        <f t="shared" si="26"/>
        <v>3.9457740110927837E-5</v>
      </c>
      <c r="BL46">
        <v>2.060452503</v>
      </c>
      <c r="BM46">
        <v>-1.8181022490000001E-4</v>
      </c>
      <c r="BN46">
        <v>240</v>
      </c>
      <c r="BO46" s="8">
        <f t="shared" si="27"/>
        <v>-1.2068805312456311E-5</v>
      </c>
      <c r="BP46" s="8">
        <f t="shared" si="28"/>
        <v>7.1358240240159516E-6</v>
      </c>
      <c r="BQ46" s="8">
        <f t="shared" si="29"/>
        <v>-1.7687724361155964E-4</v>
      </c>
      <c r="BR46">
        <v>1.561701663</v>
      </c>
      <c r="BS46">
        <v>-2.059491441E-4</v>
      </c>
      <c r="BT46">
        <v>240</v>
      </c>
      <c r="BU46" s="8">
        <f t="shared" si="30"/>
        <v>-1.8460986447876508E-5</v>
      </c>
      <c r="BV46" s="8">
        <f t="shared" si="31"/>
        <v>4.7432137720945422E-5</v>
      </c>
      <c r="BW46" s="8">
        <f t="shared" si="32"/>
        <v>-2.3492029537306889E-4</v>
      </c>
      <c r="BX46">
        <v>2.2332550000000002</v>
      </c>
      <c r="BY46">
        <v>-1.7278707239999999E-4</v>
      </c>
      <c r="BZ46">
        <v>240</v>
      </c>
      <c r="CA46" s="8">
        <f t="shared" si="33"/>
        <v>-1.3080971179304889E-5</v>
      </c>
      <c r="CB46" s="8">
        <f t="shared" si="34"/>
        <v>1.9882511002939951E-6</v>
      </c>
      <c r="CC46" s="8">
        <f t="shared" si="35"/>
        <v>-1.616943523209891E-4</v>
      </c>
      <c r="CD46">
        <v>4.671363328</v>
      </c>
      <c r="CE46" s="1">
        <v>6.0591999999999999E-5</v>
      </c>
      <c r="CF46">
        <v>240</v>
      </c>
      <c r="CG46" s="8">
        <f t="shared" si="36"/>
        <v>-2.2258468217269758E-5</v>
      </c>
      <c r="CH46" s="8" t="str">
        <f t="shared" si="37"/>
        <v>NA</v>
      </c>
      <c r="CI46" s="8">
        <f t="shared" si="38"/>
        <v>8.285046821726976E-5</v>
      </c>
      <c r="CJ46">
        <v>1.4246245829999999</v>
      </c>
      <c r="CK46">
        <v>-2.026194676E-4</v>
      </c>
      <c r="CL46">
        <v>240</v>
      </c>
      <c r="CM46" s="8">
        <f t="shared" si="39"/>
        <v>-1.6840588534402248E-5</v>
      </c>
      <c r="CN46" s="8">
        <f t="shared" si="40"/>
        <v>4.980655355763192E-5</v>
      </c>
      <c r="CO46" s="8">
        <f t="shared" si="41"/>
        <v>-2.3558543262322968E-4</v>
      </c>
      <c r="CP46">
        <v>2.0199699959999999</v>
      </c>
      <c r="CQ46">
        <v>-1.4869823590000001E-4</v>
      </c>
      <c r="CR46">
        <v>240</v>
      </c>
      <c r="CS46" s="8">
        <f t="shared" si="42"/>
        <v>-1.1831684828081258E-5</v>
      </c>
      <c r="CT46" s="8">
        <f t="shared" si="43"/>
        <v>8.3417478997431879E-6</v>
      </c>
      <c r="CU46" s="8">
        <f t="shared" si="44"/>
        <v>-1.4520829897166196E-4</v>
      </c>
      <c r="CV46">
        <v>5.2357887649999997</v>
      </c>
      <c r="CW46" s="1">
        <v>-5.1418999999999998E-6</v>
      </c>
      <c r="CX46">
        <v>240</v>
      </c>
      <c r="CY46" s="8">
        <f t="shared" si="45"/>
        <v>-2.4947885581827854E-5</v>
      </c>
      <c r="CZ46" s="10" t="str">
        <f t="shared" si="46"/>
        <v>NA</v>
      </c>
      <c r="DA46" s="8">
        <f t="shared" si="47"/>
        <v>1.9805985581827855E-5</v>
      </c>
      <c r="DB46" t="s">
        <v>3</v>
      </c>
      <c r="DC46" s="5" t="s">
        <v>7</v>
      </c>
    </row>
    <row r="47" spans="1:107" x14ac:dyDescent="0.25">
      <c r="A47" s="9">
        <v>45621.660416608793</v>
      </c>
      <c r="B47" t="s">
        <v>0</v>
      </c>
      <c r="C47">
        <v>46</v>
      </c>
      <c r="D47" s="7">
        <v>45621</v>
      </c>
      <c r="E47">
        <v>15.55500002</v>
      </c>
      <c r="F47">
        <v>14.07132082</v>
      </c>
      <c r="G47">
        <v>13.94096253</v>
      </c>
      <c r="H47">
        <v>14.081462500000001</v>
      </c>
      <c r="I47">
        <v>14.22705414</v>
      </c>
      <c r="J47">
        <v>1.346254171</v>
      </c>
      <c r="K47">
        <v>-1.9390071459999999E-4</v>
      </c>
      <c r="L47">
        <v>240</v>
      </c>
      <c r="M47" s="8">
        <f t="shared" si="0"/>
        <v>-1.5963813722652319E-5</v>
      </c>
      <c r="N47" s="8">
        <f t="shared" si="1"/>
        <v>5.1164066771222733E-5</v>
      </c>
      <c r="O47" s="8">
        <f t="shared" si="2"/>
        <v>-2.2910096764857041E-4</v>
      </c>
      <c r="P47">
        <v>5.2152003960000002</v>
      </c>
      <c r="Q47" s="1">
        <v>2.0551999999999999E-5</v>
      </c>
      <c r="R47">
        <v>240</v>
      </c>
      <c r="S47" s="8">
        <f t="shared" si="3"/>
        <v>-2.4871932251730568E-5</v>
      </c>
      <c r="T47" s="10" t="str">
        <f t="shared" si="4"/>
        <v>NA</v>
      </c>
      <c r="U47" s="8">
        <f t="shared" si="5"/>
        <v>4.5423932251730567E-5</v>
      </c>
      <c r="V47">
        <v>1.443059179</v>
      </c>
      <c r="W47">
        <v>-1.5350080470000001E-4</v>
      </c>
      <c r="X47">
        <v>240</v>
      </c>
      <c r="Y47" s="8">
        <f t="shared" si="6"/>
        <v>-1.7111722600798234E-5</v>
      </c>
      <c r="Z47" s="8">
        <f t="shared" si="7"/>
        <v>4.9487233969810833E-5</v>
      </c>
      <c r="AA47" s="8">
        <f t="shared" si="8"/>
        <v>-1.8587631606901262E-4</v>
      </c>
      <c r="AB47">
        <v>1.1556116679999999</v>
      </c>
      <c r="AC47">
        <v>-2.02445805E-4</v>
      </c>
      <c r="AD47">
        <v>240</v>
      </c>
      <c r="AE47" s="8">
        <f t="shared" si="9"/>
        <v>-6.7840106741280402E-6</v>
      </c>
      <c r="AF47" s="8">
        <f t="shared" si="10"/>
        <v>3.4089914754105117E-5</v>
      </c>
      <c r="AG47" s="8">
        <f t="shared" si="11"/>
        <v>-2.2975170907997707E-4</v>
      </c>
      <c r="AH47">
        <v>3.947875002</v>
      </c>
      <c r="AI47">
        <v>4.5956635829999997E-3</v>
      </c>
      <c r="AJ47">
        <v>240</v>
      </c>
      <c r="AK47" s="8">
        <f t="shared" si="12"/>
        <v>-2.3175974157515397E-5</v>
      </c>
      <c r="AL47" s="8" t="str">
        <f t="shared" si="13"/>
        <v>NA</v>
      </c>
      <c r="AM47" s="8">
        <f t="shared" si="14"/>
        <v>4.618839557157515E-3</v>
      </c>
      <c r="AN47">
        <v>5.1207087400000004</v>
      </c>
      <c r="AO47" s="1">
        <v>2.9621E-5</v>
      </c>
      <c r="AP47">
        <v>240</v>
      </c>
      <c r="AQ47" s="8">
        <f t="shared" si="15"/>
        <v>-3.0061086879974937E-5</v>
      </c>
      <c r="AR47" s="8" t="str">
        <f t="shared" si="16"/>
        <v>NA</v>
      </c>
      <c r="AS47" s="8">
        <f t="shared" si="17"/>
        <v>5.9682086879974937E-5</v>
      </c>
      <c r="AT47">
        <v>5.14425417</v>
      </c>
      <c r="AU47" s="1">
        <v>4.091E-5</v>
      </c>
      <c r="AV47">
        <v>240</v>
      </c>
      <c r="AW47" s="8">
        <f t="shared" si="18"/>
        <v>-3.0199310171475083E-5</v>
      </c>
      <c r="AX47" s="8" t="str">
        <f t="shared" si="19"/>
        <v>NA</v>
      </c>
      <c r="AY47" s="8">
        <f t="shared" si="20"/>
        <v>7.1109310171475079E-5</v>
      </c>
      <c r="AZ47">
        <v>3.2270895880000001</v>
      </c>
      <c r="BA47">
        <v>4.7106826670000003E-3</v>
      </c>
      <c r="BB47">
        <v>240</v>
      </c>
      <c r="BC47" s="8">
        <f t="shared" si="21"/>
        <v>-3.8266664764259308E-5</v>
      </c>
      <c r="BD47" s="8">
        <f t="shared" si="22"/>
        <v>5.5139250318040494E-5</v>
      </c>
      <c r="BE47" s="8">
        <f t="shared" si="23"/>
        <v>4.6938100814462192E-3</v>
      </c>
      <c r="BF47">
        <v>5.1948862489999996</v>
      </c>
      <c r="BG47" s="1">
        <v>-6.7958999999999996E-6</v>
      </c>
      <c r="BH47">
        <v>240</v>
      </c>
      <c r="BI47" s="8">
        <f t="shared" si="24"/>
        <v>-2.4775051585683061E-5</v>
      </c>
      <c r="BJ47" s="10" t="str">
        <f t="shared" si="25"/>
        <v>NA</v>
      </c>
      <c r="BK47" s="8">
        <f t="shared" si="26"/>
        <v>1.7979151585683061E-5</v>
      </c>
      <c r="BL47">
        <v>1.8534616580000001</v>
      </c>
      <c r="BM47">
        <v>-1.7250596170000001E-4</v>
      </c>
      <c r="BN47">
        <v>240</v>
      </c>
      <c r="BO47" s="8">
        <f t="shared" si="27"/>
        <v>-1.0880734437131919E-5</v>
      </c>
      <c r="BP47" s="8">
        <f t="shared" si="28"/>
        <v>1.3301825601992723E-5</v>
      </c>
      <c r="BQ47" s="8">
        <f t="shared" si="29"/>
        <v>-1.7492705286486083E-4</v>
      </c>
      <c r="BR47">
        <v>1.276103333</v>
      </c>
      <c r="BS47">
        <v>-2.1378455750000001E-4</v>
      </c>
      <c r="BT47">
        <v>240</v>
      </c>
      <c r="BU47" s="8">
        <f t="shared" si="30"/>
        <v>-1.5131968641356777E-5</v>
      </c>
      <c r="BV47" s="8">
        <f t="shared" si="31"/>
        <v>5.237920252334138E-5</v>
      </c>
      <c r="BW47" s="8">
        <f t="shared" si="32"/>
        <v>-2.510317913819846E-4</v>
      </c>
      <c r="BX47">
        <v>2.022227504</v>
      </c>
      <c r="BY47">
        <v>-1.80943104E-4</v>
      </c>
      <c r="BZ47">
        <v>240</v>
      </c>
      <c r="CA47" s="8">
        <f t="shared" si="33"/>
        <v>-1.1871473222829475E-5</v>
      </c>
      <c r="CB47" s="8">
        <f t="shared" si="34"/>
        <v>8.2744995251095451E-6</v>
      </c>
      <c r="CC47" s="8">
        <f t="shared" si="35"/>
        <v>-1.7734613030228008E-4</v>
      </c>
      <c r="CD47">
        <v>4.7102374969999996</v>
      </c>
      <c r="CE47" s="1">
        <v>3.8948E-5</v>
      </c>
      <c r="CF47">
        <v>240</v>
      </c>
      <c r="CG47" s="8">
        <f t="shared" si="36"/>
        <v>-2.2463702066904227E-5</v>
      </c>
      <c r="CH47" s="8" t="str">
        <f t="shared" si="37"/>
        <v>NA</v>
      </c>
      <c r="CI47" s="8">
        <f t="shared" si="38"/>
        <v>6.1411702066904231E-5</v>
      </c>
      <c r="CJ47">
        <v>1.197792083</v>
      </c>
      <c r="CK47">
        <v>-1.7995289860000001E-4</v>
      </c>
      <c r="CL47">
        <v>240</v>
      </c>
      <c r="CM47" s="8">
        <f t="shared" si="39"/>
        <v>-1.4203357808188886E-5</v>
      </c>
      <c r="CN47" s="8">
        <f t="shared" si="40"/>
        <v>5.3735690947158957E-5</v>
      </c>
      <c r="CO47" s="8">
        <f t="shared" si="41"/>
        <v>-2.1948523173897009E-4</v>
      </c>
      <c r="CP47">
        <v>1.8183925089999999</v>
      </c>
      <c r="CQ47">
        <v>-1.695584201E-4</v>
      </c>
      <c r="CR47">
        <v>240</v>
      </c>
      <c r="CS47" s="8">
        <f t="shared" si="42"/>
        <v>-1.0674861229257223E-5</v>
      </c>
      <c r="CT47" s="8">
        <f t="shared" si="43"/>
        <v>1.4346492229989259E-5</v>
      </c>
      <c r="CU47" s="8">
        <f t="shared" si="44"/>
        <v>-1.7323005110073204E-4</v>
      </c>
      <c r="CV47">
        <v>5.2201266630000003</v>
      </c>
      <c r="CW47" s="1">
        <v>-7.4117999999999999E-6</v>
      </c>
      <c r="CX47">
        <v>240</v>
      </c>
      <c r="CY47" s="8">
        <f t="shared" si="45"/>
        <v>-2.4895426225072785E-5</v>
      </c>
      <c r="CZ47" s="10" t="str">
        <f t="shared" si="46"/>
        <v>NA</v>
      </c>
      <c r="DA47" s="8">
        <f t="shared" si="47"/>
        <v>1.7483626225072786E-5</v>
      </c>
      <c r="DB47" t="s">
        <v>3</v>
      </c>
      <c r="DC47" s="5" t="s">
        <v>7</v>
      </c>
    </row>
    <row r="48" spans="1:107" x14ac:dyDescent="0.25">
      <c r="A48" s="9">
        <v>45621.674305497683</v>
      </c>
      <c r="B48" t="s">
        <v>0</v>
      </c>
      <c r="C48">
        <v>47</v>
      </c>
      <c r="D48" s="7">
        <v>45621</v>
      </c>
      <c r="E48">
        <v>16.11500006</v>
      </c>
      <c r="F48">
        <v>14.07069167</v>
      </c>
      <c r="G48">
        <v>13.946620810000001</v>
      </c>
      <c r="H48">
        <v>14.056249960000001</v>
      </c>
      <c r="I48">
        <v>14.129595869999999</v>
      </c>
      <c r="J48">
        <v>1.184193337</v>
      </c>
      <c r="K48">
        <v>1.0207095739999999E-4</v>
      </c>
      <c r="L48">
        <v>240</v>
      </c>
      <c r="M48" s="8">
        <f t="shared" si="0"/>
        <v>-1.4085775462133608E-5</v>
      </c>
      <c r="N48" s="8">
        <f t="shared" si="1"/>
        <v>5.3971245117567874E-5</v>
      </c>
      <c r="O48" s="8">
        <f t="shared" si="2"/>
        <v>6.2185487744565726E-5</v>
      </c>
      <c r="P48">
        <v>5.2654925050000001</v>
      </c>
      <c r="Q48" s="1">
        <v>5.2133999999999999E-5</v>
      </c>
      <c r="R48">
        <v>240</v>
      </c>
      <c r="S48" s="8">
        <f t="shared" si="3"/>
        <v>-2.5134142785446265E-5</v>
      </c>
      <c r="T48" s="10" t="str">
        <f t="shared" si="4"/>
        <v>NA</v>
      </c>
      <c r="U48" s="8">
        <f t="shared" si="5"/>
        <v>7.726814278544626E-5</v>
      </c>
      <c r="V48">
        <v>1.2823020759999999</v>
      </c>
      <c r="W48">
        <v>-1.2440304059999999E-4</v>
      </c>
      <c r="X48">
        <v>240</v>
      </c>
      <c r="Y48" s="8">
        <f t="shared" si="6"/>
        <v>-1.525276198810751E-5</v>
      </c>
      <c r="Z48" s="8">
        <f t="shared" si="7"/>
        <v>5.2271829404897737E-5</v>
      </c>
      <c r="AA48" s="8">
        <f t="shared" si="8"/>
        <v>-1.6142210801679021E-4</v>
      </c>
      <c r="AB48">
        <v>3.831436402</v>
      </c>
      <c r="AC48">
        <v>4.492336096E-3</v>
      </c>
      <c r="AD48">
        <v>240</v>
      </c>
      <c r="AE48" s="8">
        <f t="shared" si="9"/>
        <v>-2.2542754496242317E-5</v>
      </c>
      <c r="AF48" s="8" t="str">
        <f t="shared" si="10"/>
        <v>NA</v>
      </c>
      <c r="AG48" s="8">
        <f t="shared" si="11"/>
        <v>4.514878850496242E-3</v>
      </c>
      <c r="AH48">
        <v>5.5103462580000002</v>
      </c>
      <c r="AI48" s="1">
        <v>4.5302000000000001E-5</v>
      </c>
      <c r="AJ48">
        <v>240</v>
      </c>
      <c r="AK48" s="8">
        <f t="shared" si="12"/>
        <v>-3.2420839040559264E-5</v>
      </c>
      <c r="AL48" s="8" t="str">
        <f t="shared" si="13"/>
        <v>NA</v>
      </c>
      <c r="AM48" s="8">
        <f t="shared" si="14"/>
        <v>7.7722839040559265E-5</v>
      </c>
      <c r="AN48">
        <v>5.1722270989999997</v>
      </c>
      <c r="AO48" s="1">
        <v>3.4189000000000001E-5</v>
      </c>
      <c r="AP48">
        <v>240</v>
      </c>
      <c r="AQ48" s="8">
        <f t="shared" si="15"/>
        <v>-3.0431470983233768E-5</v>
      </c>
      <c r="AR48" s="8" t="str">
        <f t="shared" si="16"/>
        <v>NA</v>
      </c>
      <c r="AS48" s="8">
        <f t="shared" si="17"/>
        <v>6.4620470983233765E-5</v>
      </c>
      <c r="AT48">
        <v>5.2045220890000001</v>
      </c>
      <c r="AU48" s="1">
        <v>4.8251000000000003E-5</v>
      </c>
      <c r="AV48">
        <v>240</v>
      </c>
      <c r="AW48" s="8">
        <f t="shared" si="18"/>
        <v>-3.0621482758099349E-5</v>
      </c>
      <c r="AX48" s="8" t="str">
        <f t="shared" si="19"/>
        <v>NA</v>
      </c>
      <c r="AY48" s="8">
        <f t="shared" si="20"/>
        <v>7.8872482758099351E-5</v>
      </c>
      <c r="AZ48">
        <v>5.1663066430000004</v>
      </c>
      <c r="BA48" s="1">
        <v>6.3934000000000001E-5</v>
      </c>
      <c r="BB48">
        <v>240</v>
      </c>
      <c r="BC48" s="8">
        <f t="shared" si="21"/>
        <v>-6.1452326295116855E-5</v>
      </c>
      <c r="BD48" s="8" t="str">
        <f t="shared" si="22"/>
        <v>NA</v>
      </c>
      <c r="BE48" s="8">
        <f t="shared" si="23"/>
        <v>1.2538632629511686E-4</v>
      </c>
      <c r="BF48">
        <v>5.2059004370000004</v>
      </c>
      <c r="BG48" s="1">
        <v>1.959E-5</v>
      </c>
      <c r="BH48">
        <v>240</v>
      </c>
      <c r="BI48" s="8">
        <f t="shared" si="24"/>
        <v>-2.484968780909415E-5</v>
      </c>
      <c r="BJ48" s="10" t="str">
        <f t="shared" si="25"/>
        <v>NA</v>
      </c>
      <c r="BK48" s="8">
        <f t="shared" si="26"/>
        <v>4.443968780909415E-5</v>
      </c>
      <c r="BL48">
        <v>1.6646854200000001</v>
      </c>
      <c r="BM48">
        <v>-1.5088319549999999E-4</v>
      </c>
      <c r="BN48">
        <v>240</v>
      </c>
      <c r="BO48" s="8">
        <f t="shared" si="27"/>
        <v>-9.7943932246781504E-6</v>
      </c>
      <c r="BP48" s="8">
        <f t="shared" si="28"/>
        <v>1.8925236537836382E-5</v>
      </c>
      <c r="BQ48" s="8">
        <f t="shared" si="29"/>
        <v>-1.6001403881315824E-4</v>
      </c>
      <c r="BR48">
        <v>1.9070050890000001</v>
      </c>
      <c r="BS48">
        <v>3.1922052930000002E-3</v>
      </c>
      <c r="BT48">
        <v>240</v>
      </c>
      <c r="BU48" s="8">
        <f t="shared" si="30"/>
        <v>-2.2683496562183512E-5</v>
      </c>
      <c r="BV48" s="8">
        <f t="shared" si="31"/>
        <v>4.1450875768498653E-5</v>
      </c>
      <c r="BW48" s="8">
        <f t="shared" si="32"/>
        <v>3.1734379137936851E-3</v>
      </c>
      <c r="BX48">
        <v>1.826477908</v>
      </c>
      <c r="BY48">
        <v>-1.5478959009999999E-4</v>
      </c>
      <c r="BZ48">
        <v>240</v>
      </c>
      <c r="CA48" s="8">
        <f t="shared" si="33"/>
        <v>-1.0746320375137015E-5</v>
      </c>
      <c r="CB48" s="8">
        <f t="shared" si="34"/>
        <v>1.410563818162508E-5</v>
      </c>
      <c r="CC48" s="8">
        <f t="shared" si="35"/>
        <v>-1.5814890790648805E-4</v>
      </c>
      <c r="CD48">
        <v>4.7817020809999997</v>
      </c>
      <c r="CE48" s="1">
        <v>4.4737000000000002E-5</v>
      </c>
      <c r="CF48">
        <v>240</v>
      </c>
      <c r="CG48" s="8">
        <f t="shared" si="36"/>
        <v>-2.2824832197025325E-5</v>
      </c>
      <c r="CH48" s="8" t="str">
        <f t="shared" si="37"/>
        <v>NA</v>
      </c>
      <c r="CI48" s="8">
        <f t="shared" si="38"/>
        <v>6.756183219702532E-5</v>
      </c>
      <c r="CJ48">
        <v>2.2141967070000002</v>
      </c>
      <c r="CK48">
        <v>3.9756102679999999E-3</v>
      </c>
      <c r="CL48">
        <v>240</v>
      </c>
      <c r="CM48" s="8">
        <f t="shared" si="39"/>
        <v>-2.6337487865630207E-5</v>
      </c>
      <c r="CN48" s="8">
        <f t="shared" si="40"/>
        <v>3.6129777283788094E-5</v>
      </c>
      <c r="CO48" s="8">
        <f t="shared" si="41"/>
        <v>3.9658179785818422E-3</v>
      </c>
      <c r="CP48">
        <v>1.635947925</v>
      </c>
      <c r="CQ48">
        <v>-1.74530841E-4</v>
      </c>
      <c r="CR48">
        <v>240</v>
      </c>
      <c r="CS48" s="8">
        <f t="shared" si="42"/>
        <v>-9.6253124344335733E-6</v>
      </c>
      <c r="CT48" s="8">
        <f t="shared" si="43"/>
        <v>1.9781291014627854E-5</v>
      </c>
      <c r="CU48" s="8">
        <f t="shared" si="44"/>
        <v>-1.8468681958019428E-4</v>
      </c>
      <c r="CV48">
        <v>5.2455091600000001</v>
      </c>
      <c r="CW48" s="1">
        <v>1.5548000000000001E-5</v>
      </c>
      <c r="CX48">
        <v>240</v>
      </c>
      <c r="CY48" s="8">
        <f t="shared" si="45"/>
        <v>-2.503875489037588E-5</v>
      </c>
      <c r="CZ48" s="10" t="str">
        <f t="shared" si="46"/>
        <v>NA</v>
      </c>
      <c r="DA48" s="8">
        <f t="shared" si="47"/>
        <v>4.0586754890375884E-5</v>
      </c>
      <c r="DB48" t="s">
        <v>3</v>
      </c>
      <c r="DC48" s="5" t="s">
        <v>7</v>
      </c>
    </row>
    <row r="49" spans="1:107" x14ac:dyDescent="0.25">
      <c r="A49" s="9">
        <v>45621.688194386574</v>
      </c>
      <c r="B49" t="s">
        <v>0</v>
      </c>
      <c r="C49">
        <v>48</v>
      </c>
      <c r="D49" s="7">
        <v>45621</v>
      </c>
      <c r="E49">
        <v>16.314999960000002</v>
      </c>
      <c r="F49">
        <v>14.024145839999999</v>
      </c>
      <c r="G49">
        <v>13.90541664</v>
      </c>
      <c r="H49">
        <v>14.05554583</v>
      </c>
      <c r="I49">
        <v>14.213304129999999</v>
      </c>
      <c r="J49">
        <v>4.8245970890000001</v>
      </c>
      <c r="K49" s="1">
        <v>-1.6585000000000001E-5</v>
      </c>
      <c r="L49">
        <v>240</v>
      </c>
      <c r="M49" s="8">
        <f t="shared" si="0"/>
        <v>-5.7565672456293213E-5</v>
      </c>
      <c r="N49" s="8" t="str">
        <f t="shared" si="1"/>
        <v>NA</v>
      </c>
      <c r="O49" s="8">
        <f t="shared" si="2"/>
        <v>4.0980672456293209E-5</v>
      </c>
      <c r="P49">
        <v>5.3572695589999997</v>
      </c>
      <c r="Q49">
        <v>1.003665288E-4</v>
      </c>
      <c r="R49">
        <v>240</v>
      </c>
      <c r="S49" s="8">
        <f t="shared" si="3"/>
        <v>-2.5594979635353421E-5</v>
      </c>
      <c r="T49" s="10" t="str">
        <f t="shared" si="4"/>
        <v>NA</v>
      </c>
      <c r="U49" s="8">
        <f t="shared" si="5"/>
        <v>1.2596150843535343E-4</v>
      </c>
      <c r="V49">
        <v>1.1414154160000001</v>
      </c>
      <c r="W49">
        <v>-1.197045627E-4</v>
      </c>
      <c r="X49">
        <v>240</v>
      </c>
      <c r="Y49" s="8">
        <f t="shared" si="6"/>
        <v>-1.3619032794226283E-5</v>
      </c>
      <c r="Z49" s="8">
        <f t="shared" si="7"/>
        <v>5.471223385968963E-5</v>
      </c>
      <c r="AA49" s="8">
        <f t="shared" si="8"/>
        <v>-1.6079776376546335E-4</v>
      </c>
      <c r="AB49">
        <v>5.1979828929999998</v>
      </c>
      <c r="AC49" s="1">
        <v>7.8664000000000004E-5</v>
      </c>
      <c r="AD49">
        <v>240</v>
      </c>
      <c r="AE49" s="8">
        <f t="shared" si="9"/>
        <v>-3.0651292810089877E-5</v>
      </c>
      <c r="AF49" s="8" t="str">
        <f t="shared" si="10"/>
        <v>NA</v>
      </c>
      <c r="AG49" s="8">
        <f t="shared" si="11"/>
        <v>1.0931529281008989E-4</v>
      </c>
      <c r="AH49">
        <v>5.5688328880000002</v>
      </c>
      <c r="AI49" s="1">
        <v>7.4852999999999996E-5</v>
      </c>
      <c r="AJ49">
        <v>240</v>
      </c>
      <c r="AK49" s="8">
        <f t="shared" si="12"/>
        <v>-3.2838108738374885E-5</v>
      </c>
      <c r="AL49" s="8" t="str">
        <f t="shared" si="13"/>
        <v>NA</v>
      </c>
      <c r="AM49" s="8">
        <f t="shared" si="14"/>
        <v>1.0769110873837488E-4</v>
      </c>
      <c r="AN49">
        <v>5.2222033440000004</v>
      </c>
      <c r="AO49" s="1">
        <v>7.7430999999999998E-5</v>
      </c>
      <c r="AP49">
        <v>240</v>
      </c>
      <c r="AQ49" s="8">
        <f t="shared" si="15"/>
        <v>-3.0794115160773872E-5</v>
      </c>
      <c r="AR49" s="8" t="str">
        <f t="shared" si="16"/>
        <v>NA</v>
      </c>
      <c r="AS49" s="8">
        <f t="shared" si="17"/>
        <v>1.0822511516077386E-4</v>
      </c>
      <c r="AT49">
        <v>5.2657025339999999</v>
      </c>
      <c r="AU49" s="1">
        <v>8.2511999999999999E-5</v>
      </c>
      <c r="AV49">
        <v>240</v>
      </c>
      <c r="AW49" s="8">
        <f t="shared" si="18"/>
        <v>-3.1050619739018495E-5</v>
      </c>
      <c r="AX49" s="8" t="str">
        <f t="shared" si="19"/>
        <v>NA</v>
      </c>
      <c r="AY49" s="8">
        <f t="shared" si="20"/>
        <v>1.1356261973901849E-4</v>
      </c>
      <c r="AZ49">
        <v>5.2313904310000003</v>
      </c>
      <c r="BA49" s="1">
        <v>7.8844000000000006E-5</v>
      </c>
      <c r="BB49">
        <v>240</v>
      </c>
      <c r="BC49" s="8">
        <f t="shared" si="21"/>
        <v>-6.2419410882733829E-5</v>
      </c>
      <c r="BD49" s="8" t="str">
        <f t="shared" si="22"/>
        <v>NA</v>
      </c>
      <c r="BE49" s="8">
        <f t="shared" si="23"/>
        <v>1.4126341088273385E-4</v>
      </c>
      <c r="BF49">
        <v>5.2052054090000004</v>
      </c>
      <c r="BG49" s="1">
        <v>-9.2565000000000002E-6</v>
      </c>
      <c r="BH49">
        <v>240</v>
      </c>
      <c r="BI49" s="8">
        <f t="shared" si="24"/>
        <v>-2.4868475437710654E-5</v>
      </c>
      <c r="BJ49" s="10" t="str">
        <f t="shared" si="25"/>
        <v>NA</v>
      </c>
      <c r="BK49" s="8">
        <f t="shared" si="26"/>
        <v>1.5611975437710656E-5</v>
      </c>
      <c r="BL49">
        <v>1.4597470800000001</v>
      </c>
      <c r="BM49">
        <v>-1.5521266099999999E-4</v>
      </c>
      <c r="BN49">
        <v>240</v>
      </c>
      <c r="BO49" s="8">
        <f t="shared" si="27"/>
        <v>-8.6077880783348128E-6</v>
      </c>
      <c r="BP49" s="8">
        <f t="shared" si="28"/>
        <v>2.5030096527310507E-5</v>
      </c>
      <c r="BQ49" s="8">
        <f t="shared" si="29"/>
        <v>-1.7163496944897568E-4</v>
      </c>
      <c r="BR49">
        <v>4.5318587580000003</v>
      </c>
      <c r="BS49">
        <v>-5.8088838069999995E-4</v>
      </c>
      <c r="BT49">
        <v>240</v>
      </c>
      <c r="BU49" s="8">
        <f t="shared" si="30"/>
        <v>-5.4072804851624312E-5</v>
      </c>
      <c r="BV49" s="8" t="str">
        <f t="shared" si="31"/>
        <v>NA</v>
      </c>
      <c r="BW49" s="8">
        <f t="shared" si="32"/>
        <v>-5.2681557584837563E-4</v>
      </c>
      <c r="BX49">
        <v>1.6186441680000001</v>
      </c>
      <c r="BY49">
        <v>-1.6866027440000001E-4</v>
      </c>
      <c r="BZ49">
        <v>240</v>
      </c>
      <c r="CA49" s="8">
        <f t="shared" si="33"/>
        <v>-9.544767147180435E-6</v>
      </c>
      <c r="CB49" s="8">
        <f t="shared" si="34"/>
        <v>2.0296748560428619E-5</v>
      </c>
      <c r="CC49" s="8">
        <f t="shared" si="35"/>
        <v>-1.7941225581324818E-4</v>
      </c>
      <c r="CD49">
        <v>4.7743504190000001</v>
      </c>
      <c r="CE49" s="1">
        <v>-8.7115999999999997E-5</v>
      </c>
      <c r="CF49">
        <v>240</v>
      </c>
      <c r="CG49" s="8">
        <f t="shared" si="36"/>
        <v>-2.2810015512670247E-5</v>
      </c>
      <c r="CH49" s="8" t="str">
        <f t="shared" si="37"/>
        <v>NA</v>
      </c>
      <c r="CI49" s="8">
        <f t="shared" si="38"/>
        <v>-6.4305984487329754E-5</v>
      </c>
      <c r="CJ49">
        <v>4.4352283300000002</v>
      </c>
      <c r="CK49">
        <v>-5.9890033729999997E-4</v>
      </c>
      <c r="CL49">
        <v>240</v>
      </c>
      <c r="CM49" s="8">
        <f t="shared" si="39"/>
        <v>-5.2919839025681661E-5</v>
      </c>
      <c r="CN49" s="8" t="str">
        <f t="shared" si="40"/>
        <v>NA</v>
      </c>
      <c r="CO49" s="8">
        <f t="shared" si="41"/>
        <v>-5.4598049827431834E-4</v>
      </c>
      <c r="CP49">
        <v>1.4580533360000001</v>
      </c>
      <c r="CQ49">
        <v>-1.096559752E-4</v>
      </c>
      <c r="CR49">
        <v>240</v>
      </c>
      <c r="CS49" s="8">
        <f t="shared" si="42"/>
        <v>-8.5978004649936349E-6</v>
      </c>
      <c r="CT49" s="8">
        <f t="shared" si="43"/>
        <v>2.5080551068798507E-5</v>
      </c>
      <c r="CU49" s="8">
        <f t="shared" si="44"/>
        <v>-1.2613872580380487E-4</v>
      </c>
      <c r="CV49">
        <v>5.2307229360000003</v>
      </c>
      <c r="CW49" s="1">
        <v>-1.9757000000000001E-5</v>
      </c>
      <c r="CX49">
        <v>240</v>
      </c>
      <c r="CY49" s="8">
        <f t="shared" si="45"/>
        <v>-2.4990388396675427E-5</v>
      </c>
      <c r="CZ49" s="10" t="str">
        <f t="shared" si="46"/>
        <v>NA</v>
      </c>
      <c r="DA49" s="8">
        <f t="shared" si="47"/>
        <v>5.2333883966754262E-6</v>
      </c>
      <c r="DB49" t="s">
        <v>3</v>
      </c>
      <c r="DC49" s="5" t="s">
        <v>7</v>
      </c>
    </row>
    <row r="50" spans="1:107" x14ac:dyDescent="0.25">
      <c r="A50" s="9">
        <v>45621.702083275464</v>
      </c>
      <c r="B50" t="s">
        <v>0</v>
      </c>
      <c r="C50">
        <v>49</v>
      </c>
      <c r="D50" s="7">
        <v>45621</v>
      </c>
      <c r="E50">
        <v>16.555000020000001</v>
      </c>
      <c r="F50">
        <v>14.05742088</v>
      </c>
      <c r="G50">
        <v>13.92687503</v>
      </c>
      <c r="H50">
        <v>14.103562500000001</v>
      </c>
      <c r="I50">
        <v>14.14511255</v>
      </c>
      <c r="J50">
        <v>4.8580354019999996</v>
      </c>
      <c r="K50" s="1">
        <v>5.3967E-5</v>
      </c>
      <c r="L50">
        <v>240</v>
      </c>
      <c r="M50" s="8">
        <f t="shared" si="0"/>
        <v>-5.8143804067984967E-5</v>
      </c>
      <c r="N50" s="8" t="str">
        <f t="shared" si="1"/>
        <v>NA</v>
      </c>
      <c r="O50" s="8">
        <f t="shared" si="2"/>
        <v>1.1211080406798497E-4</v>
      </c>
      <c r="P50">
        <v>5.4294937670000003</v>
      </c>
      <c r="Q50" s="1">
        <v>2.6916000000000001E-5</v>
      </c>
      <c r="R50">
        <v>240</v>
      </c>
      <c r="S50" s="8">
        <f t="shared" si="3"/>
        <v>-2.5963096958754026E-5</v>
      </c>
      <c r="T50" s="10" t="str">
        <f t="shared" si="4"/>
        <v>NA</v>
      </c>
      <c r="U50" s="8">
        <f t="shared" si="5"/>
        <v>5.2879096958754027E-5</v>
      </c>
      <c r="V50">
        <v>2.7630533320000001</v>
      </c>
      <c r="W50">
        <v>4.8817601939999998E-3</v>
      </c>
      <c r="X50">
        <v>240</v>
      </c>
      <c r="Y50" s="8">
        <f t="shared" si="6"/>
        <v>-3.306983549338924E-5</v>
      </c>
      <c r="Z50" s="8">
        <f t="shared" si="7"/>
        <v>2.6622616331203613E-5</v>
      </c>
      <c r="AA50" s="8">
        <f t="shared" si="8"/>
        <v>4.8882074131621853E-3</v>
      </c>
      <c r="AB50">
        <v>5.2182428979999997</v>
      </c>
      <c r="AC50">
        <v>-1.164771649E-4</v>
      </c>
      <c r="AD50">
        <v>240</v>
      </c>
      <c r="AE50" s="8">
        <f t="shared" si="9"/>
        <v>-3.0839311746049508E-5</v>
      </c>
      <c r="AF50" s="8" t="str">
        <f t="shared" si="10"/>
        <v>NA</v>
      </c>
      <c r="AG50" s="8">
        <f t="shared" si="11"/>
        <v>-8.5637853153950488E-5</v>
      </c>
      <c r="AH50">
        <v>5.6074433490000004</v>
      </c>
      <c r="AI50" s="1">
        <v>-6.4418999999999994E-5</v>
      </c>
      <c r="AJ50">
        <v>240</v>
      </c>
      <c r="AK50" s="8">
        <f t="shared" si="12"/>
        <v>-3.3139448837155853E-5</v>
      </c>
      <c r="AL50" s="8" t="str">
        <f t="shared" si="13"/>
        <v>NA</v>
      </c>
      <c r="AM50" s="8">
        <f t="shared" si="14"/>
        <v>-3.1279551162844141E-5</v>
      </c>
      <c r="AN50">
        <v>5.2454183260000002</v>
      </c>
      <c r="AO50">
        <v>-1.070145405E-4</v>
      </c>
      <c r="AP50">
        <v>240</v>
      </c>
      <c r="AQ50" s="8">
        <f t="shared" si="15"/>
        <v>-3.0999915901951401E-5</v>
      </c>
      <c r="AR50" s="8" t="str">
        <f t="shared" si="16"/>
        <v>NA</v>
      </c>
      <c r="AS50" s="8">
        <f t="shared" si="17"/>
        <v>-7.6014624598048596E-5</v>
      </c>
      <c r="AT50">
        <v>5.2876787700000003</v>
      </c>
      <c r="AU50">
        <v>-1.284584054E-4</v>
      </c>
      <c r="AV50">
        <v>240</v>
      </c>
      <c r="AW50" s="8">
        <f t="shared" si="18"/>
        <v>-3.1249671046071268E-5</v>
      </c>
      <c r="AX50" s="8" t="str">
        <f t="shared" si="19"/>
        <v>NA</v>
      </c>
      <c r="AY50" s="8">
        <f t="shared" si="20"/>
        <v>-9.7208734353928735E-5</v>
      </c>
      <c r="AZ50">
        <v>5.263364997</v>
      </c>
      <c r="BA50">
        <v>-1.0484769549999999E-4</v>
      </c>
      <c r="BB50">
        <v>240</v>
      </c>
      <c r="BC50" s="8">
        <f t="shared" si="21"/>
        <v>-6.299502531370361E-5</v>
      </c>
      <c r="BD50" s="8" t="str">
        <f t="shared" si="22"/>
        <v>NA</v>
      </c>
      <c r="BE50" s="8">
        <f t="shared" si="23"/>
        <v>-4.1852670186296384E-5</v>
      </c>
      <c r="BF50">
        <v>5.2050841630000004</v>
      </c>
      <c r="BG50" s="1">
        <v>1.9672000000000001E-5</v>
      </c>
      <c r="BH50">
        <v>240</v>
      </c>
      <c r="BI50" s="8">
        <f t="shared" si="24"/>
        <v>-2.4890000910179522E-5</v>
      </c>
      <c r="BJ50" s="10" t="str">
        <f t="shared" si="25"/>
        <v>NA</v>
      </c>
      <c r="BK50" s="8">
        <f t="shared" si="26"/>
        <v>4.4562000910179522E-5</v>
      </c>
      <c r="BL50">
        <v>1.277190418</v>
      </c>
      <c r="BM50">
        <v>-1.3640266500000001E-4</v>
      </c>
      <c r="BN50">
        <v>240</v>
      </c>
      <c r="BO50" s="8">
        <f t="shared" si="27"/>
        <v>-7.5480720674895031E-6</v>
      </c>
      <c r="BP50" s="8">
        <f t="shared" si="28"/>
        <v>3.0468233977119811E-5</v>
      </c>
      <c r="BQ50" s="8">
        <f t="shared" si="29"/>
        <v>-1.5932282690963033E-4</v>
      </c>
      <c r="BR50">
        <v>4.394076256</v>
      </c>
      <c r="BS50" s="1">
        <v>4.6969999999999999E-5</v>
      </c>
      <c r="BT50">
        <v>240</v>
      </c>
      <c r="BU50" s="8">
        <f t="shared" si="30"/>
        <v>-5.2590870124879548E-5</v>
      </c>
      <c r="BV50" s="8" t="str">
        <f t="shared" si="31"/>
        <v>NA</v>
      </c>
      <c r="BW50" s="8">
        <f t="shared" si="32"/>
        <v>9.956087012487954E-5</v>
      </c>
      <c r="BX50">
        <v>1.4270274999999999</v>
      </c>
      <c r="BY50">
        <v>-1.6533911859999999E-4</v>
      </c>
      <c r="BZ50">
        <v>240</v>
      </c>
      <c r="CA50" s="8">
        <f t="shared" si="33"/>
        <v>-8.4335947564941532E-6</v>
      </c>
      <c r="CB50" s="8">
        <f t="shared" si="34"/>
        <v>2.600477239720581E-5</v>
      </c>
      <c r="CC50" s="8">
        <f t="shared" si="35"/>
        <v>-1.8291029624071164E-4</v>
      </c>
      <c r="CD50">
        <v>4.574969157</v>
      </c>
      <c r="CE50" s="1">
        <v>-8.9337000000000002E-5</v>
      </c>
      <c r="CF50">
        <v>240</v>
      </c>
      <c r="CG50" s="8">
        <f t="shared" si="36"/>
        <v>-2.1876877090906172E-5</v>
      </c>
      <c r="CH50" s="8" t="str">
        <f t="shared" si="37"/>
        <v>NA</v>
      </c>
      <c r="CI50" s="8">
        <f t="shared" si="38"/>
        <v>-6.7460122909093826E-5</v>
      </c>
      <c r="CJ50">
        <v>4.29995876</v>
      </c>
      <c r="CK50" s="1">
        <v>6.0234E-5</v>
      </c>
      <c r="CL50">
        <v>240</v>
      </c>
      <c r="CM50" s="8">
        <f t="shared" si="39"/>
        <v>-5.1464416982001981E-5</v>
      </c>
      <c r="CN50" s="8">
        <f t="shared" si="40"/>
        <v>7.1434924841455149E-10</v>
      </c>
      <c r="CO50" s="8">
        <f t="shared" si="41"/>
        <v>1.1169770263275357E-4</v>
      </c>
      <c r="CP50">
        <v>1.3197058349999999</v>
      </c>
      <c r="CQ50">
        <v>-1.135774475E-4</v>
      </c>
      <c r="CR50">
        <v>240</v>
      </c>
      <c r="CS50" s="8">
        <f t="shared" si="42"/>
        <v>-7.7993340774236934E-6</v>
      </c>
      <c r="CT50" s="8">
        <f t="shared" si="43"/>
        <v>2.9201752223734338E-5</v>
      </c>
      <c r="CU50" s="8">
        <f t="shared" si="44"/>
        <v>-1.3497986564631065E-4</v>
      </c>
      <c r="CV50">
        <v>5.2551095779999999</v>
      </c>
      <c r="CW50" s="1">
        <v>3.4751E-5</v>
      </c>
      <c r="CX50">
        <v>240</v>
      </c>
      <c r="CY50" s="8">
        <f t="shared" si="45"/>
        <v>-2.5129215606021144E-5</v>
      </c>
      <c r="CZ50" s="10" t="str">
        <f t="shared" si="46"/>
        <v>NA</v>
      </c>
      <c r="DA50" s="8">
        <f t="shared" si="47"/>
        <v>5.9880215606021144E-5</v>
      </c>
      <c r="DB50" t="s">
        <v>3</v>
      </c>
      <c r="DC50" s="5" t="s">
        <v>7</v>
      </c>
    </row>
    <row r="51" spans="1:107" x14ac:dyDescent="0.25">
      <c r="A51" s="9">
        <v>45621.715972164355</v>
      </c>
      <c r="B51" t="s">
        <v>0</v>
      </c>
      <c r="C51">
        <v>50</v>
      </c>
      <c r="D51" s="7">
        <v>45621</v>
      </c>
      <c r="E51">
        <v>17.11500006</v>
      </c>
      <c r="F51">
        <v>14.079087530000001</v>
      </c>
      <c r="G51">
        <v>13.94822918</v>
      </c>
      <c r="H51">
        <v>14.040333390000001</v>
      </c>
      <c r="I51">
        <v>14.108237519999999</v>
      </c>
      <c r="J51">
        <v>4.7476212640000002</v>
      </c>
      <c r="K51" s="1">
        <v>-7.2266000000000002E-5</v>
      </c>
      <c r="L51">
        <v>240</v>
      </c>
      <c r="M51" s="8">
        <f t="shared" si="0"/>
        <v>-5.6997386829163241E-5</v>
      </c>
      <c r="N51" s="8" t="str">
        <f t="shared" si="1"/>
        <v>NA</v>
      </c>
      <c r="O51" s="8">
        <f t="shared" si="2"/>
        <v>-1.5268613170836761E-5</v>
      </c>
      <c r="P51">
        <v>5.2969529189999998</v>
      </c>
      <c r="Q51" s="1">
        <v>-2.1985999999999999E-5</v>
      </c>
      <c r="R51">
        <v>240</v>
      </c>
      <c r="S51" s="8">
        <f t="shared" si="3"/>
        <v>-2.5351799626372913E-5</v>
      </c>
      <c r="T51" s="10" t="str">
        <f t="shared" si="4"/>
        <v>NA</v>
      </c>
      <c r="U51" s="8">
        <f t="shared" si="5"/>
        <v>3.365799626372914E-6</v>
      </c>
      <c r="V51">
        <v>5.1429858470000003</v>
      </c>
      <c r="W51">
        <v>8.6105724060000003E-4</v>
      </c>
      <c r="X51">
        <v>240</v>
      </c>
      <c r="Y51" s="8">
        <f t="shared" si="6"/>
        <v>-6.1743921319325107E-5</v>
      </c>
      <c r="Z51" s="8" t="str">
        <f t="shared" si="7"/>
        <v>NA</v>
      </c>
      <c r="AA51" s="8">
        <f t="shared" si="8"/>
        <v>9.2280116191932517E-4</v>
      </c>
      <c r="AB51">
        <v>5.1769366740000002</v>
      </c>
      <c r="AC51">
        <v>8.9435389030000003E-4</v>
      </c>
      <c r="AD51">
        <v>240</v>
      </c>
      <c r="AE51" s="8">
        <f t="shared" si="9"/>
        <v>-3.0663203734793441E-5</v>
      </c>
      <c r="AF51" s="8" t="str">
        <f t="shared" si="10"/>
        <v>NA</v>
      </c>
      <c r="AG51" s="8">
        <f t="shared" si="11"/>
        <v>9.250170940347935E-4</v>
      </c>
      <c r="AH51">
        <v>5.5100178900000003</v>
      </c>
      <c r="AI51">
        <v>6.7725577579999996E-4</v>
      </c>
      <c r="AJ51">
        <v>240</v>
      </c>
      <c r="AK51" s="8">
        <f t="shared" si="12"/>
        <v>-3.2636057147842689E-5</v>
      </c>
      <c r="AL51" s="8" t="str">
        <f t="shared" si="13"/>
        <v>NA</v>
      </c>
      <c r="AM51" s="8">
        <f t="shared" si="14"/>
        <v>7.0989183294784268E-4</v>
      </c>
      <c r="AN51">
        <v>5.1768050050000003</v>
      </c>
      <c r="AO51">
        <v>8.5551294890000003E-4</v>
      </c>
      <c r="AP51">
        <v>240</v>
      </c>
      <c r="AQ51" s="8">
        <f t="shared" si="15"/>
        <v>-3.0662423854020931E-5</v>
      </c>
      <c r="AR51" s="8" t="str">
        <f t="shared" si="16"/>
        <v>NA</v>
      </c>
      <c r="AS51" s="8">
        <f t="shared" si="17"/>
        <v>8.8617537275402091E-4</v>
      </c>
      <c r="AT51">
        <v>5.2516712630000004</v>
      </c>
      <c r="AU51">
        <v>9.1890775449999997E-4</v>
      </c>
      <c r="AV51">
        <v>240</v>
      </c>
      <c r="AW51" s="8">
        <f t="shared" si="18"/>
        <v>-3.1105859705466621E-5</v>
      </c>
      <c r="AX51" s="8" t="str">
        <f t="shared" si="19"/>
        <v>NA</v>
      </c>
      <c r="AY51" s="8">
        <f t="shared" si="20"/>
        <v>9.5001361420546664E-4</v>
      </c>
      <c r="AZ51">
        <v>5.2012841859999996</v>
      </c>
      <c r="BA51">
        <v>8.3705472330000003E-4</v>
      </c>
      <c r="BB51">
        <v>240</v>
      </c>
      <c r="BC51" s="8">
        <f t="shared" si="21"/>
        <v>-6.2443819814741536E-5</v>
      </c>
      <c r="BD51" s="8" t="str">
        <f t="shared" si="22"/>
        <v>NA</v>
      </c>
      <c r="BE51" s="8">
        <f t="shared" si="23"/>
        <v>8.9949854311474153E-4</v>
      </c>
      <c r="BF51">
        <v>5.2171404179999996</v>
      </c>
      <c r="BG51" s="1">
        <v>-1.0529E-5</v>
      </c>
      <c r="BH51">
        <v>240</v>
      </c>
      <c r="BI51" s="8">
        <f t="shared" si="24"/>
        <v>-2.4969808212823843E-5</v>
      </c>
      <c r="BJ51" s="10" t="str">
        <f t="shared" si="25"/>
        <v>NA</v>
      </c>
      <c r="BK51" s="8">
        <f t="shared" si="26"/>
        <v>1.4440808212823842E-5</v>
      </c>
      <c r="BL51">
        <v>1.1202858330000001</v>
      </c>
      <c r="BM51">
        <v>-1.3608566070000001E-4</v>
      </c>
      <c r="BN51">
        <v>240</v>
      </c>
      <c r="BO51" s="8">
        <f t="shared" si="27"/>
        <v>-6.6354979598272329E-6</v>
      </c>
      <c r="BP51" s="8">
        <f t="shared" si="28"/>
        <v>3.5142227740958934E-5</v>
      </c>
      <c r="BQ51" s="8">
        <f t="shared" si="29"/>
        <v>-1.6459239048113169E-4</v>
      </c>
      <c r="BR51">
        <v>4.4958800060000002</v>
      </c>
      <c r="BS51" s="1">
        <v>9.0185999999999993E-5</v>
      </c>
      <c r="BT51">
        <v>240</v>
      </c>
      <c r="BU51" s="8">
        <f t="shared" si="30"/>
        <v>-5.3975116714255825E-5</v>
      </c>
      <c r="BV51" s="8" t="str">
        <f t="shared" si="31"/>
        <v>NA</v>
      </c>
      <c r="BW51" s="8">
        <f t="shared" si="32"/>
        <v>1.4416111671425582E-4</v>
      </c>
      <c r="BX51">
        <v>1.2318212470000001</v>
      </c>
      <c r="BY51">
        <v>-1.521726725E-4</v>
      </c>
      <c r="BZ51">
        <v>240</v>
      </c>
      <c r="CA51" s="8">
        <f t="shared" si="33"/>
        <v>-7.2961266942490548E-6</v>
      </c>
      <c r="CB51" s="8">
        <f t="shared" si="34"/>
        <v>3.1819725536939753E-5</v>
      </c>
      <c r="CC51" s="8">
        <f t="shared" si="35"/>
        <v>-1.766962713426907E-4</v>
      </c>
      <c r="CD51">
        <v>4.5587408419999997</v>
      </c>
      <c r="CE51" s="1">
        <v>2.5012999999999999E-5</v>
      </c>
      <c r="CF51">
        <v>240</v>
      </c>
      <c r="CG51" s="8">
        <f t="shared" si="36"/>
        <v>-2.1818635381936752E-5</v>
      </c>
      <c r="CH51" s="8" t="str">
        <f t="shared" si="37"/>
        <v>NA</v>
      </c>
      <c r="CI51" s="8">
        <f t="shared" si="38"/>
        <v>4.6831635381936747E-5</v>
      </c>
      <c r="CJ51">
        <v>4.4026854200000001</v>
      </c>
      <c r="CK51" s="1">
        <v>8.3011999999999997E-5</v>
      </c>
      <c r="CL51">
        <v>240</v>
      </c>
      <c r="CM51" s="8">
        <f t="shared" si="39"/>
        <v>-5.285627265040766E-5</v>
      </c>
      <c r="CN51" s="8" t="str">
        <f t="shared" si="40"/>
        <v>NA</v>
      </c>
      <c r="CO51" s="8">
        <f t="shared" si="41"/>
        <v>1.3586827265040766E-4</v>
      </c>
      <c r="CP51">
        <v>1.1483920830000001</v>
      </c>
      <c r="CQ51">
        <v>-1.6441153599999999E-4</v>
      </c>
      <c r="CR51">
        <v>240</v>
      </c>
      <c r="CS51" s="8">
        <f t="shared" si="42"/>
        <v>-6.8019724068297199E-6</v>
      </c>
      <c r="CT51" s="8">
        <f t="shared" si="43"/>
        <v>3.4304977272944226E-5</v>
      </c>
      <c r="CU51" s="8">
        <f t="shared" si="44"/>
        <v>-1.9191454086611449E-4</v>
      </c>
      <c r="CV51">
        <v>5.2578845479999998</v>
      </c>
      <c r="CW51" s="1">
        <v>-1.9425000000000001E-5</v>
      </c>
      <c r="CX51">
        <v>240</v>
      </c>
      <c r="CY51" s="8">
        <f t="shared" si="45"/>
        <v>-2.5164814103098189E-5</v>
      </c>
      <c r="CZ51" s="10" t="str">
        <f t="shared" si="46"/>
        <v>NA</v>
      </c>
      <c r="DA51" s="8">
        <f t="shared" si="47"/>
        <v>5.7398141030981877E-6</v>
      </c>
      <c r="DB51" t="s">
        <v>3</v>
      </c>
      <c r="DC51" s="5" t="s">
        <v>7</v>
      </c>
    </row>
    <row r="52" spans="1:107" x14ac:dyDescent="0.25">
      <c r="A52" s="9">
        <v>45621.729861053238</v>
      </c>
      <c r="B52" t="s">
        <v>0</v>
      </c>
      <c r="C52">
        <v>51</v>
      </c>
      <c r="D52" s="7">
        <v>45621</v>
      </c>
      <c r="E52">
        <v>17.314999960000002</v>
      </c>
      <c r="F52">
        <v>14.072904149999999</v>
      </c>
      <c r="G52">
        <v>13.93568752</v>
      </c>
      <c r="H52">
        <v>14.134279129999999</v>
      </c>
      <c r="I52">
        <v>14.17569164</v>
      </c>
      <c r="J52">
        <v>5.8676566619999999</v>
      </c>
      <c r="K52">
        <v>1.850394964E-3</v>
      </c>
      <c r="L52">
        <v>240</v>
      </c>
      <c r="M52" s="8">
        <f t="shared" si="0"/>
        <v>-7.0660317771752411E-5</v>
      </c>
      <c r="N52" s="8" t="str">
        <f t="shared" si="1"/>
        <v>NA</v>
      </c>
      <c r="O52" s="8">
        <f t="shared" si="2"/>
        <v>1.9210552817717525E-3</v>
      </c>
      <c r="P52">
        <v>6.5557391389999999</v>
      </c>
      <c r="Q52">
        <v>1.796362085E-3</v>
      </c>
      <c r="R52">
        <v>240</v>
      </c>
      <c r="S52" s="8">
        <f t="shared" si="3"/>
        <v>-3.1404329656871705E-5</v>
      </c>
      <c r="T52" s="10" t="str">
        <f t="shared" si="4"/>
        <v>NA</v>
      </c>
      <c r="U52" s="8">
        <f t="shared" si="5"/>
        <v>1.8277664146568718E-3</v>
      </c>
      <c r="V52">
        <v>7.4699974969999996</v>
      </c>
      <c r="W52">
        <v>1.8083297329999999E-3</v>
      </c>
      <c r="X52">
        <v>240</v>
      </c>
      <c r="Y52" s="8">
        <f t="shared" si="6"/>
        <v>-8.9956251242604674E-5</v>
      </c>
      <c r="Z52" s="8" t="str">
        <f t="shared" si="7"/>
        <v>NA</v>
      </c>
      <c r="AA52" s="8">
        <f t="shared" si="8"/>
        <v>1.8982859842426045E-3</v>
      </c>
      <c r="AB52">
        <v>7.5243937369999996</v>
      </c>
      <c r="AC52">
        <v>1.811955877E-3</v>
      </c>
      <c r="AD52">
        <v>240</v>
      </c>
      <c r="AE52" s="8">
        <f t="shared" si="9"/>
        <v>-4.466613173954053E-5</v>
      </c>
      <c r="AF52" s="8" t="str">
        <f t="shared" si="10"/>
        <v>NA</v>
      </c>
      <c r="AG52" s="8">
        <f t="shared" si="11"/>
        <v>1.8566220087395406E-3</v>
      </c>
      <c r="AH52">
        <v>7.6370029089999996</v>
      </c>
      <c r="AI52">
        <v>1.7328702090000001E-3</v>
      </c>
      <c r="AJ52">
        <v>240</v>
      </c>
      <c r="AK52" s="8">
        <f t="shared" si="12"/>
        <v>-4.5334599696885612E-5</v>
      </c>
      <c r="AL52" s="8" t="str">
        <f t="shared" si="13"/>
        <v>NA</v>
      </c>
      <c r="AM52" s="8">
        <f t="shared" si="14"/>
        <v>1.7782048086968857E-3</v>
      </c>
      <c r="AN52">
        <v>7.5077266629999997</v>
      </c>
      <c r="AO52">
        <v>1.822147896E-3</v>
      </c>
      <c r="AP52">
        <v>240</v>
      </c>
      <c r="AQ52" s="8">
        <f t="shared" si="15"/>
        <v>-4.4567193041086197E-5</v>
      </c>
      <c r="AR52" s="8" t="str">
        <f t="shared" si="16"/>
        <v>NA</v>
      </c>
      <c r="AS52" s="8">
        <f t="shared" si="17"/>
        <v>1.8667150890410863E-3</v>
      </c>
      <c r="AT52">
        <v>7.5834337530000004</v>
      </c>
      <c r="AU52">
        <v>1.7699986390000001E-3</v>
      </c>
      <c r="AV52">
        <v>240</v>
      </c>
      <c r="AW52" s="8">
        <f t="shared" si="18"/>
        <v>-4.5016603714391227E-5</v>
      </c>
      <c r="AX52" s="8" t="str">
        <f t="shared" si="19"/>
        <v>NA</v>
      </c>
      <c r="AY52" s="8">
        <f t="shared" si="20"/>
        <v>1.8150152427143912E-3</v>
      </c>
      <c r="AZ52">
        <v>7.5142658429999996</v>
      </c>
      <c r="BA52">
        <v>1.8079035780000001E-3</v>
      </c>
      <c r="BB52">
        <v>240</v>
      </c>
      <c r="BC52" s="8">
        <f t="shared" si="21"/>
        <v>-9.0489345725764783E-5</v>
      </c>
      <c r="BD52" s="8" t="str">
        <f t="shared" si="22"/>
        <v>NA</v>
      </c>
      <c r="BE52" s="8">
        <f t="shared" si="23"/>
        <v>1.898392923725765E-3</v>
      </c>
      <c r="BF52">
        <v>5.2084208390000004</v>
      </c>
      <c r="BG52" s="1">
        <v>9.0604000000000005E-6</v>
      </c>
      <c r="BH52">
        <v>240</v>
      </c>
      <c r="BI52" s="8">
        <f t="shared" si="24"/>
        <v>-2.4950194257519911E-5</v>
      </c>
      <c r="BJ52" s="10" t="str">
        <f t="shared" si="25"/>
        <v>NA</v>
      </c>
      <c r="BK52" s="8">
        <f t="shared" si="26"/>
        <v>3.401059425751991E-5</v>
      </c>
      <c r="BL52">
        <v>4.4096433370000003</v>
      </c>
      <c r="BM52">
        <v>2.149882447E-3</v>
      </c>
      <c r="BN52">
        <v>240</v>
      </c>
      <c r="BO52" s="8">
        <f t="shared" si="27"/>
        <v>-2.6176422592866382E-5</v>
      </c>
      <c r="BP52" s="8" t="str">
        <f t="shared" si="28"/>
        <v>NA</v>
      </c>
      <c r="BQ52" s="8">
        <f t="shared" si="29"/>
        <v>2.1760588695928663E-3</v>
      </c>
      <c r="BR52">
        <v>4.7852624969999997</v>
      </c>
      <c r="BS52">
        <v>9.1316403050000004E-4</v>
      </c>
      <c r="BT52">
        <v>240</v>
      </c>
      <c r="BU52" s="8">
        <f t="shared" si="30"/>
        <v>-5.7625758993202209E-5</v>
      </c>
      <c r="BV52" s="8" t="str">
        <f t="shared" si="31"/>
        <v>NA</v>
      </c>
      <c r="BW52" s="8">
        <f t="shared" si="32"/>
        <v>9.7078978949320226E-4</v>
      </c>
      <c r="BX52">
        <v>2.4626220829999999</v>
      </c>
      <c r="BY52">
        <v>4.8007299230000003E-3</v>
      </c>
      <c r="BZ52">
        <v>240</v>
      </c>
      <c r="CA52" s="8">
        <f t="shared" si="33"/>
        <v>-1.4618560143004342E-5</v>
      </c>
      <c r="CB52" s="8" t="str">
        <f t="shared" si="34"/>
        <v>NA</v>
      </c>
      <c r="CC52" s="8">
        <f t="shared" si="35"/>
        <v>4.8153484831430044E-3</v>
      </c>
      <c r="CD52">
        <v>4.6271058360000001</v>
      </c>
      <c r="CE52">
        <v>1.405191782E-4</v>
      </c>
      <c r="CF52">
        <v>240</v>
      </c>
      <c r="CG52" s="8">
        <f t="shared" si="36"/>
        <v>-2.2165487971680406E-5</v>
      </c>
      <c r="CH52" s="8" t="str">
        <f t="shared" si="37"/>
        <v>NA</v>
      </c>
      <c r="CI52" s="8">
        <f t="shared" si="38"/>
        <v>1.6268466617168042E-4</v>
      </c>
      <c r="CJ52">
        <v>4.6935054159999998</v>
      </c>
      <c r="CK52">
        <v>9.6200120139999996E-4</v>
      </c>
      <c r="CL52">
        <v>240</v>
      </c>
      <c r="CM52" s="8">
        <f t="shared" si="39"/>
        <v>-5.6520789006928607E-5</v>
      </c>
      <c r="CN52" s="8" t="str">
        <f t="shared" si="40"/>
        <v>NA</v>
      </c>
      <c r="CO52" s="8">
        <f t="shared" si="41"/>
        <v>1.0185219904069287E-3</v>
      </c>
      <c r="CP52">
        <v>4.6964133290000003</v>
      </c>
      <c r="CQ52">
        <v>1.5741093030000001E-3</v>
      </c>
      <c r="CR52">
        <v>240</v>
      </c>
      <c r="CS52" s="8">
        <f t="shared" si="42"/>
        <v>-2.7878739974083855E-5</v>
      </c>
      <c r="CT52" s="8" t="str">
        <f t="shared" si="43"/>
        <v>NA</v>
      </c>
      <c r="CU52" s="8">
        <f t="shared" si="44"/>
        <v>1.6019880429740839E-3</v>
      </c>
      <c r="CV52">
        <v>5.2551629249999996</v>
      </c>
      <c r="CW52" s="1">
        <v>2.9624E-5</v>
      </c>
      <c r="CX52">
        <v>240</v>
      </c>
      <c r="CY52" s="8">
        <f t="shared" si="45"/>
        <v>-2.5174105527701679E-5</v>
      </c>
      <c r="CZ52" s="10" t="str">
        <f t="shared" si="46"/>
        <v>NA</v>
      </c>
      <c r="DA52" s="8">
        <f t="shared" si="47"/>
        <v>5.4798105527701675E-5</v>
      </c>
      <c r="DB52" t="s">
        <v>3</v>
      </c>
      <c r="DC52" s="5" t="s">
        <v>7</v>
      </c>
    </row>
    <row r="53" spans="1:107" x14ac:dyDescent="0.25">
      <c r="A53" s="9">
        <v>45621.743749942128</v>
      </c>
      <c r="B53" t="s">
        <v>0</v>
      </c>
      <c r="C53">
        <v>52</v>
      </c>
      <c r="D53" s="7">
        <v>45621</v>
      </c>
      <c r="E53">
        <v>17.555000020000001</v>
      </c>
      <c r="F53">
        <v>14.072508340000001</v>
      </c>
      <c r="G53">
        <v>13.96577501</v>
      </c>
      <c r="H53">
        <v>14.11248337</v>
      </c>
      <c r="I53">
        <v>14.132166679999999</v>
      </c>
      <c r="J53">
        <v>8.4747837659999998</v>
      </c>
      <c r="K53">
        <v>2.4890566589999999E-3</v>
      </c>
      <c r="L53">
        <v>240</v>
      </c>
      <c r="M53" s="8">
        <f t="shared" si="0"/>
        <v>-1.0236876393360319E-4</v>
      </c>
      <c r="N53" s="8" t="str">
        <f t="shared" si="1"/>
        <v>NA</v>
      </c>
      <c r="O53" s="8">
        <f t="shared" si="2"/>
        <v>2.5914254229336031E-3</v>
      </c>
      <c r="P53">
        <v>8.5549191649999994</v>
      </c>
      <c r="Q53">
        <v>1.3571032910000001E-3</v>
      </c>
      <c r="R53">
        <v>240</v>
      </c>
      <c r="S53" s="8">
        <f t="shared" si="3"/>
        <v>-4.1017445999482711E-5</v>
      </c>
      <c r="T53" s="10" t="str">
        <f t="shared" si="4"/>
        <v>NA</v>
      </c>
      <c r="U53" s="8">
        <f t="shared" si="5"/>
        <v>1.3981207369994828E-3</v>
      </c>
      <c r="V53">
        <v>9.032632907</v>
      </c>
      <c r="W53">
        <v>9.1851977889999996E-4</v>
      </c>
      <c r="X53">
        <v>240</v>
      </c>
      <c r="Y53" s="8">
        <f t="shared" si="6"/>
        <v>-1.0910714553747341E-4</v>
      </c>
      <c r="Z53" s="8" t="str">
        <f t="shared" si="7"/>
        <v>NA</v>
      </c>
      <c r="AA53" s="8">
        <f t="shared" si="8"/>
        <v>1.0276269244374734E-3</v>
      </c>
      <c r="AB53">
        <v>9.0482249939999999</v>
      </c>
      <c r="AC53">
        <v>8.1146291850000001E-4</v>
      </c>
      <c r="AD53">
        <v>240</v>
      </c>
      <c r="AE53" s="8">
        <f t="shared" si="9"/>
        <v>-5.3830727214571687E-5</v>
      </c>
      <c r="AF53" s="8" t="str">
        <f t="shared" si="10"/>
        <v>NA</v>
      </c>
      <c r="AG53" s="8">
        <f t="shared" si="11"/>
        <v>8.6529364571457171E-4</v>
      </c>
      <c r="AH53">
        <v>9.1157979529999995</v>
      </c>
      <c r="AI53">
        <v>8.5674470100000001E-4</v>
      </c>
      <c r="AJ53">
        <v>240</v>
      </c>
      <c r="AK53" s="8">
        <f t="shared" si="12"/>
        <v>-5.4232739932582401E-5</v>
      </c>
      <c r="AL53" s="8" t="str">
        <f t="shared" si="13"/>
        <v>NA</v>
      </c>
      <c r="AM53" s="8">
        <f t="shared" si="14"/>
        <v>9.1097744093258243E-4</v>
      </c>
      <c r="AN53">
        <v>9.0506537359999992</v>
      </c>
      <c r="AO53">
        <v>8.6019500659999997E-4</v>
      </c>
      <c r="AP53">
        <v>240</v>
      </c>
      <c r="AQ53" s="8">
        <f t="shared" si="15"/>
        <v>-5.3845176562168949E-5</v>
      </c>
      <c r="AR53" s="8" t="str">
        <f t="shared" si="16"/>
        <v>NA</v>
      </c>
      <c r="AS53" s="8">
        <f t="shared" si="17"/>
        <v>9.1404018316216889E-4</v>
      </c>
      <c r="AT53">
        <v>9.0967908140000002</v>
      </c>
      <c r="AU53">
        <v>8.4134237489999996E-4</v>
      </c>
      <c r="AV53">
        <v>240</v>
      </c>
      <c r="AW53" s="8">
        <f t="shared" si="18"/>
        <v>-5.4119660503709135E-5</v>
      </c>
      <c r="AX53" s="8" t="str">
        <f t="shared" si="19"/>
        <v>NA</v>
      </c>
      <c r="AY53" s="8">
        <f t="shared" si="20"/>
        <v>8.9546203540370913E-4</v>
      </c>
      <c r="AZ53">
        <v>9.0561204160000006</v>
      </c>
      <c r="BA53">
        <v>8.7589945409999998E-4</v>
      </c>
      <c r="BB53">
        <v>240</v>
      </c>
      <c r="BC53" s="8">
        <f t="shared" si="21"/>
        <v>-1.0939085628816602E-4</v>
      </c>
      <c r="BD53" s="8" t="str">
        <f t="shared" si="22"/>
        <v>NA</v>
      </c>
      <c r="BE53" s="8">
        <f t="shared" si="23"/>
        <v>9.852903103881659E-4</v>
      </c>
      <c r="BF53">
        <v>6.8878079000000003</v>
      </c>
      <c r="BG53">
        <v>3.1116759039999998E-3</v>
      </c>
      <c r="BH53">
        <v>240</v>
      </c>
      <c r="BI53" s="8">
        <f t="shared" si="24"/>
        <v>-3.3024308370897435E-5</v>
      </c>
      <c r="BJ53" s="10" t="str">
        <f t="shared" si="25"/>
        <v>NA</v>
      </c>
      <c r="BK53" s="8">
        <f t="shared" si="26"/>
        <v>3.1447002123708972E-3</v>
      </c>
      <c r="BL53">
        <v>7.7204083360000002</v>
      </c>
      <c r="BM53">
        <v>2.0525198139999998E-3</v>
      </c>
      <c r="BN53">
        <v>240</v>
      </c>
      <c r="BO53" s="8">
        <f t="shared" si="27"/>
        <v>-4.5931129629944892E-5</v>
      </c>
      <c r="BP53" s="8" t="str">
        <f t="shared" si="28"/>
        <v>NA</v>
      </c>
      <c r="BQ53" s="8">
        <f t="shared" si="29"/>
        <v>2.0984509436299446E-3</v>
      </c>
      <c r="BR53">
        <v>7.7917366860000001</v>
      </c>
      <c r="BS53">
        <v>2.0208865649999999E-3</v>
      </c>
      <c r="BT53">
        <v>240</v>
      </c>
      <c r="BU53" s="8">
        <f t="shared" si="30"/>
        <v>-9.4118089082336799E-5</v>
      </c>
      <c r="BV53" s="8" t="str">
        <f t="shared" si="31"/>
        <v>NA</v>
      </c>
      <c r="BW53" s="8">
        <f t="shared" si="32"/>
        <v>2.1150046540823367E-3</v>
      </c>
      <c r="BX53">
        <v>7.7776133380000001</v>
      </c>
      <c r="BY53">
        <v>2.1438626339999999E-3</v>
      </c>
      <c r="BZ53">
        <v>240</v>
      </c>
      <c r="CA53" s="8">
        <f t="shared" si="33"/>
        <v>-4.627146012128579E-5</v>
      </c>
      <c r="CB53" s="8" t="str">
        <f t="shared" si="34"/>
        <v>NA</v>
      </c>
      <c r="CC53" s="8">
        <f t="shared" si="35"/>
        <v>2.1901340941212857E-3</v>
      </c>
      <c r="CD53">
        <v>6.3110520619999999</v>
      </c>
      <c r="CE53">
        <v>2.5918168539999999E-3</v>
      </c>
      <c r="CF53">
        <v>240</v>
      </c>
      <c r="CG53" s="8">
        <f t="shared" si="36"/>
        <v>-3.0258992768987668E-5</v>
      </c>
      <c r="CH53" s="8" t="str">
        <f t="shared" si="37"/>
        <v>NA</v>
      </c>
      <c r="CI53" s="8">
        <f t="shared" si="38"/>
        <v>2.6220758467689876E-3</v>
      </c>
      <c r="CJ53">
        <v>7.606144188</v>
      </c>
      <c r="CK53">
        <v>2.2186224579999999E-3</v>
      </c>
      <c r="CL53">
        <v>240</v>
      </c>
      <c r="CM53" s="8">
        <f t="shared" si="39"/>
        <v>-9.1876276767097399E-5</v>
      </c>
      <c r="CN53" s="8" t="str">
        <f t="shared" si="40"/>
        <v>NA</v>
      </c>
      <c r="CO53" s="8">
        <f t="shared" si="41"/>
        <v>2.3104987347670972E-3</v>
      </c>
      <c r="CP53">
        <v>7.7790454310000001</v>
      </c>
      <c r="CQ53">
        <v>2.0444937069999999E-3</v>
      </c>
      <c r="CR53">
        <v>240</v>
      </c>
      <c r="CS53" s="8">
        <f t="shared" si="42"/>
        <v>-4.6279980091520842E-5</v>
      </c>
      <c r="CT53" s="8" t="str">
        <f t="shared" si="43"/>
        <v>NA</v>
      </c>
      <c r="CU53" s="8">
        <f t="shared" si="44"/>
        <v>2.0907736870915206E-3</v>
      </c>
      <c r="CV53">
        <v>7.0577716549999998</v>
      </c>
      <c r="CW53">
        <v>3.1704941929999999E-3</v>
      </c>
      <c r="CX53">
        <v>240</v>
      </c>
      <c r="CY53" s="8">
        <f t="shared" si="45"/>
        <v>-3.3839217197985325E-5</v>
      </c>
      <c r="CZ53" s="10" t="str">
        <f t="shared" si="46"/>
        <v>NA</v>
      </c>
      <c r="DA53" s="8">
        <f t="shared" si="47"/>
        <v>3.2043334101979851E-3</v>
      </c>
      <c r="DB53" t="s">
        <v>3</v>
      </c>
      <c r="DC53" s="5" t="s">
        <v>7</v>
      </c>
    </row>
    <row r="54" spans="1:107" x14ac:dyDescent="0.25">
      <c r="A54" s="9">
        <v>45621.757638831019</v>
      </c>
      <c r="B54" t="s">
        <v>0</v>
      </c>
      <c r="C54">
        <v>53</v>
      </c>
      <c r="D54" s="7">
        <v>45621</v>
      </c>
      <c r="E54">
        <v>18.11500006</v>
      </c>
      <c r="F54">
        <v>14.09431249</v>
      </c>
      <c r="G54">
        <v>13.97449585</v>
      </c>
      <c r="H54">
        <v>14.1793125</v>
      </c>
      <c r="I54">
        <v>14.228395819999999</v>
      </c>
      <c r="J54">
        <v>9.9311728989999999</v>
      </c>
      <c r="K54">
        <v>5.1224213430000004E-4</v>
      </c>
      <c r="L54">
        <v>240</v>
      </c>
      <c r="M54" s="8">
        <f t="shared" si="0"/>
        <v>-1.203270499139716E-4</v>
      </c>
      <c r="N54" s="8" t="str">
        <f t="shared" si="1"/>
        <v>NA</v>
      </c>
      <c r="O54" s="8">
        <f t="shared" si="2"/>
        <v>6.3256918421397169E-4</v>
      </c>
      <c r="P54">
        <v>9.7594845929999998</v>
      </c>
      <c r="Q54">
        <v>7.69685703E-4</v>
      </c>
      <c r="R54">
        <v>240</v>
      </c>
      <c r="S54" s="8">
        <f t="shared" si="3"/>
        <v>-4.6834305886640899E-5</v>
      </c>
      <c r="T54" s="10" t="str">
        <f t="shared" si="4"/>
        <v>NA</v>
      </c>
      <c r="U54" s="8">
        <f t="shared" si="5"/>
        <v>8.1652000888664093E-4</v>
      </c>
      <c r="V54">
        <v>9.9759962560000002</v>
      </c>
      <c r="W54">
        <v>4.676595849E-4</v>
      </c>
      <c r="X54">
        <v>240</v>
      </c>
      <c r="Y54" s="8">
        <f t="shared" si="6"/>
        <v>-1.2087013403604886E-4</v>
      </c>
      <c r="Z54" s="8" t="str">
        <f t="shared" si="7"/>
        <v>NA</v>
      </c>
      <c r="AA54" s="8">
        <f t="shared" si="8"/>
        <v>5.8852971893604889E-4</v>
      </c>
      <c r="AB54">
        <v>9.9491666480000003</v>
      </c>
      <c r="AC54">
        <v>4.9234730819999999E-4</v>
      </c>
      <c r="AD54">
        <v>240</v>
      </c>
      <c r="AE54" s="8">
        <f t="shared" si="9"/>
        <v>-5.9321410635313266E-5</v>
      </c>
      <c r="AF54" s="8" t="str">
        <f t="shared" si="10"/>
        <v>NA</v>
      </c>
      <c r="AG54" s="8">
        <f t="shared" si="11"/>
        <v>5.5166871883531327E-4</v>
      </c>
      <c r="AH54">
        <v>10.03679543</v>
      </c>
      <c r="AI54">
        <v>5.5999363040000005E-4</v>
      </c>
      <c r="AJ54">
        <v>240</v>
      </c>
      <c r="AK54" s="8">
        <f t="shared" si="12"/>
        <v>-5.9843892883767651E-5</v>
      </c>
      <c r="AL54" s="8" t="str">
        <f t="shared" si="13"/>
        <v>NA</v>
      </c>
      <c r="AM54" s="8">
        <f t="shared" si="14"/>
        <v>6.198375232837677E-4</v>
      </c>
      <c r="AN54">
        <v>9.9991079050000007</v>
      </c>
      <c r="AO54">
        <v>5.521011043E-4</v>
      </c>
      <c r="AP54">
        <v>240</v>
      </c>
      <c r="AQ54" s="8">
        <f t="shared" si="15"/>
        <v>-5.961918289292605E-5</v>
      </c>
      <c r="AR54" s="8" t="str">
        <f t="shared" si="16"/>
        <v>NA</v>
      </c>
      <c r="AS54" s="8">
        <f t="shared" si="17"/>
        <v>6.1172028719292608E-4</v>
      </c>
      <c r="AT54">
        <v>9.9776420829999992</v>
      </c>
      <c r="AU54">
        <v>3.9311588130000002E-4</v>
      </c>
      <c r="AV54">
        <v>240</v>
      </c>
      <c r="AW54" s="8">
        <f t="shared" si="18"/>
        <v>-5.9491193998324251E-5</v>
      </c>
      <c r="AX54" s="8" t="str">
        <f t="shared" si="19"/>
        <v>NA</v>
      </c>
      <c r="AY54" s="8">
        <f t="shared" si="20"/>
        <v>4.5260707529832427E-4</v>
      </c>
      <c r="AZ54">
        <v>9.9520716549999992</v>
      </c>
      <c r="BA54">
        <v>4.5686041900000002E-4</v>
      </c>
      <c r="BB54">
        <v>240</v>
      </c>
      <c r="BC54" s="8">
        <f t="shared" si="21"/>
        <v>-1.2058026125989481E-4</v>
      </c>
      <c r="BD54" s="8" t="str">
        <f t="shared" si="22"/>
        <v>NA</v>
      </c>
      <c r="BE54" s="8">
        <f t="shared" si="23"/>
        <v>5.7744068025989488E-4</v>
      </c>
      <c r="BF54">
        <v>9.0276058280000004</v>
      </c>
      <c r="BG54">
        <v>8.423275927E-4</v>
      </c>
      <c r="BH54">
        <v>240</v>
      </c>
      <c r="BI54" s="8">
        <f t="shared" si="24"/>
        <v>-4.3322129231683917E-5</v>
      </c>
      <c r="BJ54" s="10" t="str">
        <f t="shared" si="25"/>
        <v>NA</v>
      </c>
      <c r="BK54" s="8">
        <f t="shared" si="26"/>
        <v>8.8564972193168388E-4</v>
      </c>
      <c r="BL54">
        <v>9.2286141789999991</v>
      </c>
      <c r="BM54">
        <v>6.7553045729999998E-4</v>
      </c>
      <c r="BN54">
        <v>240</v>
      </c>
      <c r="BO54" s="8">
        <f t="shared" si="27"/>
        <v>-5.5025152424940402E-5</v>
      </c>
      <c r="BP54" s="8" t="str">
        <f t="shared" si="28"/>
        <v>NA</v>
      </c>
      <c r="BQ54" s="8">
        <f t="shared" si="29"/>
        <v>7.3055560972494038E-4</v>
      </c>
      <c r="BR54">
        <v>9.2452371000000007</v>
      </c>
      <c r="BS54">
        <v>6.1515451490000005E-4</v>
      </c>
      <c r="BT54">
        <v>240</v>
      </c>
      <c r="BU54" s="8">
        <f t="shared" si="30"/>
        <v>-1.1201618553134026E-4</v>
      </c>
      <c r="BV54" s="8" t="str">
        <f t="shared" si="31"/>
        <v>NA</v>
      </c>
      <c r="BW54" s="8">
        <f t="shared" si="32"/>
        <v>7.2717070043134028E-4</v>
      </c>
      <c r="BX54">
        <v>9.2449370660000003</v>
      </c>
      <c r="BY54">
        <v>6.3238119730000002E-4</v>
      </c>
      <c r="BZ54">
        <v>240</v>
      </c>
      <c r="CA54" s="8">
        <f t="shared" si="33"/>
        <v>-5.5122476825740898E-5</v>
      </c>
      <c r="CB54" s="8" t="str">
        <f t="shared" si="34"/>
        <v>NA</v>
      </c>
      <c r="CC54" s="8">
        <f t="shared" si="35"/>
        <v>6.8750367412574091E-4</v>
      </c>
      <c r="CD54">
        <v>8.5681624930000009</v>
      </c>
      <c r="CE54">
        <v>1.1786815250000001E-3</v>
      </c>
      <c r="CF54">
        <v>240</v>
      </c>
      <c r="CG54" s="8">
        <f t="shared" si="36"/>
        <v>-4.1117329430636842E-5</v>
      </c>
      <c r="CH54" s="8" t="str">
        <f t="shared" si="37"/>
        <v>NA</v>
      </c>
      <c r="CI54" s="8">
        <f t="shared" si="38"/>
        <v>1.2197988544306369E-3</v>
      </c>
      <c r="CJ54">
        <v>9.1709291660000005</v>
      </c>
      <c r="CK54">
        <v>7.0100059139999995E-4</v>
      </c>
      <c r="CL54">
        <v>240</v>
      </c>
      <c r="CM54" s="8">
        <f t="shared" si="39"/>
        <v>-1.1111586342695695E-4</v>
      </c>
      <c r="CN54" s="8" t="str">
        <f t="shared" si="40"/>
        <v>NA</v>
      </c>
      <c r="CO54" s="8">
        <f t="shared" si="41"/>
        <v>8.121164548269569E-4</v>
      </c>
      <c r="CP54">
        <v>9.2301495589999991</v>
      </c>
      <c r="CQ54">
        <v>6.2497547830000003E-4</v>
      </c>
      <c r="CR54">
        <v>240</v>
      </c>
      <c r="CS54" s="8">
        <f t="shared" si="42"/>
        <v>-5.5034307051723093E-5</v>
      </c>
      <c r="CT54" s="8" t="str">
        <f t="shared" si="43"/>
        <v>NA</v>
      </c>
      <c r="CU54" s="8">
        <f t="shared" si="44"/>
        <v>6.8000978535172308E-4</v>
      </c>
      <c r="CV54">
        <v>9.0556224660000009</v>
      </c>
      <c r="CW54">
        <v>6.4161761860000003E-4</v>
      </c>
      <c r="CX54">
        <v>240</v>
      </c>
      <c r="CY54" s="8">
        <f t="shared" si="45"/>
        <v>-4.3456576884272914E-5</v>
      </c>
      <c r="CZ54" s="10" t="str">
        <f t="shared" si="46"/>
        <v>NA</v>
      </c>
      <c r="DA54" s="8">
        <f t="shared" si="47"/>
        <v>6.850741954842729E-4</v>
      </c>
      <c r="DB54" t="s">
        <v>3</v>
      </c>
      <c r="DC54" s="5" t="s">
        <v>7</v>
      </c>
    </row>
    <row r="55" spans="1:107" x14ac:dyDescent="0.25">
      <c r="M55" s="11"/>
    </row>
    <row r="56" spans="1:107" x14ac:dyDescent="0.25">
      <c r="M56" s="11"/>
    </row>
    <row r="57" spans="1:107" x14ac:dyDescent="0.25">
      <c r="M57" s="11"/>
    </row>
    <row r="58" spans="1:107" x14ac:dyDescent="0.25">
      <c r="M58" s="11"/>
    </row>
    <row r="59" spans="1:107" x14ac:dyDescent="0.25">
      <c r="M59" s="11"/>
    </row>
    <row r="60" spans="1:107" x14ac:dyDescent="0.25">
      <c r="M60" s="11"/>
    </row>
    <row r="61" spans="1:107" x14ac:dyDescent="0.25">
      <c r="M6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662E-9E9C-4623-9E02-A8287AD0BE4F}">
  <dimension ref="A1:DC54"/>
  <sheetViews>
    <sheetView zoomScale="60" workbookViewId="0">
      <selection activeCell="CY2" sqref="CY2:CY45"/>
    </sheetView>
  </sheetViews>
  <sheetFormatPr defaultRowHeight="15" x14ac:dyDescent="0.25"/>
  <cols>
    <col min="1" max="1" width="15.5703125" bestFit="1" customWidth="1"/>
    <col min="2" max="2" width="9.140625" bestFit="1" customWidth="1"/>
    <col min="3" max="3" width="9.140625" customWidth="1"/>
    <col min="4" max="4" width="10.5703125" bestFit="1" customWidth="1"/>
    <col min="6" max="93" width="8.85546875" customWidth="1"/>
  </cols>
  <sheetData>
    <row r="1" spans="1:107" x14ac:dyDescent="0.2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25">
      <c r="A2" s="9">
        <v>45621.852083333331</v>
      </c>
      <c r="B2">
        <v>0</v>
      </c>
      <c r="C2">
        <v>1</v>
      </c>
      <c r="D2" s="7">
        <v>45621</v>
      </c>
      <c r="E2">
        <v>20.269166739999999</v>
      </c>
      <c r="F2">
        <v>14.138812550000001</v>
      </c>
      <c r="G2">
        <v>13.969587580000001</v>
      </c>
      <c r="H2">
        <v>14.604254170000001</v>
      </c>
      <c r="I2">
        <v>14.53928333</v>
      </c>
      <c r="J2">
        <v>10.13407211</v>
      </c>
      <c r="K2">
        <v>-3.61268268E-4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-1.2532673560926012E-4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-2.3594153239073987E-4</v>
      </c>
      <c r="P2">
        <v>10.4612</v>
      </c>
      <c r="Q2" s="1">
        <v>2.3813999999999999E-5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-5.0503831432277363E-5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7.4317831432277369E-5</v>
      </c>
      <c r="V2">
        <v>10.32908752</v>
      </c>
      <c r="W2" s="1">
        <v>-9.1114999999999998E-5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-1.277384655104796E-4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3.6623465510479602E-5</v>
      </c>
      <c r="AB2">
        <v>10.08110083</v>
      </c>
      <c r="AC2">
        <v>-3.2254581079999998E-4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-6.1008601428883661E-5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-2.6153720937111631E-4</v>
      </c>
      <c r="AH2">
        <v>10.01923457</v>
      </c>
      <c r="AI2">
        <v>-4.704659286E-4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-6.0634200452057442E-5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IF(AL2="NA",AI2-AK2,AI2-AK2-AL2)</f>
        <v>-4.0983172814794254E-4</v>
      </c>
      <c r="AN2">
        <v>10.148707529999999</v>
      </c>
      <c r="AO2">
        <v>-2.8655178970000001E-4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-6.1417742284012087E-5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-2.2513404741598793E-4</v>
      </c>
      <c r="AT2">
        <v>9.9133324859999998</v>
      </c>
      <c r="AU2">
        <v>-4.6865831279999998E-4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-5.9993304369159691E-5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-4.0866500843084029E-4</v>
      </c>
      <c r="AZ2">
        <v>9.8364570859999994</v>
      </c>
      <c r="BA2">
        <v>-4.9570191830000004E-4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-1.2164616978919001E-4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-3.7405574851081001E-4</v>
      </c>
      <c r="BF2">
        <v>9.6452791449999999</v>
      </c>
      <c r="BG2" s="1">
        <v>4.3343000000000002E-5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-4.6564787219089615E-5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8.9907787219089616E-5</v>
      </c>
      <c r="BL2">
        <v>8.6572671079999992</v>
      </c>
      <c r="BM2">
        <v>-1.17009601E-3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-5.2391873403706082E-5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 t="shared" ref="BQ2:BQ45" si="0">IF(BM2="NA","NA",IF(BP2="NA",BM2-BO2,BM2-BO2-BP2))</f>
        <v>-1.1177041365962939E-3</v>
      </c>
      <c r="BR2">
        <v>9.3222337169999996</v>
      </c>
      <c r="BS2">
        <v>-2.346357888E-4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-1.1528683708351758E-4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-1.1934895171648242E-4</v>
      </c>
      <c r="BX2">
        <v>9.5473208429999996</v>
      </c>
      <c r="BY2">
        <v>-3.1460519069999998E-4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-5.7778282535465972E-5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-2.5682690816453401E-4</v>
      </c>
      <c r="CD2">
        <v>9.4259699860000001</v>
      </c>
      <c r="CE2" s="1">
        <v>6.122E-5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-4.5506022182794495E-5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1.067260221827945E-4</v>
      </c>
      <c r="CJ2">
        <v>8.890229626</v>
      </c>
      <c r="CK2">
        <v>-8.6815570640000003E-4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-1.0994429936450427E-4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-7.5821140703549576E-4</v>
      </c>
      <c r="CP2">
        <v>8.825607518</v>
      </c>
      <c r="CQ2">
        <v>-1.014228826E-3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-5.3410632480840019E-5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-9.6081819351916001E-4</v>
      </c>
      <c r="CV2">
        <v>9.7284462129999998</v>
      </c>
      <c r="CW2" s="1">
        <v>1.7648000000000001E-5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-4.6966295228016774E-5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6.4614295228016772E-5</v>
      </c>
      <c r="DB2" t="s">
        <v>1</v>
      </c>
      <c r="DC2" s="5" t="s">
        <v>12</v>
      </c>
    </row>
    <row r="3" spans="1:107" x14ac:dyDescent="0.25">
      <c r="A3" s="9">
        <v>45621.875694444447</v>
      </c>
      <c r="B3">
        <v>1</v>
      </c>
      <c r="C3">
        <v>2</v>
      </c>
      <c r="D3" s="7">
        <v>45621</v>
      </c>
      <c r="E3">
        <v>21.017500030000001</v>
      </c>
      <c r="F3">
        <v>14.077270889999999</v>
      </c>
      <c r="G3">
        <v>13.939808409999999</v>
      </c>
      <c r="H3">
        <v>14.275904150000001</v>
      </c>
      <c r="I3">
        <v>14.243729180000001</v>
      </c>
      <c r="J3">
        <v>10.169952070000001</v>
      </c>
      <c r="K3">
        <v>-3.2515767719999998E-4</v>
      </c>
      <c r="L3">
        <v>240</v>
      </c>
      <c r="M3" s="8">
        <f t="shared" ref="M3:M54" si="1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-1.2640804219573269E-4</v>
      </c>
      <c r="N3" s="8" t="str">
        <f t="shared" ref="N3:N45" si="2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5" si="3">IF(N3="NA",K3-M3,K3-M3-N3)</f>
        <v>-1.9874963500426729E-4</v>
      </c>
      <c r="P3">
        <v>10.52732082</v>
      </c>
      <c r="Q3" s="1">
        <v>2.9964E-5</v>
      </c>
      <c r="R3">
        <v>240</v>
      </c>
      <c r="S3" s="8">
        <f t="shared" ref="S3:S45" si="4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-5.0899046682309421E-5</v>
      </c>
      <c r="T3" s="10" t="str">
        <f t="shared" ref="T3:T45" si="5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5" si="6">IF(T3="NA",Q3-S3,Q3-S3-T3)</f>
        <v>8.0863046682309414E-5</v>
      </c>
      <c r="V3">
        <v>10.397545819999999</v>
      </c>
      <c r="W3" s="1">
        <v>-8.2723000000000001E-5</v>
      </c>
      <c r="X3">
        <v>240</v>
      </c>
      <c r="Y3" s="8">
        <f t="shared" ref="Y3:Y45" si="7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-1.2923693265219332E-4</v>
      </c>
      <c r="Z3" s="8" t="str">
        <f t="shared" ref="Z3:Z45" si="8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5" si="9">IF(Z3="NA",W3-Y3,W3-Y3-Z3)</f>
        <v>4.6513932652193316E-5</v>
      </c>
      <c r="AB3">
        <v>10.21083748</v>
      </c>
      <c r="AC3">
        <v>-2.8985647709999998E-4</v>
      </c>
      <c r="AD3">
        <v>240</v>
      </c>
      <c r="AE3" s="8">
        <f t="shared" ref="AE3:AE45" si="10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-6.2021771193873567E-5</v>
      </c>
      <c r="AF3" s="8" t="str">
        <f t="shared" ref="AF3:AF45" si="11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5" si="12">IF(AF3="NA",AC3-AE3,AC3-AE3-AF3)</f>
        <v>-2.2783470590612641E-4</v>
      </c>
      <c r="AH3">
        <v>10.114481209999999</v>
      </c>
      <c r="AI3">
        <v>-4.0442006289999999E-4</v>
      </c>
      <c r="AJ3">
        <v>240</v>
      </c>
      <c r="AK3" s="8">
        <f t="shared" ref="AK3:AK45" si="13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-6.1436492411135059E-5</v>
      </c>
      <c r="AL3" s="8" t="str">
        <f t="shared" ref="AL3:AL45" si="14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5" si="15">IF(AL3="NA",AI3-AK3,AI3-AK3-AL3)</f>
        <v>-3.4298357048886496E-4</v>
      </c>
      <c r="AN3">
        <v>10.26452082</v>
      </c>
      <c r="AO3">
        <v>-2.194634472E-4</v>
      </c>
      <c r="AP3">
        <v>240</v>
      </c>
      <c r="AQ3" s="8">
        <f t="shared" ref="AQ3:AQ45" si="16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-6.2347849817387499E-5</v>
      </c>
      <c r="AR3" s="8" t="str">
        <f t="shared" ref="AR3:AR45" si="17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5" si="18">IF(AR3="NA",AO3-AQ3,AO3-AQ3-AR3)</f>
        <v>-1.571155973826125E-4</v>
      </c>
      <c r="AT3">
        <v>10.13727916</v>
      </c>
      <c r="AU3">
        <v>-3.5227930789999998E-4</v>
      </c>
      <c r="AV3">
        <v>240</v>
      </c>
      <c r="AW3" s="8">
        <f t="shared" ref="AW3:AW45" si="19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-6.1574969714427657E-5</v>
      </c>
      <c r="AX3" s="8" t="str">
        <f t="shared" ref="AX3:AX45" si="20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5" si="21">IF(AX3="NA",AU3-AW3,AU3-AW3-AX3)</f>
        <v>-2.9070433818557235E-4</v>
      </c>
      <c r="AZ3">
        <v>10.02801837</v>
      </c>
      <c r="BA3">
        <v>-4.1767403929999998E-4</v>
      </c>
      <c r="BB3">
        <v>240</v>
      </c>
      <c r="BC3" s="8">
        <f t="shared" ref="BC3:BC45" si="22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-1.2464386857769555E-4</v>
      </c>
      <c r="BD3" s="8" t="str">
        <f t="shared" ref="BD3:BD45" si="23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5" si="24">IF(BD3="NA",BA3-BC3,BA3-BC3-BD3)</f>
        <v>-2.9303017072230446E-4</v>
      </c>
      <c r="BF3">
        <v>9.7895166830000004</v>
      </c>
      <c r="BG3" s="1">
        <v>-3.8511999999999997E-6</v>
      </c>
      <c r="BH3">
        <v>240</v>
      </c>
      <c r="BI3" s="8">
        <f t="shared" ref="BI3:BI45" si="25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-4.7331802190223737E-5</v>
      </c>
      <c r="BJ3" s="10" t="str">
        <f t="shared" ref="BJ3:BJ45" si="26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5" si="27">IF(BJ3="NA",BG3-BI3,BG3-BI3-BJ3)</f>
        <v>4.3480602190223736E-5</v>
      </c>
      <c r="BL3">
        <v>8.9420754000000002</v>
      </c>
      <c r="BM3">
        <v>-9.5156300670000003E-4</v>
      </c>
      <c r="BN3">
        <v>240</v>
      </c>
      <c r="BO3" s="8">
        <f t="shared" ref="BO3:BO45" si="28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-5.4315168128321389E-5</v>
      </c>
      <c r="BP3" s="8" t="str">
        <f t="shared" ref="BP3:BP45" si="29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si="0"/>
        <v>-8.9724783857167867E-4</v>
      </c>
      <c r="BR3">
        <v>9.5708891670000007</v>
      </c>
      <c r="BS3">
        <v>-1.7583806080000001E-4</v>
      </c>
      <c r="BT3">
        <v>240</v>
      </c>
      <c r="BU3" s="8">
        <f t="shared" ref="BU3:BU45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-1.1896195314840035E-4</v>
      </c>
      <c r="BV3" s="8" t="str">
        <f t="shared" ref="BV3:BV45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5" si="32">IF(BV3="NA",BS3-BU3,BS3-BU3-BV3)</f>
        <v>-5.6876107651599659E-5</v>
      </c>
      <c r="BX3">
        <v>9.7079091749999993</v>
      </c>
      <c r="BY3">
        <v>-2.1099903540000001E-4</v>
      </c>
      <c r="BZ3">
        <v>240</v>
      </c>
      <c r="CA3" s="8">
        <f t="shared" ref="CA3:CA45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-5.8966928305547352E-5</v>
      </c>
      <c r="CB3" s="8" t="str">
        <f t="shared" ref="CB3:CB45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5" si="35">IF(CB3="NA",BY3-CA3,BY3-CA3-CB3)</f>
        <v>-1.5203210709445266E-4</v>
      </c>
      <c r="CD3">
        <v>9.5831524849999994</v>
      </c>
      <c r="CE3" s="1">
        <v>5.8553E-5</v>
      </c>
      <c r="CF3">
        <v>240</v>
      </c>
      <c r="CG3" s="8">
        <f t="shared" ref="CG3:CG45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-4.6334042064247126E-5</v>
      </c>
      <c r="CH3" s="8" t="str">
        <f t="shared" ref="CH3:CH45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5" si="38">IF(CH3="NA",CE3-CG3,CE3-CG3-CH3)</f>
        <v>1.0488704206424712E-4</v>
      </c>
      <c r="CJ3">
        <v>9.2140674869999994</v>
      </c>
      <c r="CK3">
        <v>-6.9111901099999998E-4</v>
      </c>
      <c r="CL3">
        <v>240</v>
      </c>
      <c r="CM3" s="8">
        <f t="shared" ref="CM3:CM45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-1.1452681622038605E-4</v>
      </c>
      <c r="CN3" s="8" t="str">
        <f t="shared" ref="CN3:CN45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5" si="41">IF(CN3="NA",CK3-CM3,CK3-CM3-CN3)</f>
        <v>-5.7659219477961389E-4</v>
      </c>
      <c r="CP3">
        <v>8.808143759</v>
      </c>
      <c r="CQ3">
        <v>-1.1402678139999999E-3</v>
      </c>
      <c r="CR3">
        <v>240</v>
      </c>
      <c r="CS3" s="8">
        <f t="shared" ref="CS3:CS45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-5.3501652331013637E-5</v>
      </c>
      <c r="CT3" s="8" t="str">
        <f t="shared" ref="CT3:CT45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5" si="44">IF(CT3="NA",CQ3-CS3,CQ3-CS3-CT3)</f>
        <v>-1.0867661616689862E-3</v>
      </c>
      <c r="CV3">
        <v>9.8871178910000008</v>
      </c>
      <c r="CW3" s="1">
        <v>-1.3914999999999999E-6</v>
      </c>
      <c r="CX3">
        <v>240</v>
      </c>
      <c r="CY3" s="8">
        <f t="shared" ref="CY3:CY45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-4.7803698936526348E-5</v>
      </c>
      <c r="CZ3" s="10" t="str">
        <f t="shared" ref="CZ3:CZ45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5" si="47">IF(CZ3="NA",CW3-CY3,CW3-CY3-CZ3)</f>
        <v>4.6412198936526346E-5</v>
      </c>
      <c r="DB3" t="s">
        <v>1</v>
      </c>
      <c r="DC3" s="5" t="s">
        <v>12</v>
      </c>
    </row>
    <row r="4" spans="1:107" x14ac:dyDescent="0.25">
      <c r="A4" s="9">
        <v>45621.907638888886</v>
      </c>
      <c r="B4">
        <v>2</v>
      </c>
      <c r="C4">
        <v>3</v>
      </c>
      <c r="D4" s="7">
        <v>45621</v>
      </c>
      <c r="E4">
        <v>21.469166600000001</v>
      </c>
      <c r="F4">
        <v>14.081725029999999</v>
      </c>
      <c r="G4">
        <v>13.93100832</v>
      </c>
      <c r="H4">
        <v>14.284758350000001</v>
      </c>
      <c r="I4">
        <v>14.256466639999999</v>
      </c>
      <c r="J4">
        <v>10.24152499</v>
      </c>
      <c r="K4">
        <v>-3.0675251780000001E-4</v>
      </c>
      <c r="L4">
        <v>240</v>
      </c>
      <c r="M4" s="8">
        <f t="shared" si="1"/>
        <v>-1.2816634642769006E-4</v>
      </c>
      <c r="N4" s="8" t="str">
        <f t="shared" si="2"/>
        <v>NA</v>
      </c>
      <c r="O4" s="8">
        <f t="shared" si="3"/>
        <v>-1.7858617137230995E-4</v>
      </c>
      <c r="P4">
        <v>10.559924990000001</v>
      </c>
      <c r="Q4" s="1">
        <v>-4.2188000000000002E-6</v>
      </c>
      <c r="R4">
        <v>240</v>
      </c>
      <c r="S4" s="8">
        <f t="shared" si="4"/>
        <v>-5.115983069864714E-5</v>
      </c>
      <c r="T4" s="10" t="str">
        <f t="shared" si="5"/>
        <v>NA</v>
      </c>
      <c r="U4" s="8">
        <f t="shared" si="6"/>
        <v>4.6941030698647139E-5</v>
      </c>
      <c r="V4">
        <v>10.43648333</v>
      </c>
      <c r="W4">
        <v>-1.4119018499999999E-4</v>
      </c>
      <c r="X4">
        <v>240</v>
      </c>
      <c r="Y4" s="8">
        <f t="shared" si="7"/>
        <v>-1.3060612938655655E-4</v>
      </c>
      <c r="Z4" s="8" t="str">
        <f t="shared" si="8"/>
        <v>NA</v>
      </c>
      <c r="AA4" s="8">
        <f t="shared" si="9"/>
        <v>-1.0584055613443435E-5</v>
      </c>
      <c r="AB4">
        <v>10.26721663</v>
      </c>
      <c r="AC4">
        <v>-2.9585474169999999E-4</v>
      </c>
      <c r="AD4">
        <v>240</v>
      </c>
      <c r="AE4" s="8">
        <f t="shared" si="10"/>
        <v>-6.2674442000872429E-5</v>
      </c>
      <c r="AF4" s="8" t="str">
        <f t="shared" si="11"/>
        <v>NA</v>
      </c>
      <c r="AG4" s="8">
        <f t="shared" si="12"/>
        <v>-2.3318029969912756E-4</v>
      </c>
      <c r="AH4">
        <v>10.20328248</v>
      </c>
      <c r="AI4">
        <v>-3.8265964729999999E-4</v>
      </c>
      <c r="AJ4">
        <v>240</v>
      </c>
      <c r="AK4" s="8">
        <f t="shared" si="13"/>
        <v>-6.2284167078227693E-5</v>
      </c>
      <c r="AL4" s="8" t="str">
        <f t="shared" si="14"/>
        <v>NA</v>
      </c>
      <c r="AM4" s="8">
        <f t="shared" si="15"/>
        <v>-3.2037548022177231E-4</v>
      </c>
      <c r="AN4">
        <v>10.34719168</v>
      </c>
      <c r="AO4">
        <v>-2.404856451E-4</v>
      </c>
      <c r="AP4">
        <v>240</v>
      </c>
      <c r="AQ4" s="8">
        <f t="shared" si="16"/>
        <v>-6.3162635813604121E-5</v>
      </c>
      <c r="AR4" s="8" t="str">
        <f t="shared" si="17"/>
        <v>NA</v>
      </c>
      <c r="AS4" s="8">
        <f t="shared" si="18"/>
        <v>-1.7732300928639588E-4</v>
      </c>
      <c r="AT4">
        <v>10.17235913</v>
      </c>
      <c r="AU4">
        <v>-4.5101934570000002E-4</v>
      </c>
      <c r="AV4">
        <v>240</v>
      </c>
      <c r="AW4" s="8">
        <f t="shared" si="19"/>
        <v>-6.2095400855025125E-5</v>
      </c>
      <c r="AX4" s="8" t="str">
        <f t="shared" si="20"/>
        <v>NA</v>
      </c>
      <c r="AY4" s="8">
        <f t="shared" si="21"/>
        <v>-3.8892394484497489E-4</v>
      </c>
      <c r="AZ4">
        <v>10.073072489999999</v>
      </c>
      <c r="BA4">
        <v>-5.1911035189999995E-4</v>
      </c>
      <c r="BB4">
        <v>240</v>
      </c>
      <c r="BC4" s="8">
        <f t="shared" si="22"/>
        <v>-1.2605826765107317E-4</v>
      </c>
      <c r="BD4" s="8" t="str">
        <f t="shared" si="23"/>
        <v>NA</v>
      </c>
      <c r="BE4" s="8">
        <f t="shared" si="24"/>
        <v>-3.9305208424892681E-4</v>
      </c>
      <c r="BF4">
        <v>9.9156733629999998</v>
      </c>
      <c r="BG4" s="1">
        <v>6.3500000000000002E-6</v>
      </c>
      <c r="BH4">
        <v>240</v>
      </c>
      <c r="BI4" s="8">
        <f t="shared" si="25"/>
        <v>-4.8038614951768235E-5</v>
      </c>
      <c r="BJ4" s="10" t="str">
        <f t="shared" si="26"/>
        <v>NA</v>
      </c>
      <c r="BK4" s="8">
        <f t="shared" si="27"/>
        <v>5.4388614951768234E-5</v>
      </c>
      <c r="BL4">
        <v>9.3164466659999992</v>
      </c>
      <c r="BM4">
        <v>-5.9154959469999999E-4</v>
      </c>
      <c r="BN4">
        <v>240</v>
      </c>
      <c r="BO4" s="8">
        <f t="shared" si="28"/>
        <v>-5.6870631765606195E-5</v>
      </c>
      <c r="BP4" s="8" t="str">
        <f t="shared" si="29"/>
        <v>NA</v>
      </c>
      <c r="BQ4" s="8">
        <f t="shared" si="0"/>
        <v>-5.3467896293439381E-4</v>
      </c>
      <c r="BR4">
        <v>9.7421370740000004</v>
      </c>
      <c r="BS4">
        <v>-2.0410281479999999E-4</v>
      </c>
      <c r="BT4">
        <v>240</v>
      </c>
      <c r="BU4" s="8">
        <f t="shared" si="30"/>
        <v>-1.2191681574682431E-4</v>
      </c>
      <c r="BV4" s="8" t="str">
        <f t="shared" si="31"/>
        <v>NA</v>
      </c>
      <c r="BW4" s="8">
        <f t="shared" si="32"/>
        <v>-8.2185999053175678E-5</v>
      </c>
      <c r="BX4">
        <v>9.8549195770000004</v>
      </c>
      <c r="BY4">
        <v>-1.9861230749999999E-4</v>
      </c>
      <c r="BZ4">
        <v>240</v>
      </c>
      <c r="CA4" s="8">
        <f t="shared" si="33"/>
        <v>-6.0157646196654637E-5</v>
      </c>
      <c r="CB4" s="8" t="str">
        <f t="shared" si="34"/>
        <v>NA</v>
      </c>
      <c r="CC4" s="8">
        <f t="shared" si="35"/>
        <v>-1.3845466130334535E-4</v>
      </c>
      <c r="CD4">
        <v>9.6827946029999996</v>
      </c>
      <c r="CE4" s="1">
        <v>7.9908999999999997E-5</v>
      </c>
      <c r="CF4">
        <v>240</v>
      </c>
      <c r="CG4" s="8">
        <f t="shared" si="36"/>
        <v>-4.6910383648402614E-5</v>
      </c>
      <c r="CH4" s="8" t="str">
        <f t="shared" si="37"/>
        <v>NA</v>
      </c>
      <c r="CI4" s="8">
        <f t="shared" si="38"/>
        <v>1.2681938364840262E-4</v>
      </c>
      <c r="CJ4">
        <v>9.5365808409999993</v>
      </c>
      <c r="CK4">
        <v>-5.8561959050000003E-4</v>
      </c>
      <c r="CL4">
        <v>240</v>
      </c>
      <c r="CM4" s="8">
        <f t="shared" si="39"/>
        <v>-1.1934440671645305E-4</v>
      </c>
      <c r="CN4" s="8" t="str">
        <f t="shared" si="40"/>
        <v>NA</v>
      </c>
      <c r="CO4" s="8">
        <f t="shared" si="41"/>
        <v>-4.6627518378354696E-4</v>
      </c>
      <c r="CP4">
        <v>8.9269712489999993</v>
      </c>
      <c r="CQ4">
        <v>-1.1045264499999999E-3</v>
      </c>
      <c r="CR4">
        <v>240</v>
      </c>
      <c r="CS4" s="8">
        <f t="shared" si="42"/>
        <v>-5.4493146677563204E-5</v>
      </c>
      <c r="CT4" s="8" t="str">
        <f t="shared" si="43"/>
        <v>NA</v>
      </c>
      <c r="CU4" s="8">
        <f t="shared" si="44"/>
        <v>-1.0500333033224367E-3</v>
      </c>
      <c r="CV4">
        <v>10.01938792</v>
      </c>
      <c r="CW4" s="1">
        <v>-1.5981000000000002E-5</v>
      </c>
      <c r="CX4">
        <v>240</v>
      </c>
      <c r="CY4" s="8">
        <f t="shared" si="45"/>
        <v>-4.8541082458131193E-5</v>
      </c>
      <c r="CZ4" s="10" t="str">
        <f t="shared" si="46"/>
        <v>NA</v>
      </c>
      <c r="DA4" s="8">
        <f t="shared" si="47"/>
        <v>3.2560082458131191E-5</v>
      </c>
      <c r="DB4" t="s">
        <v>1</v>
      </c>
      <c r="DC4" s="5" t="s">
        <v>12</v>
      </c>
    </row>
    <row r="5" spans="1:107" x14ac:dyDescent="0.25">
      <c r="A5" s="9">
        <v>45621.935416666667</v>
      </c>
      <c r="B5">
        <v>3</v>
      </c>
      <c r="C5">
        <v>4</v>
      </c>
      <c r="D5" s="7">
        <v>45621</v>
      </c>
      <c r="E5">
        <v>22.269166739999999</v>
      </c>
      <c r="F5">
        <v>14.038537509999999</v>
      </c>
      <c r="G5">
        <v>13.892520770000001</v>
      </c>
      <c r="H5">
        <v>14.2327333</v>
      </c>
      <c r="I5">
        <v>14.218029189999999</v>
      </c>
      <c r="J5">
        <v>10.288404160000001</v>
      </c>
      <c r="K5">
        <v>-2.2508218739999999E-4</v>
      </c>
      <c r="L5">
        <v>240</v>
      </c>
      <c r="M5" s="8">
        <f t="shared" si="1"/>
        <v>-1.2951184546123847E-4</v>
      </c>
      <c r="N5" s="8" t="str">
        <f t="shared" si="2"/>
        <v>NA</v>
      </c>
      <c r="O5" s="8">
        <f t="shared" si="3"/>
        <v>-9.5570341938761521E-5</v>
      </c>
      <c r="P5">
        <v>10.587712489999999</v>
      </c>
      <c r="Q5" s="1">
        <v>2.9904E-5</v>
      </c>
      <c r="R5">
        <v>240</v>
      </c>
      <c r="S5" s="8">
        <f t="shared" si="4"/>
        <v>-5.1384380158574225E-5</v>
      </c>
      <c r="T5" s="10" t="str">
        <f t="shared" si="5"/>
        <v>NA</v>
      </c>
      <c r="U5" s="8">
        <f t="shared" si="6"/>
        <v>8.1288380158574228E-5</v>
      </c>
      <c r="V5">
        <v>10.48188751</v>
      </c>
      <c r="W5" s="1">
        <v>-8.8103999999999995E-5</v>
      </c>
      <c r="X5">
        <v>240</v>
      </c>
      <c r="Y5" s="8">
        <f t="shared" si="7"/>
        <v>-1.3194744046069877E-4</v>
      </c>
      <c r="Z5" s="8" t="str">
        <f t="shared" si="8"/>
        <v>NA</v>
      </c>
      <c r="AA5" s="8">
        <f t="shared" si="9"/>
        <v>4.3843440460698778E-5</v>
      </c>
      <c r="AB5">
        <v>10.3029875</v>
      </c>
      <c r="AC5">
        <v>-2.4456927550000002E-4</v>
      </c>
      <c r="AD5">
        <v>240</v>
      </c>
      <c r="AE5" s="8">
        <f t="shared" si="10"/>
        <v>-6.3163493265072347E-5</v>
      </c>
      <c r="AF5" s="8" t="str">
        <f t="shared" si="11"/>
        <v>NA</v>
      </c>
      <c r="AG5" s="8">
        <f t="shared" si="12"/>
        <v>-1.8140578223492767E-4</v>
      </c>
      <c r="AH5">
        <v>10.25644582</v>
      </c>
      <c r="AI5">
        <v>-3.562837283E-4</v>
      </c>
      <c r="AJ5">
        <v>240</v>
      </c>
      <c r="AK5" s="8">
        <f t="shared" si="13"/>
        <v>-6.2878164850258176E-5</v>
      </c>
      <c r="AL5" s="8" t="str">
        <f t="shared" si="14"/>
        <v>NA</v>
      </c>
      <c r="AM5" s="8">
        <f t="shared" si="15"/>
        <v>-2.9340556344974183E-4</v>
      </c>
      <c r="AN5">
        <v>10.37542917</v>
      </c>
      <c r="AO5">
        <v>-2.5729044129999999E-4</v>
      </c>
      <c r="AP5">
        <v>240</v>
      </c>
      <c r="AQ5" s="8">
        <f t="shared" si="16"/>
        <v>-6.3607604153798132E-5</v>
      </c>
      <c r="AR5" s="8" t="str">
        <f t="shared" si="17"/>
        <v>NA</v>
      </c>
      <c r="AS5" s="8">
        <f t="shared" si="18"/>
        <v>-1.9368283714620184E-4</v>
      </c>
      <c r="AT5">
        <v>10.210966669999999</v>
      </c>
      <c r="AU5">
        <v>-3.8236668529999999E-4</v>
      </c>
      <c r="AV5">
        <v>240</v>
      </c>
      <c r="AW5" s="8">
        <f t="shared" si="19"/>
        <v>-6.2599350381665821E-5</v>
      </c>
      <c r="AX5" s="8" t="str">
        <f t="shared" si="20"/>
        <v>NA</v>
      </c>
      <c r="AY5" s="8">
        <f t="shared" si="21"/>
        <v>-3.1976733491833416E-4</v>
      </c>
      <c r="AZ5">
        <v>10.126630430000001</v>
      </c>
      <c r="BA5">
        <v>-3.9795406750000001E-4</v>
      </c>
      <c r="BB5">
        <v>240</v>
      </c>
      <c r="BC5" s="8">
        <f t="shared" si="22"/>
        <v>-1.2747541551606724E-4</v>
      </c>
      <c r="BD5" s="8" t="str">
        <f t="shared" si="23"/>
        <v>NA</v>
      </c>
      <c r="BE5" s="8">
        <f t="shared" si="24"/>
        <v>-2.7047865198393277E-4</v>
      </c>
      <c r="BF5">
        <v>10.042991649999999</v>
      </c>
      <c r="BG5" s="1">
        <v>9.1583000000000001E-6</v>
      </c>
      <c r="BH5">
        <v>240</v>
      </c>
      <c r="BI5" s="8">
        <f t="shared" si="25"/>
        <v>-4.8740736146773352E-5</v>
      </c>
      <c r="BJ5" s="10" t="str">
        <f t="shared" si="26"/>
        <v>NA</v>
      </c>
      <c r="BK5" s="8">
        <f t="shared" si="27"/>
        <v>5.7899036146773355E-5</v>
      </c>
      <c r="BL5" s="2">
        <v>9.4048793069999999</v>
      </c>
      <c r="BM5" s="2">
        <v>-5.7100229199999995E-4</v>
      </c>
      <c r="BN5" s="2">
        <v>174</v>
      </c>
      <c r="BO5" s="8">
        <f t="shared" si="28"/>
        <v>-5.7657551342900568E-5</v>
      </c>
      <c r="BP5" s="8" t="str">
        <f t="shared" si="29"/>
        <v>NA</v>
      </c>
      <c r="BQ5" s="8">
        <f t="shared" si="0"/>
        <v>-5.1334474065709934E-4</v>
      </c>
      <c r="BR5">
        <v>9.8263870840000003</v>
      </c>
      <c r="BS5">
        <v>-1.7917874520000001E-4</v>
      </c>
      <c r="BT5">
        <v>240</v>
      </c>
      <c r="BU5" s="8">
        <f t="shared" si="30"/>
        <v>-1.2369591101535007E-4</v>
      </c>
      <c r="BV5" s="8" t="str">
        <f t="shared" si="31"/>
        <v>NA</v>
      </c>
      <c r="BW5" s="8">
        <f t="shared" si="32"/>
        <v>-5.548283418464994E-5</v>
      </c>
      <c r="BX5">
        <v>9.982721647</v>
      </c>
      <c r="BY5">
        <v>-1.923904833E-4</v>
      </c>
      <c r="BZ5">
        <v>240</v>
      </c>
      <c r="CA5" s="8">
        <f t="shared" si="33"/>
        <v>-6.1200071485807044E-5</v>
      </c>
      <c r="CB5" s="8" t="str">
        <f t="shared" si="34"/>
        <v>NA</v>
      </c>
      <c r="CC5" s="8">
        <f t="shared" si="35"/>
        <v>-1.3119041181419296E-4</v>
      </c>
      <c r="CD5">
        <v>9.8088658009999996</v>
      </c>
      <c r="CE5" s="1">
        <v>7.8590000000000005E-5</v>
      </c>
      <c r="CF5">
        <v>240</v>
      </c>
      <c r="CG5" s="8">
        <f t="shared" si="36"/>
        <v>-4.7604474499951368E-5</v>
      </c>
      <c r="CH5" s="8" t="str">
        <f t="shared" si="37"/>
        <v>NA</v>
      </c>
      <c r="CI5" s="8">
        <f t="shared" si="38"/>
        <v>1.2619447449995137E-4</v>
      </c>
      <c r="CJ5">
        <v>9.8464175219999994</v>
      </c>
      <c r="CK5">
        <v>-3.170016661E-4</v>
      </c>
      <c r="CL5">
        <v>240</v>
      </c>
      <c r="CM5" s="8">
        <f t="shared" si="39"/>
        <v>-1.2394805692159884E-4</v>
      </c>
      <c r="CN5" s="8" t="str">
        <f t="shared" si="40"/>
        <v>NA</v>
      </c>
      <c r="CO5" s="8">
        <f t="shared" si="41"/>
        <v>-1.9305360917840116E-4</v>
      </c>
      <c r="CP5">
        <v>9.17323792</v>
      </c>
      <c r="CQ5">
        <v>-9.1629955300000004E-4</v>
      </c>
      <c r="CR5">
        <v>240</v>
      </c>
      <c r="CS5" s="8">
        <f t="shared" si="42"/>
        <v>-5.6237450698530523E-5</v>
      </c>
      <c r="CT5" s="8" t="str">
        <f t="shared" si="43"/>
        <v>NA</v>
      </c>
      <c r="CU5" s="8">
        <f t="shared" si="44"/>
        <v>-8.6006210230146958E-4</v>
      </c>
      <c r="CV5">
        <v>10.123237469999999</v>
      </c>
      <c r="CW5" s="1">
        <v>1.1676E-5</v>
      </c>
      <c r="CX5">
        <v>240</v>
      </c>
      <c r="CY5" s="8">
        <f t="shared" si="45"/>
        <v>-4.9130185872095133E-5</v>
      </c>
      <c r="CZ5" s="10" t="str">
        <f t="shared" si="46"/>
        <v>NA</v>
      </c>
      <c r="DA5" s="8">
        <f t="shared" si="47"/>
        <v>6.0806185872095134E-5</v>
      </c>
      <c r="DB5" t="s">
        <v>1</v>
      </c>
      <c r="DC5" s="5" t="s">
        <v>12</v>
      </c>
    </row>
    <row r="6" spans="1:107" x14ac:dyDescent="0.25">
      <c r="A6" s="9">
        <v>45621.963194502314</v>
      </c>
      <c r="B6">
        <v>4</v>
      </c>
      <c r="C6">
        <v>5</v>
      </c>
      <c r="D6" s="7">
        <v>45621</v>
      </c>
      <c r="E6">
        <v>23.017500030000001</v>
      </c>
      <c r="F6">
        <v>14.03767498</v>
      </c>
      <c r="G6">
        <v>13.89834997</v>
      </c>
      <c r="H6">
        <v>14.23492083</v>
      </c>
      <c r="I6">
        <v>14.227674970000001</v>
      </c>
      <c r="J6">
        <v>10.297241659999999</v>
      </c>
      <c r="K6">
        <v>-2.6530588790000002E-4</v>
      </c>
      <c r="L6">
        <v>240</v>
      </c>
      <c r="M6" s="8">
        <f t="shared" si="1"/>
        <v>-1.3038258176565603E-4</v>
      </c>
      <c r="N6" s="8" t="str">
        <f t="shared" si="2"/>
        <v>NA</v>
      </c>
      <c r="O6" s="8">
        <f t="shared" si="3"/>
        <v>-1.3492330613434399E-4</v>
      </c>
      <c r="P6">
        <v>10.612545799999999</v>
      </c>
      <c r="Q6" s="1">
        <v>3.5494000000000003E-5</v>
      </c>
      <c r="R6">
        <v>240</v>
      </c>
      <c r="S6" s="8">
        <f t="shared" si="4"/>
        <v>-5.1595039440976259E-5</v>
      </c>
      <c r="T6" s="10" t="str">
        <f t="shared" si="5"/>
        <v>NA</v>
      </c>
      <c r="U6" s="8">
        <f t="shared" si="6"/>
        <v>8.7089039440976261E-5</v>
      </c>
      <c r="V6">
        <v>10.50082083</v>
      </c>
      <c r="W6" s="1">
        <v>-7.6037000000000004E-5</v>
      </c>
      <c r="X6">
        <v>240</v>
      </c>
      <c r="Y6" s="8">
        <f t="shared" si="7"/>
        <v>-1.3296027962443477E-4</v>
      </c>
      <c r="Z6" s="8" t="str">
        <f t="shared" si="8"/>
        <v>NA</v>
      </c>
      <c r="AA6" s="8">
        <f t="shared" si="9"/>
        <v>5.6923279624434769E-5</v>
      </c>
      <c r="AB6">
        <v>10.346737510000001</v>
      </c>
      <c r="AC6">
        <v>-2.4611429900000002E-4</v>
      </c>
      <c r="AD6">
        <v>240</v>
      </c>
      <c r="AE6" s="8">
        <f t="shared" si="10"/>
        <v>-6.3703551291256091E-5</v>
      </c>
      <c r="AF6" s="8" t="str">
        <f t="shared" si="11"/>
        <v>NA</v>
      </c>
      <c r="AG6" s="8">
        <f t="shared" si="12"/>
        <v>-1.8241074770874392E-4</v>
      </c>
      <c r="AH6">
        <v>10.26727082</v>
      </c>
      <c r="AI6">
        <v>-3.5920298259999999E-4</v>
      </c>
      <c r="AJ6">
        <v>240</v>
      </c>
      <c r="AK6" s="8">
        <f t="shared" si="13"/>
        <v>-6.3214284954164955E-5</v>
      </c>
      <c r="AL6" s="8" t="str">
        <f t="shared" si="14"/>
        <v>NA</v>
      </c>
      <c r="AM6" s="8">
        <f t="shared" si="15"/>
        <v>-2.9598869764583505E-4</v>
      </c>
      <c r="AN6">
        <v>10.32599168</v>
      </c>
      <c r="AO6">
        <v>-2.7457987739999999E-4</v>
      </c>
      <c r="AP6">
        <v>240</v>
      </c>
      <c r="AQ6" s="8">
        <f t="shared" si="16"/>
        <v>-6.3575821845698267E-5</v>
      </c>
      <c r="AR6" s="8" t="str">
        <f t="shared" si="17"/>
        <v>NA</v>
      </c>
      <c r="AS6" s="8">
        <f t="shared" si="18"/>
        <v>-2.1100405555430171E-4</v>
      </c>
      <c r="AT6">
        <v>10.25746125</v>
      </c>
      <c r="AU6">
        <v>-4.1158905069999999E-4</v>
      </c>
      <c r="AV6">
        <v>240</v>
      </c>
      <c r="AW6" s="8">
        <f t="shared" si="19"/>
        <v>-6.3153888675141135E-5</v>
      </c>
      <c r="AX6" s="8" t="str">
        <f t="shared" si="20"/>
        <v>NA</v>
      </c>
      <c r="AY6" s="8">
        <f t="shared" si="21"/>
        <v>-3.4843516202485883E-4</v>
      </c>
      <c r="AZ6">
        <v>10.201773790000001</v>
      </c>
      <c r="BA6">
        <v>-3.5226066400000002E-4</v>
      </c>
      <c r="BB6">
        <v>240</v>
      </c>
      <c r="BC6" s="8">
        <f t="shared" si="22"/>
        <v>-1.2917377772111077E-4</v>
      </c>
      <c r="BD6" s="8" t="str">
        <f t="shared" si="23"/>
        <v>NA</v>
      </c>
      <c r="BE6" s="8">
        <f t="shared" si="24"/>
        <v>-2.2308688627888925E-4</v>
      </c>
      <c r="BF6">
        <v>10.11294168</v>
      </c>
      <c r="BG6" s="1">
        <v>2.3258E-5</v>
      </c>
      <c r="BH6">
        <v>240</v>
      </c>
      <c r="BI6" s="8">
        <f t="shared" si="25"/>
        <v>-4.9166112889132853E-5</v>
      </c>
      <c r="BJ6" s="10" t="str">
        <f t="shared" si="26"/>
        <v>NA</v>
      </c>
      <c r="BK6" s="8">
        <f t="shared" si="27"/>
        <v>7.2424112889132853E-5</v>
      </c>
      <c r="BL6" s="2">
        <v>9.5009944480000001</v>
      </c>
      <c r="BM6" s="2">
        <v>-5.2298247110000001E-4</v>
      </c>
      <c r="BN6" s="2">
        <v>126</v>
      </c>
      <c r="BO6" s="8">
        <f t="shared" si="28"/>
        <v>-5.8496418465351343E-5</v>
      </c>
      <c r="BP6" s="8" t="str">
        <f t="shared" si="29"/>
        <v>NA</v>
      </c>
      <c r="BQ6" s="8">
        <f t="shared" si="0"/>
        <v>-4.6448605263464866E-4</v>
      </c>
      <c r="BR6">
        <v>9.9470233439999998</v>
      </c>
      <c r="BS6">
        <v>-1.7582804079999999E-4</v>
      </c>
      <c r="BT6">
        <v>240</v>
      </c>
      <c r="BU6" s="8">
        <f t="shared" si="30"/>
        <v>-1.2594815459288439E-4</v>
      </c>
      <c r="BV6" s="8" t="str">
        <f t="shared" si="31"/>
        <v>NA</v>
      </c>
      <c r="BW6" s="8">
        <f t="shared" si="32"/>
        <v>-4.98798862071156E-5</v>
      </c>
      <c r="BX6">
        <v>10.060054579999999</v>
      </c>
      <c r="BY6">
        <v>-1.9686416870000001E-4</v>
      </c>
      <c r="BZ6">
        <v>240</v>
      </c>
      <c r="CA6" s="8">
        <f t="shared" si="33"/>
        <v>-6.1938480831323016E-5</v>
      </c>
      <c r="CB6" s="8" t="str">
        <f t="shared" si="34"/>
        <v>NA</v>
      </c>
      <c r="CC6" s="8">
        <f t="shared" si="35"/>
        <v>-1.3492568786867699E-4</v>
      </c>
      <c r="CD6">
        <v>9.8785049800000007</v>
      </c>
      <c r="CE6" s="1">
        <v>5.6066999999999997E-5</v>
      </c>
      <c r="CF6">
        <v>240</v>
      </c>
      <c r="CG6" s="8">
        <f t="shared" si="36"/>
        <v>-4.8026351420879664E-5</v>
      </c>
      <c r="CH6" s="8" t="str">
        <f t="shared" si="37"/>
        <v>NA</v>
      </c>
      <c r="CI6" s="8">
        <f t="shared" si="38"/>
        <v>1.0409335142087965E-4</v>
      </c>
      <c r="CJ6">
        <v>10.08765502</v>
      </c>
      <c r="CK6">
        <v>-1.4466338220000001E-4</v>
      </c>
      <c r="CL6">
        <v>240</v>
      </c>
      <c r="CM6" s="8">
        <f t="shared" si="39"/>
        <v>-1.2772881795889411E-4</v>
      </c>
      <c r="CN6" s="8" t="str">
        <f t="shared" si="40"/>
        <v>NA</v>
      </c>
      <c r="CO6" s="8">
        <f t="shared" si="41"/>
        <v>-1.6934564241105903E-5</v>
      </c>
      <c r="CP6">
        <v>9.342536247</v>
      </c>
      <c r="CQ6">
        <v>-8.5341267690000003E-4</v>
      </c>
      <c r="CR6">
        <v>240</v>
      </c>
      <c r="CS6" s="8">
        <f t="shared" si="42"/>
        <v>-5.7520811408038102E-5</v>
      </c>
      <c r="CT6" s="8" t="str">
        <f t="shared" si="43"/>
        <v>NA</v>
      </c>
      <c r="CU6" s="8">
        <f t="shared" si="44"/>
        <v>-7.9589186549196191E-4</v>
      </c>
      <c r="CV6">
        <v>10.214645819999999</v>
      </c>
      <c r="CW6" s="1">
        <v>7.9580000000000007E-6</v>
      </c>
      <c r="CX6">
        <v>240</v>
      </c>
      <c r="CY6" s="8">
        <f t="shared" si="45"/>
        <v>-4.9660568151187937E-5</v>
      </c>
      <c r="CZ6" s="10" t="str">
        <f t="shared" si="46"/>
        <v>NA</v>
      </c>
      <c r="DA6" s="8">
        <f t="shared" si="47"/>
        <v>5.7618568151187937E-5</v>
      </c>
      <c r="DB6" t="s">
        <v>1</v>
      </c>
      <c r="DC6" s="5" t="s">
        <v>12</v>
      </c>
    </row>
    <row r="7" spans="1:107" x14ac:dyDescent="0.25">
      <c r="A7" s="9">
        <v>45621.990972337961</v>
      </c>
      <c r="B7">
        <v>5</v>
      </c>
      <c r="C7">
        <v>6</v>
      </c>
      <c r="D7" s="7">
        <v>45621</v>
      </c>
      <c r="E7">
        <v>23.469166600000001</v>
      </c>
      <c r="F7">
        <v>14.025024999999999</v>
      </c>
      <c r="G7">
        <v>13.90712087</v>
      </c>
      <c r="H7">
        <v>14.251037549999999</v>
      </c>
      <c r="I7">
        <v>14.2669625</v>
      </c>
      <c r="J7">
        <v>10.311104159999999</v>
      </c>
      <c r="K7">
        <v>-2.565707208E-4</v>
      </c>
      <c r="L7">
        <v>240</v>
      </c>
      <c r="M7" s="8">
        <f t="shared" si="1"/>
        <v>-1.3131861835996681E-4</v>
      </c>
      <c r="N7" s="8" t="str">
        <f t="shared" si="2"/>
        <v>NA</v>
      </c>
      <c r="O7" s="8">
        <f t="shared" si="3"/>
        <v>-1.2525210244003319E-4</v>
      </c>
      <c r="P7">
        <v>10.63095416</v>
      </c>
      <c r="Q7" s="1">
        <v>1.6991E-5</v>
      </c>
      <c r="R7">
        <v>240</v>
      </c>
      <c r="S7" s="8">
        <f t="shared" si="4"/>
        <v>-5.1774829803200168E-5</v>
      </c>
      <c r="T7" s="10" t="str">
        <f t="shared" si="5"/>
        <v>NA</v>
      </c>
      <c r="U7" s="8">
        <f t="shared" si="6"/>
        <v>6.8765829803200176E-5</v>
      </c>
      <c r="V7">
        <v>10.519304180000001</v>
      </c>
      <c r="W7" s="1">
        <v>-7.1093000000000005E-5</v>
      </c>
      <c r="X7">
        <v>240</v>
      </c>
      <c r="Y7" s="8">
        <f t="shared" si="7"/>
        <v>-1.3397018103886789E-4</v>
      </c>
      <c r="Z7" s="8" t="str">
        <f t="shared" si="8"/>
        <v>NA</v>
      </c>
      <c r="AA7" s="8">
        <f t="shared" si="9"/>
        <v>6.2877181038867885E-5</v>
      </c>
      <c r="AB7">
        <v>10.331975</v>
      </c>
      <c r="AC7">
        <v>-2.356278303E-4</v>
      </c>
      <c r="AD7">
        <v>240</v>
      </c>
      <c r="AE7" s="8">
        <f t="shared" si="10"/>
        <v>-6.388411674975918E-5</v>
      </c>
      <c r="AF7" s="8" t="str">
        <f t="shared" si="11"/>
        <v>NA</v>
      </c>
      <c r="AG7" s="8">
        <f t="shared" si="12"/>
        <v>-1.7174371355024084E-4</v>
      </c>
      <c r="AH7">
        <v>10.294112520000001</v>
      </c>
      <c r="AI7">
        <v>-3.213580049E-4</v>
      </c>
      <c r="AJ7">
        <v>240</v>
      </c>
      <c r="AK7" s="8">
        <f t="shared" si="13"/>
        <v>-6.3650007482871164E-5</v>
      </c>
      <c r="AL7" s="8" t="str">
        <f t="shared" si="14"/>
        <v>NA</v>
      </c>
      <c r="AM7" s="8">
        <f t="shared" si="15"/>
        <v>-2.5770799741712885E-4</v>
      </c>
      <c r="AN7" s="2">
        <v>10.424129389999999</v>
      </c>
      <c r="AO7" s="2">
        <v>-1.9623632250000001E-4</v>
      </c>
      <c r="AP7" s="2">
        <v>170</v>
      </c>
      <c r="AQ7" s="8">
        <f t="shared" si="16"/>
        <v>-6.4453920858824755E-5</v>
      </c>
      <c r="AR7" s="8" t="str">
        <f t="shared" si="17"/>
        <v>NA</v>
      </c>
      <c r="AS7" s="8">
        <f t="shared" si="18"/>
        <v>-1.3178240164117525E-4</v>
      </c>
      <c r="AT7">
        <v>10.201548750000001</v>
      </c>
      <c r="AU7">
        <v>-3.6681163989999999E-4</v>
      </c>
      <c r="AV7">
        <v>240</v>
      </c>
      <c r="AW7" s="8">
        <f t="shared" si="19"/>
        <v>-6.3077672117224445E-5</v>
      </c>
      <c r="AX7" s="8" t="str">
        <f t="shared" si="20"/>
        <v>NA</v>
      </c>
      <c r="AY7" s="8">
        <f t="shared" si="21"/>
        <v>-3.0373396778277556E-4</v>
      </c>
      <c r="AZ7">
        <v>10.21275837</v>
      </c>
      <c r="BA7">
        <v>-3.5130722470000001E-4</v>
      </c>
      <c r="BB7">
        <v>240</v>
      </c>
      <c r="BC7" s="8">
        <f t="shared" si="22"/>
        <v>-1.3006612075506244E-4</v>
      </c>
      <c r="BD7" s="8" t="str">
        <f t="shared" si="23"/>
        <v>NA</v>
      </c>
      <c r="BE7" s="8">
        <f t="shared" si="24"/>
        <v>-2.2124110394493757E-4</v>
      </c>
      <c r="BF7">
        <v>10.17043333</v>
      </c>
      <c r="BG7" s="1">
        <v>1.2354000000000001E-5</v>
      </c>
      <c r="BH7">
        <v>240</v>
      </c>
      <c r="BI7" s="8">
        <f t="shared" si="25"/>
        <v>-4.9532003126005801E-5</v>
      </c>
      <c r="BJ7" s="10" t="str">
        <f t="shared" si="26"/>
        <v>NA</v>
      </c>
      <c r="BK7" s="8">
        <f t="shared" si="27"/>
        <v>6.1886003126005799E-5</v>
      </c>
      <c r="BL7" s="2">
        <v>9.4408413790000001</v>
      </c>
      <c r="BM7" s="2">
        <v>-5.3409278579999995E-4</v>
      </c>
      <c r="BN7" s="2">
        <v>116</v>
      </c>
      <c r="BO7" s="8">
        <f t="shared" si="28"/>
        <v>-5.8374106874241709E-5</v>
      </c>
      <c r="BP7" s="8" t="str">
        <f t="shared" si="29"/>
        <v>NA</v>
      </c>
      <c r="BQ7" s="8">
        <f t="shared" si="0"/>
        <v>-4.7571867892575825E-4</v>
      </c>
      <c r="BR7">
        <v>10.007311250000001</v>
      </c>
      <c r="BS7">
        <v>-1.760502634E-4</v>
      </c>
      <c r="BT7">
        <v>240</v>
      </c>
      <c r="BU7" s="8">
        <f t="shared" si="30"/>
        <v>-1.2744961804829182E-4</v>
      </c>
      <c r="BV7" s="8" t="str">
        <f t="shared" si="31"/>
        <v>NA</v>
      </c>
      <c r="BW7" s="8">
        <f t="shared" si="32"/>
        <v>-4.8600645351708178E-5</v>
      </c>
      <c r="BX7">
        <v>10.123989979999999</v>
      </c>
      <c r="BY7">
        <v>-1.994011888E-4</v>
      </c>
      <c r="BZ7">
        <v>240</v>
      </c>
      <c r="CA7" s="8">
        <f t="shared" si="33"/>
        <v>-6.2598114867265181E-5</v>
      </c>
      <c r="CB7" s="8" t="str">
        <f t="shared" si="34"/>
        <v>NA</v>
      </c>
      <c r="CC7" s="8">
        <f t="shared" si="35"/>
        <v>-1.3680307393273484E-4</v>
      </c>
      <c r="CD7">
        <v>9.8698916440000009</v>
      </c>
      <c r="CE7">
        <v>1.4350280670000001E-4</v>
      </c>
      <c r="CF7">
        <v>240</v>
      </c>
      <c r="CG7" s="8">
        <f t="shared" si="36"/>
        <v>-4.8068306226628264E-5</v>
      </c>
      <c r="CH7" s="8" t="str">
        <f t="shared" si="37"/>
        <v>NA</v>
      </c>
      <c r="CI7" s="8">
        <f t="shared" si="38"/>
        <v>1.9157111292662828E-4</v>
      </c>
      <c r="CJ7">
        <v>10.00691207</v>
      </c>
      <c r="CK7">
        <v>-2.5829808300000001E-4</v>
      </c>
      <c r="CL7">
        <v>240</v>
      </c>
      <c r="CM7" s="8">
        <f t="shared" si="39"/>
        <v>-1.2744453423134422E-4</v>
      </c>
      <c r="CN7" s="8" t="str">
        <f t="shared" si="40"/>
        <v>NA</v>
      </c>
      <c r="CO7" s="8">
        <f t="shared" si="41"/>
        <v>-1.3085354876865579E-4</v>
      </c>
      <c r="CP7">
        <v>9.4441045760000009</v>
      </c>
      <c r="CQ7">
        <v>-8.6362968910000002E-4</v>
      </c>
      <c r="CR7">
        <v>240</v>
      </c>
      <c r="CS7" s="8">
        <f t="shared" si="42"/>
        <v>-5.8394283699884972E-5</v>
      </c>
      <c r="CT7" s="8" t="str">
        <f t="shared" si="43"/>
        <v>NA</v>
      </c>
      <c r="CU7" s="8">
        <f t="shared" si="44"/>
        <v>-8.0523540540011502E-4</v>
      </c>
      <c r="CV7">
        <v>10.26127917</v>
      </c>
      <c r="CW7" s="1">
        <v>1.8474E-5</v>
      </c>
      <c r="CX7">
        <v>240</v>
      </c>
      <c r="CY7" s="8">
        <f t="shared" si="45"/>
        <v>-4.997444016726652E-5</v>
      </c>
      <c r="CZ7" s="10" t="str">
        <f t="shared" si="46"/>
        <v>NA</v>
      </c>
      <c r="DA7" s="8">
        <f t="shared" si="47"/>
        <v>6.844844016726652E-5</v>
      </c>
      <c r="DB7" t="s">
        <v>1</v>
      </c>
      <c r="DC7" s="5" t="s">
        <v>12</v>
      </c>
    </row>
    <row r="8" spans="1:107" x14ac:dyDescent="0.25">
      <c r="A8" s="9">
        <v>45622.018750173615</v>
      </c>
      <c r="B8">
        <v>6</v>
      </c>
      <c r="C8">
        <v>7</v>
      </c>
      <c r="D8" s="7">
        <v>45622</v>
      </c>
      <c r="E8">
        <v>0.26999999990000001</v>
      </c>
      <c r="F8">
        <v>14.033316640000001</v>
      </c>
      <c r="G8">
        <v>13.91247493</v>
      </c>
      <c r="H8">
        <v>14.21976673</v>
      </c>
      <c r="I8">
        <v>14.217320839999999</v>
      </c>
      <c r="J8">
        <v>10.30646666</v>
      </c>
      <c r="K8">
        <v>-2.7833745949999998E-4</v>
      </c>
      <c r="L8">
        <v>240</v>
      </c>
      <c r="M8" s="8">
        <f t="shared" si="1"/>
        <v>-1.3201972582496012E-4</v>
      </c>
      <c r="N8" s="8" t="str">
        <f t="shared" si="2"/>
        <v>NA</v>
      </c>
      <c r="O8" s="8">
        <f t="shared" si="3"/>
        <v>-1.4631773367503986E-4</v>
      </c>
      <c r="P8">
        <v>10.63772501</v>
      </c>
      <c r="Q8" s="1">
        <v>1.2785999999999999E-5</v>
      </c>
      <c r="R8">
        <v>240</v>
      </c>
      <c r="S8" s="8">
        <f t="shared" si="4"/>
        <v>-5.1898157072014199E-5</v>
      </c>
      <c r="T8" s="10" t="str">
        <f t="shared" si="5"/>
        <v>NA</v>
      </c>
      <c r="U8" s="8">
        <f t="shared" si="6"/>
        <v>6.4684157072014201E-5</v>
      </c>
      <c r="V8" s="2">
        <v>10.54973732</v>
      </c>
      <c r="W8" s="3">
        <v>-7.1779999999999994E-5</v>
      </c>
      <c r="X8" s="2">
        <v>236</v>
      </c>
      <c r="Y8" s="8">
        <f t="shared" si="7"/>
        <v>-1.3513587871168156E-4</v>
      </c>
      <c r="Z8" s="8" t="str">
        <f t="shared" si="8"/>
        <v>NA</v>
      </c>
      <c r="AA8" s="8">
        <f t="shared" si="9"/>
        <v>6.3355878711681562E-5</v>
      </c>
      <c r="AB8" s="2">
        <v>10.22079819</v>
      </c>
      <c r="AC8" s="2">
        <v>-1.71787017E-4</v>
      </c>
      <c r="AD8" s="2">
        <v>332</v>
      </c>
      <c r="AE8" s="8">
        <f t="shared" si="10"/>
        <v>-6.346522959377802E-5</v>
      </c>
      <c r="AF8" s="8" t="str">
        <f t="shared" si="11"/>
        <v>NA</v>
      </c>
      <c r="AG8" s="8">
        <f t="shared" si="12"/>
        <v>-1.0832178740622198E-4</v>
      </c>
      <c r="AH8">
        <v>10.279870819999999</v>
      </c>
      <c r="AI8">
        <v>-3.0107202740000001E-4</v>
      </c>
      <c r="AJ8">
        <v>240</v>
      </c>
      <c r="AK8" s="8">
        <f t="shared" si="13"/>
        <v>-6.3832036369135969E-5</v>
      </c>
      <c r="AL8" s="8" t="str">
        <f t="shared" si="14"/>
        <v>NA</v>
      </c>
      <c r="AM8" s="8">
        <f t="shared" si="15"/>
        <v>-2.3723999103086404E-4</v>
      </c>
      <c r="AN8" s="2">
        <v>10.31841024</v>
      </c>
      <c r="AO8" s="2">
        <v>-2.5706516220000002E-4</v>
      </c>
      <c r="AP8" s="2">
        <v>78</v>
      </c>
      <c r="AQ8" s="8">
        <f t="shared" si="16"/>
        <v>-6.4071343817854033E-5</v>
      </c>
      <c r="AR8" s="8" t="str">
        <f t="shared" si="17"/>
        <v>NA</v>
      </c>
      <c r="AS8" s="8">
        <f t="shared" si="18"/>
        <v>-1.9299381838214599E-4</v>
      </c>
      <c r="AT8">
        <v>10.278879140000001</v>
      </c>
      <c r="AU8">
        <v>-3.1905749840000001E-4</v>
      </c>
      <c r="AV8">
        <v>240</v>
      </c>
      <c r="AW8" s="8">
        <f t="shared" si="19"/>
        <v>-6.3825878611423369E-5</v>
      </c>
      <c r="AX8" s="8" t="str">
        <f t="shared" si="20"/>
        <v>NA</v>
      </c>
      <c r="AY8" s="8">
        <f t="shared" si="21"/>
        <v>-2.5523161978857666E-4</v>
      </c>
      <c r="AZ8">
        <v>10.16200377</v>
      </c>
      <c r="BA8">
        <v>-3.793591326E-4</v>
      </c>
      <c r="BB8">
        <v>240</v>
      </c>
      <c r="BC8" s="8">
        <f t="shared" si="22"/>
        <v>-1.3016924187552861E-4</v>
      </c>
      <c r="BD8" s="8" t="str">
        <f t="shared" si="23"/>
        <v>NA</v>
      </c>
      <c r="BE8" s="8">
        <f t="shared" si="24"/>
        <v>-2.4918989072447142E-4</v>
      </c>
      <c r="BF8">
        <v>10.219754139999999</v>
      </c>
      <c r="BG8" s="1">
        <v>1.3339999999999999E-5</v>
      </c>
      <c r="BH8">
        <v>240</v>
      </c>
      <c r="BI8" s="8">
        <f t="shared" si="25"/>
        <v>-4.9859006986596961E-5</v>
      </c>
      <c r="BJ8" s="10" t="str">
        <f t="shared" si="26"/>
        <v>NA</v>
      </c>
      <c r="BK8" s="8">
        <f t="shared" si="27"/>
        <v>6.3199006986596959E-5</v>
      </c>
      <c r="BL8">
        <v>9.7432324969999993</v>
      </c>
      <c r="BM8">
        <v>-4.6137187370000001E-4</v>
      </c>
      <c r="BN8">
        <v>240</v>
      </c>
      <c r="BO8" s="8">
        <f t="shared" si="28"/>
        <v>-6.0499823586445751E-5</v>
      </c>
      <c r="BP8" s="8" t="str">
        <f t="shared" si="29"/>
        <v>NA</v>
      </c>
      <c r="BQ8" s="8">
        <f t="shared" si="0"/>
        <v>-4.0087205011355429E-4</v>
      </c>
      <c r="BR8">
        <v>10.0719675</v>
      </c>
      <c r="BS8">
        <v>-1.7282522999999999E-4</v>
      </c>
      <c r="BT8">
        <v>240</v>
      </c>
      <c r="BU8" s="8">
        <f t="shared" si="30"/>
        <v>-1.2901593065143716E-4</v>
      </c>
      <c r="BV8" s="8" t="str">
        <f t="shared" si="31"/>
        <v>NA</v>
      </c>
      <c r="BW8" s="8">
        <f t="shared" si="32"/>
        <v>-4.3809299348562824E-5</v>
      </c>
      <c r="BX8">
        <v>10.17077918</v>
      </c>
      <c r="BY8">
        <v>-2.0746912769999999E-4</v>
      </c>
      <c r="BZ8">
        <v>240</v>
      </c>
      <c r="CA8" s="8">
        <f t="shared" si="33"/>
        <v>-6.3154640548314882E-5</v>
      </c>
      <c r="CB8" s="8" t="str">
        <f t="shared" si="34"/>
        <v>NA</v>
      </c>
      <c r="CC8" s="8">
        <f t="shared" si="35"/>
        <v>-1.4431448715168511E-4</v>
      </c>
      <c r="CD8">
        <v>9.9695387479999997</v>
      </c>
      <c r="CE8" s="1">
        <v>7.8954000000000003E-5</v>
      </c>
      <c r="CF8">
        <v>240</v>
      </c>
      <c r="CG8" s="8">
        <f t="shared" si="36"/>
        <v>-4.863828378651007E-5</v>
      </c>
      <c r="CH8" s="8" t="str">
        <f t="shared" si="37"/>
        <v>NA</v>
      </c>
      <c r="CI8" s="8">
        <f t="shared" si="38"/>
        <v>1.2759228378651007E-4</v>
      </c>
      <c r="CJ8">
        <v>10.110886649999999</v>
      </c>
      <c r="CK8">
        <v>-1.6707509440000001E-4</v>
      </c>
      <c r="CL8">
        <v>240</v>
      </c>
      <c r="CM8" s="8">
        <f t="shared" si="39"/>
        <v>-1.2951446188254101E-4</v>
      </c>
      <c r="CN8" s="8" t="str">
        <f t="shared" si="40"/>
        <v>NA</v>
      </c>
      <c r="CO8" s="8">
        <f t="shared" si="41"/>
        <v>-3.7560632517458995E-5</v>
      </c>
      <c r="CP8">
        <v>9.7046783370000007</v>
      </c>
      <c r="CQ8">
        <v>-6.5664399090000001E-4</v>
      </c>
      <c r="CR8">
        <v>240</v>
      </c>
      <c r="CS8" s="8">
        <f t="shared" si="42"/>
        <v>-6.026042461087561E-5</v>
      </c>
      <c r="CT8" s="8" t="str">
        <f t="shared" si="43"/>
        <v>NA</v>
      </c>
      <c r="CU8" s="8">
        <f t="shared" si="44"/>
        <v>-5.9638356628912445E-4</v>
      </c>
      <c r="CV8">
        <v>10.31659584</v>
      </c>
      <c r="CW8" s="1">
        <v>1.6410999999999999E-5</v>
      </c>
      <c r="CX8">
        <v>240</v>
      </c>
      <c r="CY8" s="8">
        <f t="shared" si="45"/>
        <v>-5.0331467569380996E-5</v>
      </c>
      <c r="CZ8" s="10" t="str">
        <f t="shared" si="46"/>
        <v>NA</v>
      </c>
      <c r="DA8" s="8">
        <f t="shared" si="47"/>
        <v>6.6742467569380992E-5</v>
      </c>
      <c r="DB8" t="s">
        <v>1</v>
      </c>
      <c r="DC8" s="5" t="s">
        <v>12</v>
      </c>
    </row>
    <row r="9" spans="1:107" x14ac:dyDescent="0.25">
      <c r="A9" s="9">
        <v>45622.046528009261</v>
      </c>
      <c r="B9">
        <v>7</v>
      </c>
      <c r="C9">
        <v>8</v>
      </c>
      <c r="D9" s="7">
        <v>45622</v>
      </c>
      <c r="E9">
        <v>1.0199999909999999</v>
      </c>
      <c r="F9">
        <v>14.01163749</v>
      </c>
      <c r="G9">
        <v>13.90118337</v>
      </c>
      <c r="H9">
        <v>14.207145840000001</v>
      </c>
      <c r="I9">
        <v>14.23157499</v>
      </c>
      <c r="J9">
        <v>10.327204180000001</v>
      </c>
      <c r="K9">
        <v>-3.349882766E-4</v>
      </c>
      <c r="L9">
        <v>240</v>
      </c>
      <c r="M9" s="8">
        <f t="shared" si="1"/>
        <v>-1.330470597290116E-4</v>
      </c>
      <c r="N9" s="8" t="str">
        <f t="shared" si="2"/>
        <v>NA</v>
      </c>
      <c r="O9" s="8">
        <f t="shared" si="3"/>
        <v>-2.019412168709884E-4</v>
      </c>
      <c r="P9">
        <v>10.650537529999999</v>
      </c>
      <c r="Q9" s="1">
        <v>-1.2050999999999999E-6</v>
      </c>
      <c r="R9">
        <v>240</v>
      </c>
      <c r="S9" s="8">
        <f t="shared" si="4"/>
        <v>-5.2051126104718573E-5</v>
      </c>
      <c r="T9" s="10" t="str">
        <f t="shared" si="5"/>
        <v>NA</v>
      </c>
      <c r="U9" s="8">
        <f t="shared" si="6"/>
        <v>5.0846026104718573E-5</v>
      </c>
      <c r="V9">
        <v>10.53182503</v>
      </c>
      <c r="W9">
        <v>-1.192219283E-4</v>
      </c>
      <c r="X9">
        <v>240</v>
      </c>
      <c r="Y9" s="8">
        <f t="shared" si="7"/>
        <v>-1.3568322359071527E-4</v>
      </c>
      <c r="Z9" s="8" t="str">
        <f t="shared" si="8"/>
        <v>NA</v>
      </c>
      <c r="AA9" s="8">
        <f t="shared" si="9"/>
        <v>1.6461295290715278E-5</v>
      </c>
      <c r="AB9">
        <v>10.33346253</v>
      </c>
      <c r="AC9">
        <v>-2.6687730859999999E-4</v>
      </c>
      <c r="AD9">
        <v>240</v>
      </c>
      <c r="AE9" s="8">
        <f t="shared" si="10"/>
        <v>-6.4436305253522875E-5</v>
      </c>
      <c r="AF9" s="8" t="str">
        <f t="shared" si="11"/>
        <v>NA</v>
      </c>
      <c r="AG9" s="8">
        <f t="shared" si="12"/>
        <v>-2.024410033464771E-4</v>
      </c>
      <c r="AH9">
        <v>10.303637480000001</v>
      </c>
      <c r="AI9">
        <v>-3.4306581780000001E-4</v>
      </c>
      <c r="AJ9">
        <v>240</v>
      </c>
      <c r="AK9" s="8">
        <f t="shared" si="13"/>
        <v>-6.4250325382746534E-5</v>
      </c>
      <c r="AL9" s="8" t="str">
        <f t="shared" si="14"/>
        <v>NA</v>
      </c>
      <c r="AM9" s="8">
        <f t="shared" si="15"/>
        <v>-2.7881549241725348E-4</v>
      </c>
      <c r="AN9" s="2">
        <v>10.362670870000001</v>
      </c>
      <c r="AO9" s="2">
        <v>-1.8732686339999999E-4</v>
      </c>
      <c r="AP9" s="2">
        <v>158</v>
      </c>
      <c r="AQ9" s="8">
        <f t="shared" si="16"/>
        <v>-6.4618439509753499E-5</v>
      </c>
      <c r="AR9" s="8" t="str">
        <f t="shared" si="17"/>
        <v>NA</v>
      </c>
      <c r="AS9" s="8">
        <f t="shared" si="18"/>
        <v>-1.2270842389024649E-4</v>
      </c>
      <c r="AT9">
        <v>10.25594581</v>
      </c>
      <c r="AU9">
        <v>-4.0415993550000002E-4</v>
      </c>
      <c r="AV9">
        <v>240</v>
      </c>
      <c r="AW9" s="8">
        <f t="shared" si="19"/>
        <v>-6.395293474555704E-5</v>
      </c>
      <c r="AX9" s="8" t="str">
        <f t="shared" si="20"/>
        <v>NA</v>
      </c>
      <c r="AY9" s="8">
        <f t="shared" si="21"/>
        <v>-3.4020700075444298E-4</v>
      </c>
      <c r="AZ9">
        <v>10.167447879999999</v>
      </c>
      <c r="BA9">
        <v>-4.189121741E-4</v>
      </c>
      <c r="BB9">
        <v>240</v>
      </c>
      <c r="BC9" s="8">
        <f t="shared" si="22"/>
        <v>-1.3098889319935691E-4</v>
      </c>
      <c r="BD9" s="8" t="str">
        <f t="shared" si="23"/>
        <v>NA</v>
      </c>
      <c r="BE9" s="8">
        <f t="shared" si="24"/>
        <v>-2.8792328090064307E-4</v>
      </c>
      <c r="BF9">
        <v>10.23452501</v>
      </c>
      <c r="BG9" s="1">
        <v>2.5641000000000001E-6</v>
      </c>
      <c r="BH9">
        <v>240</v>
      </c>
      <c r="BI9" s="8">
        <f t="shared" si="25"/>
        <v>-5.0017996783436172E-5</v>
      </c>
      <c r="BJ9" s="10" t="str">
        <f t="shared" si="26"/>
        <v>NA</v>
      </c>
      <c r="BK9" s="8">
        <f t="shared" si="27"/>
        <v>5.258209678343617E-5</v>
      </c>
      <c r="BL9" s="2">
        <v>9.5213232550000004</v>
      </c>
      <c r="BM9" s="2">
        <v>-5.7381598779999998E-4</v>
      </c>
      <c r="BN9" s="2">
        <v>56</v>
      </c>
      <c r="BO9" s="8">
        <f t="shared" si="28"/>
        <v>-5.9372053645666617E-5</v>
      </c>
      <c r="BP9" s="8" t="str">
        <f t="shared" si="29"/>
        <v>NA</v>
      </c>
      <c r="BQ9" s="8">
        <f t="shared" si="0"/>
        <v>-5.1444393415433338E-4</v>
      </c>
      <c r="BR9">
        <v>10.08375708</v>
      </c>
      <c r="BS9">
        <v>-1.629301315E-4</v>
      </c>
      <c r="BT9">
        <v>240</v>
      </c>
      <c r="BU9" s="8">
        <f t="shared" si="30"/>
        <v>-1.2991069094129244E-4</v>
      </c>
      <c r="BV9" s="8" t="str">
        <f t="shared" si="31"/>
        <v>NA</v>
      </c>
      <c r="BW9" s="8">
        <f t="shared" si="32"/>
        <v>-3.3019440558707561E-5</v>
      </c>
      <c r="BX9">
        <v>10.202912469999999</v>
      </c>
      <c r="BY9">
        <v>-2.0381869489999999E-4</v>
      </c>
      <c r="BZ9">
        <v>240</v>
      </c>
      <c r="CA9" s="8">
        <f t="shared" si="33"/>
        <v>-6.3622235091405986E-5</v>
      </c>
      <c r="CB9" s="8" t="str">
        <f t="shared" si="34"/>
        <v>NA</v>
      </c>
      <c r="CC9" s="8">
        <f t="shared" si="35"/>
        <v>-1.4019645980859402E-4</v>
      </c>
      <c r="CD9">
        <v>9.9618937610000007</v>
      </c>
      <c r="CE9" s="1">
        <v>3.9885000000000002E-5</v>
      </c>
      <c r="CF9">
        <v>240</v>
      </c>
      <c r="CG9" s="8">
        <f t="shared" si="36"/>
        <v>-4.8685597974285558E-5</v>
      </c>
      <c r="CH9" s="8" t="str">
        <f t="shared" si="37"/>
        <v>NA</v>
      </c>
      <c r="CI9" s="8">
        <f t="shared" si="38"/>
        <v>8.8570597974285567E-5</v>
      </c>
      <c r="CJ9">
        <v>10.123920849999999</v>
      </c>
      <c r="CK9">
        <v>-1.7442650360000001E-4</v>
      </c>
      <c r="CL9">
        <v>240</v>
      </c>
      <c r="CM9" s="8">
        <f t="shared" si="39"/>
        <v>-1.3042812735612397E-4</v>
      </c>
      <c r="CN9" s="8" t="str">
        <f t="shared" si="40"/>
        <v>NA</v>
      </c>
      <c r="CO9" s="8">
        <f t="shared" si="41"/>
        <v>-4.3998376243876042E-5</v>
      </c>
      <c r="CP9">
        <v>9.6315141799999999</v>
      </c>
      <c r="CQ9">
        <v>-6.8810794999999998E-4</v>
      </c>
      <c r="CR9">
        <v>240</v>
      </c>
      <c r="CS9" s="8">
        <f t="shared" si="42"/>
        <v>-6.005917048175661E-5</v>
      </c>
      <c r="CT9" s="8" t="str">
        <f t="shared" si="43"/>
        <v>NA</v>
      </c>
      <c r="CU9" s="8">
        <f t="shared" si="44"/>
        <v>-6.2804877951824333E-4</v>
      </c>
      <c r="CV9">
        <v>10.33604167</v>
      </c>
      <c r="CW9" s="1">
        <v>9.4423999999999996E-6</v>
      </c>
      <c r="CX9">
        <v>240</v>
      </c>
      <c r="CY9" s="8">
        <f t="shared" si="45"/>
        <v>-5.0514127279808388E-5</v>
      </c>
      <c r="CZ9" s="10" t="str">
        <f t="shared" si="46"/>
        <v>NA</v>
      </c>
      <c r="DA9" s="8">
        <f t="shared" si="47"/>
        <v>5.9956527279808391E-5</v>
      </c>
      <c r="DB9" t="s">
        <v>1</v>
      </c>
      <c r="DC9" s="5" t="s">
        <v>12</v>
      </c>
    </row>
    <row r="10" spans="1:107" x14ac:dyDescent="0.25">
      <c r="A10" s="9">
        <v>45622.074305844908</v>
      </c>
      <c r="B10">
        <v>8</v>
      </c>
      <c r="C10">
        <v>9</v>
      </c>
      <c r="D10" s="7">
        <v>45622</v>
      </c>
      <c r="E10">
        <v>1.4699999930000001</v>
      </c>
      <c r="F10">
        <v>14.02081244</v>
      </c>
      <c r="G10">
        <v>13.902783380000001</v>
      </c>
      <c r="H10">
        <v>14.26479591</v>
      </c>
      <c r="I10">
        <v>14.269412490000001</v>
      </c>
      <c r="J10">
        <v>10.351508340000001</v>
      </c>
      <c r="K10">
        <v>-2.8465006890000002E-4</v>
      </c>
      <c r="L10">
        <v>240</v>
      </c>
      <c r="M10" s="8">
        <f t="shared" si="1"/>
        <v>-1.3412366535651605E-4</v>
      </c>
      <c r="N10" s="8" t="str">
        <f t="shared" si="2"/>
        <v>NA</v>
      </c>
      <c r="O10" s="8">
        <f t="shared" si="3"/>
        <v>-1.5052640354348398E-4</v>
      </c>
      <c r="P10">
        <v>10.64794584</v>
      </c>
      <c r="Q10" s="1">
        <v>1.8050000000000001E-6</v>
      </c>
      <c r="R10">
        <v>240</v>
      </c>
      <c r="S10" s="8">
        <f t="shared" si="4"/>
        <v>-5.212889875495931E-5</v>
      </c>
      <c r="T10" s="10" t="str">
        <f t="shared" si="5"/>
        <v>NA</v>
      </c>
      <c r="U10" s="8">
        <f t="shared" si="6"/>
        <v>5.393389875495931E-5</v>
      </c>
      <c r="V10">
        <v>10.539633309999999</v>
      </c>
      <c r="W10">
        <v>-1.147733696E-4</v>
      </c>
      <c r="X10">
        <v>240</v>
      </c>
      <c r="Y10" s="8">
        <f t="shared" si="7"/>
        <v>-1.3656118554127827E-4</v>
      </c>
      <c r="Z10" s="8" t="str">
        <f t="shared" si="8"/>
        <v>NA</v>
      </c>
      <c r="AA10" s="8">
        <f t="shared" si="9"/>
        <v>2.1787815941278274E-5</v>
      </c>
      <c r="AB10" s="2">
        <v>10.42718852</v>
      </c>
      <c r="AC10" s="2">
        <v>-2.203318623E-4</v>
      </c>
      <c r="AD10" s="2">
        <v>122</v>
      </c>
      <c r="AE10" s="8">
        <f t="shared" si="10"/>
        <v>-6.5294709747723391E-5</v>
      </c>
      <c r="AF10" s="8" t="str">
        <f t="shared" si="11"/>
        <v>NA</v>
      </c>
      <c r="AG10" s="8">
        <f t="shared" si="12"/>
        <v>-1.550371525522766E-4</v>
      </c>
      <c r="AH10">
        <v>10.320941639999999</v>
      </c>
      <c r="AI10">
        <v>-3.2518324039999998E-4</v>
      </c>
      <c r="AJ10">
        <v>240</v>
      </c>
      <c r="AK10" s="8">
        <f t="shared" si="13"/>
        <v>-6.4629395298109778E-5</v>
      </c>
      <c r="AL10" s="8" t="str">
        <f t="shared" si="14"/>
        <v>NA</v>
      </c>
      <c r="AM10" s="8">
        <f t="shared" si="15"/>
        <v>-2.6055384510189023E-4</v>
      </c>
      <c r="AN10">
        <v>10.51389996</v>
      </c>
      <c r="AO10">
        <v>-2.0691505190000001E-4</v>
      </c>
      <c r="AP10">
        <v>240</v>
      </c>
      <c r="AQ10" s="8">
        <f t="shared" si="16"/>
        <v>-6.5837693917976723E-5</v>
      </c>
      <c r="AR10" s="8" t="str">
        <f t="shared" si="17"/>
        <v>NA</v>
      </c>
      <c r="AS10" s="8">
        <f t="shared" si="18"/>
        <v>-1.4107735798202329E-4</v>
      </c>
      <c r="AT10">
        <v>10.28646249</v>
      </c>
      <c r="AU10">
        <v>-3.8943714109999998E-4</v>
      </c>
      <c r="AV10">
        <v>240</v>
      </c>
      <c r="AW10" s="8">
        <f t="shared" si="19"/>
        <v>-6.4413488000828245E-5</v>
      </c>
      <c r="AX10" s="8" t="str">
        <f t="shared" si="20"/>
        <v>NA</v>
      </c>
      <c r="AY10" s="8">
        <f t="shared" si="21"/>
        <v>-3.2502365309917172E-4</v>
      </c>
      <c r="AZ10">
        <v>10.174958309999999</v>
      </c>
      <c r="BA10">
        <v>-4.2652252170000002E-4</v>
      </c>
      <c r="BB10">
        <v>240</v>
      </c>
      <c r="BC10" s="8">
        <f t="shared" si="22"/>
        <v>-1.3183612074324445E-4</v>
      </c>
      <c r="BD10" s="8" t="str">
        <f t="shared" si="23"/>
        <v>NA</v>
      </c>
      <c r="BE10" s="8">
        <f t="shared" si="24"/>
        <v>-2.9468640095675559E-4</v>
      </c>
      <c r="BF10">
        <v>10.25576253</v>
      </c>
      <c r="BG10" s="1">
        <v>5.2186000000000003E-6</v>
      </c>
      <c r="BH10">
        <v>240</v>
      </c>
      <c r="BI10" s="8">
        <f t="shared" si="25"/>
        <v>-5.0208896120876151E-5</v>
      </c>
      <c r="BJ10" s="10" t="str">
        <f t="shared" si="26"/>
        <v>NA</v>
      </c>
      <c r="BK10" s="8">
        <f t="shared" si="27"/>
        <v>5.5427496120876148E-5</v>
      </c>
      <c r="BL10" s="2">
        <v>9.6948999830000009</v>
      </c>
      <c r="BM10" s="2">
        <v>-3.387077111E-4</v>
      </c>
      <c r="BN10" s="2">
        <v>72</v>
      </c>
      <c r="BO10" s="8">
        <f t="shared" si="28"/>
        <v>-6.0709143141414457E-5</v>
      </c>
      <c r="BP10" s="8" t="str">
        <f t="shared" si="29"/>
        <v>NA</v>
      </c>
      <c r="BQ10" s="8">
        <f t="shared" si="0"/>
        <v>-2.7799856795858555E-4</v>
      </c>
      <c r="BR10">
        <v>10.10232087</v>
      </c>
      <c r="BS10">
        <v>-1.5379638200000001E-4</v>
      </c>
      <c r="BT10">
        <v>240</v>
      </c>
      <c r="BU10" s="8">
        <f t="shared" si="30"/>
        <v>-1.3089496324475048E-4</v>
      </c>
      <c r="BV10" s="8" t="str">
        <f t="shared" si="31"/>
        <v>NA</v>
      </c>
      <c r="BW10" s="8">
        <f t="shared" si="32"/>
        <v>-2.2901418755249528E-5</v>
      </c>
      <c r="BX10">
        <v>10.257258350000001</v>
      </c>
      <c r="BY10">
        <v>-2.0180732720000001E-4</v>
      </c>
      <c r="BZ10">
        <v>240</v>
      </c>
      <c r="CA10" s="8">
        <f t="shared" si="33"/>
        <v>-6.4230612641753815E-5</v>
      </c>
      <c r="CB10" s="8" t="str">
        <f t="shared" si="34"/>
        <v>NA</v>
      </c>
      <c r="CC10" s="8">
        <f t="shared" si="35"/>
        <v>-1.3757671455824619E-4</v>
      </c>
      <c r="CD10">
        <v>9.9716345830000002</v>
      </c>
      <c r="CE10" s="1">
        <v>-9.6075000000000008E-6</v>
      </c>
      <c r="CF10">
        <v>240</v>
      </c>
      <c r="CG10" s="8">
        <f t="shared" si="36"/>
        <v>-4.8817897593537898E-5</v>
      </c>
      <c r="CH10" s="8" t="str">
        <f t="shared" si="37"/>
        <v>NA</v>
      </c>
      <c r="CI10" s="8">
        <f t="shared" si="38"/>
        <v>3.9210397593537899E-5</v>
      </c>
      <c r="CJ10">
        <v>10.117670820000001</v>
      </c>
      <c r="CK10">
        <v>-2.0681453270000001E-4</v>
      </c>
      <c r="CL10">
        <v>240</v>
      </c>
      <c r="CM10" s="8">
        <f t="shared" si="39"/>
        <v>-1.3109385131877962E-4</v>
      </c>
      <c r="CN10" s="8" t="str">
        <f t="shared" si="40"/>
        <v>NA</v>
      </c>
      <c r="CO10" s="8">
        <f t="shared" si="41"/>
        <v>-7.5720681381220395E-5</v>
      </c>
      <c r="CP10">
        <v>9.8978812539999996</v>
      </c>
      <c r="CQ10">
        <v>-3.209863117E-4</v>
      </c>
      <c r="CR10">
        <v>240</v>
      </c>
      <c r="CS10" s="8">
        <f t="shared" si="42"/>
        <v>-6.1980205149044575E-5</v>
      </c>
      <c r="CT10" s="8" t="str">
        <f t="shared" si="43"/>
        <v>NA</v>
      </c>
      <c r="CU10" s="8">
        <f t="shared" si="44"/>
        <v>-2.5900610655095544E-4</v>
      </c>
      <c r="CV10">
        <v>10.36384168</v>
      </c>
      <c r="CW10" s="1">
        <v>2.7157000000000001E-6</v>
      </c>
      <c r="CX10">
        <v>240</v>
      </c>
      <c r="CY10" s="8">
        <f t="shared" si="45"/>
        <v>-5.073801668107916E-5</v>
      </c>
      <c r="CZ10" s="10" t="str">
        <f t="shared" si="46"/>
        <v>NA</v>
      </c>
      <c r="DA10" s="8">
        <f t="shared" si="47"/>
        <v>5.3453716681079159E-5</v>
      </c>
      <c r="DB10" t="s">
        <v>1</v>
      </c>
      <c r="DC10" s="5" t="s">
        <v>12</v>
      </c>
    </row>
    <row r="11" spans="1:107" x14ac:dyDescent="0.25">
      <c r="A11" s="9">
        <v>45622.102083680555</v>
      </c>
      <c r="B11">
        <v>9</v>
      </c>
      <c r="C11">
        <v>10</v>
      </c>
      <c r="D11" s="7">
        <v>45622</v>
      </c>
      <c r="E11">
        <v>2.2699999809999998</v>
      </c>
      <c r="F11">
        <v>14.007333360000001</v>
      </c>
      <c r="G11">
        <v>13.89752912</v>
      </c>
      <c r="H11">
        <v>14.222337469999999</v>
      </c>
      <c r="I11">
        <v>14.24824169</v>
      </c>
      <c r="J11">
        <v>10.345375020000001</v>
      </c>
      <c r="K11">
        <v>-2.6342448350000002E-4</v>
      </c>
      <c r="L11">
        <v>240</v>
      </c>
      <c r="M11" s="8">
        <f t="shared" si="1"/>
        <v>-1.3480723520870589E-4</v>
      </c>
      <c r="N11" s="8" t="str">
        <f t="shared" si="2"/>
        <v>NA</v>
      </c>
      <c r="O11" s="8">
        <f t="shared" si="3"/>
        <v>-1.2861724829129413E-4</v>
      </c>
      <c r="P11">
        <v>10.6563833</v>
      </c>
      <c r="Q11" s="1">
        <v>7.4623999999999999E-6</v>
      </c>
      <c r="R11">
        <v>240</v>
      </c>
      <c r="S11" s="8">
        <f t="shared" si="4"/>
        <v>-5.2260716207481083E-5</v>
      </c>
      <c r="T11" s="10" t="str">
        <f t="shared" si="5"/>
        <v>NA</v>
      </c>
      <c r="U11" s="8">
        <f t="shared" si="6"/>
        <v>5.9723116207481081E-5</v>
      </c>
      <c r="V11">
        <v>10.535570829999999</v>
      </c>
      <c r="W11" s="1">
        <v>-7.8712000000000001E-5</v>
      </c>
      <c r="X11">
        <v>240</v>
      </c>
      <c r="Y11" s="8">
        <f t="shared" si="7"/>
        <v>-1.3728561528142559E-4</v>
      </c>
      <c r="Z11" s="8" t="str">
        <f t="shared" si="8"/>
        <v>NA</v>
      </c>
      <c r="AA11" s="8">
        <f t="shared" si="9"/>
        <v>5.8573615281425591E-5</v>
      </c>
      <c r="AB11">
        <v>10.36950418</v>
      </c>
      <c r="AC11">
        <v>-1.995547005E-4</v>
      </c>
      <c r="AD11">
        <v>240</v>
      </c>
      <c r="AE11" s="8">
        <f t="shared" si="10"/>
        <v>-6.5205934699251209E-5</v>
      </c>
      <c r="AF11" s="8" t="str">
        <f t="shared" si="11"/>
        <v>NA</v>
      </c>
      <c r="AG11" s="8">
        <f t="shared" si="12"/>
        <v>-1.3434876580074878E-4</v>
      </c>
      <c r="AH11">
        <v>10.294433359999999</v>
      </c>
      <c r="AI11">
        <v>-3.1153541759999998E-4</v>
      </c>
      <c r="AJ11">
        <v>240</v>
      </c>
      <c r="AK11" s="8">
        <f t="shared" si="13"/>
        <v>-6.4733871339058867E-5</v>
      </c>
      <c r="AL11" s="8" t="str">
        <f t="shared" si="14"/>
        <v>NA</v>
      </c>
      <c r="AM11" s="8">
        <f t="shared" si="15"/>
        <v>-2.468015462609411E-4</v>
      </c>
      <c r="AN11">
        <v>10.526341690000001</v>
      </c>
      <c r="AO11">
        <v>-1.5205679590000001E-4</v>
      </c>
      <c r="AP11">
        <v>240</v>
      </c>
      <c r="AQ11" s="8">
        <f t="shared" si="16"/>
        <v>-6.6192166659616072E-5</v>
      </c>
      <c r="AR11" s="8" t="str">
        <f t="shared" si="17"/>
        <v>NA</v>
      </c>
      <c r="AS11" s="8">
        <f t="shared" si="18"/>
        <v>-8.5864629240383936E-5</v>
      </c>
      <c r="AT11">
        <v>10.248072909999999</v>
      </c>
      <c r="AU11">
        <v>-4.4597678289999998E-4</v>
      </c>
      <c r="AV11">
        <v>240</v>
      </c>
      <c r="AW11" s="8">
        <f t="shared" si="19"/>
        <v>-6.4442345686254907E-5</v>
      </c>
      <c r="AX11" s="8" t="str">
        <f t="shared" si="20"/>
        <v>NA</v>
      </c>
      <c r="AY11" s="8">
        <f t="shared" si="21"/>
        <v>-3.8153443721374508E-4</v>
      </c>
      <c r="AZ11">
        <v>10.283075009999999</v>
      </c>
      <c r="BA11">
        <v>-3.5324847589999998E-4</v>
      </c>
      <c r="BB11">
        <v>240</v>
      </c>
      <c r="BC11" s="8">
        <f t="shared" si="22"/>
        <v>-1.3399542393213653E-4</v>
      </c>
      <c r="BD11" s="8" t="str">
        <f t="shared" si="23"/>
        <v>NA</v>
      </c>
      <c r="BE11" s="8">
        <f t="shared" si="24"/>
        <v>-2.1925305196786345E-4</v>
      </c>
      <c r="BF11">
        <v>10.271712470000001</v>
      </c>
      <c r="BG11" s="1">
        <v>-1.2978E-5</v>
      </c>
      <c r="BH11">
        <v>240</v>
      </c>
      <c r="BI11" s="8">
        <f t="shared" si="25"/>
        <v>-5.0374225029941874E-5</v>
      </c>
      <c r="BJ11" s="10" t="str">
        <f t="shared" si="26"/>
        <v>NA</v>
      </c>
      <c r="BK11" s="8">
        <f t="shared" si="27"/>
        <v>3.7396225029941871E-5</v>
      </c>
      <c r="BL11" s="4" t="s">
        <v>0</v>
      </c>
      <c r="BM11" s="4" t="s">
        <v>0</v>
      </c>
      <c r="BN11" s="4" t="s">
        <v>0</v>
      </c>
      <c r="BO11" s="8" t="e">
        <f t="shared" si="28"/>
        <v>#VALUE!</v>
      </c>
      <c r="BP11" s="8" t="str">
        <f t="shared" si="29"/>
        <v>NA</v>
      </c>
      <c r="BQ11" s="8" t="str">
        <f t="shared" si="0"/>
        <v>NA</v>
      </c>
      <c r="BR11">
        <v>10.11701667</v>
      </c>
      <c r="BS11">
        <v>-1.6617076319999999E-4</v>
      </c>
      <c r="BT11">
        <v>240</v>
      </c>
      <c r="BU11" s="8">
        <f t="shared" si="30"/>
        <v>-1.3183157142263637E-4</v>
      </c>
      <c r="BV11" s="8" t="str">
        <f t="shared" si="31"/>
        <v>NA</v>
      </c>
      <c r="BW11" s="8">
        <f t="shared" si="32"/>
        <v>-3.4339191777363613E-5</v>
      </c>
      <c r="BX11">
        <v>10.22947083</v>
      </c>
      <c r="BY11">
        <v>-2.3136454569999999E-4</v>
      </c>
      <c r="BZ11">
        <v>240</v>
      </c>
      <c r="CA11" s="8">
        <f t="shared" si="33"/>
        <v>-6.4325371336016479E-5</v>
      </c>
      <c r="CB11" s="8" t="str">
        <f t="shared" si="34"/>
        <v>NA</v>
      </c>
      <c r="CC11" s="8">
        <f t="shared" si="35"/>
        <v>-1.670391743639835E-4</v>
      </c>
      <c r="CD11">
        <v>9.9837308250000003</v>
      </c>
      <c r="CE11" s="1">
        <v>2.0302E-5</v>
      </c>
      <c r="CF11">
        <v>240</v>
      </c>
      <c r="CG11" s="8">
        <f t="shared" si="36"/>
        <v>-4.8961914061143617E-5</v>
      </c>
      <c r="CH11" s="8" t="str">
        <f t="shared" si="37"/>
        <v>NA</v>
      </c>
      <c r="CI11" s="8">
        <f t="shared" si="38"/>
        <v>6.926391406114362E-5</v>
      </c>
      <c r="CJ11">
        <v>10.153829180000001</v>
      </c>
      <c r="CK11">
        <v>-1.8963098309999999E-4</v>
      </c>
      <c r="CL11">
        <v>240</v>
      </c>
      <c r="CM11" s="8">
        <f t="shared" si="39"/>
        <v>-1.3231126333178409E-4</v>
      </c>
      <c r="CN11" s="8" t="str">
        <f t="shared" si="40"/>
        <v>NA</v>
      </c>
      <c r="CO11" s="8">
        <f t="shared" si="41"/>
        <v>-5.7319719768215906E-5</v>
      </c>
      <c r="CP11">
        <v>9.9505220770000005</v>
      </c>
      <c r="CQ11">
        <v>-2.526853115E-4</v>
      </c>
      <c r="CR11">
        <v>240</v>
      </c>
      <c r="CS11" s="8">
        <f t="shared" si="42"/>
        <v>-6.2571274528992903E-5</v>
      </c>
      <c r="CT11" s="8" t="str">
        <f t="shared" si="43"/>
        <v>NA</v>
      </c>
      <c r="CU11" s="8">
        <f t="shared" si="44"/>
        <v>-1.9011403697100711E-4</v>
      </c>
      <c r="CV11">
        <v>10.379479140000001</v>
      </c>
      <c r="CW11" s="1">
        <v>-9.1457999999999997E-6</v>
      </c>
      <c r="CX11">
        <v>240</v>
      </c>
      <c r="CY11" s="8">
        <f t="shared" si="45"/>
        <v>-5.0902731109250717E-5</v>
      </c>
      <c r="CZ11" s="10" t="str">
        <f t="shared" si="46"/>
        <v>NA</v>
      </c>
      <c r="DA11" s="8">
        <f t="shared" si="47"/>
        <v>4.1756931109250721E-5</v>
      </c>
      <c r="DB11" t="s">
        <v>1</v>
      </c>
      <c r="DC11" s="5" t="s">
        <v>12</v>
      </c>
    </row>
    <row r="12" spans="1:107" x14ac:dyDescent="0.25">
      <c r="A12" s="9">
        <v>45622.129861516201</v>
      </c>
      <c r="B12">
        <v>10</v>
      </c>
      <c r="C12">
        <v>11</v>
      </c>
      <c r="D12" s="7">
        <v>45622</v>
      </c>
      <c r="E12">
        <v>3.0199999750000002</v>
      </c>
      <c r="F12">
        <v>14.026216679999999</v>
      </c>
      <c r="G12">
        <v>13.912299989999999</v>
      </c>
      <c r="H12">
        <v>14.25765839</v>
      </c>
      <c r="I12">
        <v>14.300070910000001</v>
      </c>
      <c r="J12">
        <v>10.35272088</v>
      </c>
      <c r="K12">
        <v>-2.6855310159999999E-4</v>
      </c>
      <c r="L12">
        <v>240</v>
      </c>
      <c r="M12" s="8">
        <f t="shared" si="1"/>
        <v>-1.3566653732775106E-4</v>
      </c>
      <c r="N12" s="8" t="str">
        <f t="shared" si="2"/>
        <v>NA</v>
      </c>
      <c r="O12" s="8">
        <f t="shared" si="3"/>
        <v>-1.3288656427224894E-4</v>
      </c>
      <c r="P12">
        <v>10.656608350000001</v>
      </c>
      <c r="Q12" s="1">
        <v>-4.3445999999999999E-6</v>
      </c>
      <c r="R12">
        <v>240</v>
      </c>
      <c r="S12" s="8">
        <f t="shared" si="4"/>
        <v>-5.235233217988721E-5</v>
      </c>
      <c r="T12" s="10" t="str">
        <f t="shared" si="5"/>
        <v>NA</v>
      </c>
      <c r="U12" s="8">
        <f t="shared" si="6"/>
        <v>4.8007732179887211E-5</v>
      </c>
      <c r="V12">
        <v>10.52621665</v>
      </c>
      <c r="W12" s="1">
        <v>-9.5364000000000004E-5</v>
      </c>
      <c r="X12">
        <v>240</v>
      </c>
      <c r="Y12" s="8">
        <f t="shared" si="7"/>
        <v>-1.3794010102465159E-4</v>
      </c>
      <c r="Z12" s="8" t="str">
        <f t="shared" si="8"/>
        <v>NA</v>
      </c>
      <c r="AA12" s="8">
        <f t="shared" si="9"/>
        <v>4.2576101024651583E-5</v>
      </c>
      <c r="AB12">
        <v>10.37438332</v>
      </c>
      <c r="AC12">
        <v>-2.318992676E-4</v>
      </c>
      <c r="AD12">
        <v>240</v>
      </c>
      <c r="AE12" s="8">
        <f t="shared" si="10"/>
        <v>-6.5509186477314736E-5</v>
      </c>
      <c r="AF12" s="8" t="str">
        <f t="shared" si="11"/>
        <v>NA</v>
      </c>
      <c r="AG12" s="8">
        <f t="shared" si="12"/>
        <v>-1.6639008112268527E-4</v>
      </c>
      <c r="AH12">
        <v>10.296945819999999</v>
      </c>
      <c r="AI12">
        <v>-3.013155527E-4</v>
      </c>
      <c r="AJ12">
        <v>240</v>
      </c>
      <c r="AK12" s="8">
        <f t="shared" si="13"/>
        <v>-6.5020206316146267E-5</v>
      </c>
      <c r="AL12" s="8" t="str">
        <f t="shared" si="14"/>
        <v>NA</v>
      </c>
      <c r="AM12" s="8">
        <f t="shared" si="15"/>
        <v>-2.3629534638385373E-4</v>
      </c>
      <c r="AN12">
        <v>10.41634168</v>
      </c>
      <c r="AO12">
        <v>-2.213841801E-4</v>
      </c>
      <c r="AP12">
        <v>240</v>
      </c>
      <c r="AQ12" s="8">
        <f t="shared" si="16"/>
        <v>-6.5774133119899595E-5</v>
      </c>
      <c r="AR12" s="8" t="str">
        <f t="shared" si="17"/>
        <v>NA</v>
      </c>
      <c r="AS12" s="8">
        <f t="shared" si="18"/>
        <v>-1.556100469801004E-4</v>
      </c>
      <c r="AT12">
        <v>10.151172089999999</v>
      </c>
      <c r="AU12">
        <v>-5.6573835080000003E-4</v>
      </c>
      <c r="AV12">
        <v>240</v>
      </c>
      <c r="AW12" s="8">
        <f t="shared" si="19"/>
        <v>-6.4099716088678586E-5</v>
      </c>
      <c r="AX12" s="8" t="str">
        <f t="shared" si="20"/>
        <v>NA</v>
      </c>
      <c r="AY12" s="8">
        <f t="shared" si="21"/>
        <v>-5.0163863471132148E-4</v>
      </c>
      <c r="AZ12">
        <v>10.228575019999999</v>
      </c>
      <c r="BA12">
        <v>-3.3704810920000001E-4</v>
      </c>
      <c r="BB12">
        <v>240</v>
      </c>
      <c r="BC12" s="8">
        <f t="shared" si="22"/>
        <v>-1.3403967622089817E-4</v>
      </c>
      <c r="BD12" s="8" t="str">
        <f t="shared" si="23"/>
        <v>NA</v>
      </c>
      <c r="BE12" s="8">
        <f t="shared" si="24"/>
        <v>-2.0300843297910184E-4</v>
      </c>
      <c r="BF12">
        <v>10.26672082</v>
      </c>
      <c r="BG12" s="1">
        <v>-5.8912000000000001E-5</v>
      </c>
      <c r="BH12">
        <v>240</v>
      </c>
      <c r="BI12" s="8">
        <f t="shared" si="25"/>
        <v>-5.0436945894403998E-5</v>
      </c>
      <c r="BJ12" s="10" t="str">
        <f t="shared" si="26"/>
        <v>NA</v>
      </c>
      <c r="BK12" s="8">
        <f t="shared" si="27"/>
        <v>-8.4750541055960031E-6</v>
      </c>
      <c r="BL12" s="4" t="s">
        <v>0</v>
      </c>
      <c r="BM12" s="4" t="s">
        <v>0</v>
      </c>
      <c r="BN12" s="4" t="s">
        <v>0</v>
      </c>
      <c r="BO12" s="8" t="e">
        <f t="shared" si="28"/>
        <v>#VALUE!</v>
      </c>
      <c r="BP12" s="8" t="str">
        <f t="shared" si="29"/>
        <v>NA</v>
      </c>
      <c r="BQ12" s="8" t="str">
        <f t="shared" si="0"/>
        <v>NA</v>
      </c>
      <c r="BR12">
        <v>10.12179585</v>
      </c>
      <c r="BS12">
        <v>-2.0541371020000001E-4</v>
      </c>
      <c r="BT12">
        <v>240</v>
      </c>
      <c r="BU12" s="8">
        <f t="shared" si="30"/>
        <v>-1.3264039573989759E-4</v>
      </c>
      <c r="BV12" s="8" t="str">
        <f t="shared" si="31"/>
        <v>NA</v>
      </c>
      <c r="BW12" s="8">
        <f t="shared" si="32"/>
        <v>-7.2773314460102424E-5</v>
      </c>
      <c r="BX12">
        <v>10.226845839999999</v>
      </c>
      <c r="BY12">
        <v>-2.4265823440000001E-4</v>
      </c>
      <c r="BZ12">
        <v>240</v>
      </c>
      <c r="CA12" s="8">
        <f t="shared" si="33"/>
        <v>-6.4577559026160068E-5</v>
      </c>
      <c r="CB12" s="8" t="str">
        <f t="shared" si="34"/>
        <v>NA</v>
      </c>
      <c r="CC12" s="8">
        <f t="shared" si="35"/>
        <v>-1.7808067537383995E-4</v>
      </c>
      <c r="CD12">
        <v>9.9496587359999999</v>
      </c>
      <c r="CE12">
        <v>-1.144554146E-4</v>
      </c>
      <c r="CF12">
        <v>240</v>
      </c>
      <c r="CG12" s="8">
        <f t="shared" si="36"/>
        <v>-4.8879326528274699E-5</v>
      </c>
      <c r="CH12" s="8" t="str">
        <f t="shared" si="37"/>
        <v>NA</v>
      </c>
      <c r="CI12" s="8">
        <f t="shared" si="38"/>
        <v>-6.5576088071725311E-5</v>
      </c>
      <c r="CJ12">
        <v>10.14578749</v>
      </c>
      <c r="CK12">
        <v>-2.3579313870000001E-4</v>
      </c>
      <c r="CL12">
        <v>240</v>
      </c>
      <c r="CM12" s="8">
        <f t="shared" si="39"/>
        <v>-1.3295479257927358E-4</v>
      </c>
      <c r="CN12" s="8" t="str">
        <f t="shared" si="40"/>
        <v>NA</v>
      </c>
      <c r="CO12" s="8">
        <f t="shared" si="41"/>
        <v>-1.0283834612072643E-4</v>
      </c>
      <c r="CP12">
        <v>9.996327118</v>
      </c>
      <c r="CQ12">
        <v>-3.1583736310000001E-4</v>
      </c>
      <c r="CR12">
        <v>240</v>
      </c>
      <c r="CS12" s="8">
        <f t="shared" si="42"/>
        <v>-6.3121945378561575E-5</v>
      </c>
      <c r="CT12" s="8" t="str">
        <f t="shared" si="43"/>
        <v>NA</v>
      </c>
      <c r="CU12" s="8">
        <f t="shared" si="44"/>
        <v>-2.5271541772143842E-4</v>
      </c>
      <c r="CV12">
        <v>10.37077083</v>
      </c>
      <c r="CW12" s="1">
        <v>-5.0773000000000003E-5</v>
      </c>
      <c r="CX12">
        <v>240</v>
      </c>
      <c r="CY12" s="8">
        <f t="shared" si="45"/>
        <v>-5.0948108593447976E-5</v>
      </c>
      <c r="CZ12" s="10" t="str">
        <f t="shared" si="46"/>
        <v>NA</v>
      </c>
      <c r="DA12" s="8">
        <f t="shared" si="47"/>
        <v>1.751085934479724E-7</v>
      </c>
      <c r="DB12" t="s">
        <v>1</v>
      </c>
      <c r="DC12" s="5" t="s">
        <v>12</v>
      </c>
    </row>
    <row r="13" spans="1:107" x14ac:dyDescent="0.25">
      <c r="A13" s="9">
        <v>45622.157639351855</v>
      </c>
      <c r="B13">
        <v>11</v>
      </c>
      <c r="C13">
        <v>12</v>
      </c>
      <c r="D13" s="7">
        <v>45622</v>
      </c>
      <c r="E13">
        <v>3.470000035</v>
      </c>
      <c r="F13">
        <v>13.981895829999999</v>
      </c>
      <c r="G13">
        <v>13.88405829</v>
      </c>
      <c r="H13">
        <v>14.2250374</v>
      </c>
      <c r="I13">
        <v>14.254116720000001</v>
      </c>
      <c r="J13">
        <v>10.376354149999999</v>
      </c>
      <c r="K13">
        <v>-3.1903176769999998E-4</v>
      </c>
      <c r="L13">
        <v>240</v>
      </c>
      <c r="M13" s="8">
        <f t="shared" si="1"/>
        <v>-1.3674156163300937E-4</v>
      </c>
      <c r="N13" s="8" t="str">
        <f t="shared" si="2"/>
        <v>NA</v>
      </c>
      <c r="O13" s="8">
        <f t="shared" si="3"/>
        <v>-1.8229020606699061E-4</v>
      </c>
      <c r="P13">
        <v>10.664466640000001</v>
      </c>
      <c r="Q13" s="1">
        <v>4.2448999999999998E-6</v>
      </c>
      <c r="R13">
        <v>240</v>
      </c>
      <c r="S13" s="8">
        <f t="shared" si="4"/>
        <v>-5.2481516348903875E-5</v>
      </c>
      <c r="T13" s="10" t="str">
        <f t="shared" si="5"/>
        <v>NA</v>
      </c>
      <c r="U13" s="8">
        <f t="shared" si="6"/>
        <v>5.6726416348903872E-5</v>
      </c>
      <c r="V13">
        <v>10.53753751</v>
      </c>
      <c r="W13">
        <v>-1.3170506989999999E-4</v>
      </c>
      <c r="X13">
        <v>240</v>
      </c>
      <c r="Y13" s="8">
        <f t="shared" si="7"/>
        <v>-1.3886566650038766E-4</v>
      </c>
      <c r="Z13" s="8" t="str">
        <f t="shared" si="8"/>
        <v>NA</v>
      </c>
      <c r="AA13" s="8">
        <f t="shared" si="9"/>
        <v>7.1605966003876692E-6</v>
      </c>
      <c r="AB13">
        <v>10.37657915</v>
      </c>
      <c r="AC13">
        <v>-2.459074066E-4</v>
      </c>
      <c r="AD13">
        <v>240</v>
      </c>
      <c r="AE13" s="8">
        <f t="shared" si="10"/>
        <v>-6.57956803412479E-5</v>
      </c>
      <c r="AF13" s="8" t="str">
        <f t="shared" si="11"/>
        <v>NA</v>
      </c>
      <c r="AG13" s="8">
        <f t="shared" si="12"/>
        <v>-1.8011172625875208E-4</v>
      </c>
      <c r="AH13">
        <v>10.3166958</v>
      </c>
      <c r="AI13">
        <v>-3.6269144949999999E-4</v>
      </c>
      <c r="AJ13">
        <v>240</v>
      </c>
      <c r="AK13" s="8">
        <f t="shared" si="13"/>
        <v>-6.5415972761571878E-5</v>
      </c>
      <c r="AL13" s="8" t="str">
        <f t="shared" si="14"/>
        <v>NA</v>
      </c>
      <c r="AM13" s="8">
        <f t="shared" si="15"/>
        <v>-2.9727547673842809E-4</v>
      </c>
      <c r="AN13">
        <v>10.44662917</v>
      </c>
      <c r="AO13">
        <v>-3.1118058229999998E-4</v>
      </c>
      <c r="AP13">
        <v>240</v>
      </c>
      <c r="AQ13" s="8">
        <f t="shared" si="16"/>
        <v>-6.6239852612011904E-5</v>
      </c>
      <c r="AR13" s="8" t="str">
        <f t="shared" si="17"/>
        <v>NA</v>
      </c>
      <c r="AS13" s="8">
        <f t="shared" si="18"/>
        <v>-2.4494072968798806E-4</v>
      </c>
      <c r="AT13">
        <v>10.17993624</v>
      </c>
      <c r="AU13">
        <v>-5.6488282069999999E-4</v>
      </c>
      <c r="AV13">
        <v>240</v>
      </c>
      <c r="AW13" s="8">
        <f t="shared" si="19"/>
        <v>-6.4548809492897768E-5</v>
      </c>
      <c r="AX13" s="8" t="str">
        <f t="shared" si="20"/>
        <v>NA</v>
      </c>
      <c r="AY13" s="8">
        <f t="shared" si="21"/>
        <v>-5.0033401120710226E-4</v>
      </c>
      <c r="AZ13">
        <v>10.25657502</v>
      </c>
      <c r="BA13">
        <v>-4.0113733949999998E-4</v>
      </c>
      <c r="BB13">
        <v>240</v>
      </c>
      <c r="BC13" s="8">
        <f t="shared" si="22"/>
        <v>-1.3516308955597033E-4</v>
      </c>
      <c r="BD13" s="8" t="str">
        <f t="shared" si="23"/>
        <v>NA</v>
      </c>
      <c r="BE13" s="8">
        <f t="shared" si="24"/>
        <v>-2.6597424994402965E-4</v>
      </c>
      <c r="BF13">
        <v>10.289424990000001</v>
      </c>
      <c r="BG13" s="1">
        <v>-4.9316E-5</v>
      </c>
      <c r="BH13">
        <v>240</v>
      </c>
      <c r="BI13" s="8">
        <f t="shared" si="25"/>
        <v>-5.063587744820448E-5</v>
      </c>
      <c r="BJ13" s="10" t="str">
        <f t="shared" si="26"/>
        <v>NA</v>
      </c>
      <c r="BK13" s="8">
        <f t="shared" si="27"/>
        <v>1.3198774482044799E-6</v>
      </c>
      <c r="BL13" s="2">
        <v>9.721084995</v>
      </c>
      <c r="BM13" s="2">
        <v>-4.3682931459999998E-4</v>
      </c>
      <c r="BN13" s="2">
        <v>100</v>
      </c>
      <c r="BO13" s="8">
        <f t="shared" si="28"/>
        <v>-6.1639331388044336E-5</v>
      </c>
      <c r="BP13" s="8" t="str">
        <f t="shared" si="29"/>
        <v>NA</v>
      </c>
      <c r="BQ13" s="8">
        <f t="shared" si="0"/>
        <v>-3.7518998321195565E-4</v>
      </c>
      <c r="BR13">
        <v>10.136908350000001</v>
      </c>
      <c r="BS13">
        <v>-1.772926588E-4</v>
      </c>
      <c r="BT13">
        <v>240</v>
      </c>
      <c r="BU13" s="8">
        <f t="shared" si="30"/>
        <v>-1.3358609949812598E-4</v>
      </c>
      <c r="BV13" s="8" t="str">
        <f t="shared" si="31"/>
        <v>NA</v>
      </c>
      <c r="BW13" s="8">
        <f t="shared" si="32"/>
        <v>-4.3706559301874012E-5</v>
      </c>
      <c r="BX13">
        <v>10.2298125</v>
      </c>
      <c r="BY13">
        <v>-2.5160016449999998E-4</v>
      </c>
      <c r="BZ13">
        <v>240</v>
      </c>
      <c r="CA13" s="8">
        <f t="shared" si="33"/>
        <v>-6.4865064244308478E-5</v>
      </c>
      <c r="CB13" s="8" t="str">
        <f t="shared" si="34"/>
        <v>NA</v>
      </c>
      <c r="CC13" s="8">
        <f t="shared" si="35"/>
        <v>-1.8673510025569149E-4</v>
      </c>
      <c r="CD13">
        <v>9.9748687700000005</v>
      </c>
      <c r="CE13" s="1">
        <v>-8.3356000000000006E-5</v>
      </c>
      <c r="CF13">
        <v>240</v>
      </c>
      <c r="CG13" s="8">
        <f t="shared" si="36"/>
        <v>-4.9087896854345231E-5</v>
      </c>
      <c r="CH13" s="8" t="str">
        <f t="shared" si="37"/>
        <v>NA</v>
      </c>
      <c r="CI13" s="8">
        <f t="shared" si="38"/>
        <v>-3.4268103145654776E-5</v>
      </c>
      <c r="CJ13">
        <v>10.17863751</v>
      </c>
      <c r="CK13">
        <v>-2.336371091E-4</v>
      </c>
      <c r="CL13">
        <v>240</v>
      </c>
      <c r="CM13" s="8">
        <f t="shared" si="39"/>
        <v>-1.3413601427758961E-4</v>
      </c>
      <c r="CN13" s="8" t="str">
        <f t="shared" si="40"/>
        <v>NA</v>
      </c>
      <c r="CO13" s="8">
        <f t="shared" si="41"/>
        <v>-9.9501094822410389E-5</v>
      </c>
      <c r="CP13">
        <v>10.128929169999999</v>
      </c>
      <c r="CQ13">
        <v>-2.7802960079999998E-4</v>
      </c>
      <c r="CR13">
        <v>240</v>
      </c>
      <c r="CS13" s="8">
        <f t="shared" si="42"/>
        <v>-6.4225384515903902E-5</v>
      </c>
      <c r="CT13" s="8" t="str">
        <f t="shared" si="43"/>
        <v>NA</v>
      </c>
      <c r="CU13" s="8">
        <f t="shared" si="44"/>
        <v>-2.1380421628409608E-4</v>
      </c>
      <c r="CV13">
        <v>10.392124969999999</v>
      </c>
      <c r="CW13" s="1">
        <v>-4.6477000000000002E-5</v>
      </c>
      <c r="CX13">
        <v>240</v>
      </c>
      <c r="CY13" s="8">
        <f t="shared" si="45"/>
        <v>-5.1141280189977425E-5</v>
      </c>
      <c r="CZ13" s="10" t="str">
        <f t="shared" si="46"/>
        <v>NA</v>
      </c>
      <c r="DA13" s="8">
        <f t="shared" si="47"/>
        <v>4.6642801899774222E-6</v>
      </c>
      <c r="DB13" t="s">
        <v>1</v>
      </c>
      <c r="DC13" s="5" t="s">
        <v>12</v>
      </c>
    </row>
    <row r="14" spans="1:107" x14ac:dyDescent="0.25">
      <c r="A14" s="9">
        <v>45622.185417187502</v>
      </c>
      <c r="B14">
        <v>12</v>
      </c>
      <c r="C14">
        <v>13</v>
      </c>
      <c r="D14" s="7">
        <v>45622</v>
      </c>
      <c r="E14">
        <v>4.270000005</v>
      </c>
      <c r="F14">
        <v>13.99367917</v>
      </c>
      <c r="G14">
        <v>13.888012460000001</v>
      </c>
      <c r="H14">
        <v>14.18934168</v>
      </c>
      <c r="I14">
        <v>14.219599949999999</v>
      </c>
      <c r="J14">
        <v>10.37522085</v>
      </c>
      <c r="K14">
        <v>-2.575652355E-4</v>
      </c>
      <c r="L14">
        <v>240</v>
      </c>
      <c r="M14" s="8">
        <f t="shared" si="1"/>
        <v>-1.3749186690388077E-4</v>
      </c>
      <c r="N14" s="8" t="str">
        <f t="shared" si="2"/>
        <v>NA</v>
      </c>
      <c r="O14" s="8">
        <f t="shared" si="3"/>
        <v>-1.2007336859611923E-4</v>
      </c>
      <c r="P14">
        <v>10.6592833</v>
      </c>
      <c r="Q14" s="1">
        <v>1.025E-5</v>
      </c>
      <c r="R14">
        <v>240</v>
      </c>
      <c r="S14" s="8">
        <f t="shared" si="4"/>
        <v>-5.2546543326869913E-5</v>
      </c>
      <c r="T14" s="10" t="str">
        <f t="shared" si="5"/>
        <v>NA</v>
      </c>
      <c r="U14" s="8">
        <f t="shared" si="6"/>
        <v>6.2796543326869918E-5</v>
      </c>
      <c r="V14">
        <v>10.53322081</v>
      </c>
      <c r="W14" s="1">
        <v>-9.6387999999999999E-5</v>
      </c>
      <c r="X14">
        <v>240</v>
      </c>
      <c r="Y14" s="8">
        <f t="shared" si="7"/>
        <v>-1.3958567384883254E-4</v>
      </c>
      <c r="Z14" s="8" t="str">
        <f t="shared" si="8"/>
        <v>NA</v>
      </c>
      <c r="AA14" s="8">
        <f t="shared" si="9"/>
        <v>4.3197673848832541E-5</v>
      </c>
      <c r="AB14">
        <v>10.378462499999999</v>
      </c>
      <c r="AC14">
        <v>-2.274530228E-4</v>
      </c>
      <c r="AD14">
        <v>240</v>
      </c>
      <c r="AE14" s="8">
        <f t="shared" si="10"/>
        <v>-6.6080300009910717E-5</v>
      </c>
      <c r="AF14" s="8" t="str">
        <f t="shared" si="11"/>
        <v>NA</v>
      </c>
      <c r="AG14" s="8">
        <f t="shared" si="12"/>
        <v>-1.6137272279008929E-4</v>
      </c>
      <c r="AH14">
        <v>10.304700009999999</v>
      </c>
      <c r="AI14">
        <v>-3.1904957100000001E-4</v>
      </c>
      <c r="AJ14">
        <v>240</v>
      </c>
      <c r="AK14" s="8">
        <f t="shared" si="13"/>
        <v>-6.5610649763674523E-5</v>
      </c>
      <c r="AL14" s="8" t="str">
        <f t="shared" si="14"/>
        <v>NA</v>
      </c>
      <c r="AM14" s="8">
        <f t="shared" si="15"/>
        <v>-2.5343892123632549E-4</v>
      </c>
      <c r="AN14" s="2">
        <v>10.385370959999999</v>
      </c>
      <c r="AO14" s="2">
        <v>-2.6576507090000001E-4</v>
      </c>
      <c r="AP14" s="2">
        <v>186</v>
      </c>
      <c r="AQ14" s="8">
        <f t="shared" si="16"/>
        <v>-6.6124286593608104E-5</v>
      </c>
      <c r="AR14" s="8" t="str">
        <f t="shared" si="17"/>
        <v>NA</v>
      </c>
      <c r="AS14" s="8">
        <f t="shared" si="18"/>
        <v>-1.9964078430639192E-4</v>
      </c>
      <c r="AT14">
        <v>10.225823330000001</v>
      </c>
      <c r="AU14">
        <v>-4.398688513E-4</v>
      </c>
      <c r="AV14">
        <v>240</v>
      </c>
      <c r="AW14" s="8">
        <f t="shared" si="19"/>
        <v>-6.5108437159622074E-5</v>
      </c>
      <c r="AX14" s="8" t="str">
        <f t="shared" si="20"/>
        <v>NA</v>
      </c>
      <c r="AY14" s="8">
        <f t="shared" si="21"/>
        <v>-3.7476041414037794E-4</v>
      </c>
      <c r="AZ14">
        <v>10.281050029999999</v>
      </c>
      <c r="BA14">
        <v>-2.9799799389999999E-4</v>
      </c>
      <c r="BB14">
        <v>240</v>
      </c>
      <c r="BC14" s="8">
        <f t="shared" si="22"/>
        <v>-1.3624392027827525E-4</v>
      </c>
      <c r="BD14" s="8" t="str">
        <f t="shared" si="23"/>
        <v>NA</v>
      </c>
      <c r="BE14" s="8">
        <f t="shared" si="24"/>
        <v>-1.6175407362172475E-4</v>
      </c>
      <c r="BF14">
        <v>10.288199990000001</v>
      </c>
      <c r="BG14" s="1">
        <v>-5.4215000000000002E-5</v>
      </c>
      <c r="BH14">
        <v>240</v>
      </c>
      <c r="BI14" s="8">
        <f t="shared" si="25"/>
        <v>-5.071723222986649E-5</v>
      </c>
      <c r="BJ14" s="10" t="str">
        <f t="shared" si="26"/>
        <v>NA</v>
      </c>
      <c r="BK14" s="8">
        <f t="shared" si="27"/>
        <v>-3.4977677701335114E-6</v>
      </c>
      <c r="BL14" s="2">
        <v>9.8788561549999994</v>
      </c>
      <c r="BM14" s="2">
        <v>-4.166297296E-4</v>
      </c>
      <c r="BN14" s="2">
        <v>212</v>
      </c>
      <c r="BO14" s="8">
        <f t="shared" si="28"/>
        <v>-6.2899276118900363E-5</v>
      </c>
      <c r="BP14" s="8" t="str">
        <f t="shared" si="29"/>
        <v>NA</v>
      </c>
      <c r="BQ14" s="8">
        <f t="shared" si="0"/>
        <v>-3.5373045348109964E-4</v>
      </c>
      <c r="BR14" s="2">
        <v>10.160471920000001</v>
      </c>
      <c r="BS14" s="2">
        <v>-1.79672278E-4</v>
      </c>
      <c r="BT14" s="2">
        <v>178</v>
      </c>
      <c r="BU14" s="8">
        <f t="shared" si="30"/>
        <v>-1.3464602567040855E-4</v>
      </c>
      <c r="BV14" s="8" t="str">
        <f t="shared" si="31"/>
        <v>NA</v>
      </c>
      <c r="BW14" s="8">
        <f t="shared" si="32"/>
        <v>-4.5026252329591451E-5</v>
      </c>
      <c r="BX14">
        <v>10.253316659999999</v>
      </c>
      <c r="BY14">
        <v>-2.3892934940000001E-4</v>
      </c>
      <c r="BZ14">
        <v>240</v>
      </c>
      <c r="CA14" s="8">
        <f t="shared" si="33"/>
        <v>-6.5283488858722158E-5</v>
      </c>
      <c r="CB14" s="8" t="str">
        <f t="shared" si="34"/>
        <v>NA</v>
      </c>
      <c r="CC14" s="8">
        <f t="shared" si="35"/>
        <v>-1.7364586054127785E-4</v>
      </c>
      <c r="CD14">
        <v>10.00973872</v>
      </c>
      <c r="CE14">
        <v>-1.357078654E-4</v>
      </c>
      <c r="CF14">
        <v>240</v>
      </c>
      <c r="CG14" s="8">
        <f t="shared" si="36"/>
        <v>-4.9344515436711156E-5</v>
      </c>
      <c r="CH14" s="8" t="str">
        <f t="shared" si="37"/>
        <v>NA</v>
      </c>
      <c r="CI14" s="8">
        <f t="shared" si="38"/>
        <v>-8.6363349963288844E-5</v>
      </c>
      <c r="CJ14">
        <v>10.169516659999999</v>
      </c>
      <c r="CK14">
        <v>-2.5780890150000003E-4</v>
      </c>
      <c r="CL14">
        <v>240</v>
      </c>
      <c r="CM14" s="8">
        <f t="shared" si="39"/>
        <v>-1.3476588607687497E-4</v>
      </c>
      <c r="CN14" s="8" t="str">
        <f t="shared" si="40"/>
        <v>NA</v>
      </c>
      <c r="CO14" s="8">
        <f t="shared" si="41"/>
        <v>-1.2304301542312505E-4</v>
      </c>
      <c r="CP14">
        <v>10.137393729999999</v>
      </c>
      <c r="CQ14">
        <v>-2.7454354979999999E-4</v>
      </c>
      <c r="CR14">
        <v>240</v>
      </c>
      <c r="CS14" s="8">
        <f t="shared" si="42"/>
        <v>-6.4545400534711937E-5</v>
      </c>
      <c r="CT14" s="8" t="str">
        <f t="shared" si="43"/>
        <v>NA</v>
      </c>
      <c r="CU14" s="8">
        <f t="shared" si="44"/>
        <v>-2.0999814926528804E-4</v>
      </c>
      <c r="CV14">
        <v>10.39622915</v>
      </c>
      <c r="CW14" s="1">
        <v>-4.5884000000000003E-5</v>
      </c>
      <c r="CX14">
        <v>240</v>
      </c>
      <c r="CY14" s="8">
        <f t="shared" si="45"/>
        <v>-5.1249778253528831E-5</v>
      </c>
      <c r="CZ14" s="10" t="str">
        <f t="shared" si="46"/>
        <v>NA</v>
      </c>
      <c r="DA14" s="8">
        <f t="shared" si="47"/>
        <v>5.3657782535288282E-6</v>
      </c>
      <c r="DB14" t="s">
        <v>1</v>
      </c>
      <c r="DC14" s="5" t="s">
        <v>12</v>
      </c>
    </row>
    <row r="15" spans="1:107" x14ac:dyDescent="0.25">
      <c r="A15" s="9">
        <v>45622.213195023149</v>
      </c>
      <c r="B15">
        <v>13</v>
      </c>
      <c r="C15">
        <v>14</v>
      </c>
      <c r="D15" s="7">
        <v>45622</v>
      </c>
      <c r="E15">
        <v>5.0200000410000003</v>
      </c>
      <c r="F15">
        <v>14.01689588</v>
      </c>
      <c r="G15">
        <v>13.92083757</v>
      </c>
      <c r="H15">
        <v>14.18909588</v>
      </c>
      <c r="I15">
        <v>14.236691670000001</v>
      </c>
      <c r="J15">
        <v>10.36735416</v>
      </c>
      <c r="K15">
        <v>-2.5924018130000001E-4</v>
      </c>
      <c r="L15">
        <v>240</v>
      </c>
      <c r="M15" s="8">
        <f t="shared" si="1"/>
        <v>-1.3815227784589484E-4</v>
      </c>
      <c r="N15" s="8" t="str">
        <f t="shared" si="2"/>
        <v>NA</v>
      </c>
      <c r="O15" s="8">
        <f t="shared" si="3"/>
        <v>-1.2108790345410518E-4</v>
      </c>
      <c r="P15">
        <v>10.65640413</v>
      </c>
      <c r="Q15" s="1">
        <v>7.3111000000000002E-6</v>
      </c>
      <c r="R15">
        <v>240</v>
      </c>
      <c r="S15" s="8">
        <f t="shared" si="4"/>
        <v>-5.2622860578856954E-5</v>
      </c>
      <c r="T15" s="10" t="str">
        <f t="shared" si="5"/>
        <v>NA</v>
      </c>
      <c r="U15" s="8">
        <f t="shared" si="6"/>
        <v>5.9933960578856952E-5</v>
      </c>
      <c r="V15">
        <v>10.51974163</v>
      </c>
      <c r="W15" s="1">
        <v>-9.5753000000000003E-5</v>
      </c>
      <c r="X15">
        <v>240</v>
      </c>
      <c r="Y15" s="8">
        <f t="shared" si="7"/>
        <v>-1.4018294794462648E-4</v>
      </c>
      <c r="Z15" s="8" t="str">
        <f t="shared" si="8"/>
        <v>NA</v>
      </c>
      <c r="AA15" s="8">
        <f t="shared" si="9"/>
        <v>4.4429947944626472E-5</v>
      </c>
      <c r="AB15" s="2">
        <v>10.356285120000001</v>
      </c>
      <c r="AC15" s="2">
        <v>-2.8239055429999998E-4</v>
      </c>
      <c r="AD15" s="2">
        <v>242</v>
      </c>
      <c r="AE15" s="8">
        <f t="shared" si="10"/>
        <v>-6.621119035808843E-5</v>
      </c>
      <c r="AF15" s="8" t="str">
        <f t="shared" si="11"/>
        <v>NA</v>
      </c>
      <c r="AG15" s="8">
        <f t="shared" si="12"/>
        <v>-2.1617936394191154E-4</v>
      </c>
      <c r="AH15">
        <v>10.28633335</v>
      </c>
      <c r="AI15">
        <v>-3.11322542E-4</v>
      </c>
      <c r="AJ15">
        <v>240</v>
      </c>
      <c r="AK15" s="8">
        <f t="shared" si="13"/>
        <v>-6.5763965324624381E-5</v>
      </c>
      <c r="AL15" s="8" t="str">
        <f t="shared" si="14"/>
        <v>NA</v>
      </c>
      <c r="AM15" s="8">
        <f t="shared" si="15"/>
        <v>-2.4555857667537563E-4</v>
      </c>
      <c r="AN15" s="2">
        <v>10.33377578</v>
      </c>
      <c r="AO15" s="2">
        <v>-6.055370764E-4</v>
      </c>
      <c r="AP15" s="2">
        <v>58</v>
      </c>
      <c r="AQ15" s="8">
        <f t="shared" si="16"/>
        <v>-6.6067280628073679E-5</v>
      </c>
      <c r="AR15" s="8" t="str">
        <f t="shared" si="17"/>
        <v>NA</v>
      </c>
      <c r="AS15" s="8">
        <f t="shared" si="18"/>
        <v>-5.3946979577192632E-4</v>
      </c>
      <c r="AT15">
        <v>10.13928748</v>
      </c>
      <c r="AU15">
        <v>-5.1292197989999996E-4</v>
      </c>
      <c r="AV15">
        <v>240</v>
      </c>
      <c r="AW15" s="8">
        <f t="shared" si="19"/>
        <v>-6.4823851956063449E-5</v>
      </c>
      <c r="AX15" s="8" t="str">
        <f t="shared" si="20"/>
        <v>NA</v>
      </c>
      <c r="AY15" s="8">
        <f t="shared" si="21"/>
        <v>-4.480981279439365E-4</v>
      </c>
      <c r="AZ15">
        <v>10.23662919</v>
      </c>
      <c r="BA15">
        <v>-3.465994647E-4</v>
      </c>
      <c r="BB15">
        <v>240</v>
      </c>
      <c r="BC15" s="8">
        <f t="shared" si="22"/>
        <v>-1.3641027577881813E-4</v>
      </c>
      <c r="BD15" s="8" t="str">
        <f t="shared" si="23"/>
        <v>NA</v>
      </c>
      <c r="BE15" s="8">
        <f t="shared" si="24"/>
        <v>-2.1018918892118187E-4</v>
      </c>
      <c r="BF15">
        <v>10.291845840000001</v>
      </c>
      <c r="BG15" s="1">
        <v>-5.8307999999999998E-5</v>
      </c>
      <c r="BH15">
        <v>240</v>
      </c>
      <c r="BI15" s="8">
        <f t="shared" si="25"/>
        <v>-5.0822619162192853E-5</v>
      </c>
      <c r="BJ15" s="10" t="str">
        <f t="shared" si="26"/>
        <v>NA</v>
      </c>
      <c r="BK15" s="8">
        <f t="shared" si="27"/>
        <v>-7.4853808378071455E-6</v>
      </c>
      <c r="BL15">
        <v>9.8684745869999997</v>
      </c>
      <c r="BM15">
        <v>-4.693709448E-4</v>
      </c>
      <c r="BN15">
        <v>240</v>
      </c>
      <c r="BO15" s="8">
        <f t="shared" si="28"/>
        <v>-6.309245466426625E-5</v>
      </c>
      <c r="BP15" s="8" t="str">
        <f t="shared" si="29"/>
        <v>NA</v>
      </c>
      <c r="BQ15" s="8">
        <f t="shared" si="0"/>
        <v>-4.0627849013573375E-4</v>
      </c>
      <c r="BR15">
        <v>10.13539583</v>
      </c>
      <c r="BS15">
        <v>-2.2291449510000001E-4</v>
      </c>
      <c r="BT15">
        <v>240</v>
      </c>
      <c r="BU15" s="8">
        <f t="shared" si="30"/>
        <v>-1.3506127013454742E-4</v>
      </c>
      <c r="BV15" s="8" t="str">
        <f t="shared" si="31"/>
        <v>NA</v>
      </c>
      <c r="BW15" s="8">
        <f t="shared" si="32"/>
        <v>-8.7853224965452585E-5</v>
      </c>
      <c r="BX15">
        <v>10.24775835</v>
      </c>
      <c r="BY15">
        <v>-2.4121286910000001E-4</v>
      </c>
      <c r="BZ15">
        <v>240</v>
      </c>
      <c r="CA15" s="8">
        <f t="shared" si="33"/>
        <v>-6.5517342463389057E-5</v>
      </c>
      <c r="CB15" s="8" t="str">
        <f t="shared" si="34"/>
        <v>NA</v>
      </c>
      <c r="CC15" s="8">
        <f t="shared" si="35"/>
        <v>-1.7569552663661097E-4</v>
      </c>
      <c r="CD15">
        <v>9.9870604079999996</v>
      </c>
      <c r="CE15">
        <v>-1.5042321280000001E-4</v>
      </c>
      <c r="CF15">
        <v>240</v>
      </c>
      <c r="CG15" s="8">
        <f t="shared" si="36"/>
        <v>-4.9317544739437947E-5</v>
      </c>
      <c r="CH15" s="8" t="str">
        <f t="shared" si="37"/>
        <v>NA</v>
      </c>
      <c r="CI15" s="8">
        <f t="shared" si="38"/>
        <v>-1.0110566806056207E-4</v>
      </c>
      <c r="CJ15">
        <v>10.16573586</v>
      </c>
      <c r="CK15">
        <v>-2.4447457310000002E-4</v>
      </c>
      <c r="CL15">
        <v>240</v>
      </c>
      <c r="CM15" s="8">
        <f t="shared" si="39"/>
        <v>-1.3546557234991736E-4</v>
      </c>
      <c r="CN15" s="8" t="str">
        <f t="shared" si="40"/>
        <v>NA</v>
      </c>
      <c r="CO15" s="8">
        <f t="shared" si="41"/>
        <v>-1.0900900075008267E-4</v>
      </c>
      <c r="CP15">
        <v>10.140353749999999</v>
      </c>
      <c r="CQ15">
        <v>-2.5423207360000002E-4</v>
      </c>
      <c r="CR15">
        <v>240</v>
      </c>
      <c r="CS15" s="8">
        <f t="shared" si="42"/>
        <v>-6.4830668976368022E-5</v>
      </c>
      <c r="CT15" s="8" t="str">
        <f t="shared" si="43"/>
        <v>NA</v>
      </c>
      <c r="CU15" s="8">
        <f t="shared" si="44"/>
        <v>-1.89401404623632E-4</v>
      </c>
      <c r="CV15">
        <v>10.39026666</v>
      </c>
      <c r="CW15" s="1">
        <v>-4.4628E-5</v>
      </c>
      <c r="CX15">
        <v>240</v>
      </c>
      <c r="CY15" s="8">
        <f t="shared" si="45"/>
        <v>-5.1308635366696231E-5</v>
      </c>
      <c r="CZ15" s="10" t="str">
        <f t="shared" si="46"/>
        <v>NA</v>
      </c>
      <c r="DA15" s="8">
        <f t="shared" si="47"/>
        <v>6.6806353666962304E-6</v>
      </c>
      <c r="DB15" t="s">
        <v>1</v>
      </c>
      <c r="DC15" s="5" t="s">
        <v>12</v>
      </c>
    </row>
    <row r="16" spans="1:107" x14ac:dyDescent="0.25">
      <c r="A16" s="9">
        <v>45622.240972858795</v>
      </c>
      <c r="B16">
        <v>14</v>
      </c>
      <c r="C16">
        <v>15</v>
      </c>
      <c r="D16" s="7">
        <v>45622</v>
      </c>
      <c r="E16">
        <v>5.4699999930000001</v>
      </c>
      <c r="F16">
        <v>14.0171917</v>
      </c>
      <c r="G16">
        <v>13.918449969999999</v>
      </c>
      <c r="H16">
        <v>14.141083310000001</v>
      </c>
      <c r="I16">
        <v>14.160750009999999</v>
      </c>
      <c r="J16">
        <v>10.367629190000001</v>
      </c>
      <c r="K16">
        <v>-2.5363746389999998E-4</v>
      </c>
      <c r="L16">
        <v>240</v>
      </c>
      <c r="M16" s="8">
        <f t="shared" si="1"/>
        <v>-1.3892062299256588E-4</v>
      </c>
      <c r="N16" s="8" t="str">
        <f t="shared" si="2"/>
        <v>NA</v>
      </c>
      <c r="O16" s="8">
        <f t="shared" si="3"/>
        <v>-1.147168409074341E-4</v>
      </c>
      <c r="P16">
        <v>10.65180417</v>
      </c>
      <c r="Q16" s="1">
        <v>1.0023E-5</v>
      </c>
      <c r="R16">
        <v>240</v>
      </c>
      <c r="S16" s="8">
        <f t="shared" si="4"/>
        <v>-5.2690616797371057E-5</v>
      </c>
      <c r="T16" s="10" t="str">
        <f t="shared" si="5"/>
        <v>NA</v>
      </c>
      <c r="U16" s="8">
        <f t="shared" si="6"/>
        <v>6.2713616797371052E-5</v>
      </c>
      <c r="V16">
        <v>10.514900020000001</v>
      </c>
      <c r="W16" s="1">
        <v>-9.2896E-5</v>
      </c>
      <c r="X16">
        <v>240</v>
      </c>
      <c r="Y16" s="8">
        <f t="shared" si="7"/>
        <v>-1.4089397245147263E-4</v>
      </c>
      <c r="Z16" s="8" t="str">
        <f t="shared" si="8"/>
        <v>NA</v>
      </c>
      <c r="AA16" s="8">
        <f t="shared" si="9"/>
        <v>4.7997972451472627E-5</v>
      </c>
      <c r="AB16" s="2">
        <v>10.323225409999999</v>
      </c>
      <c r="AC16" s="2">
        <v>-2.1717593440000001E-4</v>
      </c>
      <c r="AD16" s="2">
        <v>244</v>
      </c>
      <c r="AE16" s="8">
        <f t="shared" si="10"/>
        <v>-6.6271055067823039E-5</v>
      </c>
      <c r="AF16" s="8" t="str">
        <f t="shared" si="11"/>
        <v>NA</v>
      </c>
      <c r="AG16" s="8">
        <f t="shared" si="12"/>
        <v>-1.5090487933217697E-4</v>
      </c>
      <c r="AH16">
        <v>10.26881665</v>
      </c>
      <c r="AI16">
        <v>-3.1990041009999999E-4</v>
      </c>
      <c r="AJ16">
        <v>240</v>
      </c>
      <c r="AK16" s="8">
        <f t="shared" si="13"/>
        <v>-6.5921772185107029E-5</v>
      </c>
      <c r="AL16" s="8" t="str">
        <f t="shared" si="14"/>
        <v>NA</v>
      </c>
      <c r="AM16" s="8">
        <f t="shared" si="15"/>
        <v>-2.5397863791489297E-4</v>
      </c>
      <c r="AN16">
        <v>10.40587083</v>
      </c>
      <c r="AO16">
        <v>-1.815299572E-4</v>
      </c>
      <c r="AP16">
        <v>240</v>
      </c>
      <c r="AQ16" s="8">
        <f t="shared" si="16"/>
        <v>-6.6801606224307325E-5</v>
      </c>
      <c r="AR16" s="8" t="str">
        <f t="shared" si="17"/>
        <v>NA</v>
      </c>
      <c r="AS16" s="8">
        <f t="shared" si="18"/>
        <v>-1.1472835097569267E-4</v>
      </c>
      <c r="AT16">
        <v>10.175782910000001</v>
      </c>
      <c r="AU16">
        <v>-5.428174272E-4</v>
      </c>
      <c r="AV16">
        <v>240</v>
      </c>
      <c r="AW16" s="8">
        <f t="shared" si="19"/>
        <v>-6.5324532091838025E-5</v>
      </c>
      <c r="AX16" s="8" t="str">
        <f t="shared" si="20"/>
        <v>NA</v>
      </c>
      <c r="AY16" s="8">
        <f t="shared" si="21"/>
        <v>-4.77492895108162E-4</v>
      </c>
      <c r="AZ16">
        <v>10.243325</v>
      </c>
      <c r="BA16">
        <v>-3.2510714579999999E-4</v>
      </c>
      <c r="BB16">
        <v>240</v>
      </c>
      <c r="BC16" s="8">
        <f t="shared" si="22"/>
        <v>-1.3725501408633277E-4</v>
      </c>
      <c r="BD16" s="8" t="str">
        <f t="shared" si="23"/>
        <v>NA</v>
      </c>
      <c r="BE16" s="8">
        <f t="shared" si="24"/>
        <v>-1.8785213171366723E-4</v>
      </c>
      <c r="BF16">
        <v>10.298699989999999</v>
      </c>
      <c r="BG16" s="1">
        <v>-5.4465000000000001E-5</v>
      </c>
      <c r="BH16">
        <v>240</v>
      </c>
      <c r="BI16" s="8">
        <f t="shared" si="25"/>
        <v>-5.0943938324786085E-5</v>
      </c>
      <c r="BJ16" s="10" t="str">
        <f t="shared" si="26"/>
        <v>NA</v>
      </c>
      <c r="BK16" s="8">
        <f t="shared" si="27"/>
        <v>-3.5210616752139157E-6</v>
      </c>
      <c r="BL16" s="2">
        <v>9.8799682670000006</v>
      </c>
      <c r="BM16" s="2">
        <v>-4.26920545E-4</v>
      </c>
      <c r="BN16" s="2">
        <v>104</v>
      </c>
      <c r="BO16" s="8">
        <f t="shared" si="28"/>
        <v>-6.3425518196710704E-5</v>
      </c>
      <c r="BP16" s="8" t="str">
        <f t="shared" si="29"/>
        <v>NA</v>
      </c>
      <c r="BQ16" s="8">
        <f t="shared" si="0"/>
        <v>-3.6349502680328933E-4</v>
      </c>
      <c r="BR16" s="2">
        <v>10.011597679999999</v>
      </c>
      <c r="BS16" s="2">
        <v>-1.6446274970000001E-4</v>
      </c>
      <c r="BT16" s="2">
        <v>86</v>
      </c>
      <c r="BU16" s="8">
        <f t="shared" si="30"/>
        <v>-1.3414999334640816E-4</v>
      </c>
      <c r="BV16" s="8" t="str">
        <f t="shared" si="31"/>
        <v>NA</v>
      </c>
      <c r="BW16" s="8">
        <f t="shared" si="32"/>
        <v>-3.0312756353591849E-5</v>
      </c>
      <c r="BX16">
        <v>10.257920840000001</v>
      </c>
      <c r="BY16">
        <v>-1.9497846650000001E-4</v>
      </c>
      <c r="BZ16">
        <v>240</v>
      </c>
      <c r="CA16" s="8">
        <f t="shared" si="33"/>
        <v>-6.585182536172187E-5</v>
      </c>
      <c r="CB16" s="8" t="str">
        <f t="shared" si="34"/>
        <v>NA</v>
      </c>
      <c r="CC16" s="8">
        <f t="shared" si="35"/>
        <v>-1.2912664113827813E-4</v>
      </c>
      <c r="CD16">
        <v>10.019315410000001</v>
      </c>
      <c r="CE16">
        <v>-1.158562481E-4</v>
      </c>
      <c r="CF16">
        <v>240</v>
      </c>
      <c r="CG16" s="8">
        <f t="shared" si="36"/>
        <v>-4.9561924009752496E-5</v>
      </c>
      <c r="CH16" s="8" t="str">
        <f t="shared" si="37"/>
        <v>NA</v>
      </c>
      <c r="CI16" s="8">
        <f t="shared" si="38"/>
        <v>-6.6294324090247504E-5</v>
      </c>
      <c r="CJ16">
        <v>10.173349999999999</v>
      </c>
      <c r="CK16">
        <v>-2.2839148199999999E-4</v>
      </c>
      <c r="CL16">
        <v>240</v>
      </c>
      <c r="CM16" s="8">
        <f t="shared" si="39"/>
        <v>-1.3631738693785399E-4</v>
      </c>
      <c r="CN16" s="8" t="str">
        <f t="shared" si="40"/>
        <v>NA</v>
      </c>
      <c r="CO16" s="8">
        <f t="shared" si="41"/>
        <v>-9.2074095062145994E-5</v>
      </c>
      <c r="CP16">
        <v>10.14070169</v>
      </c>
      <c r="CQ16">
        <v>-2.7155162580000001E-4</v>
      </c>
      <c r="CR16">
        <v>240</v>
      </c>
      <c r="CS16" s="8">
        <f t="shared" si="42"/>
        <v>-6.5099324429491093E-5</v>
      </c>
      <c r="CT16" s="8" t="str">
        <f t="shared" si="43"/>
        <v>NA</v>
      </c>
      <c r="CU16" s="8">
        <f t="shared" si="44"/>
        <v>-2.0645230137050893E-4</v>
      </c>
      <c r="CV16">
        <v>10.401970840000001</v>
      </c>
      <c r="CW16" s="1">
        <v>-2.7864999999999998E-5</v>
      </c>
      <c r="CX16">
        <v>240</v>
      </c>
      <c r="CY16" s="8">
        <f t="shared" si="45"/>
        <v>-5.1454781811658868E-5</v>
      </c>
      <c r="CZ16" s="10" t="str">
        <f t="shared" si="46"/>
        <v>NA</v>
      </c>
      <c r="DA16" s="8">
        <f t="shared" si="47"/>
        <v>2.358978181165887E-5</v>
      </c>
      <c r="DB16" t="s">
        <v>1</v>
      </c>
      <c r="DC16" s="5" t="s">
        <v>12</v>
      </c>
    </row>
    <row r="17" spans="1:107" x14ac:dyDescent="0.25">
      <c r="A17" s="9">
        <v>45622.268750694442</v>
      </c>
      <c r="B17">
        <v>15</v>
      </c>
      <c r="C17">
        <v>16</v>
      </c>
      <c r="D17" s="7">
        <v>45622</v>
      </c>
      <c r="E17">
        <v>6.270000005</v>
      </c>
      <c r="F17">
        <v>14.00760002</v>
      </c>
      <c r="G17">
        <v>13.9090417</v>
      </c>
      <c r="H17">
        <v>14.0929208</v>
      </c>
      <c r="I17">
        <v>14.113933230000001</v>
      </c>
      <c r="J17">
        <v>10.32830002</v>
      </c>
      <c r="K17">
        <v>-3.1230766470000001E-4</v>
      </c>
      <c r="L17">
        <v>240</v>
      </c>
      <c r="M17" s="8">
        <f t="shared" si="1"/>
        <v>-1.3915541278511492E-4</v>
      </c>
      <c r="N17" s="8" t="str">
        <f t="shared" si="2"/>
        <v>NA</v>
      </c>
      <c r="O17" s="8">
        <f t="shared" si="3"/>
        <v>-1.731522519148851E-4</v>
      </c>
      <c r="P17">
        <v>10.649441700000001</v>
      </c>
      <c r="Q17" s="1">
        <v>-4.7539000000000003E-6</v>
      </c>
      <c r="R17">
        <v>240</v>
      </c>
      <c r="S17" s="8">
        <f t="shared" si="4"/>
        <v>-5.2769381932771822E-5</v>
      </c>
      <c r="T17" s="10" t="str">
        <f t="shared" si="5"/>
        <v>NA</v>
      </c>
      <c r="U17" s="8">
        <f t="shared" si="6"/>
        <v>4.801548193277182E-5</v>
      </c>
      <c r="V17" s="2">
        <v>10.51755406</v>
      </c>
      <c r="W17" s="2">
        <v>-1.467594751E-4</v>
      </c>
      <c r="X17" s="2">
        <v>148</v>
      </c>
      <c r="Y17" s="8">
        <f t="shared" si="7"/>
        <v>-1.4170527326616732E-4</v>
      </c>
      <c r="Z17" s="8" t="str">
        <f t="shared" si="8"/>
        <v>NA</v>
      </c>
      <c r="AA17" s="8">
        <f t="shared" si="9"/>
        <v>-5.0542018338326834E-6</v>
      </c>
      <c r="AB17">
        <v>10.213829179999999</v>
      </c>
      <c r="AC17">
        <v>-4.1788178220000002E-4</v>
      </c>
      <c r="AD17">
        <v>240</v>
      </c>
      <c r="AE17" s="8">
        <f t="shared" si="10"/>
        <v>-6.5837126477377508E-5</v>
      </c>
      <c r="AF17" s="8" t="str">
        <f t="shared" si="11"/>
        <v>NA</v>
      </c>
      <c r="AG17" s="8">
        <f t="shared" si="12"/>
        <v>-3.520446557226225E-4</v>
      </c>
      <c r="AH17">
        <v>10.29682498</v>
      </c>
      <c r="AI17">
        <v>-2.8605860280000002E-4</v>
      </c>
      <c r="AJ17">
        <v>240</v>
      </c>
      <c r="AK17" s="8">
        <f t="shared" si="13"/>
        <v>-6.6372107519785265E-5</v>
      </c>
      <c r="AL17" s="8" t="str">
        <f t="shared" si="14"/>
        <v>NA</v>
      </c>
      <c r="AM17" s="8">
        <f t="shared" si="15"/>
        <v>-2.1968649528021476E-4</v>
      </c>
      <c r="AN17">
        <v>10.3253875</v>
      </c>
      <c r="AO17">
        <v>-3.6730655719999998E-4</v>
      </c>
      <c r="AP17">
        <v>240</v>
      </c>
      <c r="AQ17" s="8">
        <f t="shared" si="16"/>
        <v>-6.6556218122049385E-5</v>
      </c>
      <c r="AR17" s="8" t="str">
        <f t="shared" si="17"/>
        <v>NA</v>
      </c>
      <c r="AS17" s="8">
        <f t="shared" si="18"/>
        <v>-3.0075033907795058E-4</v>
      </c>
      <c r="AT17">
        <v>10.093889580000001</v>
      </c>
      <c r="AU17">
        <v>-4.817226592E-4</v>
      </c>
      <c r="AV17">
        <v>240</v>
      </c>
      <c r="AW17" s="8">
        <f t="shared" si="19"/>
        <v>-6.5064010099994936E-5</v>
      </c>
      <c r="AX17" s="8" t="str">
        <f t="shared" si="20"/>
        <v>NA</v>
      </c>
      <c r="AY17" s="8">
        <f t="shared" si="21"/>
        <v>-4.1665864910000506E-4</v>
      </c>
      <c r="AZ17">
        <v>10.044292090000001</v>
      </c>
      <c r="BA17">
        <v>-5.20609273E-4</v>
      </c>
      <c r="BB17">
        <v>240</v>
      </c>
      <c r="BC17" s="8">
        <f t="shared" si="22"/>
        <v>-1.353289127166752E-4</v>
      </c>
      <c r="BD17" s="8" t="str">
        <f t="shared" si="23"/>
        <v>NA</v>
      </c>
      <c r="BE17" s="8">
        <f t="shared" si="24"/>
        <v>-3.8528036028332476E-4</v>
      </c>
      <c r="BF17">
        <v>10.314229170000001</v>
      </c>
      <c r="BG17" s="1">
        <v>-4.5039E-5</v>
      </c>
      <c r="BH17">
        <v>240</v>
      </c>
      <c r="BI17" s="8">
        <f t="shared" si="25"/>
        <v>-5.1108359832033838E-5</v>
      </c>
      <c r="BJ17" s="10" t="str">
        <f t="shared" si="26"/>
        <v>NA</v>
      </c>
      <c r="BK17" s="8">
        <f t="shared" si="27"/>
        <v>6.069359832033838E-6</v>
      </c>
      <c r="BL17">
        <v>9.6903033339999993</v>
      </c>
      <c r="BM17">
        <v>-5.433439694E-4</v>
      </c>
      <c r="BN17">
        <v>240</v>
      </c>
      <c r="BO17" s="8">
        <f t="shared" si="28"/>
        <v>-6.2462541223419108E-5</v>
      </c>
      <c r="BP17" s="8" t="str">
        <f t="shared" si="29"/>
        <v>NA</v>
      </c>
      <c r="BQ17" s="8">
        <f t="shared" si="0"/>
        <v>-4.8088142817658089E-4</v>
      </c>
      <c r="BR17">
        <v>10.125618790000001</v>
      </c>
      <c r="BS17">
        <v>-1.9002868970000001E-4</v>
      </c>
      <c r="BT17">
        <v>240</v>
      </c>
      <c r="BU17" s="8">
        <f t="shared" si="30"/>
        <v>-1.3642464487850594E-4</v>
      </c>
      <c r="BV17" s="8" t="str">
        <f t="shared" si="31"/>
        <v>NA</v>
      </c>
      <c r="BW17" s="8">
        <f t="shared" si="32"/>
        <v>-5.3604044821494075E-5</v>
      </c>
      <c r="BX17">
        <v>10.216687479999999</v>
      </c>
      <c r="BY17">
        <v>-2.4565619840000001E-4</v>
      </c>
      <c r="BZ17">
        <v>240</v>
      </c>
      <c r="CA17" s="8">
        <f t="shared" si="33"/>
        <v>-6.5855550738768012E-5</v>
      </c>
      <c r="CB17" s="8" t="str">
        <f t="shared" si="34"/>
        <v>NA</v>
      </c>
      <c r="CC17" s="8">
        <f t="shared" si="35"/>
        <v>-1.79800647661232E-4</v>
      </c>
      <c r="CD17">
        <v>10.03733751</v>
      </c>
      <c r="CE17" s="1">
        <v>-7.7877E-5</v>
      </c>
      <c r="CF17">
        <v>240</v>
      </c>
      <c r="CG17" s="8">
        <f t="shared" si="36"/>
        <v>-4.9736325299881866E-5</v>
      </c>
      <c r="CH17" s="8" t="str">
        <f t="shared" si="37"/>
        <v>NA</v>
      </c>
      <c r="CI17" s="8">
        <f t="shared" si="38"/>
        <v>-2.8140674700118134E-5</v>
      </c>
      <c r="CJ17">
        <v>10.15704002</v>
      </c>
      <c r="CK17">
        <v>-2.3981300680000001E-4</v>
      </c>
      <c r="CL17">
        <v>240</v>
      </c>
      <c r="CM17" s="8">
        <f t="shared" si="39"/>
        <v>-1.3684798988420862E-4</v>
      </c>
      <c r="CN17" s="8" t="str">
        <f t="shared" si="40"/>
        <v>NA</v>
      </c>
      <c r="CO17" s="8">
        <f t="shared" si="41"/>
        <v>-1.0296501691579139E-4</v>
      </c>
      <c r="CP17">
        <v>9.9050487240000002</v>
      </c>
      <c r="CQ17">
        <v>-3.6615749250000002E-4</v>
      </c>
      <c r="CR17">
        <v>240</v>
      </c>
      <c r="CS17" s="8">
        <f t="shared" si="42"/>
        <v>-6.3846764432237628E-5</v>
      </c>
      <c r="CT17" s="8" t="str">
        <f t="shared" si="43"/>
        <v>NA</v>
      </c>
      <c r="CU17" s="8">
        <f t="shared" si="44"/>
        <v>-3.0231072806776241E-4</v>
      </c>
      <c r="CV17">
        <v>10.41276249</v>
      </c>
      <c r="CW17" s="1">
        <v>-2.3193999999999998E-5</v>
      </c>
      <c r="CX17">
        <v>240</v>
      </c>
      <c r="CY17" s="8">
        <f t="shared" si="45"/>
        <v>-5.1596605370406431E-5</v>
      </c>
      <c r="CZ17" s="10" t="str">
        <f t="shared" si="46"/>
        <v>NA</v>
      </c>
      <c r="DA17" s="8">
        <f t="shared" si="47"/>
        <v>2.8402605370406432E-5</v>
      </c>
      <c r="DB17" t="s">
        <v>1</v>
      </c>
      <c r="DC17" s="5" t="s">
        <v>12</v>
      </c>
    </row>
    <row r="18" spans="1:107" x14ac:dyDescent="0.25">
      <c r="A18" s="9">
        <v>45622.296528530096</v>
      </c>
      <c r="B18">
        <v>16</v>
      </c>
      <c r="C18">
        <v>17</v>
      </c>
      <c r="D18" s="7">
        <v>45622</v>
      </c>
      <c r="E18">
        <v>7.020000112</v>
      </c>
      <c r="F18">
        <v>14.011645830000001</v>
      </c>
      <c r="G18">
        <v>13.914966700000001</v>
      </c>
      <c r="H18">
        <v>14.161720860000001</v>
      </c>
      <c r="I18">
        <v>14.187775009999999</v>
      </c>
      <c r="J18">
        <v>10.355737489999999</v>
      </c>
      <c r="K18">
        <v>-3.3899913309999997E-4</v>
      </c>
      <c r="L18">
        <v>240</v>
      </c>
      <c r="M18" s="8">
        <f t="shared" si="1"/>
        <v>-1.4028888682209107E-4</v>
      </c>
      <c r="N18" s="8" t="str">
        <f t="shared" si="2"/>
        <v>NA</v>
      </c>
      <c r="O18" s="8">
        <f t="shared" si="3"/>
        <v>-1.987102462779089E-4</v>
      </c>
      <c r="P18">
        <v>10.64529583</v>
      </c>
      <c r="Q18" s="1">
        <v>9.1895999999999992E-6</v>
      </c>
      <c r="R18">
        <v>240</v>
      </c>
      <c r="S18" s="8">
        <f t="shared" si="4"/>
        <v>-5.2839254808212528E-5</v>
      </c>
      <c r="T18" s="10" t="str">
        <f t="shared" si="5"/>
        <v>NA</v>
      </c>
      <c r="U18" s="8">
        <f t="shared" si="6"/>
        <v>6.2028854808212532E-5</v>
      </c>
      <c r="V18">
        <v>10.509787490000001</v>
      </c>
      <c r="W18">
        <v>-1.540196584E-4</v>
      </c>
      <c r="X18">
        <v>240</v>
      </c>
      <c r="Y18" s="8">
        <f t="shared" si="7"/>
        <v>-1.4237579787365186E-4</v>
      </c>
      <c r="Z18" s="8" t="str">
        <f t="shared" si="8"/>
        <v>NA</v>
      </c>
      <c r="AA18" s="8">
        <f t="shared" si="9"/>
        <v>-1.1643860526348133E-5</v>
      </c>
      <c r="AB18">
        <v>10.17859043</v>
      </c>
      <c r="AC18">
        <v>-4.3126900559999998E-4</v>
      </c>
      <c r="AD18">
        <v>240</v>
      </c>
      <c r="AE18" s="8">
        <f t="shared" si="10"/>
        <v>-6.5877408115100558E-5</v>
      </c>
      <c r="AF18" s="8" t="str">
        <f t="shared" si="11"/>
        <v>NA</v>
      </c>
      <c r="AG18" s="8">
        <f t="shared" si="12"/>
        <v>-3.653915974848994E-4</v>
      </c>
      <c r="AH18" s="2">
        <v>10.450761910000001</v>
      </c>
      <c r="AI18" s="2">
        <v>-4.678397637E-4</v>
      </c>
      <c r="AJ18" s="2">
        <v>126</v>
      </c>
      <c r="AK18" s="8">
        <f t="shared" si="13"/>
        <v>-6.7638943937625159E-5</v>
      </c>
      <c r="AL18" s="8" t="str">
        <f t="shared" si="14"/>
        <v>NA</v>
      </c>
      <c r="AM18" s="8">
        <f t="shared" si="15"/>
        <v>-4.0020081976237481E-4</v>
      </c>
      <c r="AN18" s="2">
        <v>10.36912162</v>
      </c>
      <c r="AO18" s="2">
        <v>-3.3681417239999999E-4</v>
      </c>
      <c r="AP18" s="2">
        <v>148</v>
      </c>
      <c r="AQ18" s="8">
        <f t="shared" si="16"/>
        <v>-6.7110555381277154E-5</v>
      </c>
      <c r="AR18" s="8" t="str">
        <f t="shared" si="17"/>
        <v>NA</v>
      </c>
      <c r="AS18" s="8">
        <f t="shared" si="18"/>
        <v>-2.6970361701872283E-4</v>
      </c>
      <c r="AT18">
        <v>10.12466877</v>
      </c>
      <c r="AU18">
        <v>-6.2159139929999997E-4</v>
      </c>
      <c r="AV18">
        <v>240</v>
      </c>
      <c r="AW18" s="8">
        <f t="shared" si="19"/>
        <v>-6.5528418809902259E-5</v>
      </c>
      <c r="AX18" s="8" t="str">
        <f t="shared" si="20"/>
        <v>NA</v>
      </c>
      <c r="AY18" s="8">
        <f t="shared" si="21"/>
        <v>-5.5606298049009771E-4</v>
      </c>
      <c r="AZ18">
        <v>10.197989570000001</v>
      </c>
      <c r="BA18">
        <v>-4.8294405790000002E-4</v>
      </c>
      <c r="BB18">
        <v>240</v>
      </c>
      <c r="BC18" s="8">
        <f t="shared" si="22"/>
        <v>-1.3815188015147296E-4</v>
      </c>
      <c r="BD18" s="8" t="str">
        <f t="shared" si="23"/>
        <v>NA</v>
      </c>
      <c r="BE18" s="8">
        <f t="shared" si="24"/>
        <v>-3.4479217774852707E-4</v>
      </c>
      <c r="BF18">
        <v>10.35111253</v>
      </c>
      <c r="BG18" s="1">
        <v>-1.4606999999999999E-5</v>
      </c>
      <c r="BH18">
        <v>240</v>
      </c>
      <c r="BI18" s="8">
        <f t="shared" si="25"/>
        <v>-5.1379039272894633E-5</v>
      </c>
      <c r="BJ18" s="10" t="str">
        <f t="shared" si="26"/>
        <v>NA</v>
      </c>
      <c r="BK18" s="8">
        <f t="shared" si="27"/>
        <v>3.6772039272894635E-5</v>
      </c>
      <c r="BL18">
        <v>9.7267929160000008</v>
      </c>
      <c r="BM18">
        <v>-4.6694873069999998E-4</v>
      </c>
      <c r="BN18">
        <v>240</v>
      </c>
      <c r="BO18" s="8">
        <f t="shared" si="28"/>
        <v>-6.2953304879013696E-5</v>
      </c>
      <c r="BP18" s="8" t="str">
        <f t="shared" si="29"/>
        <v>NA</v>
      </c>
      <c r="BQ18" s="8">
        <f t="shared" si="0"/>
        <v>-4.0399542582098631E-4</v>
      </c>
      <c r="BR18" s="2">
        <v>10.133364500000001</v>
      </c>
      <c r="BS18" s="2">
        <v>-1.847696285E-4</v>
      </c>
      <c r="BT18" s="2">
        <v>248</v>
      </c>
      <c r="BU18" s="8">
        <f t="shared" si="30"/>
        <v>-1.3727640613140878E-4</v>
      </c>
      <c r="BV18" s="8" t="str">
        <f t="shared" si="31"/>
        <v>NA</v>
      </c>
      <c r="BW18" s="8">
        <f t="shared" si="32"/>
        <v>-4.749322236859122E-5</v>
      </c>
      <c r="BX18">
        <v>10.22221251</v>
      </c>
      <c r="BY18">
        <v>-2.353894481E-4</v>
      </c>
      <c r="BZ18">
        <v>240</v>
      </c>
      <c r="CA18" s="8">
        <f t="shared" si="33"/>
        <v>-6.6159736949014523E-5</v>
      </c>
      <c r="CB18" s="8" t="str">
        <f t="shared" si="34"/>
        <v>NA</v>
      </c>
      <c r="CC18" s="8">
        <f t="shared" si="35"/>
        <v>-1.6922971115098547E-4</v>
      </c>
      <c r="CD18">
        <v>10.066458340000001</v>
      </c>
      <c r="CE18" s="1">
        <v>-1.4419999999999999E-5</v>
      </c>
      <c r="CF18">
        <v>240</v>
      </c>
      <c r="CG18" s="8">
        <f t="shared" si="36"/>
        <v>-4.996612266467339E-5</v>
      </c>
      <c r="CH18" s="8" t="str">
        <f t="shared" si="37"/>
        <v>NA</v>
      </c>
      <c r="CI18" s="8">
        <f t="shared" si="38"/>
        <v>3.554612266467339E-5</v>
      </c>
      <c r="CJ18">
        <v>10.20400418</v>
      </c>
      <c r="CK18">
        <v>-2.1345811739999999E-4</v>
      </c>
      <c r="CL18">
        <v>240</v>
      </c>
      <c r="CM18" s="8">
        <f t="shared" si="39"/>
        <v>-1.3823335990531798E-4</v>
      </c>
      <c r="CN18" s="8" t="str">
        <f t="shared" si="40"/>
        <v>NA</v>
      </c>
      <c r="CO18" s="8">
        <f t="shared" si="41"/>
        <v>-7.5224757494682008E-5</v>
      </c>
      <c r="CP18" s="2">
        <v>9.8531500049999998</v>
      </c>
      <c r="CQ18" s="2">
        <v>-5.4972811170000003E-4</v>
      </c>
      <c r="CR18" s="2">
        <v>192</v>
      </c>
      <c r="CS18" s="8">
        <f t="shared" si="42"/>
        <v>-6.3771107459590566E-5</v>
      </c>
      <c r="CT18" s="8" t="str">
        <f t="shared" si="43"/>
        <v>NA</v>
      </c>
      <c r="CU18" s="8">
        <f t="shared" si="44"/>
        <v>-4.8595700424040948E-4</v>
      </c>
      <c r="CV18">
        <v>10.431675</v>
      </c>
      <c r="CW18" s="1">
        <v>-1.8025000000000001E-5</v>
      </c>
      <c r="CX18">
        <v>240</v>
      </c>
      <c r="CY18" s="8">
        <f t="shared" si="45"/>
        <v>-5.177892115013778E-5</v>
      </c>
      <c r="CZ18" s="10" t="str">
        <f t="shared" si="46"/>
        <v>NA</v>
      </c>
      <c r="DA18" s="8">
        <f t="shared" si="47"/>
        <v>3.3753921150137775E-5</v>
      </c>
      <c r="DB18" t="s">
        <v>1</v>
      </c>
      <c r="DC18" s="5" t="s">
        <v>12</v>
      </c>
    </row>
    <row r="19" spans="1:107" x14ac:dyDescent="0.25">
      <c r="A19" s="9">
        <v>45622.324306365743</v>
      </c>
      <c r="B19">
        <v>17</v>
      </c>
      <c r="C19">
        <v>18</v>
      </c>
      <c r="D19" s="7">
        <v>45622</v>
      </c>
      <c r="E19">
        <v>7.469999981</v>
      </c>
      <c r="F19">
        <v>13.995562489999999</v>
      </c>
      <c r="G19">
        <v>13.895816659999999</v>
      </c>
      <c r="H19">
        <v>14.15786662</v>
      </c>
      <c r="I19">
        <v>14.164183339999999</v>
      </c>
      <c r="J19">
        <v>10.32932916</v>
      </c>
      <c r="K19">
        <v>-2.601361711E-4</v>
      </c>
      <c r="L19">
        <v>240</v>
      </c>
      <c r="M19" s="8">
        <f t="shared" si="1"/>
        <v>-1.406929892144799E-4</v>
      </c>
      <c r="N19" s="8" t="str">
        <f t="shared" si="2"/>
        <v>NA</v>
      </c>
      <c r="O19" s="8">
        <f t="shared" si="3"/>
        <v>-1.194431818855201E-4</v>
      </c>
      <c r="P19">
        <v>10.64952085</v>
      </c>
      <c r="Q19" s="1">
        <v>1.4557E-5</v>
      </c>
      <c r="R19">
        <v>240</v>
      </c>
      <c r="S19" s="8">
        <f t="shared" si="4"/>
        <v>-5.2950678313423245E-5</v>
      </c>
      <c r="T19" s="10" t="str">
        <f t="shared" si="5"/>
        <v>NA</v>
      </c>
      <c r="U19" s="8">
        <f t="shared" si="6"/>
        <v>6.7507678313423242E-5</v>
      </c>
      <c r="V19">
        <v>10.507383340000001</v>
      </c>
      <c r="W19">
        <v>-1.018728147E-4</v>
      </c>
      <c r="X19">
        <v>240</v>
      </c>
      <c r="Y19" s="8">
        <f t="shared" si="7"/>
        <v>-1.4311821687818356E-4</v>
      </c>
      <c r="Z19" s="8" t="str">
        <f t="shared" si="8"/>
        <v>NA</v>
      </c>
      <c r="AA19" s="8">
        <f t="shared" si="9"/>
        <v>4.1245402178183567E-5</v>
      </c>
      <c r="AB19">
        <v>10.195062480000001</v>
      </c>
      <c r="AC19">
        <v>-2.7780773110000002E-4</v>
      </c>
      <c r="AD19">
        <v>240</v>
      </c>
      <c r="AE19" s="8">
        <f t="shared" si="10"/>
        <v>-6.6251876965379397E-5</v>
      </c>
      <c r="AF19" s="8" t="str">
        <f t="shared" si="11"/>
        <v>NA</v>
      </c>
      <c r="AG19" s="8">
        <f t="shared" si="12"/>
        <v>-2.1155585413462061E-4</v>
      </c>
      <c r="AH19" s="2">
        <v>10.44880004</v>
      </c>
      <c r="AI19" s="2">
        <v>-4.2833558019999998E-4</v>
      </c>
      <c r="AJ19" s="2">
        <v>90</v>
      </c>
      <c r="AK19" s="8">
        <f t="shared" si="13"/>
        <v>-6.7900772167306153E-5</v>
      </c>
      <c r="AL19" s="8" t="str">
        <f t="shared" si="14"/>
        <v>NA</v>
      </c>
      <c r="AM19" s="8">
        <f t="shared" si="15"/>
        <v>-3.6043480803269384E-4</v>
      </c>
      <c r="AN19" s="2">
        <v>10.35570319</v>
      </c>
      <c r="AO19" s="2">
        <v>-3.1265072940000002E-4</v>
      </c>
      <c r="AP19" s="2">
        <v>64</v>
      </c>
      <c r="AQ19" s="8">
        <f t="shared" si="16"/>
        <v>-6.7295789013533029E-5</v>
      </c>
      <c r="AR19" s="8" t="str">
        <f t="shared" si="17"/>
        <v>NA</v>
      </c>
      <c r="AS19" s="8">
        <f t="shared" si="18"/>
        <v>-2.4535494038646698E-4</v>
      </c>
      <c r="AT19">
        <v>10.232322079999999</v>
      </c>
      <c r="AU19">
        <v>-3.8603953250000001E-4</v>
      </c>
      <c r="AV19">
        <v>240</v>
      </c>
      <c r="AW19" s="8">
        <f t="shared" si="19"/>
        <v>-6.6494005784091553E-5</v>
      </c>
      <c r="AX19" s="8" t="str">
        <f t="shared" si="20"/>
        <v>NA</v>
      </c>
      <c r="AY19" s="8">
        <f t="shared" si="21"/>
        <v>-3.1954552671590848E-4</v>
      </c>
      <c r="AZ19">
        <v>10.181620430000001</v>
      </c>
      <c r="BA19">
        <v>-4.1586943959999998E-4</v>
      </c>
      <c r="BB19">
        <v>240</v>
      </c>
      <c r="BC19" s="8">
        <f t="shared" si="22"/>
        <v>-1.3868108868978266E-4</v>
      </c>
      <c r="BD19" s="8" t="str">
        <f t="shared" si="23"/>
        <v>NA</v>
      </c>
      <c r="BE19" s="8">
        <f t="shared" si="24"/>
        <v>-2.7718835091021732E-4</v>
      </c>
      <c r="BF19">
        <v>10.343854179999999</v>
      </c>
      <c r="BG19" s="1">
        <v>-7.0264000000000002E-6</v>
      </c>
      <c r="BH19">
        <v>240</v>
      </c>
      <c r="BI19" s="8">
        <f t="shared" si="25"/>
        <v>-5.1430867446598629E-5</v>
      </c>
      <c r="BJ19" s="10" t="str">
        <f t="shared" si="26"/>
        <v>NA</v>
      </c>
      <c r="BK19" s="8">
        <f t="shared" si="27"/>
        <v>4.4404467446598631E-5</v>
      </c>
      <c r="BL19">
        <v>9.888766253</v>
      </c>
      <c r="BM19">
        <v>-4.3560691199999999E-4</v>
      </c>
      <c r="BN19">
        <v>240</v>
      </c>
      <c r="BO19" s="8">
        <f t="shared" si="28"/>
        <v>-6.426143306314997E-5</v>
      </c>
      <c r="BP19" s="8" t="str">
        <f t="shared" si="29"/>
        <v>NA</v>
      </c>
      <c r="BQ19" s="8">
        <f t="shared" si="0"/>
        <v>-3.7134547893685001E-4</v>
      </c>
      <c r="BR19" s="2">
        <v>10.17545833</v>
      </c>
      <c r="BS19" s="2">
        <v>-1.9020509879999999E-4</v>
      </c>
      <c r="BT19" s="2">
        <v>264</v>
      </c>
      <c r="BU19" s="8">
        <f t="shared" si="30"/>
        <v>-1.3859715639801332E-4</v>
      </c>
      <c r="BV19" s="8" t="str">
        <f t="shared" si="31"/>
        <v>NA</v>
      </c>
      <c r="BW19" s="8">
        <f t="shared" si="32"/>
        <v>-5.1607942401986671E-5</v>
      </c>
      <c r="BX19">
        <v>10.27734581</v>
      </c>
      <c r="BY19">
        <v>-1.3869293749999999E-4</v>
      </c>
      <c r="BZ19">
        <v>240</v>
      </c>
      <c r="CA19" s="8">
        <f t="shared" si="33"/>
        <v>-6.6786589240674991E-5</v>
      </c>
      <c r="CB19" s="8" t="str">
        <f t="shared" si="34"/>
        <v>NA</v>
      </c>
      <c r="CC19" s="4" t="s">
        <v>0</v>
      </c>
      <c r="CD19">
        <v>10.09702916</v>
      </c>
      <c r="CE19" s="1">
        <v>3.0012999999999999E-5</v>
      </c>
      <c r="CF19">
        <v>240</v>
      </c>
      <c r="CG19" s="8">
        <f t="shared" si="36"/>
        <v>-5.0203624229010659E-5</v>
      </c>
      <c r="CH19" s="8" t="str">
        <f t="shared" si="37"/>
        <v>NA</v>
      </c>
      <c r="CI19" s="8">
        <f t="shared" si="38"/>
        <v>8.0216624229010664E-5</v>
      </c>
      <c r="CJ19">
        <v>10.23229999</v>
      </c>
      <c r="CK19">
        <v>-2.0724859109999999E-4</v>
      </c>
      <c r="CL19">
        <v>240</v>
      </c>
      <c r="CM19" s="8">
        <f t="shared" si="39"/>
        <v>-1.393713812226304E-4</v>
      </c>
      <c r="CN19" s="8" t="str">
        <f t="shared" si="40"/>
        <v>NA</v>
      </c>
      <c r="CO19" s="8">
        <f t="shared" si="41"/>
        <v>-6.7877209877369594E-5</v>
      </c>
      <c r="CP19" s="2">
        <v>10.00226632</v>
      </c>
      <c r="CQ19" s="2">
        <v>-4.4196756109999999E-4</v>
      </c>
      <c r="CR19" s="2">
        <v>178</v>
      </c>
      <c r="CS19" s="8">
        <f t="shared" si="42"/>
        <v>-6.4999005048529932E-5</v>
      </c>
      <c r="CT19" s="8" t="str">
        <f t="shared" si="43"/>
        <v>NA</v>
      </c>
      <c r="CU19" s="8">
        <f t="shared" si="44"/>
        <v>-3.7696855605147005E-4</v>
      </c>
      <c r="CV19">
        <v>10.445100010000001</v>
      </c>
      <c r="CW19" s="1">
        <v>-1.7062E-5</v>
      </c>
      <c r="CX19">
        <v>240</v>
      </c>
      <c r="CY19" s="8">
        <f t="shared" si="45"/>
        <v>-5.1934273698430667E-5</v>
      </c>
      <c r="CZ19" s="10" t="str">
        <f t="shared" si="46"/>
        <v>NA</v>
      </c>
      <c r="DA19" s="8">
        <f t="shared" si="47"/>
        <v>3.4872273698430667E-5</v>
      </c>
      <c r="DB19" t="s">
        <v>1</v>
      </c>
      <c r="DC19" s="5" t="s">
        <v>12</v>
      </c>
    </row>
    <row r="20" spans="1:107" x14ac:dyDescent="0.25">
      <c r="A20" s="9">
        <v>45622.35208420139</v>
      </c>
      <c r="B20">
        <v>18</v>
      </c>
      <c r="C20">
        <v>19</v>
      </c>
      <c r="D20" s="7">
        <v>45622</v>
      </c>
      <c r="E20">
        <v>8.270000005</v>
      </c>
      <c r="F20">
        <v>14.025575</v>
      </c>
      <c r="G20">
        <v>13.91516242</v>
      </c>
      <c r="H20">
        <v>14.22682921</v>
      </c>
      <c r="I20">
        <v>14.278345870000001</v>
      </c>
      <c r="J20">
        <v>10.3482</v>
      </c>
      <c r="K20">
        <v>-2.8545983480000002E-4</v>
      </c>
      <c r="L20">
        <v>240</v>
      </c>
      <c r="M20" s="8">
        <f t="shared" si="1"/>
        <v>-1.4171327095415654E-4</v>
      </c>
      <c r="N20" s="8" t="str">
        <f t="shared" si="2"/>
        <v>NA</v>
      </c>
      <c r="O20" s="8">
        <f t="shared" si="3"/>
        <v>-1.4374656384584349E-4</v>
      </c>
      <c r="P20">
        <v>10.64718751</v>
      </c>
      <c r="Q20" s="1">
        <v>5.4956000000000004E-6</v>
      </c>
      <c r="R20">
        <v>240</v>
      </c>
      <c r="S20" s="8">
        <f t="shared" si="4"/>
        <v>-5.3029508943414414E-5</v>
      </c>
      <c r="T20" s="10" t="str">
        <f t="shared" si="5"/>
        <v>NA</v>
      </c>
      <c r="U20" s="8">
        <f t="shared" si="6"/>
        <v>5.8525108943414416E-5</v>
      </c>
      <c r="V20">
        <v>10.500970819999999</v>
      </c>
      <c r="W20">
        <v>-1.184893599E-4</v>
      </c>
      <c r="X20">
        <v>240</v>
      </c>
      <c r="Y20" s="8">
        <f t="shared" si="7"/>
        <v>-1.4380538867593892E-4</v>
      </c>
      <c r="Z20" s="8" t="str">
        <f t="shared" si="8"/>
        <v>NA</v>
      </c>
      <c r="AA20" s="8">
        <f t="shared" si="9"/>
        <v>2.531602877593892E-5</v>
      </c>
      <c r="AB20" s="2">
        <v>10.18227823</v>
      </c>
      <c r="AC20" s="2">
        <v>-2.4079254379999999E-4</v>
      </c>
      <c r="AD20" s="2">
        <v>248</v>
      </c>
      <c r="AE20" s="8">
        <f t="shared" si="10"/>
        <v>-6.6436322754916515E-5</v>
      </c>
      <c r="AF20" s="8" t="str">
        <f t="shared" si="11"/>
        <v>NA</v>
      </c>
      <c r="AG20" s="8">
        <f t="shared" si="12"/>
        <v>-1.7435622104508346E-4</v>
      </c>
      <c r="AH20">
        <v>10.3082125</v>
      </c>
      <c r="AI20">
        <v>-3.0045393489999998E-4</v>
      </c>
      <c r="AJ20">
        <v>240</v>
      </c>
      <c r="AK20" s="8">
        <f t="shared" si="13"/>
        <v>-6.7258006234648416E-5</v>
      </c>
      <c r="AL20" s="8" t="str">
        <f t="shared" si="14"/>
        <v>NA</v>
      </c>
      <c r="AM20" s="8">
        <f t="shared" si="15"/>
        <v>-2.3319592866535155E-4</v>
      </c>
      <c r="AN20">
        <v>10.427270829999999</v>
      </c>
      <c r="AO20">
        <v>-2.1898001019999999E-4</v>
      </c>
      <c r="AP20">
        <v>240</v>
      </c>
      <c r="AQ20" s="8">
        <f t="shared" si="16"/>
        <v>-6.8034826260567256E-5</v>
      </c>
      <c r="AR20" s="8" t="str">
        <f t="shared" si="17"/>
        <v>NA</v>
      </c>
      <c r="AS20" s="8">
        <f t="shared" si="18"/>
        <v>-1.5094518393943274E-4</v>
      </c>
      <c r="AT20">
        <v>10.205504579999999</v>
      </c>
      <c r="AU20">
        <v>-5.2230110269999995E-4</v>
      </c>
      <c r="AV20">
        <v>240</v>
      </c>
      <c r="AW20" s="8">
        <f t="shared" si="19"/>
        <v>-6.6587867748105987E-5</v>
      </c>
      <c r="AX20" s="8" t="str">
        <f t="shared" si="20"/>
        <v>NA</v>
      </c>
      <c r="AY20" s="8">
        <f t="shared" si="21"/>
        <v>-4.5571323495189394E-4</v>
      </c>
      <c r="AZ20">
        <v>10.25651251</v>
      </c>
      <c r="BA20">
        <v>-4.0267671999999997E-4</v>
      </c>
      <c r="BB20">
        <v>240</v>
      </c>
      <c r="BC20" s="8">
        <f t="shared" si="22"/>
        <v>-1.40457657986348E-4</v>
      </c>
      <c r="BD20" s="8" t="str">
        <f t="shared" si="23"/>
        <v>NA</v>
      </c>
      <c r="BE20" s="8">
        <f t="shared" si="24"/>
        <v>-2.6221906201365198E-4</v>
      </c>
      <c r="BF20">
        <v>10.323816689999999</v>
      </c>
      <c r="BG20" s="1">
        <v>5.5477999999999996E-6</v>
      </c>
      <c r="BH20">
        <v>240</v>
      </c>
      <c r="BI20" s="8">
        <f t="shared" si="25"/>
        <v>-5.1418924385274199E-5</v>
      </c>
      <c r="BJ20" s="10" t="str">
        <f t="shared" si="26"/>
        <v>NA</v>
      </c>
      <c r="BK20" s="8">
        <f t="shared" si="27"/>
        <v>5.69667243852742E-5</v>
      </c>
      <c r="BL20" s="2">
        <v>9.8653843549999998</v>
      </c>
      <c r="BM20" s="2">
        <v>-4.0700291519999999E-4</v>
      </c>
      <c r="BN20" s="2">
        <v>166</v>
      </c>
      <c r="BO20" s="8">
        <f t="shared" si="28"/>
        <v>-6.4368684915623638E-5</v>
      </c>
      <c r="BP20" s="8" t="str">
        <f t="shared" si="29"/>
        <v>NA</v>
      </c>
      <c r="BQ20" s="8">
        <f t="shared" si="0"/>
        <v>-3.4263423028437634E-4</v>
      </c>
      <c r="BR20">
        <v>10.164033310000001</v>
      </c>
      <c r="BS20">
        <v>-1.5624491640000001E-4</v>
      </c>
      <c r="BT20">
        <v>240</v>
      </c>
      <c r="BU20" s="8">
        <f t="shared" si="30"/>
        <v>-1.3919120295772237E-4</v>
      </c>
      <c r="BV20" s="8" t="str">
        <f t="shared" si="31"/>
        <v>NA</v>
      </c>
      <c r="BW20" s="8">
        <f t="shared" si="32"/>
        <v>-1.7053713442277641E-5</v>
      </c>
      <c r="BX20">
        <v>10.192349999999999</v>
      </c>
      <c r="BY20">
        <v>-1.7719813910000001E-4</v>
      </c>
      <c r="BZ20">
        <v>240</v>
      </c>
      <c r="CA20" s="8">
        <f t="shared" si="33"/>
        <v>-6.6502038044493047E-5</v>
      </c>
      <c r="CB20" s="8" t="str">
        <f t="shared" si="34"/>
        <v>NA</v>
      </c>
      <c r="CC20" s="8">
        <f t="shared" si="35"/>
        <v>-1.1069610105550697E-4</v>
      </c>
      <c r="CD20">
        <v>10.036809979999999</v>
      </c>
      <c r="CE20" s="1">
        <v>2.7806000000000001E-5</v>
      </c>
      <c r="CF20">
        <v>240</v>
      </c>
      <c r="CG20" s="8">
        <f t="shared" si="36"/>
        <v>-4.998945534657546E-5</v>
      </c>
      <c r="CH20" s="8" t="str">
        <f t="shared" si="37"/>
        <v>NA</v>
      </c>
      <c r="CI20" s="8">
        <f t="shared" si="38"/>
        <v>7.7795455346575464E-5</v>
      </c>
      <c r="CJ20">
        <v>10.197612530000001</v>
      </c>
      <c r="CK20">
        <v>-1.666569257E-4</v>
      </c>
      <c r="CL20">
        <v>240</v>
      </c>
      <c r="CM20" s="8">
        <f t="shared" si="39"/>
        <v>-1.3965105308646835E-4</v>
      </c>
      <c r="CN20" s="8" t="str">
        <f t="shared" si="40"/>
        <v>NA</v>
      </c>
      <c r="CO20" s="8">
        <f t="shared" si="41"/>
        <v>-2.7005872613531648E-5</v>
      </c>
      <c r="CP20">
        <v>9.9745124900000004</v>
      </c>
      <c r="CQ20">
        <v>-2.6561722700000002E-4</v>
      </c>
      <c r="CR20">
        <v>240</v>
      </c>
      <c r="CS20" s="8">
        <f t="shared" si="42"/>
        <v>-6.5080713386535114E-5</v>
      </c>
      <c r="CT20" s="8" t="str">
        <f t="shared" si="43"/>
        <v>NA</v>
      </c>
      <c r="CU20" s="8">
        <f t="shared" si="44"/>
        <v>-2.005365136134649E-4</v>
      </c>
      <c r="CV20">
        <v>10.416595839999999</v>
      </c>
      <c r="CW20" s="1">
        <v>6.0158000000000001E-6</v>
      </c>
      <c r="CX20">
        <v>240</v>
      </c>
      <c r="CY20" s="8">
        <f t="shared" si="45"/>
        <v>-5.1881021324965218E-5</v>
      </c>
      <c r="CZ20" s="10" t="str">
        <f t="shared" si="46"/>
        <v>NA</v>
      </c>
      <c r="DA20" s="8">
        <f t="shared" si="47"/>
        <v>5.7896821324965215E-5</v>
      </c>
      <c r="DB20" t="s">
        <v>1</v>
      </c>
      <c r="DC20" s="5" t="s">
        <v>12</v>
      </c>
    </row>
    <row r="21" spans="1:107" x14ac:dyDescent="0.25">
      <c r="A21" s="9">
        <v>45622.406944444447</v>
      </c>
      <c r="B21" t="s">
        <v>0</v>
      </c>
      <c r="C21">
        <v>20</v>
      </c>
      <c r="D21" s="7">
        <v>45622</v>
      </c>
      <c r="E21">
        <v>9.4566666460000004</v>
      </c>
      <c r="F21">
        <v>13.998300929999999</v>
      </c>
      <c r="G21">
        <v>13.91097695</v>
      </c>
      <c r="H21">
        <v>14.210777820000001</v>
      </c>
      <c r="I21">
        <v>14.255328649999999</v>
      </c>
      <c r="J21">
        <v>7.5635833100000003</v>
      </c>
      <c r="K21">
        <v>-1.8742143589999999E-4</v>
      </c>
      <c r="L21">
        <v>216</v>
      </c>
      <c r="M21" s="8">
        <f t="shared" si="1"/>
        <v>-1.0468113986566065E-4</v>
      </c>
      <c r="N21" s="8" t="str">
        <f t="shared" si="2"/>
        <v>NA</v>
      </c>
      <c r="O21" s="8">
        <f t="shared" si="3"/>
        <v>-8.2740296034339346E-5</v>
      </c>
      <c r="P21">
        <v>8.0290073930000005</v>
      </c>
      <c r="Q21">
        <v>-2.9546682629999997E-4</v>
      </c>
      <c r="R21">
        <v>216</v>
      </c>
      <c r="S21" s="8">
        <f t="shared" si="4"/>
        <v>-4.0124051916279744E-5</v>
      </c>
      <c r="T21" s="10" t="str">
        <f t="shared" si="5"/>
        <v>NA</v>
      </c>
      <c r="U21" s="8">
        <f t="shared" si="6"/>
        <v>-2.5534277438372022E-4</v>
      </c>
      <c r="V21">
        <v>7.7710610979999997</v>
      </c>
      <c r="W21" s="1">
        <v>-9.7985999999999993E-5</v>
      </c>
      <c r="X21">
        <v>216</v>
      </c>
      <c r="Y21" s="8">
        <f t="shared" si="7"/>
        <v>-1.0755266391113927E-4</v>
      </c>
      <c r="Z21" s="8" t="str">
        <f t="shared" si="8"/>
        <v>NA</v>
      </c>
      <c r="AA21" s="8">
        <f t="shared" si="9"/>
        <v>9.5666639111392771E-6</v>
      </c>
      <c r="AB21">
        <v>7.5198833130000002</v>
      </c>
      <c r="AC21">
        <v>-2.0287258399999999E-4</v>
      </c>
      <c r="AD21">
        <v>216</v>
      </c>
      <c r="AE21" s="8">
        <f t="shared" si="10"/>
        <v>-4.9455191358743243E-5</v>
      </c>
      <c r="AF21" s="8" t="str">
        <f t="shared" si="11"/>
        <v>NA</v>
      </c>
      <c r="AG21" s="8">
        <f t="shared" si="12"/>
        <v>-1.5341739264125673E-4</v>
      </c>
      <c r="AH21">
        <v>7.5765652880000003</v>
      </c>
      <c r="AI21">
        <v>-2.6427462610000002E-4</v>
      </c>
      <c r="AJ21">
        <v>216</v>
      </c>
      <c r="AK21" s="8">
        <f t="shared" si="13"/>
        <v>-4.9827965483492026E-5</v>
      </c>
      <c r="AL21" s="8" t="str">
        <f t="shared" si="14"/>
        <v>NA</v>
      </c>
      <c r="AM21" s="8">
        <f t="shared" si="15"/>
        <v>-2.14446660616508E-4</v>
      </c>
      <c r="AN21">
        <v>7.5391671640000002</v>
      </c>
      <c r="AO21">
        <v>-2.2706935459999999E-4</v>
      </c>
      <c r="AP21">
        <v>216</v>
      </c>
      <c r="AQ21" s="8">
        <f t="shared" si="16"/>
        <v>-4.9582013345420859E-5</v>
      </c>
      <c r="AR21" s="8" t="str">
        <f t="shared" si="17"/>
        <v>NA</v>
      </c>
      <c r="AS21" s="8">
        <f t="shared" si="18"/>
        <v>-1.7748734125457914E-4</v>
      </c>
      <c r="AT21">
        <v>7.2807652599999999</v>
      </c>
      <c r="AU21">
        <v>-3.8415408549999998E-4</v>
      </c>
      <c r="AV21">
        <v>216</v>
      </c>
      <c r="AW21" s="8">
        <f t="shared" si="19"/>
        <v>-4.7882609900198331E-5</v>
      </c>
      <c r="AX21" s="8" t="str">
        <f t="shared" si="20"/>
        <v>NA</v>
      </c>
      <c r="AY21" s="8">
        <f t="shared" si="21"/>
        <v>-3.3627147559980164E-4</v>
      </c>
      <c r="AZ21">
        <v>7.6587671310000003</v>
      </c>
      <c r="BA21">
        <v>-2.1839343339999999E-4</v>
      </c>
      <c r="BB21">
        <v>216</v>
      </c>
      <c r="BC21" s="8">
        <f t="shared" si="22"/>
        <v>-1.0599849838088654E-4</v>
      </c>
      <c r="BD21" s="8" t="str">
        <f t="shared" si="23"/>
        <v>NA</v>
      </c>
      <c r="BE21" s="8">
        <f t="shared" si="24"/>
        <v>-1.1239493501911345E-4</v>
      </c>
      <c r="BF21">
        <v>7.4312217609999998</v>
      </c>
      <c r="BG21" s="1">
        <v>1.027E-7</v>
      </c>
      <c r="BH21">
        <v>216</v>
      </c>
      <c r="BI21" s="8">
        <f t="shared" si="25"/>
        <v>-3.7136686161194545E-5</v>
      </c>
      <c r="BJ21" s="10" t="str">
        <f t="shared" si="26"/>
        <v>NA</v>
      </c>
      <c r="BK21" s="8">
        <f t="shared" si="27"/>
        <v>3.7239386161194547E-5</v>
      </c>
      <c r="BL21">
        <v>6.6089333300000002</v>
      </c>
      <c r="BM21">
        <v>-3.5656371249999998E-4</v>
      </c>
      <c r="BN21">
        <v>216</v>
      </c>
      <c r="BO21" s="8">
        <f t="shared" si="28"/>
        <v>-4.3464246572455585E-5</v>
      </c>
      <c r="BP21" s="8" t="str">
        <f t="shared" si="29"/>
        <v>NA</v>
      </c>
      <c r="BQ21" s="8">
        <f t="shared" si="0"/>
        <v>-3.1309946592754438E-4</v>
      </c>
      <c r="BR21">
        <v>7.1798171269999997</v>
      </c>
      <c r="BS21">
        <v>-1.5267894709999999E-4</v>
      </c>
      <c r="BT21">
        <v>216</v>
      </c>
      <c r="BU21" s="8">
        <f t="shared" si="30"/>
        <v>-9.936975770302618E-5</v>
      </c>
      <c r="BV21" s="8" t="str">
        <f t="shared" si="31"/>
        <v>NA</v>
      </c>
      <c r="BW21" s="8">
        <f t="shared" si="32"/>
        <v>-5.3309189396973813E-5</v>
      </c>
      <c r="BX21">
        <v>7.1605527599999999</v>
      </c>
      <c r="BY21">
        <v>-2.0971368779999999E-4</v>
      </c>
      <c r="BZ21">
        <v>216</v>
      </c>
      <c r="CA21" s="8">
        <f t="shared" si="33"/>
        <v>-4.7092021543470074E-5</v>
      </c>
      <c r="CB21" s="8" t="str">
        <f t="shared" si="34"/>
        <v>NA</v>
      </c>
      <c r="CC21" s="8">
        <f t="shared" si="35"/>
        <v>-1.6262166625652993E-4</v>
      </c>
      <c r="CD21">
        <v>8.5203351620000003</v>
      </c>
      <c r="CE21">
        <v>3.6590051529999999E-4</v>
      </c>
      <c r="CF21">
        <v>216</v>
      </c>
      <c r="CG21" s="8">
        <f t="shared" si="36"/>
        <v>-4.2579406600403391E-5</v>
      </c>
      <c r="CH21" s="8" t="str">
        <f t="shared" si="37"/>
        <v>NA</v>
      </c>
      <c r="CI21" s="8">
        <f t="shared" si="38"/>
        <v>4.0847992190040341E-4</v>
      </c>
      <c r="CJ21">
        <v>7.0751758950000001</v>
      </c>
      <c r="CK21">
        <v>-1.6513108440000001E-4</v>
      </c>
      <c r="CL21">
        <v>216</v>
      </c>
      <c r="CM21" s="8">
        <f t="shared" si="39"/>
        <v>-9.7921507185546653E-5</v>
      </c>
      <c r="CN21" s="8" t="str">
        <f t="shared" si="40"/>
        <v>NA</v>
      </c>
      <c r="CO21" s="8">
        <f t="shared" si="41"/>
        <v>-6.7209577214453358E-5</v>
      </c>
      <c r="CP21">
        <v>6.754670366</v>
      </c>
      <c r="CQ21">
        <v>-2.207279529E-4</v>
      </c>
      <c r="CR21">
        <v>216</v>
      </c>
      <c r="CS21" s="8">
        <f t="shared" si="42"/>
        <v>-4.4422699344053278E-5</v>
      </c>
      <c r="CT21" s="8" t="str">
        <f t="shared" si="43"/>
        <v>NA</v>
      </c>
      <c r="CU21" s="8">
        <f t="shared" si="44"/>
        <v>-1.7630525355594672E-4</v>
      </c>
      <c r="CV21">
        <v>7.5219199080000001</v>
      </c>
      <c r="CW21" s="1">
        <v>4.0028999999999999E-5</v>
      </c>
      <c r="CX21">
        <v>216</v>
      </c>
      <c r="CY21" s="8">
        <f t="shared" si="45"/>
        <v>-3.7589939842603674E-5</v>
      </c>
      <c r="CZ21" s="10" t="str">
        <f t="shared" si="46"/>
        <v>NA</v>
      </c>
      <c r="DA21" s="8">
        <f t="shared" si="47"/>
        <v>7.7618939842603673E-5</v>
      </c>
      <c r="DB21" t="s">
        <v>2</v>
      </c>
      <c r="DC21" s="5" t="s">
        <v>12</v>
      </c>
    </row>
    <row r="22" spans="1:107" x14ac:dyDescent="0.25">
      <c r="A22" s="9">
        <v>45622.416666666664</v>
      </c>
      <c r="B22" t="s">
        <v>0</v>
      </c>
      <c r="C22">
        <v>21</v>
      </c>
      <c r="D22" s="7">
        <v>45622</v>
      </c>
      <c r="E22">
        <v>9.9292593179999997</v>
      </c>
      <c r="F22">
        <v>14.00145841</v>
      </c>
      <c r="G22">
        <v>13.900773149999999</v>
      </c>
      <c r="H22">
        <v>14.148532469999999</v>
      </c>
      <c r="I22">
        <v>14.19381025</v>
      </c>
      <c r="J22">
        <v>7.394222697</v>
      </c>
      <c r="K22">
        <v>-1.2987143000000001E-4</v>
      </c>
      <c r="L22">
        <v>216</v>
      </c>
      <c r="M22" s="8">
        <f t="shared" si="1"/>
        <v>-1.025280431333113E-4</v>
      </c>
      <c r="N22" s="8" t="str">
        <f t="shared" si="2"/>
        <v>NA</v>
      </c>
      <c r="O22" s="8">
        <f t="shared" si="3"/>
        <v>-2.7343386866688707E-5</v>
      </c>
      <c r="P22">
        <v>7.7455560410000004</v>
      </c>
      <c r="Q22">
        <v>-2.7120539629999998E-4</v>
      </c>
      <c r="R22">
        <v>216</v>
      </c>
      <c r="S22" s="8">
        <f t="shared" si="4"/>
        <v>-3.8730561458375909E-5</v>
      </c>
      <c r="T22" s="10" t="str">
        <f t="shared" si="5"/>
        <v>NA</v>
      </c>
      <c r="U22" s="8">
        <f t="shared" si="6"/>
        <v>-2.3247483484162406E-4</v>
      </c>
      <c r="V22">
        <v>7.6964819540000002</v>
      </c>
      <c r="W22" s="1">
        <v>-5.5374000000000002E-5</v>
      </c>
      <c r="X22">
        <v>216</v>
      </c>
      <c r="Y22" s="8">
        <f t="shared" si="7"/>
        <v>-1.0671915982116979E-4</v>
      </c>
      <c r="Z22" s="8" t="str">
        <f t="shared" si="8"/>
        <v>NA</v>
      </c>
      <c r="AA22" s="8">
        <f t="shared" si="9"/>
        <v>5.1345159821169784E-5</v>
      </c>
      <c r="AB22">
        <v>7.3195356220000001</v>
      </c>
      <c r="AC22">
        <v>-1.758240185E-4</v>
      </c>
      <c r="AD22">
        <v>216</v>
      </c>
      <c r="AE22" s="8">
        <f t="shared" si="10"/>
        <v>-4.8204894787444152E-5</v>
      </c>
      <c r="AF22" s="8" t="str">
        <f t="shared" si="11"/>
        <v>NA</v>
      </c>
      <c r="AG22" s="8">
        <f t="shared" si="12"/>
        <v>-1.2761912371255584E-4</v>
      </c>
      <c r="AH22">
        <v>7.3244782419999996</v>
      </c>
      <c r="AI22">
        <v>-2.060432738E-4</v>
      </c>
      <c r="AJ22">
        <v>216</v>
      </c>
      <c r="AK22" s="8">
        <f t="shared" si="13"/>
        <v>-4.8237445824747419E-5</v>
      </c>
      <c r="AL22" s="8" t="str">
        <f t="shared" si="14"/>
        <v>NA</v>
      </c>
      <c r="AM22" s="8">
        <f t="shared" si="15"/>
        <v>-1.5780582797525258E-4</v>
      </c>
      <c r="AN22">
        <v>7.3453439429999996</v>
      </c>
      <c r="AO22">
        <v>-1.957786365E-4</v>
      </c>
      <c r="AP22">
        <v>216</v>
      </c>
      <c r="AQ22" s="8">
        <f t="shared" si="16"/>
        <v>-4.8374862865023594E-5</v>
      </c>
      <c r="AR22" s="8" t="str">
        <f t="shared" si="17"/>
        <v>NA</v>
      </c>
      <c r="AS22" s="8">
        <f t="shared" si="18"/>
        <v>-1.4740377363497639E-4</v>
      </c>
      <c r="AT22">
        <v>6.8090916650000004</v>
      </c>
      <c r="AU22">
        <v>-4.640960923E-4</v>
      </c>
      <c r="AV22">
        <v>216</v>
      </c>
      <c r="AW22" s="8">
        <f t="shared" si="19"/>
        <v>-4.4843220152223468E-5</v>
      </c>
      <c r="AX22" s="8" t="str">
        <f t="shared" si="20"/>
        <v>NA</v>
      </c>
      <c r="AY22" s="8">
        <f t="shared" si="21"/>
        <v>-4.1925287214777653E-4</v>
      </c>
      <c r="AZ22">
        <v>7.4473546610000003</v>
      </c>
      <c r="BA22">
        <v>-1.7383812179999999E-4</v>
      </c>
      <c r="BB22">
        <v>216</v>
      </c>
      <c r="BC22" s="8">
        <f t="shared" si="22"/>
        <v>-1.0326476915847685E-4</v>
      </c>
      <c r="BD22" s="8" t="str">
        <f t="shared" si="23"/>
        <v>NA</v>
      </c>
      <c r="BE22" s="8">
        <f t="shared" si="24"/>
        <v>-7.0573352641523137E-5</v>
      </c>
      <c r="BF22">
        <v>7.4671138920000004</v>
      </c>
      <c r="BG22" s="1">
        <v>3.2209000000000003E-5</v>
      </c>
      <c r="BH22">
        <v>216</v>
      </c>
      <c r="BI22" s="8">
        <f t="shared" si="25"/>
        <v>-3.7338250731119922E-5</v>
      </c>
      <c r="BJ22" s="10" t="str">
        <f t="shared" si="26"/>
        <v>NA</v>
      </c>
      <c r="BK22" s="8">
        <f t="shared" si="27"/>
        <v>6.9547250731119925E-5</v>
      </c>
      <c r="BL22">
        <v>6.2376916610000004</v>
      </c>
      <c r="BM22">
        <v>-3.4023889160000002E-4</v>
      </c>
      <c r="BN22">
        <v>216</v>
      </c>
      <c r="BO22" s="8">
        <f t="shared" si="28"/>
        <v>-4.1080102039705976E-5</v>
      </c>
      <c r="BP22" s="8" t="str">
        <f t="shared" si="29"/>
        <v>NA</v>
      </c>
      <c r="BQ22" s="8">
        <f t="shared" si="0"/>
        <v>-2.9915878956029404E-4</v>
      </c>
      <c r="BR22">
        <v>7.0881185269999998</v>
      </c>
      <c r="BS22">
        <v>-1.158019995E-4</v>
      </c>
      <c r="BT22">
        <v>216</v>
      </c>
      <c r="BU22" s="8">
        <f t="shared" si="30"/>
        <v>-9.8283613011159352E-5</v>
      </c>
      <c r="BV22" s="8" t="str">
        <f t="shared" si="31"/>
        <v>NA</v>
      </c>
      <c r="BW22" s="8">
        <f t="shared" si="32"/>
        <v>-1.7518386488840651E-5</v>
      </c>
      <c r="BX22">
        <v>6.971819429</v>
      </c>
      <c r="BY22">
        <v>-1.7708898910000001E-4</v>
      </c>
      <c r="BZ22">
        <v>216</v>
      </c>
      <c r="CA22" s="8">
        <f t="shared" si="33"/>
        <v>-4.591491037243892E-5</v>
      </c>
      <c r="CB22" s="8" t="str">
        <f t="shared" si="34"/>
        <v>NA</v>
      </c>
      <c r="CC22" s="8">
        <f t="shared" si="35"/>
        <v>-1.3117407872756108E-4</v>
      </c>
      <c r="CD22">
        <v>7.7751972169999997</v>
      </c>
      <c r="CE22">
        <v>-8.6742303700000005E-4</v>
      </c>
      <c r="CF22">
        <v>216</v>
      </c>
      <c r="CG22" s="8">
        <f t="shared" si="36"/>
        <v>-3.887877798184945E-5</v>
      </c>
      <c r="CH22" s="8" t="str">
        <f t="shared" si="37"/>
        <v>NA</v>
      </c>
      <c r="CI22" s="8">
        <f t="shared" si="38"/>
        <v>-8.2854425901815064E-4</v>
      </c>
      <c r="CJ22">
        <v>6.9284883800000001</v>
      </c>
      <c r="CK22">
        <v>-1.4169267269999999E-4</v>
      </c>
      <c r="CL22">
        <v>216</v>
      </c>
      <c r="CM22" s="8">
        <f t="shared" si="39"/>
        <v>-9.6070186763714418E-5</v>
      </c>
      <c r="CN22" s="8" t="str">
        <f t="shared" si="40"/>
        <v>NA</v>
      </c>
      <c r="CO22" s="8">
        <f t="shared" si="41"/>
        <v>-4.5622485936285573E-5</v>
      </c>
      <c r="CP22">
        <v>6.5547097130000003</v>
      </c>
      <c r="CQ22">
        <v>-1.7553449450000001E-4</v>
      </c>
      <c r="CR22">
        <v>216</v>
      </c>
      <c r="CS22" s="8">
        <f t="shared" si="42"/>
        <v>-4.3167915069326142E-5</v>
      </c>
      <c r="CT22" s="8" t="str">
        <f t="shared" si="43"/>
        <v>NA</v>
      </c>
      <c r="CU22" s="8">
        <f t="shared" si="44"/>
        <v>-1.3236657943067388E-4</v>
      </c>
      <c r="CV22">
        <v>7.5575787229999998</v>
      </c>
      <c r="CW22" s="1">
        <v>1.2381000000000001E-5</v>
      </c>
      <c r="CX22">
        <v>216</v>
      </c>
      <c r="CY22" s="8">
        <f t="shared" si="45"/>
        <v>-3.7790607369987477E-5</v>
      </c>
      <c r="CZ22" s="10" t="str">
        <f t="shared" si="46"/>
        <v>NA</v>
      </c>
      <c r="DA22" s="8">
        <f t="shared" si="47"/>
        <v>5.0171607369987479E-5</v>
      </c>
      <c r="DB22" t="s">
        <v>2</v>
      </c>
      <c r="DC22" s="5" t="s">
        <v>12</v>
      </c>
    </row>
    <row r="23" spans="1:107" x14ac:dyDescent="0.25">
      <c r="A23" s="9">
        <v>45622.425694444442</v>
      </c>
      <c r="B23" t="s">
        <v>0</v>
      </c>
      <c r="C23">
        <v>22</v>
      </c>
      <c r="D23" s="7">
        <v>45622</v>
      </c>
      <c r="E23">
        <v>10.13545478</v>
      </c>
      <c r="F23">
        <v>14</v>
      </c>
      <c r="G23">
        <v>13.879681850000001</v>
      </c>
      <c r="H23">
        <v>14.1525455</v>
      </c>
      <c r="I23">
        <v>14.20713611</v>
      </c>
      <c r="J23">
        <v>7.2889681949999998</v>
      </c>
      <c r="K23">
        <v>-2.3732517619999999E-4</v>
      </c>
      <c r="L23">
        <v>22</v>
      </c>
      <c r="M23" s="8">
        <f t="shared" si="1"/>
        <v>-1.0124331027152261E-4</v>
      </c>
      <c r="N23" s="8" t="str">
        <f t="shared" si="2"/>
        <v>NA</v>
      </c>
      <c r="O23" s="8">
        <f t="shared" si="3"/>
        <v>-1.3608186592847739E-4</v>
      </c>
      <c r="P23">
        <v>7.4302545459999996</v>
      </c>
      <c r="Q23">
        <v>-1.2561246250000001E-3</v>
      </c>
      <c r="R23">
        <v>22</v>
      </c>
      <c r="S23" s="8">
        <f t="shared" si="4"/>
        <v>-3.7174451192243337E-5</v>
      </c>
      <c r="T23" s="10" t="str">
        <f t="shared" si="5"/>
        <v>NA</v>
      </c>
      <c r="U23" s="8">
        <f t="shared" si="6"/>
        <v>-1.2189501738077567E-3</v>
      </c>
      <c r="V23">
        <v>7.6431408579999998</v>
      </c>
      <c r="W23" s="1">
        <v>-9.0308000000000003E-5</v>
      </c>
      <c r="X23">
        <v>22</v>
      </c>
      <c r="Y23" s="8">
        <f t="shared" si="7"/>
        <v>-1.0616274630835393E-4</v>
      </c>
      <c r="Z23" s="8" t="str">
        <f t="shared" si="8"/>
        <v>NA</v>
      </c>
      <c r="AA23" s="8">
        <f t="shared" si="9"/>
        <v>1.585474630835393E-5</v>
      </c>
      <c r="AB23">
        <v>7.2050137090000002</v>
      </c>
      <c r="AC23">
        <v>-1.601237163E-4</v>
      </c>
      <c r="AD23">
        <v>22</v>
      </c>
      <c r="AE23" s="8">
        <f t="shared" si="10"/>
        <v>-4.7512200478650481E-5</v>
      </c>
      <c r="AF23" s="8" t="str">
        <f t="shared" si="11"/>
        <v>NA</v>
      </c>
      <c r="AG23" s="8">
        <f t="shared" si="12"/>
        <v>-1.1261151582134951E-4</v>
      </c>
      <c r="AH23">
        <v>7.191886512</v>
      </c>
      <c r="AI23">
        <v>-3.4341201480000001E-4</v>
      </c>
      <c r="AJ23">
        <v>22</v>
      </c>
      <c r="AK23" s="8">
        <f t="shared" si="13"/>
        <v>-4.7425635478113749E-5</v>
      </c>
      <c r="AL23" s="8" t="str">
        <f t="shared" si="14"/>
        <v>NA</v>
      </c>
      <c r="AM23" s="8">
        <f t="shared" si="15"/>
        <v>-2.9598637932188627E-4</v>
      </c>
      <c r="AN23">
        <v>7.2054635610000002</v>
      </c>
      <c r="AO23">
        <v>-1.405505068E-4</v>
      </c>
      <c r="AP23">
        <v>22</v>
      </c>
      <c r="AQ23" s="8">
        <f t="shared" si="16"/>
        <v>-4.7515166948843728E-5</v>
      </c>
      <c r="AR23" s="8" t="str">
        <f t="shared" si="17"/>
        <v>NA</v>
      </c>
      <c r="AS23" s="8">
        <f t="shared" si="18"/>
        <v>-9.303533985115627E-5</v>
      </c>
      <c r="AT23">
        <v>6.5402181370000001</v>
      </c>
      <c r="AU23">
        <v>-5.4970136539999996E-4</v>
      </c>
      <c r="AV23">
        <v>22</v>
      </c>
      <c r="AW23" s="8">
        <f t="shared" si="19"/>
        <v>-4.312832256114864E-5</v>
      </c>
      <c r="AX23" s="8" t="str">
        <f t="shared" si="20"/>
        <v>NA</v>
      </c>
      <c r="AY23" s="8">
        <f t="shared" si="21"/>
        <v>-5.0657304283885135E-4</v>
      </c>
      <c r="AZ23">
        <v>7.3188681820000001</v>
      </c>
      <c r="BA23">
        <v>-2.9950176910000003E-4</v>
      </c>
      <c r="BB23">
        <v>22</v>
      </c>
      <c r="BC23" s="8">
        <f t="shared" si="22"/>
        <v>-1.0165861921237271E-4</v>
      </c>
      <c r="BD23" s="8" t="str">
        <f t="shared" si="23"/>
        <v>NA</v>
      </c>
      <c r="BE23" s="8">
        <f t="shared" si="24"/>
        <v>-1.9784314988762733E-4</v>
      </c>
      <c r="BF23">
        <v>7.4702271979999999</v>
      </c>
      <c r="BG23" s="1">
        <v>5.4774000000000001E-5</v>
      </c>
      <c r="BH23">
        <v>22</v>
      </c>
      <c r="BI23" s="8">
        <f t="shared" si="25"/>
        <v>-3.7374439145764862E-5</v>
      </c>
      <c r="BJ23" s="10" t="str">
        <f t="shared" si="26"/>
        <v>NA</v>
      </c>
      <c r="BK23" s="8">
        <f t="shared" si="27"/>
        <v>9.2148439145764863E-5</v>
      </c>
      <c r="BL23">
        <v>6.0169863699999997</v>
      </c>
      <c r="BM23">
        <v>-5.4896647080000002E-4</v>
      </c>
      <c r="BN23">
        <v>22</v>
      </c>
      <c r="BO23" s="8">
        <f t="shared" si="28"/>
        <v>-3.967796235163935E-5</v>
      </c>
      <c r="BP23" s="8" t="str">
        <f t="shared" si="29"/>
        <v>NA</v>
      </c>
      <c r="BQ23" s="8">
        <f t="shared" si="0"/>
        <v>-5.0928850844836066E-4</v>
      </c>
      <c r="BR23">
        <v>7.0066226829999998</v>
      </c>
      <c r="BS23">
        <v>-1.3929999260000001E-4</v>
      </c>
      <c r="BT23">
        <v>22</v>
      </c>
      <c r="BU23" s="8">
        <f t="shared" si="30"/>
        <v>-9.7321548849268522E-5</v>
      </c>
      <c r="BV23" s="8" t="str">
        <f t="shared" si="31"/>
        <v>NA</v>
      </c>
      <c r="BW23" s="8">
        <f t="shared" si="32"/>
        <v>-4.1978443750731483E-5</v>
      </c>
      <c r="BX23">
        <v>6.8705910120000002</v>
      </c>
      <c r="BY23" s="1">
        <v>-8.3432999999999999E-5</v>
      </c>
      <c r="BZ23">
        <v>22</v>
      </c>
      <c r="CA23" s="8">
        <f t="shared" si="33"/>
        <v>-4.5306908599104527E-5</v>
      </c>
      <c r="CB23" s="8" t="str">
        <f t="shared" si="34"/>
        <v>NA</v>
      </c>
      <c r="CC23" s="4" t="s">
        <v>0</v>
      </c>
      <c r="CD23">
        <v>7.6300953949999997</v>
      </c>
      <c r="CE23">
        <v>-1.238586495E-3</v>
      </c>
      <c r="CF23">
        <v>22</v>
      </c>
      <c r="CG23" s="8">
        <f t="shared" si="36"/>
        <v>-3.8174278834940493E-5</v>
      </c>
      <c r="CH23" s="8" t="str">
        <f t="shared" si="37"/>
        <v>NA</v>
      </c>
      <c r="CI23" s="8">
        <f t="shared" si="38"/>
        <v>-1.2004122161650595E-3</v>
      </c>
      <c r="CJ23">
        <v>6.8371407990000002</v>
      </c>
      <c r="CK23">
        <v>-3.5528914260000001E-4</v>
      </c>
      <c r="CL23">
        <v>22</v>
      </c>
      <c r="CM23" s="8">
        <f t="shared" si="39"/>
        <v>-9.4967456128849671E-5</v>
      </c>
      <c r="CN23" s="8" t="str">
        <f t="shared" si="40"/>
        <v>NA</v>
      </c>
      <c r="CO23" s="8">
        <f t="shared" si="41"/>
        <v>-2.6032168647115031E-4</v>
      </c>
      <c r="CP23">
        <v>6.4585727559999997</v>
      </c>
      <c r="CQ23">
        <v>-4.6333007120000002E-4</v>
      </c>
      <c r="CR23">
        <v>22</v>
      </c>
      <c r="CS23" s="8">
        <f t="shared" si="42"/>
        <v>-4.2589926401626799E-5</v>
      </c>
      <c r="CT23" s="8" t="str">
        <f t="shared" si="43"/>
        <v>NA</v>
      </c>
      <c r="CU23" s="8">
        <f t="shared" si="44"/>
        <v>-4.2074014479837323E-4</v>
      </c>
      <c r="CV23">
        <v>7.5548135580000002</v>
      </c>
      <c r="CW23">
        <v>-1.9682864289999999E-4</v>
      </c>
      <c r="CX23">
        <v>22</v>
      </c>
      <c r="CY23" s="8">
        <f t="shared" si="45"/>
        <v>-3.7797634810446679E-5</v>
      </c>
      <c r="CZ23" s="10" t="str">
        <f t="shared" si="46"/>
        <v>NA</v>
      </c>
      <c r="DA23" s="8">
        <f t="shared" si="47"/>
        <v>-1.5903100808955332E-4</v>
      </c>
      <c r="DB23" t="s">
        <v>2</v>
      </c>
      <c r="DC23" s="5" t="s">
        <v>12</v>
      </c>
    </row>
    <row r="24" spans="1:107" x14ac:dyDescent="0.25">
      <c r="A24" s="9">
        <v>45622.455555613429</v>
      </c>
      <c r="B24" t="s">
        <v>0</v>
      </c>
      <c r="C24">
        <v>23</v>
      </c>
      <c r="D24" s="7">
        <v>45622</v>
      </c>
      <c r="E24">
        <v>10.69500006</v>
      </c>
      <c r="F24">
        <v>14.014220720000001</v>
      </c>
      <c r="G24">
        <v>13.90587083</v>
      </c>
      <c r="H24">
        <v>14.16923749</v>
      </c>
      <c r="I24">
        <v>14.21055831</v>
      </c>
      <c r="J24">
        <v>4.8207504129999998</v>
      </c>
      <c r="K24">
        <v>-2.433759264E-4</v>
      </c>
      <c r="L24">
        <v>240</v>
      </c>
      <c r="M24" s="8">
        <f t="shared" si="1"/>
        <v>-6.7342149170983393E-5</v>
      </c>
      <c r="N24" s="8" t="str">
        <f t="shared" si="2"/>
        <v>NA</v>
      </c>
      <c r="O24" s="8">
        <f t="shared" si="3"/>
        <v>-1.7603377722901661E-4</v>
      </c>
      <c r="P24">
        <v>5.3446787379999998</v>
      </c>
      <c r="Q24" s="1">
        <v>-4.4529E-5</v>
      </c>
      <c r="R24">
        <v>240</v>
      </c>
      <c r="S24" s="8">
        <f t="shared" si="4"/>
        <v>-2.6788866116375788E-5</v>
      </c>
      <c r="T24" s="10" t="str">
        <f t="shared" si="5"/>
        <v>NA</v>
      </c>
      <c r="U24" s="8">
        <f t="shared" si="6"/>
        <v>-1.7740133883624212E-5</v>
      </c>
      <c r="V24">
        <v>5.0474179269999997</v>
      </c>
      <c r="W24" s="1">
        <v>-5.1622999999999997E-5</v>
      </c>
      <c r="X24">
        <v>240</v>
      </c>
      <c r="Y24" s="8">
        <f t="shared" si="7"/>
        <v>-7.050851876747632E-5</v>
      </c>
      <c r="Z24" s="8" t="str">
        <f t="shared" si="8"/>
        <v>NA</v>
      </c>
      <c r="AA24" s="8">
        <f t="shared" si="9"/>
        <v>1.8885518767476323E-5</v>
      </c>
      <c r="AB24">
        <v>4.924003323</v>
      </c>
      <c r="AC24">
        <v>-1.7167275459999999E-4</v>
      </c>
      <c r="AD24">
        <v>240</v>
      </c>
      <c r="AE24" s="8">
        <f t="shared" si="10"/>
        <v>-3.2609550344654003E-5</v>
      </c>
      <c r="AF24" s="8" t="str">
        <f t="shared" si="11"/>
        <v>NA</v>
      </c>
      <c r="AG24" s="8">
        <f t="shared" si="12"/>
        <v>-1.3906320425534599E-4</v>
      </c>
      <c r="AH24">
        <v>5.2454337520000003</v>
      </c>
      <c r="AI24">
        <v>-2.7631142610000001E-4</v>
      </c>
      <c r="AJ24">
        <v>240</v>
      </c>
      <c r="AK24" s="8">
        <f t="shared" si="13"/>
        <v>-3.4738245446832203E-5</v>
      </c>
      <c r="AL24" s="8" t="str">
        <f t="shared" si="14"/>
        <v>NA</v>
      </c>
      <c r="AM24" s="8">
        <f t="shared" si="15"/>
        <v>-2.415731806531678E-4</v>
      </c>
      <c r="AN24">
        <v>4.9431208389999997</v>
      </c>
      <c r="AO24">
        <v>-1.8029243159999999E-4</v>
      </c>
      <c r="AP24">
        <v>240</v>
      </c>
      <c r="AQ24" s="8">
        <f t="shared" si="16"/>
        <v>-3.2736157407966645E-5</v>
      </c>
      <c r="AR24" s="8" t="str">
        <f t="shared" si="17"/>
        <v>NA</v>
      </c>
      <c r="AS24" s="8">
        <f t="shared" si="18"/>
        <v>-1.4755627419203336E-4</v>
      </c>
      <c r="AT24">
        <v>4.8006862459999997</v>
      </c>
      <c r="AU24">
        <v>-4.013136431E-4</v>
      </c>
      <c r="AV24">
        <v>240</v>
      </c>
      <c r="AW24" s="8">
        <f t="shared" si="19"/>
        <v>-3.1792874528859251E-5</v>
      </c>
      <c r="AX24" s="8" t="str">
        <f t="shared" si="20"/>
        <v>NA</v>
      </c>
      <c r="AY24" s="8">
        <f t="shared" si="21"/>
        <v>-3.6952076857114073E-4</v>
      </c>
      <c r="AZ24">
        <v>5.0202433409999996</v>
      </c>
      <c r="BA24">
        <v>-1.0427298240000001E-4</v>
      </c>
      <c r="BB24">
        <v>240</v>
      </c>
      <c r="BC24" s="8">
        <f t="shared" si="22"/>
        <v>-7.0128910850182608E-5</v>
      </c>
      <c r="BD24" s="8" t="str">
        <f t="shared" si="23"/>
        <v>NA</v>
      </c>
      <c r="BE24" s="8">
        <f t="shared" si="24"/>
        <v>-3.4144071549817398E-5</v>
      </c>
      <c r="BF24">
        <v>4.8383495730000003</v>
      </c>
      <c r="BG24" s="1">
        <v>1.9565E-5</v>
      </c>
      <c r="BH24">
        <v>240</v>
      </c>
      <c r="BI24" s="8">
        <f t="shared" si="25"/>
        <v>-2.4251017748509804E-5</v>
      </c>
      <c r="BJ24" s="10" t="str">
        <f t="shared" si="26"/>
        <v>NA</v>
      </c>
      <c r="BK24" s="8">
        <f t="shared" si="27"/>
        <v>4.3816017748509804E-5</v>
      </c>
      <c r="BL24">
        <v>4.3296320919999998</v>
      </c>
      <c r="BM24">
        <v>-4.6617177909999999E-4</v>
      </c>
      <c r="BN24">
        <v>240</v>
      </c>
      <c r="BO24" s="8">
        <f t="shared" si="28"/>
        <v>-2.8673286026924081E-5</v>
      </c>
      <c r="BP24" s="8" t="str">
        <f t="shared" si="29"/>
        <v>NA</v>
      </c>
      <c r="BQ24" s="8">
        <f t="shared" si="0"/>
        <v>-4.3749849307307589E-4</v>
      </c>
      <c r="BR24">
        <v>4.5908881560000001</v>
      </c>
      <c r="BS24" s="1">
        <v>-1.12450424E-4</v>
      </c>
      <c r="BT24">
        <v>245</v>
      </c>
      <c r="BU24" s="8">
        <f t="shared" si="30"/>
        <v>-6.413115148939217E-5</v>
      </c>
      <c r="BV24" s="8" t="str">
        <f t="shared" si="31"/>
        <v>NA</v>
      </c>
      <c r="BW24" s="8">
        <f t="shared" si="32"/>
        <v>-4.8319272510607825E-5</v>
      </c>
      <c r="BX24">
        <v>4.7897079089999997</v>
      </c>
      <c r="BY24">
        <v>-1.8626893110000001E-4</v>
      </c>
      <c r="BZ24">
        <v>240</v>
      </c>
      <c r="CA24" s="8">
        <f t="shared" si="33"/>
        <v>-3.172016973773333E-5</v>
      </c>
      <c r="CB24" s="8" t="str">
        <f t="shared" si="34"/>
        <v>NA</v>
      </c>
      <c r="CC24" s="8">
        <f t="shared" si="35"/>
        <v>-1.5454876136226667E-4</v>
      </c>
      <c r="CD24">
        <v>4.9631695770000004</v>
      </c>
      <c r="CE24">
        <v>2.2179295459999999E-4</v>
      </c>
      <c r="CF24">
        <v>240</v>
      </c>
      <c r="CG24" s="8">
        <f t="shared" si="36"/>
        <v>-2.4876646816170615E-5</v>
      </c>
      <c r="CH24" s="8" t="str">
        <f t="shared" si="37"/>
        <v>NA</v>
      </c>
      <c r="CI24" s="8">
        <f t="shared" si="38"/>
        <v>2.4666960141617059E-4</v>
      </c>
      <c r="CJ24">
        <v>4.6037895820000001</v>
      </c>
      <c r="CK24">
        <v>-1.319492485E-4</v>
      </c>
      <c r="CL24">
        <v>240</v>
      </c>
      <c r="CM24" s="8">
        <f t="shared" si="39"/>
        <v>-6.4311374417313832E-5</v>
      </c>
      <c r="CN24" s="8" t="str">
        <f t="shared" si="40"/>
        <v>NA</v>
      </c>
      <c r="CO24" s="8">
        <f t="shared" si="41"/>
        <v>-6.7637874082686171E-5</v>
      </c>
      <c r="CP24">
        <v>4.681038751</v>
      </c>
      <c r="CQ24">
        <v>-1.149290884E-4</v>
      </c>
      <c r="CR24">
        <v>240</v>
      </c>
      <c r="CS24" s="8">
        <f t="shared" si="42"/>
        <v>-3.1000500772003808E-5</v>
      </c>
      <c r="CT24" s="8" t="str">
        <f t="shared" si="43"/>
        <v>NA</v>
      </c>
      <c r="CU24" s="8">
        <f t="shared" si="44"/>
        <v>-8.3928587627996189E-5</v>
      </c>
      <c r="CV24">
        <v>4.9301920729999997</v>
      </c>
      <c r="CW24" s="1">
        <v>3.3243E-5</v>
      </c>
      <c r="CX24">
        <v>240</v>
      </c>
      <c r="CY24" s="8">
        <f t="shared" si="45"/>
        <v>-2.4711355321056569E-5</v>
      </c>
      <c r="CZ24" s="10" t="str">
        <f t="shared" si="46"/>
        <v>NA</v>
      </c>
      <c r="DA24" s="8">
        <f t="shared" si="47"/>
        <v>5.7954355321056569E-5</v>
      </c>
      <c r="DB24" t="s">
        <v>3</v>
      </c>
      <c r="DC24" s="5" t="s">
        <v>12</v>
      </c>
    </row>
    <row r="25" spans="1:107" x14ac:dyDescent="0.25">
      <c r="A25" s="9">
        <v>45622.469444444447</v>
      </c>
      <c r="B25" t="s">
        <v>0</v>
      </c>
      <c r="C25">
        <v>24</v>
      </c>
      <c r="D25" s="7">
        <v>45622</v>
      </c>
      <c r="E25">
        <v>11.161666629999999</v>
      </c>
      <c r="F25">
        <v>14.03439171</v>
      </c>
      <c r="G25">
        <v>13.91196255</v>
      </c>
      <c r="H25">
        <v>14.22227919</v>
      </c>
      <c r="I25">
        <v>14.29582089</v>
      </c>
      <c r="J25">
        <v>4.4619479240000004</v>
      </c>
      <c r="K25">
        <v>-3.577148593E-4</v>
      </c>
      <c r="L25">
        <v>240</v>
      </c>
      <c r="M25" s="8">
        <f t="shared" si="1"/>
        <v>-6.2494504155962056E-5</v>
      </c>
      <c r="N25" s="8" t="str">
        <f t="shared" si="2"/>
        <v>NA</v>
      </c>
      <c r="O25" s="8">
        <f t="shared" si="3"/>
        <v>-2.9522035514403794E-4</v>
      </c>
      <c r="P25">
        <v>5.313567505</v>
      </c>
      <c r="Q25" s="1">
        <v>-7.9493000000000006E-5</v>
      </c>
      <c r="R25">
        <v>240</v>
      </c>
      <c r="S25" s="8">
        <f t="shared" si="4"/>
        <v>-2.6655494186098356E-5</v>
      </c>
      <c r="T25" s="10" t="str">
        <f t="shared" si="5"/>
        <v>NA</v>
      </c>
      <c r="U25" s="8">
        <f t="shared" si="6"/>
        <v>-5.283750581390165E-5</v>
      </c>
      <c r="V25">
        <v>4.9663478970000003</v>
      </c>
      <c r="W25" s="1">
        <v>-6.8765999999999999E-5</v>
      </c>
      <c r="X25">
        <v>240</v>
      </c>
      <c r="Y25" s="8">
        <f t="shared" si="7"/>
        <v>-6.9559182351636045E-5</v>
      </c>
      <c r="Z25" s="8" t="str">
        <f t="shared" si="8"/>
        <v>NA</v>
      </c>
      <c r="AA25" s="8">
        <f t="shared" si="9"/>
        <v>7.9318235163604669E-7</v>
      </c>
      <c r="AB25">
        <v>4.709073321</v>
      </c>
      <c r="AC25">
        <v>-1.740254822E-4</v>
      </c>
      <c r="AD25">
        <v>240</v>
      </c>
      <c r="AE25" s="8">
        <f t="shared" si="10"/>
        <v>-3.1248022991805125E-5</v>
      </c>
      <c r="AF25" s="8" t="str">
        <f t="shared" si="11"/>
        <v>NA</v>
      </c>
      <c r="AG25" s="8">
        <f t="shared" si="12"/>
        <v>-1.4277745920819487E-4</v>
      </c>
      <c r="AH25">
        <v>4.9428645849999997</v>
      </c>
      <c r="AI25">
        <v>-2.2635262570000001E-4</v>
      </c>
      <c r="AJ25">
        <v>240</v>
      </c>
      <c r="AK25" s="8">
        <f t="shared" si="13"/>
        <v>-3.2799392931231723E-5</v>
      </c>
      <c r="AL25" s="8" t="str">
        <f t="shared" si="14"/>
        <v>NA</v>
      </c>
      <c r="AM25" s="8">
        <f t="shared" si="15"/>
        <v>-1.935532327687683E-4</v>
      </c>
      <c r="AN25">
        <v>4.7273708320000001</v>
      </c>
      <c r="AO25">
        <v>-1.6769306709999999E-4</v>
      </c>
      <c r="AP25">
        <v>240</v>
      </c>
      <c r="AQ25" s="8">
        <f t="shared" si="16"/>
        <v>-3.1369439883292264E-5</v>
      </c>
      <c r="AR25" s="8" t="str">
        <f t="shared" si="17"/>
        <v>NA</v>
      </c>
      <c r="AS25" s="8">
        <f t="shared" si="18"/>
        <v>-1.3632362721670773E-4</v>
      </c>
      <c r="AT25">
        <v>4.3393975119999997</v>
      </c>
      <c r="AU25">
        <v>-3.7270284090000001E-4</v>
      </c>
      <c r="AV25">
        <v>240</v>
      </c>
      <c r="AW25" s="8">
        <f t="shared" si="19"/>
        <v>-2.8794963251233259E-5</v>
      </c>
      <c r="AX25" s="8" t="str">
        <f t="shared" si="20"/>
        <v>NA</v>
      </c>
      <c r="AY25" s="8">
        <f t="shared" si="21"/>
        <v>-3.4390787764876677E-4</v>
      </c>
      <c r="AZ25">
        <v>4.8492899969999996</v>
      </c>
      <c r="BA25">
        <v>-1.5847199119999999E-4</v>
      </c>
      <c r="BB25">
        <v>240</v>
      </c>
      <c r="BC25" s="8">
        <f t="shared" si="22"/>
        <v>-6.7919657296067914E-5</v>
      </c>
      <c r="BD25" s="8" t="str">
        <f t="shared" si="23"/>
        <v>NA</v>
      </c>
      <c r="BE25" s="8">
        <f t="shared" si="24"/>
        <v>-9.0552333903932074E-5</v>
      </c>
      <c r="BF25">
        <v>4.8654466630000002</v>
      </c>
      <c r="BG25" s="1">
        <v>3.8943000000000003E-5</v>
      </c>
      <c r="BH25">
        <v>240</v>
      </c>
      <c r="BI25" s="8">
        <f t="shared" si="25"/>
        <v>-2.4407497433001587E-5</v>
      </c>
      <c r="BJ25" s="10" t="str">
        <f t="shared" si="26"/>
        <v>NA</v>
      </c>
      <c r="BK25" s="8">
        <f t="shared" si="27"/>
        <v>6.335049743300159E-5</v>
      </c>
      <c r="BL25">
        <v>3.700751237</v>
      </c>
      <c r="BM25">
        <v>-5.3502401730000002E-4</v>
      </c>
      <c r="BN25">
        <v>240</v>
      </c>
      <c r="BO25" s="8">
        <f t="shared" si="28"/>
        <v>-2.4557094752597775E-5</v>
      </c>
      <c r="BP25" s="8" t="str">
        <f t="shared" si="29"/>
        <v>NA</v>
      </c>
      <c r="BQ25" s="8">
        <f t="shared" si="0"/>
        <v>-5.104669225474023E-4</v>
      </c>
      <c r="BR25">
        <v>4.4198783180000003</v>
      </c>
      <c r="BS25">
        <v>-1.768145702E-4</v>
      </c>
      <c r="BT25">
        <v>240</v>
      </c>
      <c r="BU25" s="8">
        <f t="shared" si="30"/>
        <v>-6.1905272902754198E-5</v>
      </c>
      <c r="BV25" s="8" t="str">
        <f t="shared" si="31"/>
        <v>NA</v>
      </c>
      <c r="BW25" s="8">
        <f t="shared" si="32"/>
        <v>-1.149092972972458E-4</v>
      </c>
      <c r="BX25">
        <v>4.5760012449999996</v>
      </c>
      <c r="BY25">
        <v>-1.7167248519999999E-4</v>
      </c>
      <c r="BZ25">
        <v>240</v>
      </c>
      <c r="CA25" s="8">
        <f t="shared" si="33"/>
        <v>-3.0364995906227233E-5</v>
      </c>
      <c r="CB25" s="8" t="str">
        <f t="shared" si="34"/>
        <v>NA</v>
      </c>
      <c r="CC25" s="8">
        <f t="shared" si="35"/>
        <v>-1.4130748929377276E-4</v>
      </c>
      <c r="CD25">
        <v>5.3010541739999999</v>
      </c>
      <c r="CE25">
        <v>-2.8311229410000002E-4</v>
      </c>
      <c r="CF25">
        <v>240</v>
      </c>
      <c r="CG25" s="8">
        <f t="shared" si="36"/>
        <v>-2.6592721101648905E-5</v>
      </c>
      <c r="CH25" s="8" t="str">
        <f t="shared" si="37"/>
        <v>NA</v>
      </c>
      <c r="CI25" s="8">
        <f t="shared" si="38"/>
        <v>-2.5651957299835111E-4</v>
      </c>
      <c r="CJ25">
        <v>4.4107450049999999</v>
      </c>
      <c r="CK25">
        <v>-1.3321412510000001E-4</v>
      </c>
      <c r="CL25">
        <v>240</v>
      </c>
      <c r="CM25" s="8">
        <f t="shared" si="39"/>
        <v>-6.1777350776149787E-5</v>
      </c>
      <c r="CN25" s="8" t="str">
        <f t="shared" si="40"/>
        <v>NA</v>
      </c>
      <c r="CO25" s="8">
        <f t="shared" si="41"/>
        <v>-7.1436774323850222E-5</v>
      </c>
      <c r="CP25">
        <v>4.5271554209999998</v>
      </c>
      <c r="CQ25">
        <v>-1.308556065E-4</v>
      </c>
      <c r="CR25">
        <v>240</v>
      </c>
      <c r="CS25" s="8">
        <f t="shared" si="42"/>
        <v>-3.0040869410978371E-5</v>
      </c>
      <c r="CT25" s="8" t="str">
        <f t="shared" si="43"/>
        <v>NA</v>
      </c>
      <c r="CU25" s="8">
        <f t="shared" si="44"/>
        <v>-1.0081473708902163E-4</v>
      </c>
      <c r="CV25">
        <v>4.968470838</v>
      </c>
      <c r="CW25" s="1">
        <v>4.5334000000000003E-5</v>
      </c>
      <c r="CX25">
        <v>240</v>
      </c>
      <c r="CY25" s="8">
        <f t="shared" si="45"/>
        <v>-2.4924317873347172E-5</v>
      </c>
      <c r="CZ25" s="10" t="str">
        <f t="shared" si="46"/>
        <v>NA</v>
      </c>
      <c r="DA25" s="8">
        <f t="shared" si="47"/>
        <v>7.0258317873347182E-5</v>
      </c>
      <c r="DB25" t="s">
        <v>3</v>
      </c>
      <c r="DC25" s="5" t="s">
        <v>12</v>
      </c>
    </row>
    <row r="26" spans="1:107" x14ac:dyDescent="0.25">
      <c r="A26" s="9">
        <v>45622.48333333333</v>
      </c>
      <c r="B26" t="s">
        <v>0</v>
      </c>
      <c r="C26">
        <v>25</v>
      </c>
      <c r="D26" s="7">
        <v>45622</v>
      </c>
      <c r="E26">
        <v>11.361666680000001</v>
      </c>
      <c r="F26">
        <v>14.0160958</v>
      </c>
      <c r="G26">
        <v>13.89884588</v>
      </c>
      <c r="H26">
        <v>14.122275009999999</v>
      </c>
      <c r="I26">
        <v>14.17772503</v>
      </c>
      <c r="J26">
        <v>4.0975375039999999</v>
      </c>
      <c r="K26">
        <v>-2.5730694569999998E-4</v>
      </c>
      <c r="L26">
        <v>240</v>
      </c>
      <c r="M26" s="8">
        <f t="shared" si="1"/>
        <v>-5.7541643844275627E-5</v>
      </c>
      <c r="N26" s="8">
        <f t="shared" si="2"/>
        <v>3.507006108077618E-6</v>
      </c>
      <c r="O26" s="8">
        <f t="shared" si="3"/>
        <v>-2.0327230796380198E-4</v>
      </c>
      <c r="P26">
        <v>5.1975595669999999</v>
      </c>
      <c r="Q26" s="1">
        <v>-4.3927000000000001E-5</v>
      </c>
      <c r="R26">
        <v>240</v>
      </c>
      <c r="S26" s="8">
        <f t="shared" si="4"/>
        <v>-2.6095613524900321E-5</v>
      </c>
      <c r="T26" s="10" t="str">
        <f t="shared" si="5"/>
        <v>NA</v>
      </c>
      <c r="U26" s="8">
        <f t="shared" si="6"/>
        <v>-1.7831386475099681E-5</v>
      </c>
      <c r="V26">
        <v>4.8883970740000002</v>
      </c>
      <c r="W26" s="1">
        <v>-8.3053000000000006E-5</v>
      </c>
      <c r="X26">
        <v>240</v>
      </c>
      <c r="Y26" s="8">
        <f t="shared" si="7"/>
        <v>-6.8647670247536829E-5</v>
      </c>
      <c r="Z26" s="8" t="str">
        <f t="shared" si="8"/>
        <v>NA</v>
      </c>
      <c r="AA26" s="8">
        <f t="shared" si="9"/>
        <v>-1.4405329752463177E-5</v>
      </c>
      <c r="AB26">
        <v>4.4943587440000003</v>
      </c>
      <c r="AC26">
        <v>-1.964044894E-4</v>
      </c>
      <c r="AD26">
        <v>240</v>
      </c>
      <c r="AE26" s="8">
        <f t="shared" si="10"/>
        <v>-2.9882281299925783E-5</v>
      </c>
      <c r="AF26" s="8" t="str">
        <f t="shared" si="11"/>
        <v>NA</v>
      </c>
      <c r="AG26" s="8">
        <f t="shared" si="12"/>
        <v>-1.6652220810007423E-4</v>
      </c>
      <c r="AH26">
        <v>4.6461158259999999</v>
      </c>
      <c r="AI26">
        <v>-2.5419516589999998E-4</v>
      </c>
      <c r="AJ26">
        <v>240</v>
      </c>
      <c r="AK26" s="8">
        <f t="shared" si="13"/>
        <v>-3.0891290164568364E-5</v>
      </c>
      <c r="AL26" s="8" t="str">
        <f t="shared" si="14"/>
        <v>NA</v>
      </c>
      <c r="AM26" s="8">
        <f t="shared" si="15"/>
        <v>-2.2330387573543163E-4</v>
      </c>
      <c r="AN26">
        <v>4.5242704170000003</v>
      </c>
      <c r="AO26">
        <v>-1.9029491820000001E-4</v>
      </c>
      <c r="AP26">
        <v>240</v>
      </c>
      <c r="AQ26" s="8">
        <f t="shared" si="16"/>
        <v>-3.0081159288455438E-5</v>
      </c>
      <c r="AR26" s="8" t="str">
        <f t="shared" si="17"/>
        <v>NA</v>
      </c>
      <c r="AS26" s="8">
        <f t="shared" si="18"/>
        <v>-1.6021375891154456E-4</v>
      </c>
      <c r="AT26">
        <v>3.9175033529999999</v>
      </c>
      <c r="AU26">
        <v>-3.2079361060000002E-4</v>
      </c>
      <c r="AV26">
        <v>240</v>
      </c>
      <c r="AW26" s="8">
        <f t="shared" si="19"/>
        <v>-2.6046860932948353E-5</v>
      </c>
      <c r="AX26" s="8" t="str">
        <f t="shared" si="20"/>
        <v>NA</v>
      </c>
      <c r="AY26" s="8">
        <f t="shared" si="21"/>
        <v>-2.9474674966705166E-4</v>
      </c>
      <c r="AZ26">
        <v>4.67022168</v>
      </c>
      <c r="BA26">
        <v>-1.666782787E-4</v>
      </c>
      <c r="BB26">
        <v>240</v>
      </c>
      <c r="BC26" s="8">
        <f t="shared" si="22"/>
        <v>-6.5583837200279262E-5</v>
      </c>
      <c r="BD26" s="8" t="str">
        <f t="shared" si="23"/>
        <v>NA</v>
      </c>
      <c r="BE26" s="8">
        <f t="shared" si="24"/>
        <v>-1.0109444149972074E-4</v>
      </c>
      <c r="BF26">
        <v>4.9092808110000004</v>
      </c>
      <c r="BG26" s="1">
        <v>8.8251999999999998E-6</v>
      </c>
      <c r="BH26">
        <v>240</v>
      </c>
      <c r="BI26" s="8">
        <f t="shared" si="25"/>
        <v>-2.4648239828256543E-5</v>
      </c>
      <c r="BJ26" s="10" t="str">
        <f t="shared" si="26"/>
        <v>NA</v>
      </c>
      <c r="BK26" s="8">
        <f t="shared" si="27"/>
        <v>3.3473439828256541E-5</v>
      </c>
      <c r="BL26">
        <v>3.2081345649999999</v>
      </c>
      <c r="BM26">
        <v>-4.1175721450000002E-4</v>
      </c>
      <c r="BN26">
        <v>240</v>
      </c>
      <c r="BO26" s="8">
        <f t="shared" si="28"/>
        <v>-2.1330379922903864E-5</v>
      </c>
      <c r="BP26" s="8" t="str">
        <f t="shared" si="29"/>
        <v>NA</v>
      </c>
      <c r="BQ26" s="8">
        <f t="shared" si="0"/>
        <v>-3.9042683457709616E-4</v>
      </c>
      <c r="BR26">
        <v>4.2693115989999999</v>
      </c>
      <c r="BS26">
        <v>-2.1911440310000001E-4</v>
      </c>
      <c r="BT26">
        <v>95</v>
      </c>
      <c r="BU26" s="8">
        <f t="shared" si="30"/>
        <v>-5.9953864302664086E-5</v>
      </c>
      <c r="BV26" s="8">
        <f t="shared" si="31"/>
        <v>5.3157701737558381E-7</v>
      </c>
      <c r="BW26" s="8">
        <f t="shared" si="32"/>
        <v>-1.5969211581471151E-4</v>
      </c>
      <c r="BX26">
        <v>4.3510083420000001</v>
      </c>
      <c r="BY26">
        <v>-2.1439213819999999E-4</v>
      </c>
      <c r="BZ26">
        <v>240</v>
      </c>
      <c r="CA26" s="8">
        <f t="shared" si="33"/>
        <v>-2.8929167122571753E-5</v>
      </c>
      <c r="CB26" s="8" t="str">
        <f t="shared" si="34"/>
        <v>NA</v>
      </c>
      <c r="CC26" s="8">
        <f t="shared" si="35"/>
        <v>-1.8546297107742825E-4</v>
      </c>
      <c r="CD26">
        <v>5.0653345999999999</v>
      </c>
      <c r="CE26">
        <v>1.5470687789999999E-4</v>
      </c>
      <c r="CF26">
        <v>240</v>
      </c>
      <c r="CG26" s="8">
        <f t="shared" si="36"/>
        <v>-2.543174587842209E-5</v>
      </c>
      <c r="CH26" s="8" t="str">
        <f t="shared" si="37"/>
        <v>NA</v>
      </c>
      <c r="CI26" s="8">
        <f t="shared" si="38"/>
        <v>1.8013862377842208E-4</v>
      </c>
      <c r="CJ26">
        <v>4.2551045800000002</v>
      </c>
      <c r="CK26">
        <v>-1.4675421949999999E-4</v>
      </c>
      <c r="CL26">
        <v>240</v>
      </c>
      <c r="CM26" s="8">
        <f t="shared" si="39"/>
        <v>-5.9754355396012516E-5</v>
      </c>
      <c r="CN26" s="8">
        <f t="shared" si="40"/>
        <v>7.7766754473220174E-7</v>
      </c>
      <c r="CO26" s="8">
        <f t="shared" si="41"/>
        <v>-8.7777531648719674E-5</v>
      </c>
      <c r="CP26">
        <v>4.3115258360000004</v>
      </c>
      <c r="CQ26">
        <v>-2.8498064689999998E-4</v>
      </c>
      <c r="CR26">
        <v>240</v>
      </c>
      <c r="CS26" s="8">
        <f t="shared" si="42"/>
        <v>-2.8666654177361701E-5</v>
      </c>
      <c r="CT26" s="8" t="str">
        <f t="shared" si="43"/>
        <v>NA</v>
      </c>
      <c r="CU26" s="8">
        <f t="shared" si="44"/>
        <v>-2.5631399272263829E-4</v>
      </c>
      <c r="CV26">
        <v>5.012274992</v>
      </c>
      <c r="CW26" s="1">
        <v>6.8259000000000002E-6</v>
      </c>
      <c r="CX26">
        <v>240</v>
      </c>
      <c r="CY26" s="8">
        <f t="shared" si="45"/>
        <v>-2.5165347195289751E-5</v>
      </c>
      <c r="CZ26" s="10" t="str">
        <f t="shared" si="46"/>
        <v>NA</v>
      </c>
      <c r="DA26" s="8">
        <f t="shared" si="47"/>
        <v>3.1991247195289749E-5</v>
      </c>
      <c r="DB26" t="s">
        <v>3</v>
      </c>
      <c r="DC26" s="5" t="s">
        <v>12</v>
      </c>
    </row>
    <row r="27" spans="1:107" x14ac:dyDescent="0.25">
      <c r="A27" s="9">
        <v>45622.497222106482</v>
      </c>
      <c r="B27" t="s">
        <v>0</v>
      </c>
      <c r="C27">
        <v>26</v>
      </c>
      <c r="D27" s="7">
        <v>45622</v>
      </c>
      <c r="E27">
        <v>11.69500006</v>
      </c>
      <c r="F27">
        <v>14.011616650000001</v>
      </c>
      <c r="G27">
        <v>13.8906416</v>
      </c>
      <c r="H27">
        <v>14.29059168</v>
      </c>
      <c r="I27">
        <v>14.345824990000001</v>
      </c>
      <c r="J27">
        <v>3.8209662510000002</v>
      </c>
      <c r="K27">
        <v>-2.0066728389999999E-4</v>
      </c>
      <c r="L27">
        <v>240</v>
      </c>
      <c r="M27" s="8">
        <f t="shared" si="1"/>
        <v>-5.3798667928558581E-5</v>
      </c>
      <c r="N27" s="8">
        <f t="shared" si="2"/>
        <v>8.2977060784550545E-6</v>
      </c>
      <c r="O27" s="8">
        <f t="shared" si="3"/>
        <v>-1.5516632204989647E-4</v>
      </c>
      <c r="P27">
        <v>5.2124275029999998</v>
      </c>
      <c r="Q27" s="1">
        <v>3.8531000000000001E-5</v>
      </c>
      <c r="R27">
        <v>240</v>
      </c>
      <c r="S27" s="8">
        <f t="shared" si="4"/>
        <v>-2.6192397358562262E-5</v>
      </c>
      <c r="T27" s="10" t="str">
        <f t="shared" si="5"/>
        <v>NA</v>
      </c>
      <c r="U27" s="8">
        <f t="shared" si="6"/>
        <v>6.472339735856227E-5</v>
      </c>
      <c r="V27">
        <v>4.7953141749999997</v>
      </c>
      <c r="W27" s="1">
        <v>-8.4393000000000003E-5</v>
      </c>
      <c r="X27">
        <v>240</v>
      </c>
      <c r="Y27" s="8">
        <f t="shared" si="7"/>
        <v>-6.7517349792455618E-5</v>
      </c>
      <c r="Z27" s="8" t="str">
        <f t="shared" si="8"/>
        <v>NA</v>
      </c>
      <c r="AA27" s="8">
        <f t="shared" si="9"/>
        <v>-1.6875650207544385E-5</v>
      </c>
      <c r="AB27">
        <v>4.2838841780000001</v>
      </c>
      <c r="AC27">
        <v>-1.630287662E-4</v>
      </c>
      <c r="AD27">
        <v>240</v>
      </c>
      <c r="AE27" s="8">
        <f t="shared" si="10"/>
        <v>-2.853914472674489E-5</v>
      </c>
      <c r="AF27" s="8" t="str">
        <f t="shared" si="11"/>
        <v>NA</v>
      </c>
      <c r="AG27" s="8">
        <f t="shared" si="12"/>
        <v>-1.3448962147325511E-4</v>
      </c>
      <c r="AH27">
        <v>4.3026325090000004</v>
      </c>
      <c r="AI27">
        <v>-2.7255637240000002E-4</v>
      </c>
      <c r="AJ27">
        <v>240</v>
      </c>
      <c r="AK27" s="8">
        <f t="shared" si="13"/>
        <v>-2.8664045706687752E-5</v>
      </c>
      <c r="AL27" s="8" t="str">
        <f t="shared" si="14"/>
        <v>NA</v>
      </c>
      <c r="AM27" s="8">
        <f t="shared" si="15"/>
        <v>-2.4389232669331227E-4</v>
      </c>
      <c r="AN27">
        <v>4.3078037419999999</v>
      </c>
      <c r="AO27">
        <v>-1.7168499360000001E-4</v>
      </c>
      <c r="AP27">
        <v>240</v>
      </c>
      <c r="AQ27" s="8">
        <f t="shared" si="16"/>
        <v>-2.869849635027906E-5</v>
      </c>
      <c r="AR27" s="8" t="str">
        <f t="shared" si="17"/>
        <v>NA</v>
      </c>
      <c r="AS27" s="8">
        <f t="shared" si="18"/>
        <v>-1.4298649724972095E-4</v>
      </c>
      <c r="AT27">
        <v>3.557437491</v>
      </c>
      <c r="AU27">
        <v>-2.7102872979999998E-4</v>
      </c>
      <c r="AV27">
        <v>240</v>
      </c>
      <c r="AW27" s="8">
        <f t="shared" si="19"/>
        <v>-2.3699572442548239E-5</v>
      </c>
      <c r="AX27" s="8" t="str">
        <f t="shared" si="20"/>
        <v>NA</v>
      </c>
      <c r="AY27" s="8">
        <f t="shared" si="21"/>
        <v>-2.4732915735745174E-4</v>
      </c>
      <c r="AZ27">
        <v>4.4997745910000004</v>
      </c>
      <c r="BA27">
        <v>-1.395241215E-4</v>
      </c>
      <c r="BB27">
        <v>240</v>
      </c>
      <c r="BC27" s="8">
        <f t="shared" si="22"/>
        <v>-6.3356193976122743E-5</v>
      </c>
      <c r="BD27" s="8" t="str">
        <f t="shared" si="23"/>
        <v>NA</v>
      </c>
      <c r="BE27" s="8">
        <f t="shared" si="24"/>
        <v>-7.6167927523877261E-5</v>
      </c>
      <c r="BF27">
        <v>4.9064370950000002</v>
      </c>
      <c r="BG27" s="1">
        <v>1.0096E-5</v>
      </c>
      <c r="BH27">
        <v>240</v>
      </c>
      <c r="BI27" s="8">
        <f t="shared" si="25"/>
        <v>-2.4654798543109805E-5</v>
      </c>
      <c r="BJ27" s="10" t="str">
        <f t="shared" si="26"/>
        <v>NA</v>
      </c>
      <c r="BK27" s="8">
        <f t="shared" si="27"/>
        <v>3.4750798543109801E-5</v>
      </c>
      <c r="BL27">
        <v>2.767331247</v>
      </c>
      <c r="BM27">
        <v>-3.2420165180000002E-4</v>
      </c>
      <c r="BN27">
        <v>240</v>
      </c>
      <c r="BO27" s="8">
        <f t="shared" si="28"/>
        <v>-1.843590155181278E-5</v>
      </c>
      <c r="BP27" s="8" t="str">
        <f t="shared" si="29"/>
        <v>NA</v>
      </c>
      <c r="BQ27" s="8">
        <f t="shared" si="0"/>
        <v>-3.0576575024818725E-4</v>
      </c>
      <c r="BR27">
        <v>4.0560129180000004</v>
      </c>
      <c r="BS27">
        <v>-2.3500580859999999E-4</v>
      </c>
      <c r="BT27">
        <v>240</v>
      </c>
      <c r="BU27" s="8">
        <f t="shared" si="30"/>
        <v>-5.7108091973415838E-5</v>
      </c>
      <c r="BV27" s="8">
        <f t="shared" si="31"/>
        <v>4.226284886194628E-6</v>
      </c>
      <c r="BW27" s="8">
        <f t="shared" si="32"/>
        <v>-1.8212400151277879E-4</v>
      </c>
      <c r="BX27">
        <v>4.1150779010000003</v>
      </c>
      <c r="BY27">
        <v>-1.8710383449999999E-4</v>
      </c>
      <c r="BZ27">
        <v>240</v>
      </c>
      <c r="CA27" s="8">
        <f t="shared" si="33"/>
        <v>-2.7414560921508784E-5</v>
      </c>
      <c r="CB27" s="8" t="str">
        <f t="shared" si="34"/>
        <v>NA</v>
      </c>
      <c r="CC27" s="8">
        <f t="shared" si="35"/>
        <v>-1.5968927357849121E-4</v>
      </c>
      <c r="CD27">
        <v>5.4743629179999997</v>
      </c>
      <c r="CE27">
        <v>2.716441197E-4</v>
      </c>
      <c r="CF27">
        <v>240</v>
      </c>
      <c r="CG27" s="8">
        <f t="shared" si="36"/>
        <v>-2.7508620263918974E-5</v>
      </c>
      <c r="CH27" s="8" t="str">
        <f t="shared" si="37"/>
        <v>NA</v>
      </c>
      <c r="CI27" s="8">
        <f t="shared" si="38"/>
        <v>2.9915273996391898E-4</v>
      </c>
      <c r="CJ27">
        <v>4.0530524989999996</v>
      </c>
      <c r="CK27">
        <v>-1.660155794E-4</v>
      </c>
      <c r="CL27">
        <v>240</v>
      </c>
      <c r="CM27" s="8">
        <f t="shared" si="39"/>
        <v>-5.70664096898655E-5</v>
      </c>
      <c r="CN27" s="8">
        <f t="shared" si="40"/>
        <v>4.2775645440107282E-6</v>
      </c>
      <c r="CO27" s="8">
        <f t="shared" si="41"/>
        <v>-1.1322673425414523E-4</v>
      </c>
      <c r="CP27">
        <v>3.9311620839999999</v>
      </c>
      <c r="CQ27">
        <v>-2.8615800320000001E-4</v>
      </c>
      <c r="CR27">
        <v>240</v>
      </c>
      <c r="CS27" s="8">
        <f t="shared" si="42"/>
        <v>-2.6189317684108511E-5</v>
      </c>
      <c r="CT27" s="8" t="str">
        <f t="shared" si="43"/>
        <v>NA</v>
      </c>
      <c r="CU27" s="8">
        <f t="shared" si="44"/>
        <v>-2.5996868551589152E-4</v>
      </c>
      <c r="CV27">
        <v>5.015787081</v>
      </c>
      <c r="CW27" s="1">
        <v>2.1705E-5</v>
      </c>
      <c r="CX27">
        <v>240</v>
      </c>
      <c r="CY27" s="8">
        <f t="shared" si="45"/>
        <v>-2.5204281156118198E-5</v>
      </c>
      <c r="CZ27" s="10" t="str">
        <f t="shared" si="46"/>
        <v>NA</v>
      </c>
      <c r="DA27" s="8">
        <f t="shared" si="47"/>
        <v>4.6909281156118197E-5</v>
      </c>
      <c r="DB27" t="s">
        <v>3</v>
      </c>
      <c r="DC27" s="5" t="s">
        <v>12</v>
      </c>
    </row>
    <row r="28" spans="1:107" x14ac:dyDescent="0.25">
      <c r="A28" s="9">
        <v>45622.511110937499</v>
      </c>
      <c r="B28" t="s">
        <v>0</v>
      </c>
      <c r="C28">
        <v>27</v>
      </c>
      <c r="D28" s="7">
        <v>45622</v>
      </c>
      <c r="E28">
        <v>12.161666629999999</v>
      </c>
      <c r="F28">
        <v>14.02637502</v>
      </c>
      <c r="G28">
        <v>13.90015002</v>
      </c>
      <c r="H28">
        <v>14.15882929</v>
      </c>
      <c r="I28">
        <v>14.14715007</v>
      </c>
      <c r="J28">
        <v>3.5804408209999998</v>
      </c>
      <c r="K28">
        <v>-1.9023555620000001E-4</v>
      </c>
      <c r="L28">
        <v>240</v>
      </c>
      <c r="M28" s="8">
        <f t="shared" si="1"/>
        <v>-5.0544143260506481E-5</v>
      </c>
      <c r="N28" s="8">
        <f t="shared" si="2"/>
        <v>1.2464029070729393E-5</v>
      </c>
      <c r="O28" s="8">
        <f t="shared" si="3"/>
        <v>-1.5215544201022292E-4</v>
      </c>
      <c r="P28">
        <v>5.265682924</v>
      </c>
      <c r="Q28" s="1">
        <v>5.8208999999999998E-5</v>
      </c>
      <c r="R28">
        <v>240</v>
      </c>
      <c r="S28" s="8">
        <f t="shared" si="4"/>
        <v>-2.6482367324150895E-5</v>
      </c>
      <c r="T28" s="10" t="str">
        <f t="shared" si="5"/>
        <v>NA</v>
      </c>
      <c r="U28" s="8">
        <f t="shared" si="6"/>
        <v>8.4691367324150893E-5</v>
      </c>
      <c r="V28">
        <v>4.6927529339999996</v>
      </c>
      <c r="W28" s="1">
        <v>-7.8437999999999997E-5</v>
      </c>
      <c r="X28">
        <v>240</v>
      </c>
      <c r="Y28" s="8">
        <f t="shared" si="7"/>
        <v>-6.6246361395246224E-5</v>
      </c>
      <c r="Z28" s="8" t="str">
        <f t="shared" si="8"/>
        <v>NA</v>
      </c>
      <c r="AA28" s="8">
        <f t="shared" si="9"/>
        <v>-1.2191638604753773E-5</v>
      </c>
      <c r="AB28">
        <v>4.0894787509999997</v>
      </c>
      <c r="AC28">
        <v>-1.67729328E-4</v>
      </c>
      <c r="AD28">
        <v>240</v>
      </c>
      <c r="AE28" s="8">
        <f t="shared" si="10"/>
        <v>-2.7297741901057376E-5</v>
      </c>
      <c r="AF28" s="8" t="str">
        <f t="shared" si="11"/>
        <v>NA</v>
      </c>
      <c r="AG28" s="8">
        <f t="shared" si="12"/>
        <v>-1.4043158609894262E-4</v>
      </c>
      <c r="AH28">
        <v>4.0773250220000001</v>
      </c>
      <c r="AI28">
        <v>-1.690328426E-4</v>
      </c>
      <c r="AJ28">
        <v>240</v>
      </c>
      <c r="AK28" s="8">
        <f t="shared" si="13"/>
        <v>-2.7216614359485907E-5</v>
      </c>
      <c r="AL28" s="8" t="str">
        <f t="shared" si="14"/>
        <v>NA</v>
      </c>
      <c r="AM28" s="8">
        <f t="shared" si="15"/>
        <v>-1.4181622824051409E-4</v>
      </c>
      <c r="AN28">
        <v>4.0999408439999998</v>
      </c>
      <c r="AO28">
        <v>-1.7256491109999999E-4</v>
      </c>
      <c r="AP28">
        <v>240</v>
      </c>
      <c r="AQ28" s="8">
        <f t="shared" si="16"/>
        <v>-2.736757757739853E-5</v>
      </c>
      <c r="AR28" s="8" t="str">
        <f t="shared" si="17"/>
        <v>NA</v>
      </c>
      <c r="AS28" s="8">
        <f t="shared" si="18"/>
        <v>-1.4519733352260148E-4</v>
      </c>
      <c r="AT28">
        <v>3.2203654149999998</v>
      </c>
      <c r="AU28">
        <v>-3.052172351E-4</v>
      </c>
      <c r="AV28">
        <v>240</v>
      </c>
      <c r="AW28" s="8">
        <f t="shared" si="19"/>
        <v>-2.1496310233734608E-5</v>
      </c>
      <c r="AX28" s="8" t="str">
        <f t="shared" si="20"/>
        <v>NA</v>
      </c>
      <c r="AY28" s="8">
        <f t="shared" si="21"/>
        <v>-2.8372092486626539E-4</v>
      </c>
      <c r="AZ28">
        <v>4.3358108440000001</v>
      </c>
      <c r="BA28">
        <v>-1.502577035E-4</v>
      </c>
      <c r="BB28">
        <v>240</v>
      </c>
      <c r="BC28" s="8">
        <f t="shared" si="22"/>
        <v>-6.1207503602415641E-5</v>
      </c>
      <c r="BD28" s="8" t="str">
        <f t="shared" si="23"/>
        <v>NA</v>
      </c>
      <c r="BE28" s="8">
        <f t="shared" si="24"/>
        <v>-8.9050199897584362E-5</v>
      </c>
      <c r="BF28">
        <v>4.9562687600000004</v>
      </c>
      <c r="BG28" s="1">
        <v>2.2920000000000001E-5</v>
      </c>
      <c r="BH28">
        <v>240</v>
      </c>
      <c r="BI28" s="8">
        <f t="shared" si="25"/>
        <v>-2.4926250166204245E-5</v>
      </c>
      <c r="BJ28" s="10" t="str">
        <f t="shared" si="26"/>
        <v>NA</v>
      </c>
      <c r="BK28" s="8">
        <f t="shared" si="27"/>
        <v>4.7846250166204242E-5</v>
      </c>
      <c r="BL28">
        <v>2.3455900000000001</v>
      </c>
      <c r="BM28">
        <v>-4.0942313550000001E-4</v>
      </c>
      <c r="BN28">
        <v>240</v>
      </c>
      <c r="BO28" s="8">
        <f t="shared" si="28"/>
        <v>-1.5657083536635101E-5</v>
      </c>
      <c r="BP28" s="8" t="str">
        <f t="shared" si="29"/>
        <v>NA</v>
      </c>
      <c r="BQ28" s="8">
        <f t="shared" si="0"/>
        <v>-3.9376605196336491E-4</v>
      </c>
      <c r="BR28">
        <v>3.837337491</v>
      </c>
      <c r="BS28">
        <v>-1.3707224939999999E-4</v>
      </c>
      <c r="BT28">
        <v>240</v>
      </c>
      <c r="BU28" s="8">
        <f t="shared" si="30"/>
        <v>-5.4170686119550442E-5</v>
      </c>
      <c r="BV28" s="8">
        <f t="shared" si="31"/>
        <v>8.0141274413685694E-6</v>
      </c>
      <c r="BW28" s="8">
        <f t="shared" si="32"/>
        <v>-9.0915690721818113E-5</v>
      </c>
      <c r="BX28">
        <v>3.900099998</v>
      </c>
      <c r="BY28">
        <v>-1.869065926E-4</v>
      </c>
      <c r="BZ28">
        <v>240</v>
      </c>
      <c r="CA28" s="8">
        <f t="shared" si="33"/>
        <v>-2.6033616902321544E-5</v>
      </c>
      <c r="CB28" s="8" t="str">
        <f t="shared" si="34"/>
        <v>NA</v>
      </c>
      <c r="CC28" s="8">
        <f t="shared" si="35"/>
        <v>-1.6087297569767847E-4</v>
      </c>
      <c r="CD28">
        <v>5.0193291760000003</v>
      </c>
      <c r="CE28">
        <v>-3.1074668370000003E-4</v>
      </c>
      <c r="CF28">
        <v>240</v>
      </c>
      <c r="CG28" s="8">
        <f t="shared" si="36"/>
        <v>-2.5243395942778502E-5</v>
      </c>
      <c r="CH28" s="8" t="str">
        <f t="shared" si="37"/>
        <v>NA</v>
      </c>
      <c r="CI28" s="8">
        <f t="shared" si="38"/>
        <v>-2.8550328775722153E-4</v>
      </c>
      <c r="CJ28">
        <v>3.921570419</v>
      </c>
      <c r="CK28">
        <v>-1.7278406730000001E-4</v>
      </c>
      <c r="CL28">
        <v>240</v>
      </c>
      <c r="CM28" s="8">
        <f t="shared" si="39"/>
        <v>-5.5359780254304177E-5</v>
      </c>
      <c r="CN28" s="8">
        <f t="shared" si="40"/>
        <v>6.5550651516431619E-6</v>
      </c>
      <c r="CO28" s="8">
        <f t="shared" si="41"/>
        <v>-1.23979352197339E-4</v>
      </c>
      <c r="CP28">
        <v>3.6260354170000002</v>
      </c>
      <c r="CQ28">
        <v>-2.6710879480000002E-4</v>
      </c>
      <c r="CR28">
        <v>240</v>
      </c>
      <c r="CS28" s="8">
        <f t="shared" si="42"/>
        <v>-2.4204204243182521E-5</v>
      </c>
      <c r="CT28" s="8" t="str">
        <f t="shared" si="43"/>
        <v>NA</v>
      </c>
      <c r="CU28" s="8">
        <f t="shared" si="44"/>
        <v>-2.4290459055681748E-4</v>
      </c>
      <c r="CV28">
        <v>5.06800709</v>
      </c>
      <c r="CW28" s="1">
        <v>2.0809E-5</v>
      </c>
      <c r="CX28">
        <v>240</v>
      </c>
      <c r="CY28" s="8">
        <f t="shared" si="45"/>
        <v>-2.5488208708326142E-5</v>
      </c>
      <c r="CZ28" s="10" t="str">
        <f t="shared" si="46"/>
        <v>NA</v>
      </c>
      <c r="DA28" s="8">
        <f t="shared" si="47"/>
        <v>4.6297208708326142E-5</v>
      </c>
      <c r="DB28" t="s">
        <v>3</v>
      </c>
      <c r="DC28" s="5" t="s">
        <v>12</v>
      </c>
    </row>
    <row r="29" spans="1:107" x14ac:dyDescent="0.25">
      <c r="A29" s="9">
        <v>45622.524999768517</v>
      </c>
      <c r="B29" t="s">
        <v>0</v>
      </c>
      <c r="C29">
        <v>28</v>
      </c>
      <c r="D29" s="7">
        <v>45622</v>
      </c>
      <c r="E29">
        <v>12.361666680000001</v>
      </c>
      <c r="F29">
        <v>14.02789997</v>
      </c>
      <c r="G29">
        <v>13.898554089999999</v>
      </c>
      <c r="H29">
        <v>14.236333330000001</v>
      </c>
      <c r="I29">
        <v>14.24018337</v>
      </c>
      <c r="J29">
        <v>3.3639249969999998</v>
      </c>
      <c r="K29">
        <v>-1.6632355339999999E-4</v>
      </c>
      <c r="L29">
        <v>240</v>
      </c>
      <c r="M29" s="8">
        <f t="shared" si="1"/>
        <v>-4.7611701118920756E-5</v>
      </c>
      <c r="N29" s="8">
        <f t="shared" si="2"/>
        <v>1.6214463508046158E-5</v>
      </c>
      <c r="O29" s="8">
        <f t="shared" si="3"/>
        <v>-1.3492631578912537E-4</v>
      </c>
      <c r="P29">
        <v>5.3182004049999998</v>
      </c>
      <c r="Q29" s="1">
        <v>5.8533000000000004E-6</v>
      </c>
      <c r="R29">
        <v>240</v>
      </c>
      <c r="S29" s="8">
        <f t="shared" si="4"/>
        <v>-2.6769075204776496E-5</v>
      </c>
      <c r="T29" s="10" t="str">
        <f t="shared" si="5"/>
        <v>NA</v>
      </c>
      <c r="U29" s="8">
        <f t="shared" si="6"/>
        <v>3.2622375204776496E-5</v>
      </c>
      <c r="V29">
        <v>4.5858950160000003</v>
      </c>
      <c r="W29" s="1">
        <v>-9.3158999999999994E-5</v>
      </c>
      <c r="X29">
        <v>240</v>
      </c>
      <c r="Y29" s="8">
        <f t="shared" si="7"/>
        <v>-6.4906994971428129E-5</v>
      </c>
      <c r="Z29" s="8" t="str">
        <f t="shared" si="8"/>
        <v>NA</v>
      </c>
      <c r="AA29" s="8">
        <f t="shared" si="9"/>
        <v>-2.8252005028571865E-5</v>
      </c>
      <c r="AB29">
        <v>3.897238738</v>
      </c>
      <c r="AC29">
        <v>-1.425533872E-4</v>
      </c>
      <c r="AD29">
        <v>240</v>
      </c>
      <c r="AE29" s="8">
        <f t="shared" si="10"/>
        <v>-2.6065714245274096E-5</v>
      </c>
      <c r="AF29" s="8" t="str">
        <f t="shared" si="11"/>
        <v>NA</v>
      </c>
      <c r="AG29" s="8">
        <f t="shared" si="12"/>
        <v>-1.164876729547259E-4</v>
      </c>
      <c r="AH29">
        <v>3.8224645709999998</v>
      </c>
      <c r="AI29">
        <v>-2.3505670770000001E-4</v>
      </c>
      <c r="AJ29">
        <v>240</v>
      </c>
      <c r="AK29" s="8">
        <f t="shared" si="13"/>
        <v>-2.556560578362244E-5</v>
      </c>
      <c r="AL29" s="8" t="str">
        <f t="shared" si="14"/>
        <v>NA</v>
      </c>
      <c r="AM29" s="8">
        <f t="shared" si="15"/>
        <v>-2.0949110191637756E-4</v>
      </c>
      <c r="AN29">
        <v>3.8747241649999999</v>
      </c>
      <c r="AO29">
        <v>-2.090182803E-4</v>
      </c>
      <c r="AP29">
        <v>240</v>
      </c>
      <c r="AQ29" s="8">
        <f t="shared" si="16"/>
        <v>-2.5915131110489407E-5</v>
      </c>
      <c r="AR29" s="8" t="str">
        <f t="shared" si="17"/>
        <v>NA</v>
      </c>
      <c r="AS29" s="8">
        <f t="shared" si="18"/>
        <v>-1.831031491895106E-4</v>
      </c>
      <c r="AT29">
        <v>2.8389491690000002</v>
      </c>
      <c r="AU29">
        <v>-2.8270206819999997E-4</v>
      </c>
      <c r="AV29">
        <v>240</v>
      </c>
      <c r="AW29" s="8">
        <f t="shared" si="19"/>
        <v>-1.8987607065095421E-5</v>
      </c>
      <c r="AX29" s="8" t="str">
        <f t="shared" si="20"/>
        <v>NA</v>
      </c>
      <c r="AY29" s="8">
        <f t="shared" si="21"/>
        <v>-2.6371446113490453E-4</v>
      </c>
      <c r="AZ29">
        <v>4.1218650070000002</v>
      </c>
      <c r="BA29">
        <v>-2.5751715320000002E-4</v>
      </c>
      <c r="BB29">
        <v>240</v>
      </c>
      <c r="BC29" s="8">
        <f t="shared" si="22"/>
        <v>-5.8339292624193497E-5</v>
      </c>
      <c r="BD29" s="8">
        <f t="shared" si="23"/>
        <v>9.1547531458104883E-6</v>
      </c>
      <c r="BE29" s="8">
        <f t="shared" si="24"/>
        <v>-2.0833261372161699E-4</v>
      </c>
      <c r="BF29">
        <v>4.9675466840000002</v>
      </c>
      <c r="BG29" s="1">
        <v>8.1442999999999993E-6</v>
      </c>
      <c r="BH29">
        <v>240</v>
      </c>
      <c r="BI29" s="8">
        <f t="shared" si="25"/>
        <v>-2.5004065405698849E-5</v>
      </c>
      <c r="BJ29" s="10" t="str">
        <f t="shared" si="26"/>
        <v>NA</v>
      </c>
      <c r="BK29" s="8">
        <f t="shared" si="27"/>
        <v>3.3148365405698851E-5</v>
      </c>
      <c r="BL29">
        <v>1.8124212479999999</v>
      </c>
      <c r="BM29">
        <v>-3.7512189550000002E-4</v>
      </c>
      <c r="BN29">
        <v>240</v>
      </c>
      <c r="BO29" s="8">
        <f t="shared" si="28"/>
        <v>-1.2121929786286305E-5</v>
      </c>
      <c r="BP29" s="8">
        <f t="shared" si="29"/>
        <v>1.4524368718915668E-5</v>
      </c>
      <c r="BQ29" s="8">
        <f t="shared" si="0"/>
        <v>-3.7752433443262939E-4</v>
      </c>
      <c r="BR29">
        <v>3.6242108499999999</v>
      </c>
      <c r="BS29">
        <v>-2.045117904E-4</v>
      </c>
      <c r="BT29">
        <v>240</v>
      </c>
      <c r="BU29" s="8">
        <f t="shared" si="30"/>
        <v>-5.1295687013246967E-5</v>
      </c>
      <c r="BV29" s="8">
        <f t="shared" si="31"/>
        <v>1.1705855275155207E-5</v>
      </c>
      <c r="BW29" s="8">
        <f t="shared" si="32"/>
        <v>-1.6492195866190824E-4</v>
      </c>
      <c r="BX29">
        <v>3.6659204299999999</v>
      </c>
      <c r="BY29">
        <v>-1.901244731E-4</v>
      </c>
      <c r="BZ29">
        <v>240</v>
      </c>
      <c r="CA29" s="8">
        <f t="shared" si="33"/>
        <v>-2.451859914112666E-5</v>
      </c>
      <c r="CB29" s="8" t="str">
        <f t="shared" si="34"/>
        <v>NA</v>
      </c>
      <c r="CC29" s="8">
        <f t="shared" si="35"/>
        <v>-1.6560587395887333E-4</v>
      </c>
      <c r="CD29">
        <v>4.9779766700000003</v>
      </c>
      <c r="CE29">
        <v>1.2616570740000001E-4</v>
      </c>
      <c r="CF29">
        <v>240</v>
      </c>
      <c r="CG29" s="8">
        <f t="shared" si="36"/>
        <v>-2.5056564570520896E-5</v>
      </c>
      <c r="CH29" s="8" t="str">
        <f t="shared" si="37"/>
        <v>NA</v>
      </c>
      <c r="CI29" s="8">
        <f t="shared" si="38"/>
        <v>1.512222719705209E-4</v>
      </c>
      <c r="CJ29">
        <v>3.641939577</v>
      </c>
      <c r="CK29">
        <v>-3.259533583E-4</v>
      </c>
      <c r="CL29">
        <v>240</v>
      </c>
      <c r="CM29" s="8">
        <f t="shared" si="39"/>
        <v>-5.1546612599250147E-5</v>
      </c>
      <c r="CN29" s="8">
        <f t="shared" si="40"/>
        <v>1.1398762578454256E-5</v>
      </c>
      <c r="CO29" s="8">
        <f t="shared" si="41"/>
        <v>-2.8580550827920408E-4</v>
      </c>
      <c r="CP29">
        <v>3.2463850010000002</v>
      </c>
      <c r="CQ29">
        <v>-3.184383775E-4</v>
      </c>
      <c r="CR29">
        <v>240</v>
      </c>
      <c r="CS29" s="8">
        <f t="shared" si="42"/>
        <v>-2.1712640527029953E-5</v>
      </c>
      <c r="CT29" s="8" t="str">
        <f t="shared" si="43"/>
        <v>NA</v>
      </c>
      <c r="CU29" s="8">
        <f t="shared" si="44"/>
        <v>-2.9672573697297003E-4</v>
      </c>
      <c r="CV29">
        <v>5.0760729050000002</v>
      </c>
      <c r="CW29" s="1">
        <v>4.5101999999999996E-6</v>
      </c>
      <c r="CX29">
        <v>240</v>
      </c>
      <c r="CY29" s="8">
        <f t="shared" si="45"/>
        <v>-2.5550330373244615E-5</v>
      </c>
      <c r="CZ29" s="10" t="str">
        <f t="shared" si="46"/>
        <v>NA</v>
      </c>
      <c r="DA29" s="8">
        <f t="shared" si="47"/>
        <v>3.0060530373244614E-5</v>
      </c>
      <c r="DB29" t="s">
        <v>3</v>
      </c>
      <c r="DC29" s="5" t="s">
        <v>12</v>
      </c>
    </row>
    <row r="30" spans="1:107" x14ac:dyDescent="0.25">
      <c r="A30" s="9">
        <v>45622.538888599534</v>
      </c>
      <c r="B30" t="s">
        <v>0</v>
      </c>
      <c r="C30">
        <v>29</v>
      </c>
      <c r="D30" s="7">
        <v>45622</v>
      </c>
      <c r="E30">
        <v>12.695000110000001</v>
      </c>
      <c r="F30">
        <v>14.012874999999999</v>
      </c>
      <c r="G30">
        <v>13.89417079</v>
      </c>
      <c r="H30">
        <v>14.127608390000001</v>
      </c>
      <c r="I30">
        <v>14.076562409999999</v>
      </c>
      <c r="J30">
        <v>3.1612087600000001</v>
      </c>
      <c r="K30">
        <v>-1.6889530640000001E-4</v>
      </c>
      <c r="L30">
        <v>240</v>
      </c>
      <c r="M30" s="8">
        <f t="shared" si="1"/>
        <v>-4.4859112575416883E-5</v>
      </c>
      <c r="N30" s="8">
        <f t="shared" si="2"/>
        <v>1.9725864856005217E-5</v>
      </c>
      <c r="O30" s="8">
        <f t="shared" si="3"/>
        <v>-1.4376205868058835E-4</v>
      </c>
      <c r="P30">
        <v>5.199147065</v>
      </c>
      <c r="Q30" s="1">
        <v>-7.5088999999999999E-5</v>
      </c>
      <c r="R30">
        <v>240</v>
      </c>
      <c r="S30" s="8">
        <f t="shared" si="4"/>
        <v>-2.6191901588973127E-5</v>
      </c>
      <c r="T30" s="10" t="str">
        <f t="shared" si="5"/>
        <v>NA</v>
      </c>
      <c r="U30" s="8">
        <f t="shared" si="6"/>
        <v>-4.8897098411026876E-5</v>
      </c>
      <c r="V30">
        <v>4.479989582</v>
      </c>
      <c r="W30" s="1">
        <v>-8.6738999999999997E-5</v>
      </c>
      <c r="X30">
        <v>240</v>
      </c>
      <c r="Y30" s="8">
        <f t="shared" si="7"/>
        <v>-6.3573263347414238E-5</v>
      </c>
      <c r="Z30" s="8" t="str">
        <f t="shared" si="8"/>
        <v>NA</v>
      </c>
      <c r="AA30" s="8">
        <f t="shared" si="9"/>
        <v>-2.3165736652585759E-5</v>
      </c>
      <c r="AB30">
        <v>3.5920212409999999</v>
      </c>
      <c r="AC30">
        <v>-4.3007434549999999E-4</v>
      </c>
      <c r="AD30">
        <v>240</v>
      </c>
      <c r="AE30" s="8">
        <f t="shared" si="10"/>
        <v>-2.4071529806577381E-5</v>
      </c>
      <c r="AF30" s="8" t="str">
        <f t="shared" si="11"/>
        <v>NA</v>
      </c>
      <c r="AG30" s="8">
        <f t="shared" si="12"/>
        <v>-4.0600281569342262E-4</v>
      </c>
      <c r="AH30">
        <v>3.5876879370000001</v>
      </c>
      <c r="AI30">
        <v>-2.0389241689999999E-4</v>
      </c>
      <c r="AJ30">
        <v>240</v>
      </c>
      <c r="AK30" s="8">
        <f t="shared" si="13"/>
        <v>-2.4042490653020503E-5</v>
      </c>
      <c r="AL30" s="8" t="str">
        <f t="shared" si="14"/>
        <v>NA</v>
      </c>
      <c r="AM30" s="8">
        <f t="shared" si="15"/>
        <v>-1.798499262469795E-4</v>
      </c>
      <c r="AN30">
        <v>3.6571408330000001</v>
      </c>
      <c r="AO30">
        <v>-1.7097994929999999E-4</v>
      </c>
      <c r="AP30">
        <v>240</v>
      </c>
      <c r="AQ30" s="8">
        <f t="shared" si="16"/>
        <v>-2.4507921490993971E-5</v>
      </c>
      <c r="AR30" s="8" t="str">
        <f t="shared" si="17"/>
        <v>NA</v>
      </c>
      <c r="AS30" s="8">
        <f t="shared" si="18"/>
        <v>-1.4647202780900602E-4</v>
      </c>
      <c r="AT30">
        <v>2.5288404199999999</v>
      </c>
      <c r="AU30">
        <v>-2.440979764E-4</v>
      </c>
      <c r="AV30">
        <v>240</v>
      </c>
      <c r="AW30" s="8">
        <f t="shared" si="19"/>
        <v>-1.6946742088073208E-5</v>
      </c>
      <c r="AX30" s="8" t="str">
        <f t="shared" si="20"/>
        <v>NA</v>
      </c>
      <c r="AY30" s="8">
        <f t="shared" si="21"/>
        <v>-2.271512343119268E-4</v>
      </c>
      <c r="AZ30">
        <v>3.7607937640000002</v>
      </c>
      <c r="BA30">
        <v>-2.3655811360000001E-4</v>
      </c>
      <c r="BB30">
        <v>240</v>
      </c>
      <c r="BC30" s="8">
        <f t="shared" si="22"/>
        <v>-5.3367519718059298E-5</v>
      </c>
      <c r="BD30" s="8">
        <f t="shared" si="23"/>
        <v>2.7711006704120501E-5</v>
      </c>
      <c r="BE30" s="8">
        <f t="shared" si="24"/>
        <v>-2.1090160058606121E-4</v>
      </c>
      <c r="BF30">
        <v>5.0114824850000002</v>
      </c>
      <c r="BG30" s="1">
        <v>2.9566000000000001E-5</v>
      </c>
      <c r="BH30">
        <v>240</v>
      </c>
      <c r="BI30" s="8">
        <f t="shared" si="25"/>
        <v>-2.5246498016109202E-5</v>
      </c>
      <c r="BJ30" s="10" t="str">
        <f t="shared" si="26"/>
        <v>NA</v>
      </c>
      <c r="BK30" s="8">
        <f t="shared" si="27"/>
        <v>5.4812498016109203E-5</v>
      </c>
      <c r="BL30" t="s">
        <v>0</v>
      </c>
      <c r="BM30" t="s">
        <v>0</v>
      </c>
      <c r="BN30" t="s">
        <v>0</v>
      </c>
      <c r="BO30" s="8" t="e">
        <f t="shared" si="28"/>
        <v>#VALUE!</v>
      </c>
      <c r="BP30" s="8" t="str">
        <f t="shared" si="29"/>
        <v>NA</v>
      </c>
      <c r="BQ30" s="8" t="str">
        <f t="shared" si="0"/>
        <v>NA</v>
      </c>
      <c r="BR30">
        <v>3.458591679</v>
      </c>
      <c r="BS30">
        <v>-1.2603059769999999E-4</v>
      </c>
      <c r="BT30">
        <v>240</v>
      </c>
      <c r="BU30" s="8">
        <f t="shared" si="30"/>
        <v>-4.907912297467538E-5</v>
      </c>
      <c r="BV30" s="8">
        <f t="shared" si="31"/>
        <v>1.4574670269472913E-5</v>
      </c>
      <c r="BW30" s="8">
        <f t="shared" si="32"/>
        <v>-9.1526144994797518E-5</v>
      </c>
      <c r="BX30">
        <v>3.467922105</v>
      </c>
      <c r="BY30">
        <v>-1.638882008E-4</v>
      </c>
      <c r="BZ30">
        <v>240</v>
      </c>
      <c r="CA30" s="8">
        <f t="shared" si="33"/>
        <v>-2.3239893284750225E-5</v>
      </c>
      <c r="CB30" s="8" t="str">
        <f t="shared" si="34"/>
        <v>NA</v>
      </c>
      <c r="CC30" s="8">
        <f t="shared" si="35"/>
        <v>-1.4064830751524978E-4</v>
      </c>
      <c r="CD30">
        <v>5.0436975039999998</v>
      </c>
      <c r="CE30">
        <v>-2.7832149739999998E-4</v>
      </c>
      <c r="CF30">
        <v>240</v>
      </c>
      <c r="CG30" s="8">
        <f t="shared" si="36"/>
        <v>-2.5408788598927117E-5</v>
      </c>
      <c r="CH30" s="8" t="str">
        <f t="shared" si="37"/>
        <v>NA</v>
      </c>
      <c r="CI30" s="8">
        <f t="shared" si="38"/>
        <v>-2.5291270880107284E-4</v>
      </c>
      <c r="CJ30">
        <v>3.2780954260000001</v>
      </c>
      <c r="CK30">
        <v>-2.7395364730000002E-4</v>
      </c>
      <c r="CL30">
        <v>240</v>
      </c>
      <c r="CM30" s="8">
        <f t="shared" si="39"/>
        <v>-4.6517792057457526E-5</v>
      </c>
      <c r="CN30" s="8">
        <f t="shared" si="40"/>
        <v>1.7701182459444945E-5</v>
      </c>
      <c r="CO30" s="8">
        <f t="shared" si="41"/>
        <v>-2.4513703770198745E-4</v>
      </c>
      <c r="CP30">
        <v>2.924403329</v>
      </c>
      <c r="CQ30">
        <v>-2.440544636E-4</v>
      </c>
      <c r="CR30">
        <v>240</v>
      </c>
      <c r="CS30" s="8">
        <f t="shared" si="42"/>
        <v>-1.9597562814210993E-5</v>
      </c>
      <c r="CT30" s="8" t="str">
        <f t="shared" si="43"/>
        <v>NA</v>
      </c>
      <c r="CU30" s="8">
        <f t="shared" si="44"/>
        <v>-2.24456900785789E-4</v>
      </c>
      <c r="CV30">
        <v>5.1280624990000003</v>
      </c>
      <c r="CW30" s="1">
        <v>2.9641999999999998E-5</v>
      </c>
      <c r="CX30">
        <v>240</v>
      </c>
      <c r="CY30" s="8">
        <f t="shared" si="45"/>
        <v>-2.5833796704866167E-5</v>
      </c>
      <c r="CZ30" s="10" t="str">
        <f t="shared" si="46"/>
        <v>NA</v>
      </c>
      <c r="DA30" s="8">
        <f t="shared" si="47"/>
        <v>5.5475796704866162E-5</v>
      </c>
      <c r="DB30" t="s">
        <v>3</v>
      </c>
      <c r="DC30" s="5" t="s">
        <v>12</v>
      </c>
    </row>
    <row r="31" spans="1:107" x14ac:dyDescent="0.25">
      <c r="A31" s="9">
        <v>45622.552777430552</v>
      </c>
      <c r="B31" t="s">
        <v>0</v>
      </c>
      <c r="C31">
        <v>30</v>
      </c>
      <c r="D31" s="7">
        <v>45622</v>
      </c>
      <c r="E31">
        <v>13.16166658</v>
      </c>
      <c r="F31">
        <v>14.02025414</v>
      </c>
      <c r="G31">
        <v>13.896695830000001</v>
      </c>
      <c r="H31">
        <v>14.245612550000001</v>
      </c>
      <c r="I31">
        <v>14.30233335</v>
      </c>
      <c r="J31">
        <v>2.9502074999999999</v>
      </c>
      <c r="K31">
        <v>-1.8578434609999999E-4</v>
      </c>
      <c r="L31">
        <v>240</v>
      </c>
      <c r="M31" s="8">
        <f t="shared" si="1"/>
        <v>-4.1973698381743562E-5</v>
      </c>
      <c r="N31" s="8">
        <f t="shared" si="2"/>
        <v>2.3380777357094422E-5</v>
      </c>
      <c r="O31" s="8">
        <f t="shared" si="3"/>
        <v>-1.6719142507535086E-4</v>
      </c>
      <c r="P31">
        <v>5.1858012579999997</v>
      </c>
      <c r="Q31" s="1">
        <v>2.6319999999999999E-5</v>
      </c>
      <c r="R31">
        <v>240</v>
      </c>
      <c r="S31" s="8">
        <f t="shared" si="4"/>
        <v>-2.6146691768144517E-5</v>
      </c>
      <c r="T31" s="10" t="str">
        <f t="shared" si="5"/>
        <v>NA</v>
      </c>
      <c r="U31" s="8">
        <f t="shared" si="6"/>
        <v>5.2466691768144512E-5</v>
      </c>
      <c r="V31">
        <v>4.3633554119999998</v>
      </c>
      <c r="W31">
        <v>-1.033196821E-4</v>
      </c>
      <c r="X31">
        <v>240</v>
      </c>
      <c r="Y31" s="8">
        <f t="shared" si="7"/>
        <v>-6.2079078842975076E-5</v>
      </c>
      <c r="Z31" s="8" t="str">
        <f t="shared" si="8"/>
        <v>NA</v>
      </c>
      <c r="AA31" s="8">
        <f t="shared" si="9"/>
        <v>-4.1240603257024919E-5</v>
      </c>
      <c r="AB31">
        <v>3.4651679240000002</v>
      </c>
      <c r="AC31" s="1">
        <v>-8.7114000000000007E-5</v>
      </c>
      <c r="AD31">
        <v>240</v>
      </c>
      <c r="AE31" s="8">
        <f t="shared" si="10"/>
        <v>-2.3266957076654044E-5</v>
      </c>
      <c r="AF31" s="8" t="str">
        <f t="shared" si="11"/>
        <v>NA</v>
      </c>
      <c r="AG31" s="8">
        <f t="shared" si="12"/>
        <v>-6.3847042923345963E-5</v>
      </c>
      <c r="AH31">
        <v>3.3530062420000002</v>
      </c>
      <c r="AI31">
        <v>-1.8776356860000001E-4</v>
      </c>
      <c r="AJ31">
        <v>240</v>
      </c>
      <c r="AK31" s="8">
        <f t="shared" si="13"/>
        <v>-2.2513844645171394E-5</v>
      </c>
      <c r="AL31" s="8" t="str">
        <f t="shared" si="14"/>
        <v>NA</v>
      </c>
      <c r="AM31" s="8">
        <f t="shared" si="15"/>
        <v>-1.6524972395482861E-4</v>
      </c>
      <c r="AN31">
        <v>3.4566404469999998</v>
      </c>
      <c r="AO31">
        <v>-1.788553443E-4</v>
      </c>
      <c r="AP31">
        <v>240</v>
      </c>
      <c r="AQ31" s="8">
        <f t="shared" si="16"/>
        <v>-2.3209699118112706E-5</v>
      </c>
      <c r="AR31" s="8" t="str">
        <f t="shared" si="17"/>
        <v>NA</v>
      </c>
      <c r="AS31" s="8">
        <f t="shared" si="18"/>
        <v>-1.5564564518188729E-4</v>
      </c>
      <c r="AT31">
        <v>2.2376316639999998</v>
      </c>
      <c r="AU31">
        <v>-2.372968942E-4</v>
      </c>
      <c r="AV31">
        <v>240</v>
      </c>
      <c r="AW31" s="8">
        <f t="shared" si="19"/>
        <v>-1.5024634021069728E-5</v>
      </c>
      <c r="AX31" s="8">
        <f t="shared" si="20"/>
        <v>1.8578756862013056E-6</v>
      </c>
      <c r="AY31" s="8">
        <f t="shared" si="21"/>
        <v>-2.2413013586513157E-4</v>
      </c>
      <c r="AZ31">
        <v>3.5799733360000001</v>
      </c>
      <c r="BA31">
        <v>-1.22208646E-4</v>
      </c>
      <c r="BB31">
        <v>240</v>
      </c>
      <c r="BC31" s="8">
        <f t="shared" si="22"/>
        <v>-5.0933610947687001E-5</v>
      </c>
      <c r="BD31" s="8">
        <f t="shared" si="23"/>
        <v>3.7003770322213838E-5</v>
      </c>
      <c r="BE31" s="8">
        <f t="shared" si="24"/>
        <v>-1.0827880537452684E-4</v>
      </c>
      <c r="BF31">
        <v>5.01434625</v>
      </c>
      <c r="BG31" s="1">
        <v>-1.6121999999999999E-5</v>
      </c>
      <c r="BH31">
        <v>240</v>
      </c>
      <c r="BI31" s="8">
        <f t="shared" si="25"/>
        <v>-2.5282219524946811E-5</v>
      </c>
      <c r="BJ31" s="10" t="str">
        <f t="shared" si="26"/>
        <v>NA</v>
      </c>
      <c r="BK31" s="8">
        <f t="shared" si="27"/>
        <v>9.1602195249468118E-6</v>
      </c>
      <c r="BL31" t="s">
        <v>0</v>
      </c>
      <c r="BM31" t="s">
        <v>0</v>
      </c>
      <c r="BN31" t="s">
        <v>0</v>
      </c>
      <c r="BO31" s="8" t="e">
        <f t="shared" si="28"/>
        <v>#VALUE!</v>
      </c>
      <c r="BP31" s="8" t="str">
        <f t="shared" si="29"/>
        <v>NA</v>
      </c>
      <c r="BQ31" s="8" t="str">
        <f t="shared" si="0"/>
        <v>NA</v>
      </c>
      <c r="BR31">
        <v>3.2391924959999998</v>
      </c>
      <c r="BS31">
        <v>-1.88477744E-4</v>
      </c>
      <c r="BT31">
        <v>240</v>
      </c>
      <c r="BU31" s="8">
        <f t="shared" si="30"/>
        <v>-4.6085195304910269E-5</v>
      </c>
      <c r="BV31" s="8">
        <f t="shared" si="31"/>
        <v>1.8375049550030087E-5</v>
      </c>
      <c r="BW31" s="8">
        <f t="shared" si="32"/>
        <v>-1.6076759824511981E-4</v>
      </c>
      <c r="BX31">
        <v>3.2322662379999998</v>
      </c>
      <c r="BY31">
        <v>-1.945977677E-4</v>
      </c>
      <c r="BZ31">
        <v>240</v>
      </c>
      <c r="CA31" s="8">
        <f t="shared" si="33"/>
        <v>-2.1703132855117595E-5</v>
      </c>
      <c r="CB31" s="8" t="str">
        <f t="shared" si="34"/>
        <v>NA</v>
      </c>
      <c r="CC31" s="8">
        <f t="shared" si="35"/>
        <v>-1.7289463484488241E-4</v>
      </c>
      <c r="CD31">
        <v>4.9072704140000001</v>
      </c>
      <c r="CE31">
        <v>2.7842863219999998E-4</v>
      </c>
      <c r="CF31">
        <v>240</v>
      </c>
      <c r="CG31" s="8">
        <f t="shared" si="36"/>
        <v>-2.4742345599892432E-5</v>
      </c>
      <c r="CH31" s="8" t="str">
        <f t="shared" si="37"/>
        <v>NA</v>
      </c>
      <c r="CI31" s="8">
        <f t="shared" si="38"/>
        <v>3.0317097779989239E-4</v>
      </c>
      <c r="CJ31">
        <v>3.0246883310000001</v>
      </c>
      <c r="CK31">
        <v>-1.7984877589999999E-4</v>
      </c>
      <c r="CL31">
        <v>240</v>
      </c>
      <c r="CM31" s="8">
        <f t="shared" si="39"/>
        <v>-4.3033364841006377E-5</v>
      </c>
      <c r="CN31" s="8">
        <f t="shared" si="40"/>
        <v>2.2090638519471306E-5</v>
      </c>
      <c r="CO31" s="8">
        <f t="shared" si="41"/>
        <v>-1.5890604957846492E-4</v>
      </c>
      <c r="CP31">
        <v>2.6682537470000001</v>
      </c>
      <c r="CQ31">
        <v>-2.5221281889999998E-4</v>
      </c>
      <c r="CR31">
        <v>240</v>
      </c>
      <c r="CS31" s="8">
        <f t="shared" si="42"/>
        <v>-1.7916056815337851E-5</v>
      </c>
      <c r="CT31" s="8" t="str">
        <f t="shared" si="43"/>
        <v>NA</v>
      </c>
      <c r="CU31" s="8">
        <f t="shared" si="44"/>
        <v>-2.3429676208466213E-4</v>
      </c>
      <c r="CV31">
        <v>5.1334412540000001</v>
      </c>
      <c r="CW31" s="1">
        <v>-4.6709999999999998E-5</v>
      </c>
      <c r="CX31">
        <v>240</v>
      </c>
      <c r="CY31" s="8">
        <f t="shared" si="45"/>
        <v>-2.5882693821162877E-5</v>
      </c>
      <c r="CZ31" s="10" t="str">
        <f t="shared" si="46"/>
        <v>NA</v>
      </c>
      <c r="DA31" s="8">
        <f t="shared" si="47"/>
        <v>-2.0827306178837122E-5</v>
      </c>
      <c r="DB31" t="s">
        <v>3</v>
      </c>
      <c r="DC31" s="5" t="s">
        <v>12</v>
      </c>
    </row>
    <row r="32" spans="1:107" x14ac:dyDescent="0.25">
      <c r="A32" s="9">
        <v>45622.566666261577</v>
      </c>
      <c r="B32" t="s">
        <v>0</v>
      </c>
      <c r="C32">
        <v>31</v>
      </c>
      <c r="D32" s="7">
        <v>45622</v>
      </c>
      <c r="E32">
        <v>13.36166676</v>
      </c>
      <c r="F32">
        <v>14.05753756</v>
      </c>
      <c r="G32">
        <v>13.918975100000001</v>
      </c>
      <c r="H32">
        <v>14.91436247</v>
      </c>
      <c r="I32">
        <v>15.456016679999999</v>
      </c>
      <c r="J32">
        <v>2.7362870830000001</v>
      </c>
      <c r="K32">
        <v>-1.625983641E-4</v>
      </c>
      <c r="L32">
        <v>240</v>
      </c>
      <c r="M32" s="8">
        <f t="shared" si="1"/>
        <v>-3.9031081984056072E-5</v>
      </c>
      <c r="N32" s="8">
        <f t="shared" si="2"/>
        <v>2.7086254785672396E-5</v>
      </c>
      <c r="O32" s="8">
        <f t="shared" si="3"/>
        <v>-1.5065353690161631E-4</v>
      </c>
      <c r="P32">
        <v>5.2343370949999999</v>
      </c>
      <c r="Q32" s="1">
        <v>5.5760000000000001E-5</v>
      </c>
      <c r="R32">
        <v>240</v>
      </c>
      <c r="S32" s="8">
        <f t="shared" si="4"/>
        <v>-2.64136372291741E-5</v>
      </c>
      <c r="T32" s="10" t="str">
        <f t="shared" si="5"/>
        <v>NA</v>
      </c>
      <c r="U32" s="8">
        <f t="shared" si="6"/>
        <v>8.2173637229174105E-5</v>
      </c>
      <c r="V32">
        <v>4.2436691660000001</v>
      </c>
      <c r="W32" s="1">
        <v>-9.5927000000000005E-5</v>
      </c>
      <c r="X32">
        <v>240</v>
      </c>
      <c r="Y32" s="8">
        <f t="shared" si="7"/>
        <v>-6.0532756288773099E-5</v>
      </c>
      <c r="Z32" s="8">
        <f t="shared" si="8"/>
        <v>9.757490044530069E-7</v>
      </c>
      <c r="AA32" s="8">
        <f t="shared" si="9"/>
        <v>-3.6369992715679913E-5</v>
      </c>
      <c r="AB32">
        <v>3.2199504390000002</v>
      </c>
      <c r="AC32">
        <v>-2.76959559E-4</v>
      </c>
      <c r="AD32">
        <v>240</v>
      </c>
      <c r="AE32" s="8">
        <f t="shared" si="10"/>
        <v>-2.1662737410773818E-5</v>
      </c>
      <c r="AF32" s="8" t="str">
        <f t="shared" si="11"/>
        <v>NA</v>
      </c>
      <c r="AG32" s="8">
        <f t="shared" si="12"/>
        <v>-2.5529682158922619E-4</v>
      </c>
      <c r="AH32">
        <v>3.0946987539999999</v>
      </c>
      <c r="AI32">
        <v>-1.9841964420000001E-4</v>
      </c>
      <c r="AJ32">
        <v>240</v>
      </c>
      <c r="AK32" s="8">
        <f t="shared" si="13"/>
        <v>-2.0820086440265519E-5</v>
      </c>
      <c r="AL32" s="8" t="str">
        <f t="shared" si="14"/>
        <v>NA</v>
      </c>
      <c r="AM32" s="8">
        <f t="shared" si="15"/>
        <v>-1.7759955775973449E-4</v>
      </c>
      <c r="AN32">
        <v>3.2499383380000002</v>
      </c>
      <c r="AO32">
        <v>-1.803769772E-4</v>
      </c>
      <c r="AP32">
        <v>240</v>
      </c>
      <c r="AQ32" s="8">
        <f t="shared" si="16"/>
        <v>-2.1864485851889437E-5</v>
      </c>
      <c r="AR32" s="8" t="str">
        <f t="shared" si="17"/>
        <v>NA</v>
      </c>
      <c r="AS32" s="8">
        <f t="shared" si="18"/>
        <v>-1.5851249134811056E-4</v>
      </c>
      <c r="AT32">
        <v>1.9529766609999999</v>
      </c>
      <c r="AU32">
        <v>-2.3229883030000001E-4</v>
      </c>
      <c r="AV32">
        <v>240</v>
      </c>
      <c r="AW32" s="8">
        <f t="shared" si="19"/>
        <v>-1.3138966384138443E-5</v>
      </c>
      <c r="AX32" s="8">
        <f t="shared" si="20"/>
        <v>1.0337396592920545E-5</v>
      </c>
      <c r="AY32" s="8">
        <f t="shared" si="21"/>
        <v>-2.2949726050878211E-4</v>
      </c>
      <c r="AZ32">
        <v>3.4435375100000001</v>
      </c>
      <c r="BA32">
        <v>-1.069126678E-4</v>
      </c>
      <c r="BB32">
        <v>240</v>
      </c>
      <c r="BC32" s="8">
        <f t="shared" si="22"/>
        <v>-4.9119478618677631E-5</v>
      </c>
      <c r="BD32" s="8">
        <f t="shared" si="23"/>
        <v>4.4015510611078272E-5</v>
      </c>
      <c r="BE32" s="8">
        <f t="shared" si="24"/>
        <v>-1.0180869979240065E-4</v>
      </c>
      <c r="BF32">
        <v>4.9422837360000003</v>
      </c>
      <c r="BG32" s="1">
        <v>-6.5712999999999999E-5</v>
      </c>
      <c r="BH32">
        <v>240</v>
      </c>
      <c r="BI32" s="8">
        <f t="shared" si="25"/>
        <v>-2.4939870573305383E-5</v>
      </c>
      <c r="BJ32" s="10" t="str">
        <f t="shared" si="26"/>
        <v>NA</v>
      </c>
      <c r="BK32" s="8">
        <f t="shared" si="27"/>
        <v>-4.0773129426694619E-5</v>
      </c>
      <c r="BL32" t="s">
        <v>0</v>
      </c>
      <c r="BM32" t="s">
        <v>0</v>
      </c>
      <c r="BN32" t="s">
        <v>0</v>
      </c>
      <c r="BO32" s="8" t="e">
        <f t="shared" si="28"/>
        <v>#VALUE!</v>
      </c>
      <c r="BP32" s="8" t="str">
        <f t="shared" si="29"/>
        <v>NA</v>
      </c>
      <c r="BQ32" s="8" t="str">
        <f t="shared" si="0"/>
        <v>NA</v>
      </c>
      <c r="BR32">
        <v>2.9856583319999999</v>
      </c>
      <c r="BS32">
        <v>-1.835705186E-4</v>
      </c>
      <c r="BT32">
        <v>240</v>
      </c>
      <c r="BU32" s="8">
        <f t="shared" si="30"/>
        <v>-4.2588175727858046E-5</v>
      </c>
      <c r="BV32" s="8">
        <f t="shared" si="31"/>
        <v>2.276670666836577E-5</v>
      </c>
      <c r="BW32" s="8">
        <f t="shared" si="32"/>
        <v>-1.6374904954050772E-4</v>
      </c>
      <c r="BX32">
        <v>2.995119173</v>
      </c>
      <c r="BY32">
        <v>-1.952637684E-4</v>
      </c>
      <c r="BZ32">
        <v>240</v>
      </c>
      <c r="CA32" s="8">
        <f t="shared" si="33"/>
        <v>-2.0150148701923244E-5</v>
      </c>
      <c r="CB32" s="8" t="str">
        <f t="shared" si="34"/>
        <v>NA</v>
      </c>
      <c r="CC32" s="8">
        <f t="shared" si="35"/>
        <v>-1.7511361969807675E-4</v>
      </c>
      <c r="CD32">
        <v>5.0496624949999998</v>
      </c>
      <c r="CE32">
        <v>-1.5828839590000001E-4</v>
      </c>
      <c r="CF32">
        <v>240</v>
      </c>
      <c r="CG32" s="8">
        <f t="shared" si="36"/>
        <v>-2.5481727839061955E-5</v>
      </c>
      <c r="CH32" s="8" t="str">
        <f t="shared" si="37"/>
        <v>NA</v>
      </c>
      <c r="CI32" s="8">
        <f t="shared" si="38"/>
        <v>-1.3280666806093805E-4</v>
      </c>
      <c r="CJ32">
        <v>2.784084166</v>
      </c>
      <c r="CK32">
        <v>-1.06858194E-4</v>
      </c>
      <c r="CL32">
        <v>240</v>
      </c>
      <c r="CM32" s="8">
        <f t="shared" si="39"/>
        <v>-3.9712871507078765E-5</v>
      </c>
      <c r="CN32" s="8">
        <f t="shared" si="40"/>
        <v>2.6258325340263883E-5</v>
      </c>
      <c r="CO32" s="8">
        <f t="shared" si="41"/>
        <v>-9.3403647833185114E-5</v>
      </c>
      <c r="CP32">
        <v>2.314064589</v>
      </c>
      <c r="CQ32">
        <v>-2.2697270990000001E-4</v>
      </c>
      <c r="CR32">
        <v>240</v>
      </c>
      <c r="CS32" s="8">
        <f t="shared" si="42"/>
        <v>-1.5568243826338356E-5</v>
      </c>
      <c r="CT32" s="8" t="str">
        <f t="shared" si="43"/>
        <v>NA</v>
      </c>
      <c r="CU32" s="8">
        <f t="shared" si="44"/>
        <v>-2.1140446607366165E-4</v>
      </c>
      <c r="CV32">
        <v>4.9771633350000002</v>
      </c>
      <c r="CW32" s="1">
        <v>5.5839E-6</v>
      </c>
      <c r="CX32">
        <v>240</v>
      </c>
      <c r="CY32" s="8">
        <f t="shared" si="45"/>
        <v>-2.5115880841265601E-5</v>
      </c>
      <c r="CZ32" s="10" t="str">
        <f t="shared" si="46"/>
        <v>NA</v>
      </c>
      <c r="DA32" s="8">
        <f t="shared" si="47"/>
        <v>3.0699780841265601E-5</v>
      </c>
      <c r="DB32" t="s">
        <v>3</v>
      </c>
      <c r="DC32" s="5" t="s">
        <v>12</v>
      </c>
    </row>
    <row r="33" spans="1:107" x14ac:dyDescent="0.25">
      <c r="A33" s="9">
        <v>45622.580555092594</v>
      </c>
      <c r="B33" t="s">
        <v>0</v>
      </c>
      <c r="C33">
        <v>32</v>
      </c>
      <c r="D33" s="7">
        <v>45622</v>
      </c>
      <c r="E33">
        <v>13.695000029999999</v>
      </c>
      <c r="F33">
        <v>14.054595859999999</v>
      </c>
      <c r="G33">
        <v>13.921120849999999</v>
      </c>
      <c r="H33">
        <v>14.88474995</v>
      </c>
      <c r="I33">
        <v>15.501291630000001</v>
      </c>
      <c r="J33">
        <v>2.5576691610000002</v>
      </c>
      <c r="K33">
        <v>-1.5005021589999999E-4</v>
      </c>
      <c r="L33">
        <v>240</v>
      </c>
      <c r="M33" s="8">
        <f t="shared" si="1"/>
        <v>-3.6577553148034788E-5</v>
      </c>
      <c r="N33" s="8">
        <f t="shared" si="2"/>
        <v>3.0180230982953758E-5</v>
      </c>
      <c r="O33" s="8">
        <f t="shared" si="3"/>
        <v>-1.4365289373491894E-4</v>
      </c>
      <c r="P33">
        <v>5.2963100020000002</v>
      </c>
      <c r="Q33" s="1">
        <v>4.9060999999999997E-5</v>
      </c>
      <c r="R33">
        <v>240</v>
      </c>
      <c r="S33" s="8">
        <f t="shared" si="4"/>
        <v>-2.6748858456764403E-5</v>
      </c>
      <c r="T33" s="10" t="str">
        <f t="shared" si="5"/>
        <v>NA</v>
      </c>
      <c r="U33" s="8">
        <f t="shared" si="6"/>
        <v>7.5809858456764393E-5</v>
      </c>
      <c r="V33">
        <v>4.1291266660000003</v>
      </c>
      <c r="W33" s="1">
        <v>-9.8127000000000004E-5</v>
      </c>
      <c r="X33">
        <v>240</v>
      </c>
      <c r="Y33" s="8">
        <f t="shared" si="7"/>
        <v>-5.9051167517510945E-5</v>
      </c>
      <c r="Z33" s="8">
        <f t="shared" si="8"/>
        <v>2.9598263277638199E-6</v>
      </c>
      <c r="AA33" s="8">
        <f t="shared" si="9"/>
        <v>-4.2035658810252879E-5</v>
      </c>
      <c r="AB33">
        <v>2.980456244</v>
      </c>
      <c r="AC33">
        <v>-1.5685214330000001E-4</v>
      </c>
      <c r="AD33">
        <v>240</v>
      </c>
      <c r="AE33" s="8">
        <f t="shared" si="10"/>
        <v>-2.0090654626107044E-5</v>
      </c>
      <c r="AF33" s="8" t="str">
        <f t="shared" si="11"/>
        <v>NA</v>
      </c>
      <c r="AG33" s="8">
        <f t="shared" si="12"/>
        <v>-1.3676148867389296E-4</v>
      </c>
      <c r="AH33">
        <v>2.806184998</v>
      </c>
      <c r="AI33">
        <v>-1.9139522970000001E-4</v>
      </c>
      <c r="AJ33">
        <v>240</v>
      </c>
      <c r="AK33" s="8">
        <f t="shared" si="13"/>
        <v>-1.8915927293103683E-5</v>
      </c>
      <c r="AL33" s="8" t="str">
        <f t="shared" si="14"/>
        <v>NA</v>
      </c>
      <c r="AM33" s="8">
        <f t="shared" si="15"/>
        <v>-1.7247930240689633E-4</v>
      </c>
      <c r="AN33">
        <v>3.0443420859999999</v>
      </c>
      <c r="AO33">
        <v>-1.554754319E-4</v>
      </c>
      <c r="AP33">
        <v>240</v>
      </c>
      <c r="AQ33" s="8">
        <f t="shared" si="16"/>
        <v>-2.0521296206470415E-5</v>
      </c>
      <c r="AR33" s="8" t="str">
        <f t="shared" si="17"/>
        <v>NA</v>
      </c>
      <c r="AS33" s="8">
        <f t="shared" si="18"/>
        <v>-1.3495413569352958E-4</v>
      </c>
      <c r="AT33">
        <v>1.6963887470000001</v>
      </c>
      <c r="AU33">
        <v>-1.8714450530000001E-4</v>
      </c>
      <c r="AV33">
        <v>240</v>
      </c>
      <c r="AW33" s="8">
        <f t="shared" si="19"/>
        <v>-1.1435014520411622E-5</v>
      </c>
      <c r="AX33" s="8">
        <f t="shared" si="20"/>
        <v>1.7980833589439731E-5</v>
      </c>
      <c r="AY33" s="8">
        <f t="shared" si="21"/>
        <v>-1.9369032436902811E-4</v>
      </c>
      <c r="AZ33">
        <v>3.3058962520000001</v>
      </c>
      <c r="BA33">
        <v>-1.2271170650000001E-4</v>
      </c>
      <c r="BB33">
        <v>240</v>
      </c>
      <c r="BC33" s="8">
        <f t="shared" si="22"/>
        <v>-4.7278044284719362E-5</v>
      </c>
      <c r="BD33" s="8">
        <f t="shared" si="23"/>
        <v>5.1089200729160492E-5</v>
      </c>
      <c r="BE33" s="8">
        <f t="shared" si="24"/>
        <v>-1.2652286294444114E-4</v>
      </c>
      <c r="BF33">
        <v>4.9910491720000003</v>
      </c>
      <c r="BG33" s="1">
        <v>9.3806000000000003E-5</v>
      </c>
      <c r="BH33">
        <v>240</v>
      </c>
      <c r="BI33" s="8">
        <f t="shared" si="25"/>
        <v>-2.5207147580516415E-5</v>
      </c>
      <c r="BJ33" s="10" t="str">
        <f t="shared" si="26"/>
        <v>NA</v>
      </c>
      <c r="BK33" s="8">
        <f t="shared" si="27"/>
        <v>1.1901314758051642E-4</v>
      </c>
      <c r="BL33" t="s">
        <v>0</v>
      </c>
      <c r="BM33" t="s">
        <v>0</v>
      </c>
      <c r="BN33" t="s">
        <v>0</v>
      </c>
      <c r="BO33" s="8" t="e">
        <f t="shared" si="28"/>
        <v>#VALUE!</v>
      </c>
      <c r="BP33" s="8" t="str">
        <f t="shared" si="29"/>
        <v>NA</v>
      </c>
      <c r="BQ33" s="8" t="str">
        <f t="shared" si="0"/>
        <v>NA</v>
      </c>
      <c r="BR33">
        <v>2.804055419</v>
      </c>
      <c r="BS33">
        <v>-1.4691668849999999E-4</v>
      </c>
      <c r="BT33">
        <v>240</v>
      </c>
      <c r="BU33" s="8">
        <f t="shared" si="30"/>
        <v>-4.0101154473945443E-5</v>
      </c>
      <c r="BV33" s="8">
        <f t="shared" si="31"/>
        <v>2.5912388153670235E-5</v>
      </c>
      <c r="BW33" s="8">
        <f t="shared" si="32"/>
        <v>-1.3272792217972477E-4</v>
      </c>
      <c r="BX33">
        <v>2.7999629119999998</v>
      </c>
      <c r="BY33">
        <v>-1.5378180149999999E-4</v>
      </c>
      <c r="BZ33">
        <v>240</v>
      </c>
      <c r="CA33" s="8">
        <f t="shared" si="33"/>
        <v>-1.887398546586445E-5</v>
      </c>
      <c r="CB33" s="8" t="str">
        <f t="shared" si="34"/>
        <v>NA</v>
      </c>
      <c r="CC33" s="8">
        <f t="shared" si="35"/>
        <v>-1.3490781603413553E-4</v>
      </c>
      <c r="CD33">
        <v>5.2847083330000002</v>
      </c>
      <c r="CE33">
        <v>2.700418955E-4</v>
      </c>
      <c r="CF33">
        <v>240</v>
      </c>
      <c r="CG33" s="8">
        <f t="shared" si="36"/>
        <v>-2.6690264567466751E-5</v>
      </c>
      <c r="CH33" s="8" t="str">
        <f t="shared" si="37"/>
        <v>NA</v>
      </c>
      <c r="CI33" s="8">
        <f t="shared" si="38"/>
        <v>2.9673216006746673E-4</v>
      </c>
      <c r="CJ33">
        <v>2.6335200009999999</v>
      </c>
      <c r="CK33" s="1">
        <v>-8.7282999999999998E-5</v>
      </c>
      <c r="CL33">
        <v>240</v>
      </c>
      <c r="CM33" s="8">
        <f t="shared" si="39"/>
        <v>-3.7662305692941073E-5</v>
      </c>
      <c r="CN33" s="8">
        <f t="shared" si="40"/>
        <v>2.8866361182678083E-5</v>
      </c>
      <c r="CO33" s="8">
        <f t="shared" si="41"/>
        <v>-7.8487055489737014E-5</v>
      </c>
      <c r="CP33">
        <v>2.1190608360000001</v>
      </c>
      <c r="CQ33">
        <v>-1.1182943000000001E-4</v>
      </c>
      <c r="CR33">
        <v>240</v>
      </c>
      <c r="CS33" s="8">
        <f t="shared" si="42"/>
        <v>-1.4284161853907646E-5</v>
      </c>
      <c r="CT33" s="8">
        <f t="shared" si="43"/>
        <v>5.3899541824749476E-6</v>
      </c>
      <c r="CU33" s="8">
        <f t="shared" si="44"/>
        <v>-1.029352223285673E-4</v>
      </c>
      <c r="CV33">
        <v>5.0106020889999998</v>
      </c>
      <c r="CW33" s="1">
        <v>9.4046E-5</v>
      </c>
      <c r="CX33">
        <v>240</v>
      </c>
      <c r="CY33" s="8">
        <f t="shared" si="45"/>
        <v>-2.5305899014826782E-5</v>
      </c>
      <c r="CZ33" s="10" t="str">
        <f t="shared" si="46"/>
        <v>NA</v>
      </c>
      <c r="DA33" s="8">
        <f t="shared" si="47"/>
        <v>1.1935189901482678E-4</v>
      </c>
      <c r="DB33" t="s">
        <v>3</v>
      </c>
      <c r="DC33" s="5" t="s">
        <v>12</v>
      </c>
    </row>
    <row r="34" spans="1:107" x14ac:dyDescent="0.25">
      <c r="A34" s="9">
        <v>45622.594443923612</v>
      </c>
      <c r="B34" t="s">
        <v>0</v>
      </c>
      <c r="C34">
        <v>33</v>
      </c>
      <c r="D34" s="7">
        <v>45622</v>
      </c>
      <c r="E34">
        <v>14.16166658</v>
      </c>
      <c r="F34">
        <v>14.036516669999999</v>
      </c>
      <c r="G34">
        <v>13.925083300000001</v>
      </c>
      <c r="H34">
        <v>14.38870416</v>
      </c>
      <c r="I34">
        <v>14.53526254</v>
      </c>
      <c r="J34">
        <v>2.35573166</v>
      </c>
      <c r="K34">
        <v>-1.6162016629999999E-4</v>
      </c>
      <c r="L34">
        <v>240</v>
      </c>
      <c r="M34" s="8">
        <f t="shared" si="1"/>
        <v>-3.3776493903319024E-5</v>
      </c>
      <c r="N34" s="8">
        <f t="shared" si="2"/>
        <v>3.3678143255343093E-5</v>
      </c>
      <c r="O34" s="8">
        <f t="shared" si="3"/>
        <v>-1.6152181565202406E-4</v>
      </c>
      <c r="P34">
        <v>5.2469754200000001</v>
      </c>
      <c r="Q34">
        <v>-1.67985854E-4</v>
      </c>
      <c r="R34">
        <v>240</v>
      </c>
      <c r="S34" s="8">
        <f t="shared" si="4"/>
        <v>-2.652197814472566E-5</v>
      </c>
      <c r="T34" s="10" t="str">
        <f t="shared" si="5"/>
        <v>NA</v>
      </c>
      <c r="U34" s="8">
        <f t="shared" si="6"/>
        <v>-1.4146387585527433E-4</v>
      </c>
      <c r="V34">
        <v>4.0125995889999997</v>
      </c>
      <c r="W34" s="1">
        <v>-9.5649000000000005E-5</v>
      </c>
      <c r="X34">
        <v>240</v>
      </c>
      <c r="Y34" s="8">
        <f t="shared" si="7"/>
        <v>-5.7532675667448007E-5</v>
      </c>
      <c r="Z34" s="8">
        <f t="shared" si="8"/>
        <v>4.9782800111336972E-6</v>
      </c>
      <c r="AA34" s="8">
        <f t="shared" si="9"/>
        <v>-4.3094604343685695E-5</v>
      </c>
      <c r="AB34">
        <v>2.7544875090000001</v>
      </c>
      <c r="AC34">
        <v>-1.189836938E-4</v>
      </c>
      <c r="AD34">
        <v>240</v>
      </c>
      <c r="AE34" s="8">
        <f t="shared" si="10"/>
        <v>-1.8603629626048443E-5</v>
      </c>
      <c r="AF34" s="8" t="str">
        <f t="shared" si="11"/>
        <v>NA</v>
      </c>
      <c r="AG34" s="8">
        <f t="shared" si="12"/>
        <v>-1.0038006417395156E-4</v>
      </c>
      <c r="AH34">
        <v>2.4884224989999999</v>
      </c>
      <c r="AI34">
        <v>-2.9798143289999998E-4</v>
      </c>
      <c r="AJ34">
        <v>240</v>
      </c>
      <c r="AK34" s="8">
        <f t="shared" si="13"/>
        <v>-1.6806643839647884E-5</v>
      </c>
      <c r="AL34" s="8" t="str">
        <f t="shared" si="14"/>
        <v>NA</v>
      </c>
      <c r="AM34" s="8">
        <f t="shared" si="15"/>
        <v>-2.8117478906035208E-4</v>
      </c>
      <c r="AN34">
        <v>2.832542498</v>
      </c>
      <c r="AO34">
        <v>-1.9114615E-4</v>
      </c>
      <c r="AP34">
        <v>240</v>
      </c>
      <c r="AQ34" s="8">
        <f t="shared" si="16"/>
        <v>-1.9130807949085553E-5</v>
      </c>
      <c r="AR34" s="8" t="str">
        <f t="shared" si="17"/>
        <v>NA</v>
      </c>
      <c r="AS34" s="8">
        <f t="shared" si="18"/>
        <v>-1.7201534205091445E-4</v>
      </c>
      <c r="AT34">
        <v>1.479709996</v>
      </c>
      <c r="AU34">
        <v>-2.0285110159999999E-4</v>
      </c>
      <c r="AV34">
        <v>240</v>
      </c>
      <c r="AW34" s="8">
        <f t="shared" si="19"/>
        <v>-9.9938651489980745E-6</v>
      </c>
      <c r="AX34" s="8">
        <f t="shared" si="20"/>
        <v>2.4435425919743213E-5</v>
      </c>
      <c r="AY34" s="8">
        <f t="shared" si="21"/>
        <v>-2.1729266237074515E-4</v>
      </c>
      <c r="AZ34">
        <v>3.154540414</v>
      </c>
      <c r="BA34">
        <v>-1.3228951710000001E-4</v>
      </c>
      <c r="BB34">
        <v>240</v>
      </c>
      <c r="BC34" s="8">
        <f t="shared" si="22"/>
        <v>-4.5229818349193664E-5</v>
      </c>
      <c r="BD34" s="8">
        <f t="shared" si="23"/>
        <v>5.8867713590287165E-5</v>
      </c>
      <c r="BE34" s="8">
        <f t="shared" si="24"/>
        <v>-1.4592741234109352E-4</v>
      </c>
      <c r="BF34">
        <v>5.0764870819999999</v>
      </c>
      <c r="BG34" s="1">
        <v>2.9753000000000001E-5</v>
      </c>
      <c r="BH34">
        <v>240</v>
      </c>
      <c r="BI34" s="8">
        <f t="shared" si="25"/>
        <v>-2.56602077699053E-5</v>
      </c>
      <c r="BJ34" s="10" t="str">
        <f t="shared" si="26"/>
        <v>NA</v>
      </c>
      <c r="BK34" s="8">
        <f t="shared" si="27"/>
        <v>5.5413207769905304E-5</v>
      </c>
      <c r="BL34" t="s">
        <v>0</v>
      </c>
      <c r="BM34" t="s">
        <v>0</v>
      </c>
      <c r="BN34" t="s">
        <v>0</v>
      </c>
      <c r="BO34" s="8" t="e">
        <f t="shared" si="28"/>
        <v>#VALUE!</v>
      </c>
      <c r="BP34" s="8" t="str">
        <f t="shared" si="29"/>
        <v>NA</v>
      </c>
      <c r="BQ34" s="8" t="str">
        <f t="shared" si="0"/>
        <v>NA</v>
      </c>
      <c r="BR34">
        <v>2.6050158329999999</v>
      </c>
      <c r="BS34">
        <v>-1.8385626789999999E-4</v>
      </c>
      <c r="BT34">
        <v>240</v>
      </c>
      <c r="BU34" s="8">
        <f t="shared" si="30"/>
        <v>-3.7350731789788834E-5</v>
      </c>
      <c r="BV34" s="8">
        <f t="shared" si="31"/>
        <v>2.9360103447327815E-5</v>
      </c>
      <c r="BW34" s="8">
        <f t="shared" si="32"/>
        <v>-1.7586563955753897E-4</v>
      </c>
      <c r="BX34">
        <v>2.5906441689999999</v>
      </c>
      <c r="BY34">
        <v>-2.010089247E-4</v>
      </c>
      <c r="BZ34">
        <v>240</v>
      </c>
      <c r="CA34" s="8">
        <f t="shared" si="33"/>
        <v>-1.7497042355605052E-5</v>
      </c>
      <c r="CB34" s="8" t="str">
        <f t="shared" si="34"/>
        <v>NA</v>
      </c>
      <c r="CC34" s="8">
        <f t="shared" si="35"/>
        <v>-1.8351188234439495E-4</v>
      </c>
      <c r="CD34">
        <v>5.3917691630000002</v>
      </c>
      <c r="CE34" s="1">
        <v>-3.1225E-5</v>
      </c>
      <c r="CF34">
        <v>240</v>
      </c>
      <c r="CG34" s="8">
        <f t="shared" si="36"/>
        <v>-2.7253869602173925E-5</v>
      </c>
      <c r="CH34" s="8" t="str">
        <f t="shared" si="37"/>
        <v>NA</v>
      </c>
      <c r="CI34" s="8">
        <f t="shared" si="38"/>
        <v>-3.9711303978260748E-6</v>
      </c>
      <c r="CJ34">
        <v>2.5228133320000001</v>
      </c>
      <c r="CK34">
        <v>-1.3261771830000001E-4</v>
      </c>
      <c r="CL34">
        <v>240</v>
      </c>
      <c r="CM34" s="8">
        <f t="shared" si="39"/>
        <v>-3.617211186417979E-5</v>
      </c>
      <c r="CN34" s="8">
        <f t="shared" si="40"/>
        <v>3.0783995174446864E-5</v>
      </c>
      <c r="CO34" s="8">
        <f t="shared" si="41"/>
        <v>-1.2722960161026708E-4</v>
      </c>
      <c r="CP34">
        <v>1.986335422</v>
      </c>
      <c r="CQ34">
        <v>-1.5735448850000001E-4</v>
      </c>
      <c r="CR34">
        <v>240</v>
      </c>
      <c r="CS34" s="8">
        <f t="shared" si="42"/>
        <v>-1.3415580351425961E-5</v>
      </c>
      <c r="CT34" s="8">
        <f t="shared" si="43"/>
        <v>9.3436803106117746E-6</v>
      </c>
      <c r="CU34" s="8">
        <f t="shared" si="44"/>
        <v>-1.5328258845918584E-4</v>
      </c>
      <c r="CV34">
        <v>5.1546312470000002</v>
      </c>
      <c r="CW34" s="1">
        <v>5.9833999999999997E-5</v>
      </c>
      <c r="CX34">
        <v>240</v>
      </c>
      <c r="CY34" s="8">
        <f t="shared" si="45"/>
        <v>-2.6055204443296965E-5</v>
      </c>
      <c r="CZ34" s="10" t="str">
        <f t="shared" si="46"/>
        <v>NA</v>
      </c>
      <c r="DA34" s="8">
        <f t="shared" si="47"/>
        <v>8.5889204443296958E-5</v>
      </c>
      <c r="DB34" t="s">
        <v>3</v>
      </c>
      <c r="DC34" s="5" t="s">
        <v>12</v>
      </c>
    </row>
    <row r="35" spans="1:107" x14ac:dyDescent="0.25">
      <c r="A35" s="9">
        <v>45622.608332754629</v>
      </c>
      <c r="B35" t="s">
        <v>0</v>
      </c>
      <c r="C35">
        <v>34</v>
      </c>
      <c r="D35" s="7">
        <v>45622</v>
      </c>
      <c r="E35">
        <v>14.36166676</v>
      </c>
      <c r="F35">
        <v>14.037550100000001</v>
      </c>
      <c r="G35">
        <v>13.904587449999999</v>
      </c>
      <c r="H35">
        <v>14.332399929999999</v>
      </c>
      <c r="I35">
        <v>14.5135375</v>
      </c>
      <c r="J35">
        <v>2.1564083329999999</v>
      </c>
      <c r="K35">
        <v>-1.6781735410000001E-4</v>
      </c>
      <c r="L35">
        <v>240</v>
      </c>
      <c r="M35" s="8">
        <f t="shared" si="1"/>
        <v>-3.0998118992958279E-5</v>
      </c>
      <c r="N35" s="8">
        <f t="shared" si="2"/>
        <v>3.7130773441584587E-5</v>
      </c>
      <c r="O35" s="8">
        <f t="shared" si="3"/>
        <v>-1.7395000854862632E-4</v>
      </c>
      <c r="P35">
        <v>5.1607400019999998</v>
      </c>
      <c r="Q35" s="1">
        <v>1.4533E-5</v>
      </c>
      <c r="R35">
        <v>240</v>
      </c>
      <c r="S35" s="8">
        <f t="shared" si="4"/>
        <v>-2.6107998802779859E-5</v>
      </c>
      <c r="T35" s="10" t="str">
        <f t="shared" si="5"/>
        <v>NA</v>
      </c>
      <c r="U35" s="8">
        <f t="shared" si="6"/>
        <v>4.0640998802779861E-5</v>
      </c>
      <c r="V35">
        <v>3.891594166</v>
      </c>
      <c r="W35">
        <v>-1.0065263389999999E-4</v>
      </c>
      <c r="X35">
        <v>240</v>
      </c>
      <c r="Y35" s="8">
        <f t="shared" si="7"/>
        <v>-5.5941213537301914E-5</v>
      </c>
      <c r="Z35" s="8">
        <f t="shared" si="8"/>
        <v>7.0743065145881592E-6</v>
      </c>
      <c r="AA35" s="8">
        <f t="shared" si="9"/>
        <v>-5.1785726877286239E-5</v>
      </c>
      <c r="AB35">
        <v>2.580612919</v>
      </c>
      <c r="AC35">
        <v>-1.673723348E-4</v>
      </c>
      <c r="AD35">
        <v>240</v>
      </c>
      <c r="AE35" s="8">
        <f t="shared" si="10"/>
        <v>-1.7463192502002805E-5</v>
      </c>
      <c r="AF35" s="8" t="str">
        <f t="shared" si="11"/>
        <v>NA</v>
      </c>
      <c r="AG35" s="8">
        <f t="shared" si="12"/>
        <v>-1.4990914229799719E-4</v>
      </c>
      <c r="AH35">
        <v>2.1610716640000001</v>
      </c>
      <c r="AI35">
        <v>-2.3949197590000001E-4</v>
      </c>
      <c r="AJ35">
        <v>240</v>
      </c>
      <c r="AK35" s="8">
        <f t="shared" si="13"/>
        <v>-1.4624126772828703E-5</v>
      </c>
      <c r="AL35" s="8">
        <f t="shared" si="14"/>
        <v>4.1385035120836507E-6</v>
      </c>
      <c r="AM35" s="8">
        <f t="shared" si="15"/>
        <v>-2.2900635263925495E-4</v>
      </c>
      <c r="AN35">
        <v>2.6225004119999999</v>
      </c>
      <c r="AO35">
        <v>-1.7124192429999999E-4</v>
      </c>
      <c r="AP35">
        <v>240</v>
      </c>
      <c r="AQ35" s="8">
        <f t="shared" si="16"/>
        <v>-1.774664816801906E-5</v>
      </c>
      <c r="AR35" s="8" t="str">
        <f t="shared" si="17"/>
        <v>NA</v>
      </c>
      <c r="AS35" s="8">
        <f t="shared" si="18"/>
        <v>-1.5349527613198094E-4</v>
      </c>
      <c r="AT35">
        <v>1.2732950000000001</v>
      </c>
      <c r="AU35">
        <v>-1.543930257E-4</v>
      </c>
      <c r="AV35">
        <v>240</v>
      </c>
      <c r="AW35" s="8">
        <f t="shared" si="19"/>
        <v>-8.6164784858374422E-6</v>
      </c>
      <c r="AX35" s="8">
        <f t="shared" si="20"/>
        <v>3.0584273667352869E-5</v>
      </c>
      <c r="AY35" s="8">
        <f t="shared" si="21"/>
        <v>-1.7636082088151543E-4</v>
      </c>
      <c r="AZ35">
        <v>3.0091687469999999</v>
      </c>
      <c r="BA35">
        <v>-1.1907464180000001E-4</v>
      </c>
      <c r="BB35">
        <v>240</v>
      </c>
      <c r="BC35" s="8">
        <f t="shared" si="22"/>
        <v>-4.325645076673759E-5</v>
      </c>
      <c r="BD35" s="8">
        <f t="shared" si="23"/>
        <v>6.6338686605566037E-5</v>
      </c>
      <c r="BE35" s="8">
        <f t="shared" si="24"/>
        <v>-1.4215687763882845E-4</v>
      </c>
      <c r="BF35">
        <v>5.0733970819999996</v>
      </c>
      <c r="BG35" s="1">
        <v>-1.6517000000000001E-5</v>
      </c>
      <c r="BH35">
        <v>240</v>
      </c>
      <c r="BI35" s="8">
        <f t="shared" si="25"/>
        <v>-2.5666134099286252E-5</v>
      </c>
      <c r="BJ35" s="10" t="str">
        <f t="shared" si="26"/>
        <v>NA</v>
      </c>
      <c r="BK35" s="8">
        <f t="shared" si="27"/>
        <v>9.1491340992862509E-6</v>
      </c>
      <c r="BL35" t="s">
        <v>0</v>
      </c>
      <c r="BM35" t="s">
        <v>0</v>
      </c>
      <c r="BN35" t="s">
        <v>0</v>
      </c>
      <c r="BO35" s="8" t="e">
        <f t="shared" si="28"/>
        <v>#VALUE!</v>
      </c>
      <c r="BP35" s="8" t="str">
        <f t="shared" si="29"/>
        <v>NA</v>
      </c>
      <c r="BQ35" s="8" t="str">
        <f t="shared" si="0"/>
        <v>NA</v>
      </c>
      <c r="BR35">
        <v>2.3809154160000001</v>
      </c>
      <c r="BS35">
        <v>-1.5060156170000001E-4</v>
      </c>
      <c r="BT35">
        <v>240</v>
      </c>
      <c r="BU35" s="8">
        <f t="shared" si="30"/>
        <v>-3.4225382200531855E-5</v>
      </c>
      <c r="BV35" s="8">
        <f t="shared" si="31"/>
        <v>3.3241916359689575E-5</v>
      </c>
      <c r="BW35" s="8">
        <f t="shared" si="32"/>
        <v>-1.4961809585915771E-4</v>
      </c>
      <c r="BX35">
        <v>2.3411841729999998</v>
      </c>
      <c r="BY35">
        <v>-2.0680566400000001E-4</v>
      </c>
      <c r="BZ35">
        <v>240</v>
      </c>
      <c r="CA35" s="8">
        <f t="shared" si="33"/>
        <v>-1.5842961024772438E-5</v>
      </c>
      <c r="CB35" s="8" t="str">
        <f t="shared" si="34"/>
        <v>NA</v>
      </c>
      <c r="CC35" s="8">
        <f t="shared" si="35"/>
        <v>-1.9096270297522757E-4</v>
      </c>
      <c r="CD35">
        <v>5.4111587370000001</v>
      </c>
      <c r="CE35" s="1">
        <v>2.6180999999999999E-5</v>
      </c>
      <c r="CF35">
        <v>240</v>
      </c>
      <c r="CG35" s="8">
        <f t="shared" si="36"/>
        <v>-2.7374858212678422E-5</v>
      </c>
      <c r="CH35" s="8" t="str">
        <f t="shared" si="37"/>
        <v>NA</v>
      </c>
      <c r="CI35" s="8">
        <f t="shared" si="38"/>
        <v>5.3555858212678425E-5</v>
      </c>
      <c r="CJ35">
        <v>2.3155841700000002</v>
      </c>
      <c r="CK35">
        <v>-2.077241311E-4</v>
      </c>
      <c r="CL35">
        <v>240</v>
      </c>
      <c r="CM35" s="8">
        <f t="shared" si="39"/>
        <v>-3.3286253137415671E-5</v>
      </c>
      <c r="CN35" s="8">
        <f t="shared" si="40"/>
        <v>3.4373568311517418E-5</v>
      </c>
      <c r="CO35" s="8">
        <f t="shared" si="41"/>
        <v>-2.0881144627410176E-4</v>
      </c>
      <c r="CP35">
        <v>1.7438170799999999</v>
      </c>
      <c r="CQ35">
        <v>-2.08802775E-4</v>
      </c>
      <c r="CR35">
        <v>240</v>
      </c>
      <c r="CS35" s="8">
        <f t="shared" si="42"/>
        <v>-1.180053511013227E-5</v>
      </c>
      <c r="CT35" s="8">
        <f t="shared" si="43"/>
        <v>1.6568002137310499E-5</v>
      </c>
      <c r="CU35" s="8">
        <f t="shared" si="44"/>
        <v>-2.1357024202717822E-4</v>
      </c>
      <c r="CV35">
        <v>5.147269595</v>
      </c>
      <c r="CW35" s="1">
        <v>-3.3467000000000003E-5</v>
      </c>
      <c r="CX35">
        <v>240</v>
      </c>
      <c r="CY35" s="8">
        <f t="shared" si="45"/>
        <v>-2.6039852496301974E-5</v>
      </c>
      <c r="CZ35" s="10" t="str">
        <f t="shared" si="46"/>
        <v>NA</v>
      </c>
      <c r="DA35" s="8">
        <f t="shared" si="47"/>
        <v>-7.4271475036980293E-6</v>
      </c>
      <c r="DB35" t="s">
        <v>3</v>
      </c>
      <c r="DC35" s="5" t="s">
        <v>12</v>
      </c>
    </row>
    <row r="36" spans="1:107" x14ac:dyDescent="0.25">
      <c r="A36" s="9">
        <v>45622.622221585647</v>
      </c>
      <c r="B36" t="s">
        <v>0</v>
      </c>
      <c r="C36">
        <v>35</v>
      </c>
      <c r="D36" s="7">
        <v>45622</v>
      </c>
      <c r="E36">
        <v>14.695000029999999</v>
      </c>
      <c r="F36">
        <v>14.073208320000001</v>
      </c>
      <c r="G36">
        <v>13.931983410000001</v>
      </c>
      <c r="H36">
        <v>14.266770810000001</v>
      </c>
      <c r="I36">
        <v>14.369758320000001</v>
      </c>
      <c r="J36">
        <v>1.9551441679999999</v>
      </c>
      <c r="K36">
        <v>-1.7124964429999999E-4</v>
      </c>
      <c r="L36">
        <v>240</v>
      </c>
      <c r="M36" s="8">
        <f t="shared" si="1"/>
        <v>-2.8177071886046338E-5</v>
      </c>
      <c r="N36" s="8">
        <f t="shared" si="2"/>
        <v>4.0617022351566352E-5</v>
      </c>
      <c r="O36" s="8">
        <f t="shared" si="3"/>
        <v>-1.8368959476551999E-4</v>
      </c>
      <c r="P36">
        <v>5.203261242</v>
      </c>
      <c r="Q36" s="1">
        <v>4.5507000000000003E-5</v>
      </c>
      <c r="R36">
        <v>240</v>
      </c>
      <c r="S36" s="8">
        <f t="shared" si="4"/>
        <v>-2.6345209138535614E-5</v>
      </c>
      <c r="T36" s="10" t="str">
        <f t="shared" si="5"/>
        <v>NA</v>
      </c>
      <c r="U36" s="8">
        <f t="shared" si="6"/>
        <v>7.1852209138535621E-5</v>
      </c>
      <c r="V36">
        <v>3.7645970819999999</v>
      </c>
      <c r="W36">
        <v>-1.029186655E-4</v>
      </c>
      <c r="X36">
        <v>240</v>
      </c>
      <c r="Y36" s="8">
        <f t="shared" si="7"/>
        <v>-5.4254476134117132E-5</v>
      </c>
      <c r="Z36" s="8">
        <f t="shared" si="8"/>
        <v>9.2741191124535766E-6</v>
      </c>
      <c r="AA36" s="8">
        <f t="shared" si="9"/>
        <v>-5.7938308478336448E-5</v>
      </c>
      <c r="AB36">
        <v>2.3671049989999999</v>
      </c>
      <c r="AC36">
        <v>-1.8607821390000001E-4</v>
      </c>
      <c r="AD36">
        <v>240</v>
      </c>
      <c r="AE36" s="8">
        <f t="shared" si="10"/>
        <v>-1.6049464893779934E-5</v>
      </c>
      <c r="AF36" s="8" t="str">
        <f t="shared" si="11"/>
        <v>NA</v>
      </c>
      <c r="AG36" s="8">
        <f t="shared" si="12"/>
        <v>-1.7002874900622008E-4</v>
      </c>
      <c r="AH36">
        <v>1.8775141559999999</v>
      </c>
      <c r="AI36">
        <v>-2.1591123509999999E-4</v>
      </c>
      <c r="AJ36">
        <v>240</v>
      </c>
      <c r="AK36" s="8">
        <f t="shared" si="13"/>
        <v>-1.2729937010410102E-5</v>
      </c>
      <c r="AL36" s="8">
        <f t="shared" si="14"/>
        <v>1.2585331398482023E-5</v>
      </c>
      <c r="AM36" s="8">
        <f t="shared" si="15"/>
        <v>-2.1576662948807191E-4</v>
      </c>
      <c r="AN36">
        <v>2.4074179180000002</v>
      </c>
      <c r="AO36">
        <v>-1.718028172E-4</v>
      </c>
      <c r="AP36">
        <v>240</v>
      </c>
      <c r="AQ36" s="8">
        <f t="shared" si="16"/>
        <v>-1.6322794880632917E-5</v>
      </c>
      <c r="AR36" s="8" t="str">
        <f t="shared" si="17"/>
        <v>NA</v>
      </c>
      <c r="AS36" s="8">
        <f t="shared" si="18"/>
        <v>-1.5548002231936708E-4</v>
      </c>
      <c r="AT36">
        <v>2.923295821</v>
      </c>
      <c r="AU36">
        <v>4.9763880530000002E-3</v>
      </c>
      <c r="AV36">
        <v>240</v>
      </c>
      <c r="AW36" s="8">
        <f t="shared" si="19"/>
        <v>-1.9820554505648734E-5</v>
      </c>
      <c r="AX36" s="8" t="str">
        <f t="shared" si="20"/>
        <v>NA</v>
      </c>
      <c r="AY36" s="8">
        <f t="shared" si="21"/>
        <v>4.9962086075056493E-3</v>
      </c>
      <c r="AZ36">
        <v>2.878432509</v>
      </c>
      <c r="BA36" s="1">
        <v>-9.2331999999999996E-5</v>
      </c>
      <c r="BB36">
        <v>240</v>
      </c>
      <c r="BC36" s="8">
        <f t="shared" si="22"/>
        <v>-4.14832834594455E-5</v>
      </c>
      <c r="BD36" s="8">
        <f t="shared" si="23"/>
        <v>7.3057512401359368E-5</v>
      </c>
      <c r="BE36" s="8">
        <f t="shared" si="24"/>
        <v>-1.2390622894191386E-4</v>
      </c>
      <c r="BF36">
        <v>5.0791391670000001</v>
      </c>
      <c r="BG36" s="1">
        <v>1.0144E-5</v>
      </c>
      <c r="BH36">
        <v>240</v>
      </c>
      <c r="BI36" s="8">
        <f t="shared" si="25"/>
        <v>-2.5716752893020049E-5</v>
      </c>
      <c r="BJ36" s="10" t="str">
        <f t="shared" si="26"/>
        <v>NA</v>
      </c>
      <c r="BK36" s="8">
        <f t="shared" si="27"/>
        <v>3.5860752893020049E-5</v>
      </c>
      <c r="BL36" t="s">
        <v>0</v>
      </c>
      <c r="BM36" t="s">
        <v>0</v>
      </c>
      <c r="BN36" t="s">
        <v>0</v>
      </c>
      <c r="BO36" s="8" t="e">
        <f t="shared" si="28"/>
        <v>#VALUE!</v>
      </c>
      <c r="BP36" s="8" t="str">
        <f t="shared" si="29"/>
        <v>NA</v>
      </c>
      <c r="BQ36" s="8" t="str">
        <f t="shared" si="0"/>
        <v>NA</v>
      </c>
      <c r="BR36">
        <v>2.2090566699999998</v>
      </c>
      <c r="BS36">
        <v>-1.4402373950000001E-4</v>
      </c>
      <c r="BT36">
        <v>240</v>
      </c>
      <c r="BU36" s="8">
        <f t="shared" si="30"/>
        <v>-3.1836398363713989E-5</v>
      </c>
      <c r="BV36" s="8">
        <f t="shared" si="31"/>
        <v>3.6218811754422833E-5</v>
      </c>
      <c r="BW36" s="8">
        <f t="shared" si="32"/>
        <v>-1.4840615289070884E-4</v>
      </c>
      <c r="BX36">
        <v>2.1154616599999998</v>
      </c>
      <c r="BY36">
        <v>-1.5990588630000001E-4</v>
      </c>
      <c r="BZ36">
        <v>240</v>
      </c>
      <c r="CA36" s="8">
        <f t="shared" si="33"/>
        <v>-1.434327064521882E-5</v>
      </c>
      <c r="CB36" s="8">
        <f t="shared" si="34"/>
        <v>5.4971691894740136E-6</v>
      </c>
      <c r="CC36" s="8">
        <f t="shared" si="35"/>
        <v>-1.510597848442552E-4</v>
      </c>
      <c r="CD36">
        <v>5.4902041669999999</v>
      </c>
      <c r="CE36" s="1">
        <v>4.3751999999999997E-5</v>
      </c>
      <c r="CF36">
        <v>240</v>
      </c>
      <c r="CG36" s="8">
        <f t="shared" si="36"/>
        <v>-2.7798061689725689E-5</v>
      </c>
      <c r="CH36" s="8" t="str">
        <f t="shared" si="37"/>
        <v>NA</v>
      </c>
      <c r="CI36" s="8">
        <f t="shared" si="38"/>
        <v>7.1550061689725679E-5</v>
      </c>
      <c r="CJ36">
        <v>2.1338166680000001</v>
      </c>
      <c r="CK36">
        <v>-1.5159210520000001E-4</v>
      </c>
      <c r="CL36">
        <v>240</v>
      </c>
      <c r="CM36" s="8">
        <f t="shared" si="39"/>
        <v>-3.0752057382747384E-5</v>
      </c>
      <c r="CN36" s="8">
        <f t="shared" si="40"/>
        <v>3.752210076744472E-5</v>
      </c>
      <c r="CO36" s="8">
        <f t="shared" si="41"/>
        <v>-1.5836214858469733E-4</v>
      </c>
      <c r="CP36">
        <v>1.5273299979999999</v>
      </c>
      <c r="CQ36">
        <v>-1.579246323E-4</v>
      </c>
      <c r="CR36">
        <v>240</v>
      </c>
      <c r="CS36" s="8">
        <f t="shared" si="42"/>
        <v>-1.0355615485782673E-5</v>
      </c>
      <c r="CT36" s="8">
        <f t="shared" si="43"/>
        <v>2.3016884884871565E-5</v>
      </c>
      <c r="CU36" s="8">
        <f t="shared" si="44"/>
        <v>-1.7058590169908888E-4</v>
      </c>
      <c r="CV36">
        <v>5.1755250019999997</v>
      </c>
      <c r="CW36" s="1">
        <v>1.6935E-5</v>
      </c>
      <c r="CX36">
        <v>240</v>
      </c>
      <c r="CY36" s="8">
        <f t="shared" si="45"/>
        <v>-2.6204774705296253E-5</v>
      </c>
      <c r="CZ36" s="10" t="str">
        <f t="shared" si="46"/>
        <v>NA</v>
      </c>
      <c r="DA36" s="8">
        <f t="shared" si="47"/>
        <v>4.3139774705296253E-5</v>
      </c>
      <c r="DB36" t="s">
        <v>3</v>
      </c>
      <c r="DC36" s="5" t="s">
        <v>12</v>
      </c>
    </row>
    <row r="37" spans="1:107" x14ac:dyDescent="0.25">
      <c r="A37" s="9">
        <v>45622.636110416664</v>
      </c>
      <c r="B37" t="s">
        <v>0</v>
      </c>
      <c r="C37">
        <v>36</v>
      </c>
      <c r="D37" s="7">
        <v>45622</v>
      </c>
      <c r="E37">
        <v>15.16166658</v>
      </c>
      <c r="F37">
        <v>14.097945920000001</v>
      </c>
      <c r="G37">
        <v>13.93434572</v>
      </c>
      <c r="H37">
        <v>14.28884584</v>
      </c>
      <c r="I37">
        <v>14.50089577</v>
      </c>
      <c r="J37">
        <v>1.7394120790000001</v>
      </c>
      <c r="K37">
        <v>-1.7933592929999999E-4</v>
      </c>
      <c r="L37">
        <v>240</v>
      </c>
      <c r="M37" s="8">
        <f t="shared" si="1"/>
        <v>-2.5132138507109657E-5</v>
      </c>
      <c r="N37" s="8">
        <f t="shared" si="2"/>
        <v>4.4353881121851358E-5</v>
      </c>
      <c r="O37" s="8">
        <f t="shared" si="3"/>
        <v>-1.985576719147417E-4</v>
      </c>
      <c r="P37">
        <v>5.269400418</v>
      </c>
      <c r="Q37" s="1">
        <v>6.1764E-5</v>
      </c>
      <c r="R37">
        <v>240</v>
      </c>
      <c r="S37" s="8">
        <f t="shared" si="4"/>
        <v>-2.670246351843839E-5</v>
      </c>
      <c r="T37" s="10" t="str">
        <f t="shared" si="5"/>
        <v>NA</v>
      </c>
      <c r="U37" s="8">
        <f t="shared" si="6"/>
        <v>8.8466463518438384E-5</v>
      </c>
      <c r="V37">
        <v>3.6402925100000001</v>
      </c>
      <c r="W37">
        <v>-1.0508662299999999E-4</v>
      </c>
      <c r="X37">
        <v>240</v>
      </c>
      <c r="Y37" s="8">
        <f t="shared" si="7"/>
        <v>-5.2597275063371478E-5</v>
      </c>
      <c r="Z37" s="8">
        <f t="shared" si="8"/>
        <v>1.1427292672390335E-5</v>
      </c>
      <c r="AA37" s="8">
        <f t="shared" si="9"/>
        <v>-6.3916640609018851E-5</v>
      </c>
      <c r="AB37">
        <v>2.1877595830000001</v>
      </c>
      <c r="AC37">
        <v>-1.4113390459999999E-4</v>
      </c>
      <c r="AD37">
        <v>240</v>
      </c>
      <c r="AE37" s="8">
        <f t="shared" si="10"/>
        <v>-1.4862205408837145E-5</v>
      </c>
      <c r="AF37" s="8">
        <f t="shared" si="11"/>
        <v>3.3435033725030073E-6</v>
      </c>
      <c r="AG37" s="8">
        <f t="shared" si="12"/>
        <v>-1.2961520256366584E-4</v>
      </c>
      <c r="AH37">
        <v>1.687546668</v>
      </c>
      <c r="AI37">
        <v>-1.4508332409999999E-4</v>
      </c>
      <c r="AJ37">
        <v>240</v>
      </c>
      <c r="AK37" s="8">
        <f t="shared" si="13"/>
        <v>-1.1464086553067428E-5</v>
      </c>
      <c r="AL37" s="8">
        <f t="shared" si="14"/>
        <v>1.8244228200281558E-5</v>
      </c>
      <c r="AM37" s="8">
        <f t="shared" si="15"/>
        <v>-1.5186346574721412E-4</v>
      </c>
      <c r="AN37">
        <v>2.2329020810000002</v>
      </c>
      <c r="AO37">
        <v>-1.5487421790000001E-4</v>
      </c>
      <c r="AP37">
        <v>240</v>
      </c>
      <c r="AQ37" s="8">
        <f t="shared" si="16"/>
        <v>-1.5168873967465519E-5</v>
      </c>
      <c r="AR37" s="8">
        <f t="shared" si="17"/>
        <v>1.9987641213452354E-6</v>
      </c>
      <c r="AS37" s="8">
        <f t="shared" si="18"/>
        <v>-1.4170410805387974E-4</v>
      </c>
      <c r="AT37">
        <v>5.2834041730000001</v>
      </c>
      <c r="AU37" s="1">
        <v>6.2745999999999999E-5</v>
      </c>
      <c r="AV37">
        <v>240</v>
      </c>
      <c r="AW37" s="8">
        <f t="shared" si="19"/>
        <v>-3.5891986801107915E-5</v>
      </c>
      <c r="AX37" s="8" t="str">
        <f t="shared" si="20"/>
        <v>NA</v>
      </c>
      <c r="AY37" s="8">
        <f t="shared" si="21"/>
        <v>9.863798680110792E-5</v>
      </c>
      <c r="AZ37">
        <v>2.7616058360000002</v>
      </c>
      <c r="BA37">
        <v>-1.409854055E-4</v>
      </c>
      <c r="BB37">
        <v>240</v>
      </c>
      <c r="BC37" s="8">
        <f t="shared" si="22"/>
        <v>-3.9901447857195404E-5</v>
      </c>
      <c r="BD37" s="8">
        <f t="shared" si="23"/>
        <v>7.9061494741658239E-5</v>
      </c>
      <c r="BE37" s="8">
        <f t="shared" si="24"/>
        <v>-1.8014545238446283E-4</v>
      </c>
      <c r="BF37">
        <v>5.0739008390000002</v>
      </c>
      <c r="BG37" s="1">
        <v>1.7728E-6</v>
      </c>
      <c r="BH37">
        <v>240</v>
      </c>
      <c r="BI37" s="8">
        <f t="shared" si="25"/>
        <v>-2.5711777679061825E-5</v>
      </c>
      <c r="BJ37" s="10" t="str">
        <f t="shared" si="26"/>
        <v>NA</v>
      </c>
      <c r="BK37" s="8">
        <f t="shared" si="27"/>
        <v>2.7484577679061826E-5</v>
      </c>
      <c r="BL37" t="s">
        <v>0</v>
      </c>
      <c r="BM37" t="s">
        <v>0</v>
      </c>
      <c r="BN37" t="s">
        <v>0</v>
      </c>
      <c r="BO37" s="8" t="e">
        <f t="shared" si="28"/>
        <v>#VALUE!</v>
      </c>
      <c r="BP37" s="8" t="str">
        <f t="shared" si="29"/>
        <v>NA</v>
      </c>
      <c r="BQ37" s="8" t="str">
        <f t="shared" si="0"/>
        <v>NA</v>
      </c>
      <c r="BR37">
        <v>2.0310716659999999</v>
      </c>
      <c r="BS37">
        <v>-1.418665406E-4</v>
      </c>
      <c r="BT37">
        <v>240</v>
      </c>
      <c r="BU37" s="8">
        <f t="shared" si="30"/>
        <v>-2.9346222809447304E-5</v>
      </c>
      <c r="BV37" s="8">
        <f t="shared" si="31"/>
        <v>3.9301824700061214E-5</v>
      </c>
      <c r="BW37" s="8">
        <f t="shared" si="32"/>
        <v>-1.5182214249061392E-4</v>
      </c>
      <c r="BX37">
        <v>1.903194163</v>
      </c>
      <c r="BY37">
        <v>-1.707980507E-4</v>
      </c>
      <c r="BZ37">
        <v>240</v>
      </c>
      <c r="CA37" s="8">
        <f t="shared" si="33"/>
        <v>-1.2929054363742621E-5</v>
      </c>
      <c r="CB37" s="8">
        <f t="shared" si="34"/>
        <v>1.1820355712313607E-5</v>
      </c>
      <c r="CC37" s="8">
        <f t="shared" si="35"/>
        <v>-1.6968935204857098E-4</v>
      </c>
      <c r="CD37">
        <v>5.4928258420000002</v>
      </c>
      <c r="CE37" s="1">
        <v>4.7561000000000001E-5</v>
      </c>
      <c r="CF37">
        <v>240</v>
      </c>
      <c r="CG37" s="8">
        <f t="shared" si="36"/>
        <v>-2.7834662395007353E-5</v>
      </c>
      <c r="CH37" s="8" t="str">
        <f t="shared" si="37"/>
        <v>NA</v>
      </c>
      <c r="CI37" s="8">
        <f t="shared" si="38"/>
        <v>7.5395662395007354E-5</v>
      </c>
      <c r="CJ37">
        <v>1.939364165</v>
      </c>
      <c r="CK37">
        <v>-1.4312410979999999E-4</v>
      </c>
      <c r="CL37">
        <v>240</v>
      </c>
      <c r="CM37" s="8">
        <f t="shared" si="39"/>
        <v>-2.8021174165081244E-5</v>
      </c>
      <c r="CN37" s="8">
        <f t="shared" si="40"/>
        <v>4.0890359725153246E-5</v>
      </c>
      <c r="CO37" s="8">
        <f t="shared" si="41"/>
        <v>-1.5599329536007201E-4</v>
      </c>
      <c r="CP37">
        <v>1.3363341639999999</v>
      </c>
      <c r="CQ37">
        <v>-1.575672871E-4</v>
      </c>
      <c r="CR37">
        <v>240</v>
      </c>
      <c r="CS37" s="8">
        <f t="shared" si="42"/>
        <v>-9.0781788796829897E-6</v>
      </c>
      <c r="CT37" s="8">
        <f t="shared" si="43"/>
        <v>2.8706414843701341E-5</v>
      </c>
      <c r="CU37" s="8">
        <f t="shared" si="44"/>
        <v>-1.7719552306401834E-4</v>
      </c>
      <c r="CV37">
        <v>5.1597812369999998</v>
      </c>
      <c r="CW37" s="1">
        <v>-8.1198E-7</v>
      </c>
      <c r="CX37">
        <v>240</v>
      </c>
      <c r="CY37" s="8">
        <f t="shared" si="45"/>
        <v>-2.6146972959858941E-5</v>
      </c>
      <c r="CZ37" s="10" t="str">
        <f t="shared" si="46"/>
        <v>NA</v>
      </c>
      <c r="DA37" s="8">
        <f t="shared" si="47"/>
        <v>2.5334992959858941E-5</v>
      </c>
      <c r="DB37" t="s">
        <v>3</v>
      </c>
      <c r="DC37" s="5" t="s">
        <v>12</v>
      </c>
    </row>
    <row r="38" spans="1:107" x14ac:dyDescent="0.25">
      <c r="A38" s="9">
        <v>45622.649999247682</v>
      </c>
      <c r="B38" t="s">
        <v>0</v>
      </c>
      <c r="C38">
        <v>37</v>
      </c>
      <c r="D38" s="7">
        <v>45622</v>
      </c>
      <c r="E38">
        <v>15.36166676</v>
      </c>
      <c r="F38">
        <v>14.076720849999999</v>
      </c>
      <c r="G38">
        <v>13.922499970000001</v>
      </c>
      <c r="H38">
        <v>14.194075059999999</v>
      </c>
      <c r="I38">
        <v>14.328816639999999</v>
      </c>
      <c r="J38">
        <v>1.528244583</v>
      </c>
      <c r="K38">
        <v>-1.5190502789999999E-4</v>
      </c>
      <c r="L38">
        <v>240</v>
      </c>
      <c r="M38" s="8">
        <f t="shared" si="1"/>
        <v>-2.2137414074002738E-5</v>
      </c>
      <c r="N38" s="8">
        <f t="shared" si="2"/>
        <v>4.8011673122496772E-5</v>
      </c>
      <c r="O38" s="8">
        <f t="shared" si="3"/>
        <v>-1.7777928694849403E-4</v>
      </c>
      <c r="P38">
        <v>5.2700891490000004</v>
      </c>
      <c r="Q38">
        <v>-1.2922018770000001E-4</v>
      </c>
      <c r="R38">
        <v>240</v>
      </c>
      <c r="S38" s="8">
        <f t="shared" si="4"/>
        <v>-2.6728334340257125E-5</v>
      </c>
      <c r="T38" s="10" t="str">
        <f t="shared" si="5"/>
        <v>NA</v>
      </c>
      <c r="U38" s="8">
        <f t="shared" si="6"/>
        <v>-1.0249185335974289E-4</v>
      </c>
      <c r="V38">
        <v>3.5169437530000001</v>
      </c>
      <c r="W38" s="1">
        <v>-9.9710999999999995E-5</v>
      </c>
      <c r="X38">
        <v>240</v>
      </c>
      <c r="Y38" s="8">
        <f t="shared" si="7"/>
        <v>-5.0944751253300019E-5</v>
      </c>
      <c r="Z38" s="8">
        <f t="shared" si="8"/>
        <v>1.3563909837392634E-5</v>
      </c>
      <c r="AA38" s="8">
        <f t="shared" si="9"/>
        <v>-6.2330158584092616E-5</v>
      </c>
      <c r="AB38">
        <v>1.9508062479999999</v>
      </c>
      <c r="AC38">
        <v>-1.9870390540000001E-4</v>
      </c>
      <c r="AD38">
        <v>240</v>
      </c>
      <c r="AE38" s="8">
        <f t="shared" si="10"/>
        <v>-1.3278126698426784E-5</v>
      </c>
      <c r="AF38" s="8">
        <f t="shared" si="11"/>
        <v>1.0402050515092136E-5</v>
      </c>
      <c r="AG38" s="8">
        <f t="shared" si="12"/>
        <v>-1.9582782921666536E-4</v>
      </c>
      <c r="AH38">
        <v>1.527982497</v>
      </c>
      <c r="AI38">
        <v>-1.2584495279999999E-4</v>
      </c>
      <c r="AJ38">
        <v>240</v>
      </c>
      <c r="AK38" s="8">
        <f t="shared" si="13"/>
        <v>-1.0400184646191744E-5</v>
      </c>
      <c r="AL38" s="8">
        <f t="shared" si="14"/>
        <v>2.2997447745689744E-5</v>
      </c>
      <c r="AM38" s="8">
        <f t="shared" si="15"/>
        <v>-1.38442215899498E-4</v>
      </c>
      <c r="AN38">
        <v>2.0339329190000002</v>
      </c>
      <c r="AO38">
        <v>-1.8262790040000001E-4</v>
      </c>
      <c r="AP38">
        <v>240</v>
      </c>
      <c r="AQ38" s="8">
        <f t="shared" si="16"/>
        <v>-1.3843926849358248E-5</v>
      </c>
      <c r="AR38" s="8">
        <f t="shared" si="17"/>
        <v>7.9258096718898264E-6</v>
      </c>
      <c r="AS38" s="8">
        <f t="shared" si="18"/>
        <v>-1.7670978322253158E-4</v>
      </c>
      <c r="AT38">
        <v>5.1452108240000003</v>
      </c>
      <c r="AU38">
        <v>-2.6996196630000002E-4</v>
      </c>
      <c r="AV38">
        <v>240</v>
      </c>
      <c r="AW38" s="8">
        <f t="shared" si="19"/>
        <v>-3.502078244891334E-5</v>
      </c>
      <c r="AX38" s="8" t="str">
        <f t="shared" si="20"/>
        <v>NA</v>
      </c>
      <c r="AY38" s="8">
        <f t="shared" si="21"/>
        <v>-2.3494118385108668E-4</v>
      </c>
      <c r="AZ38">
        <v>2.5319424970000002</v>
      </c>
      <c r="BA38">
        <v>-2.4640747399999998E-4</v>
      </c>
      <c r="BB38">
        <v>240</v>
      </c>
      <c r="BC38" s="8">
        <f t="shared" si="22"/>
        <v>-3.6676498049562163E-5</v>
      </c>
      <c r="BD38" s="8">
        <f t="shared" si="23"/>
        <v>9.0864404095843799E-5</v>
      </c>
      <c r="BE38" s="8">
        <f t="shared" si="24"/>
        <v>-3.0059538004628163E-4</v>
      </c>
      <c r="BF38">
        <v>5.0924950119999997</v>
      </c>
      <c r="BG38" s="1">
        <v>-1.3626000000000001E-6</v>
      </c>
      <c r="BH38">
        <v>240</v>
      </c>
      <c r="BI38" s="8">
        <f t="shared" si="25"/>
        <v>-2.5827629373718532E-5</v>
      </c>
      <c r="BJ38" s="10" t="str">
        <f t="shared" si="26"/>
        <v>NA</v>
      </c>
      <c r="BK38" s="8">
        <f t="shared" si="27"/>
        <v>2.4465029373718532E-5</v>
      </c>
      <c r="BL38" t="s">
        <v>0</v>
      </c>
      <c r="BM38" t="s">
        <v>0</v>
      </c>
      <c r="BN38" t="s">
        <v>0</v>
      </c>
      <c r="BO38" s="8" t="e">
        <f t="shared" si="28"/>
        <v>#VALUE!</v>
      </c>
      <c r="BP38" s="8" t="str">
        <f t="shared" si="29"/>
        <v>NA</v>
      </c>
      <c r="BQ38" s="8" t="str">
        <f t="shared" si="0"/>
        <v>NA</v>
      </c>
      <c r="BR38">
        <v>1.844049579</v>
      </c>
      <c r="BS38">
        <v>-1.853989036E-4</v>
      </c>
      <c r="BT38">
        <v>240</v>
      </c>
      <c r="BU38" s="8">
        <f t="shared" si="30"/>
        <v>-2.6712012957492302E-5</v>
      </c>
      <c r="BV38" s="8">
        <f t="shared" si="31"/>
        <v>4.254137579921622E-5</v>
      </c>
      <c r="BW38" s="8">
        <f t="shared" si="32"/>
        <v>-2.012282664417239E-4</v>
      </c>
      <c r="BX38">
        <v>1.6770358320000001</v>
      </c>
      <c r="BY38">
        <v>-1.8030146480000001E-4</v>
      </c>
      <c r="BZ38">
        <v>240</v>
      </c>
      <c r="CA38" s="8">
        <f t="shared" si="33"/>
        <v>-1.1414713418068557E-5</v>
      </c>
      <c r="CB38" s="8">
        <f t="shared" si="34"/>
        <v>1.8557333020747675E-5</v>
      </c>
      <c r="CC38" s="8">
        <f t="shared" si="35"/>
        <v>-1.8744408440267912E-4</v>
      </c>
      <c r="CD38">
        <v>5.5715700029999997</v>
      </c>
      <c r="CE38" s="1">
        <v>2.7382999999999999E-5</v>
      </c>
      <c r="CF38">
        <v>240</v>
      </c>
      <c r="CG38" s="8">
        <f t="shared" si="36"/>
        <v>-2.8257356114855995E-5</v>
      </c>
      <c r="CH38" s="8" t="str">
        <f t="shared" si="37"/>
        <v>NA</v>
      </c>
      <c r="CI38" s="8">
        <f t="shared" si="38"/>
        <v>5.564035611485599E-5</v>
      </c>
      <c r="CJ38">
        <v>1.8097770799999999</v>
      </c>
      <c r="CK38" s="1">
        <v>-9.9121000000000002E-5</v>
      </c>
      <c r="CL38">
        <v>240</v>
      </c>
      <c r="CM38" s="8">
        <f t="shared" si="39"/>
        <v>-2.6215558063980114E-5</v>
      </c>
      <c r="CN38" s="8">
        <f t="shared" si="40"/>
        <v>4.3135035690340412E-5</v>
      </c>
      <c r="CO38" s="8">
        <f t="shared" si="41"/>
        <v>-1.160404776263603E-4</v>
      </c>
      <c r="CP38">
        <v>1.1760620829999999</v>
      </c>
      <c r="CQ38">
        <v>-1.290702341E-4</v>
      </c>
      <c r="CR38">
        <v>240</v>
      </c>
      <c r="CS38" s="8">
        <f t="shared" si="42"/>
        <v>-8.0048448477645605E-6</v>
      </c>
      <c r="CT38" s="8">
        <f t="shared" si="43"/>
        <v>3.3480722153532467E-5</v>
      </c>
      <c r="CU38" s="8">
        <f t="shared" si="44"/>
        <v>-1.5454611140576792E-4</v>
      </c>
      <c r="CV38">
        <v>5.1930933220000002</v>
      </c>
      <c r="CW38" s="1">
        <v>-1.8728000000000001E-5</v>
      </c>
      <c r="CX38">
        <v>240</v>
      </c>
      <c r="CY38" s="8">
        <f t="shared" si="45"/>
        <v>-2.6337834265462165E-5</v>
      </c>
      <c r="CZ38" s="10" t="str">
        <f t="shared" si="46"/>
        <v>NA</v>
      </c>
      <c r="DA38" s="8">
        <f t="shared" si="47"/>
        <v>7.6098342654621645E-6</v>
      </c>
      <c r="DB38" t="s">
        <v>3</v>
      </c>
      <c r="DC38" s="5" t="s">
        <v>12</v>
      </c>
    </row>
    <row r="39" spans="1:107" x14ac:dyDescent="0.25">
      <c r="A39" s="9">
        <v>45622.663888078707</v>
      </c>
      <c r="B39" t="s">
        <v>0</v>
      </c>
      <c r="C39">
        <v>38</v>
      </c>
      <c r="D39" s="7">
        <v>45622</v>
      </c>
      <c r="E39">
        <v>15.695</v>
      </c>
      <c r="F39">
        <v>14.057766669999999</v>
      </c>
      <c r="G39">
        <v>13.93294586</v>
      </c>
      <c r="H39">
        <v>14.261266620000001</v>
      </c>
      <c r="I39">
        <v>14.58996243</v>
      </c>
      <c r="J39">
        <v>1.324745002</v>
      </c>
      <c r="K39">
        <v>-1.7592180189999999E-4</v>
      </c>
      <c r="L39">
        <v>240</v>
      </c>
      <c r="M39" s="8">
        <f t="shared" si="1"/>
        <v>-1.9238471256652009E-5</v>
      </c>
      <c r="N39" s="8">
        <f t="shared" si="2"/>
        <v>5.1536643364680706E-5</v>
      </c>
      <c r="O39" s="8">
        <f t="shared" si="3"/>
        <v>-2.0821997400802868E-4</v>
      </c>
      <c r="P39">
        <v>5.1693837499999997</v>
      </c>
      <c r="Q39" s="1">
        <v>2.7159999999999999E-6</v>
      </c>
      <c r="R39">
        <v>240</v>
      </c>
      <c r="S39" s="8">
        <f t="shared" si="4"/>
        <v>-2.6239539361606925E-5</v>
      </c>
      <c r="T39" s="10" t="str">
        <f t="shared" si="5"/>
        <v>NA</v>
      </c>
      <c r="U39" s="8">
        <f t="shared" si="6"/>
        <v>2.8955539361606924E-5</v>
      </c>
      <c r="V39">
        <v>3.3910058410000001</v>
      </c>
      <c r="W39">
        <v>-1.07832138E-4</v>
      </c>
      <c r="X39">
        <v>240</v>
      </c>
      <c r="Y39" s="8">
        <f t="shared" si="7"/>
        <v>-4.9245528992165671E-5</v>
      </c>
      <c r="Z39" s="8">
        <f t="shared" si="8"/>
        <v>1.5745375715510481E-5</v>
      </c>
      <c r="AA39" s="8">
        <f t="shared" si="9"/>
        <v>-7.4331984723344807E-5</v>
      </c>
      <c r="AB39">
        <v>1.7508516620000001</v>
      </c>
      <c r="AC39">
        <v>-2.000856959E-4</v>
      </c>
      <c r="AD39">
        <v>240</v>
      </c>
      <c r="AE39" s="8">
        <f t="shared" si="10"/>
        <v>-1.1940139792105677E-5</v>
      </c>
      <c r="AF39" s="8">
        <f t="shared" si="11"/>
        <v>1.6358450629308257E-5</v>
      </c>
      <c r="AG39" s="8">
        <f t="shared" si="12"/>
        <v>-2.0450400673720258E-4</v>
      </c>
      <c r="AH39">
        <v>1.4017170880000001</v>
      </c>
      <c r="AI39" s="1">
        <v>-9.0410999999999999E-5</v>
      </c>
      <c r="AJ39">
        <v>240</v>
      </c>
      <c r="AK39" s="8">
        <f t="shared" si="13"/>
        <v>-9.559175310480013E-6</v>
      </c>
      <c r="AL39" s="8">
        <f t="shared" si="14"/>
        <v>2.6758738304882742E-5</v>
      </c>
      <c r="AM39" s="8">
        <f t="shared" si="15"/>
        <v>-1.0761056299440273E-4</v>
      </c>
      <c r="AN39">
        <v>1.836185414</v>
      </c>
      <c r="AO39">
        <v>-1.474551921E-4</v>
      </c>
      <c r="AP39">
        <v>240</v>
      </c>
      <c r="AQ39" s="8">
        <f t="shared" si="16"/>
        <v>-1.2522083397025918E-5</v>
      </c>
      <c r="AR39" s="8">
        <f t="shared" si="17"/>
        <v>1.3816463569510135E-5</v>
      </c>
      <c r="AS39" s="8">
        <f t="shared" si="18"/>
        <v>-1.4874957227248422E-4</v>
      </c>
      <c r="AT39">
        <v>5.1369841620000001</v>
      </c>
      <c r="AU39" s="1">
        <v>7.2949999999999998E-5</v>
      </c>
      <c r="AV39">
        <v>240</v>
      </c>
      <c r="AW39" s="8">
        <f t="shared" si="19"/>
        <v>-3.5032270486037803E-5</v>
      </c>
      <c r="AX39" s="8" t="str">
        <f t="shared" si="20"/>
        <v>NA</v>
      </c>
      <c r="AY39" s="8">
        <f t="shared" si="21"/>
        <v>1.0798227048603779E-4</v>
      </c>
      <c r="AZ39">
        <v>2.2650850039999999</v>
      </c>
      <c r="BA39">
        <v>-1.4625126640000001E-4</v>
      </c>
      <c r="BB39">
        <v>240</v>
      </c>
      <c r="BC39" s="8">
        <f t="shared" si="22"/>
        <v>-3.2894460954778905E-5</v>
      </c>
      <c r="BD39" s="8">
        <f t="shared" si="23"/>
        <v>1.0457880367776492E-4</v>
      </c>
      <c r="BE39" s="8">
        <f t="shared" si="24"/>
        <v>-2.1793560912298604E-4</v>
      </c>
      <c r="BF39">
        <v>5.0844970759999999</v>
      </c>
      <c r="BG39" s="1">
        <v>3.4674E-6</v>
      </c>
      <c r="BH39">
        <v>240</v>
      </c>
      <c r="BI39" s="8">
        <f t="shared" si="25"/>
        <v>-2.5808658751573111E-5</v>
      </c>
      <c r="BJ39" s="10" t="str">
        <f t="shared" si="26"/>
        <v>NA</v>
      </c>
      <c r="BK39" s="8">
        <f t="shared" si="27"/>
        <v>2.9276058751573111E-5</v>
      </c>
      <c r="BL39" t="s">
        <v>0</v>
      </c>
      <c r="BM39" t="s">
        <v>0</v>
      </c>
      <c r="BN39" t="s">
        <v>0</v>
      </c>
      <c r="BO39" s="8" t="e">
        <f t="shared" si="28"/>
        <v>#VALUE!</v>
      </c>
      <c r="BP39" s="8" t="str">
        <f t="shared" si="29"/>
        <v>NA</v>
      </c>
      <c r="BQ39" s="8" t="str">
        <f t="shared" si="0"/>
        <v>NA</v>
      </c>
      <c r="BR39">
        <v>1.647000003</v>
      </c>
      <c r="BS39">
        <v>-1.250662724E-4</v>
      </c>
      <c r="BT39">
        <v>240</v>
      </c>
      <c r="BU39" s="8">
        <f t="shared" si="30"/>
        <v>-2.391838593056362E-5</v>
      </c>
      <c r="BV39" s="8">
        <f t="shared" si="31"/>
        <v>4.5954620623710288E-5</v>
      </c>
      <c r="BW39" s="8">
        <f t="shared" si="32"/>
        <v>-1.4710250709314666E-4</v>
      </c>
      <c r="BX39">
        <v>1.478822498</v>
      </c>
      <c r="BY39">
        <v>-1.5218215240000001E-4</v>
      </c>
      <c r="BZ39">
        <v>240</v>
      </c>
      <c r="CA39" s="8">
        <f t="shared" si="33"/>
        <v>-1.0085004764858783E-5</v>
      </c>
      <c r="CB39" s="8">
        <f t="shared" si="34"/>
        <v>2.4461863388842152E-5</v>
      </c>
      <c r="CC39" s="8">
        <f t="shared" si="35"/>
        <v>-1.6655901102398336E-4</v>
      </c>
      <c r="CD39">
        <v>5.5728691699999997</v>
      </c>
      <c r="CE39" s="1">
        <v>-5.8655E-5</v>
      </c>
      <c r="CF39">
        <v>240</v>
      </c>
      <c r="CG39" s="8">
        <f t="shared" si="36"/>
        <v>-2.828761164100087E-5</v>
      </c>
      <c r="CH39" s="8" t="str">
        <f t="shared" si="37"/>
        <v>NA</v>
      </c>
      <c r="CI39" s="8">
        <f t="shared" si="38"/>
        <v>-3.036738835899913E-5</v>
      </c>
      <c r="CJ39">
        <v>1.6577924980000001</v>
      </c>
      <c r="CK39">
        <v>-1.262961572E-4</v>
      </c>
      <c r="CL39">
        <v>240</v>
      </c>
      <c r="CM39" s="8">
        <f t="shared" si="39"/>
        <v>-2.407511881465195E-5</v>
      </c>
      <c r="CN39" s="8">
        <f t="shared" si="40"/>
        <v>4.5767675650521775E-5</v>
      </c>
      <c r="CO39" s="8">
        <f t="shared" si="41"/>
        <v>-1.4798871403586981E-4</v>
      </c>
      <c r="CP39">
        <v>1.3521741220000001</v>
      </c>
      <c r="CQ39">
        <v>1.3713311699999999E-3</v>
      </c>
      <c r="CR39">
        <v>240</v>
      </c>
      <c r="CS39" s="8">
        <f t="shared" si="42"/>
        <v>-9.2213111997764181E-6</v>
      </c>
      <c r="CT39" s="8">
        <f t="shared" si="43"/>
        <v>2.8234562061888278E-5</v>
      </c>
      <c r="CU39" s="8">
        <f t="shared" si="44"/>
        <v>1.352317919137888E-3</v>
      </c>
      <c r="CV39">
        <v>5.1583941759999998</v>
      </c>
      <c r="CW39" s="1">
        <v>6.6246000000000001E-6</v>
      </c>
      <c r="CX39">
        <v>240</v>
      </c>
      <c r="CY39" s="8">
        <f t="shared" si="45"/>
        <v>-2.6183756820885262E-5</v>
      </c>
      <c r="CZ39" s="10" t="str">
        <f t="shared" si="46"/>
        <v>NA</v>
      </c>
      <c r="DA39" s="8">
        <f t="shared" si="47"/>
        <v>3.2808356820885259E-5</v>
      </c>
      <c r="DB39" t="s">
        <v>3</v>
      </c>
      <c r="DC39" s="5" t="s">
        <v>12</v>
      </c>
    </row>
    <row r="40" spans="1:107" x14ac:dyDescent="0.25">
      <c r="A40" s="9">
        <v>45622.677776909724</v>
      </c>
      <c r="B40" t="s">
        <v>0</v>
      </c>
      <c r="C40">
        <v>39</v>
      </c>
      <c r="D40" s="7">
        <v>45622</v>
      </c>
      <c r="E40">
        <v>16.161666619999998</v>
      </c>
      <c r="F40">
        <v>14.060062479999999</v>
      </c>
      <c r="G40">
        <v>13.928591669999999</v>
      </c>
      <c r="H40">
        <v>14.21193748</v>
      </c>
      <c r="I40">
        <v>14.36861665</v>
      </c>
      <c r="J40">
        <v>1.1322437489999999</v>
      </c>
      <c r="K40">
        <v>-1.506920678E-4</v>
      </c>
      <c r="L40">
        <v>240</v>
      </c>
      <c r="M40" s="8">
        <f t="shared" si="1"/>
        <v>-1.6484646782595682E-5</v>
      </c>
      <c r="N40" s="8">
        <f t="shared" si="2"/>
        <v>5.4871103244517607E-5</v>
      </c>
      <c r="O40" s="8">
        <f t="shared" si="3"/>
        <v>-1.8907852426192193E-4</v>
      </c>
      <c r="P40">
        <v>5.2049037460000003</v>
      </c>
      <c r="Q40" s="1">
        <v>5.1790999999999999E-5</v>
      </c>
      <c r="R40">
        <v>240</v>
      </c>
      <c r="S40" s="8">
        <f t="shared" si="4"/>
        <v>-2.6441941007027819E-5</v>
      </c>
      <c r="T40" s="10" t="str">
        <f t="shared" si="5"/>
        <v>NA</v>
      </c>
      <c r="U40" s="8">
        <f t="shared" si="6"/>
        <v>7.8232941007027825E-5</v>
      </c>
      <c r="V40">
        <v>3.263338761</v>
      </c>
      <c r="W40">
        <v>-1.037624462E-4</v>
      </c>
      <c r="X40">
        <v>240</v>
      </c>
      <c r="Y40" s="8">
        <f t="shared" si="7"/>
        <v>-4.7511842617413682E-5</v>
      </c>
      <c r="Z40" s="8">
        <f t="shared" si="8"/>
        <v>1.7956793821115892E-5</v>
      </c>
      <c r="AA40" s="8">
        <f t="shared" si="9"/>
        <v>-7.420739740370222E-5</v>
      </c>
      <c r="AB40">
        <v>1.5421149949999999</v>
      </c>
      <c r="AC40" s="1">
        <v>-9.7287999999999994E-5</v>
      </c>
      <c r="AD40">
        <v>240</v>
      </c>
      <c r="AE40" s="8">
        <f t="shared" si="10"/>
        <v>-1.0536893620923479E-5</v>
      </c>
      <c r="AF40" s="8">
        <f t="shared" si="11"/>
        <v>2.2576458088061389E-5</v>
      </c>
      <c r="AG40" s="8">
        <f t="shared" si="12"/>
        <v>-1.093275644671379E-4</v>
      </c>
      <c r="AH40">
        <v>1.294950416</v>
      </c>
      <c r="AI40" s="1">
        <v>-7.2311999999999995E-5</v>
      </c>
      <c r="AJ40">
        <v>240</v>
      </c>
      <c r="AK40" s="8">
        <f t="shared" si="13"/>
        <v>-8.8480786595052897E-6</v>
      </c>
      <c r="AL40" s="8">
        <f t="shared" si="14"/>
        <v>2.9939185575520871E-5</v>
      </c>
      <c r="AM40" s="8">
        <f t="shared" si="15"/>
        <v>-9.3403106916015578E-5</v>
      </c>
      <c r="AN40">
        <v>1.6604933399999999</v>
      </c>
      <c r="AO40">
        <v>-1.469984714E-4</v>
      </c>
      <c r="AP40">
        <v>240</v>
      </c>
      <c r="AQ40" s="8">
        <f t="shared" si="16"/>
        <v>-1.1345743824916197E-5</v>
      </c>
      <c r="AR40" s="8">
        <f t="shared" si="17"/>
        <v>1.905011342258462E-5</v>
      </c>
      <c r="AS40" s="8">
        <f t="shared" si="18"/>
        <v>-1.5470284099766842E-4</v>
      </c>
      <c r="AT40">
        <v>5.2106716630000003</v>
      </c>
      <c r="AU40" s="1">
        <v>7.2850999999999998E-5</v>
      </c>
      <c r="AV40">
        <v>240</v>
      </c>
      <c r="AW40" s="8">
        <f t="shared" si="19"/>
        <v>-3.560324177159787E-5</v>
      </c>
      <c r="AX40" s="8" t="str">
        <f t="shared" si="20"/>
        <v>NA</v>
      </c>
      <c r="AY40" s="8">
        <f t="shared" si="21"/>
        <v>1.0845424177159787E-4</v>
      </c>
      <c r="AZ40">
        <v>2.1268670909999998</v>
      </c>
      <c r="BA40" s="1">
        <v>-7.7490000000000005E-5</v>
      </c>
      <c r="BB40">
        <v>240</v>
      </c>
      <c r="BC40" s="8">
        <f t="shared" si="22"/>
        <v>-3.0965640375252621E-5</v>
      </c>
      <c r="BD40" s="8">
        <f t="shared" si="23"/>
        <v>1.116821293777527E-4</v>
      </c>
      <c r="BE40" s="8">
        <f t="shared" si="24"/>
        <v>-1.582064890025001E-4</v>
      </c>
      <c r="BF40">
        <v>5.0996049919999997</v>
      </c>
      <c r="BG40" s="1">
        <v>-3.0570000000000001E-6</v>
      </c>
      <c r="BH40">
        <v>240</v>
      </c>
      <c r="BI40" s="8">
        <f t="shared" si="25"/>
        <v>-2.5907002499563336E-5</v>
      </c>
      <c r="BJ40" s="10" t="str">
        <f t="shared" si="26"/>
        <v>NA</v>
      </c>
      <c r="BK40" s="8">
        <f t="shared" si="27"/>
        <v>2.2850002499563334E-5</v>
      </c>
      <c r="BL40">
        <v>5.0201941850000003</v>
      </c>
      <c r="BM40" s="1">
        <v>3.8356999999999999E-5</v>
      </c>
      <c r="BN40">
        <v>240</v>
      </c>
      <c r="BO40" s="8">
        <f t="shared" si="28"/>
        <v>-3.4301755871146079E-5</v>
      </c>
      <c r="BP40" s="8" t="str">
        <f t="shared" si="29"/>
        <v>NA</v>
      </c>
      <c r="BQ40" s="8">
        <f t="shared" si="0"/>
        <v>7.2658755871146078E-5</v>
      </c>
      <c r="BR40">
        <v>1.4663358339999999</v>
      </c>
      <c r="BS40">
        <v>-1.4593684949999999E-4</v>
      </c>
      <c r="BT40">
        <v>240</v>
      </c>
      <c r="BU40" s="8">
        <f t="shared" si="30"/>
        <v>-2.1348784932132895E-5</v>
      </c>
      <c r="BV40" s="8">
        <f t="shared" si="31"/>
        <v>4.9084041413789884E-5</v>
      </c>
      <c r="BW40" s="8">
        <f t="shared" si="32"/>
        <v>-1.7367210598165698E-4</v>
      </c>
      <c r="BX40">
        <v>1.3108729189999999</v>
      </c>
      <c r="BY40">
        <v>-1.29009053E-4</v>
      </c>
      <c r="BZ40">
        <v>240</v>
      </c>
      <c r="CA40" s="8">
        <f t="shared" si="33"/>
        <v>-8.9568732181690786E-6</v>
      </c>
      <c r="CB40" s="8">
        <f t="shared" si="34"/>
        <v>2.9464873880125165E-5</v>
      </c>
      <c r="CC40" s="8">
        <f t="shared" si="35"/>
        <v>-1.4951705366195609E-4</v>
      </c>
      <c r="CD40">
        <v>5.4776529150000002</v>
      </c>
      <c r="CE40" s="1">
        <v>-2.5588E-5</v>
      </c>
      <c r="CF40">
        <v>240</v>
      </c>
      <c r="CG40" s="8">
        <f t="shared" si="36"/>
        <v>-2.7827560758777567E-5</v>
      </c>
      <c r="CH40" s="8" t="str">
        <f t="shared" si="37"/>
        <v>NA</v>
      </c>
      <c r="CI40" s="8">
        <f t="shared" si="38"/>
        <v>2.2395607587775676E-6</v>
      </c>
      <c r="CJ40">
        <v>1.5388391640000001</v>
      </c>
      <c r="CK40">
        <v>-1.4340373099999999E-4</v>
      </c>
      <c r="CL40">
        <v>240</v>
      </c>
      <c r="CM40" s="8">
        <f t="shared" si="39"/>
        <v>-2.2404380767100031E-5</v>
      </c>
      <c r="CN40" s="8">
        <f t="shared" si="40"/>
        <v>4.7828156367475016E-5</v>
      </c>
      <c r="CO40" s="8">
        <f t="shared" si="41"/>
        <v>-1.6882750660037496E-4</v>
      </c>
      <c r="CP40">
        <v>5.0048054019999997</v>
      </c>
      <c r="CQ40">
        <v>1.2714465310000001E-4</v>
      </c>
      <c r="CR40">
        <v>240</v>
      </c>
      <c r="CS40" s="8">
        <f t="shared" si="42"/>
        <v>-3.4196608090369531E-5</v>
      </c>
      <c r="CT40" s="8" t="str">
        <f t="shared" si="43"/>
        <v>NA</v>
      </c>
      <c r="CU40" s="8">
        <f t="shared" si="44"/>
        <v>1.6134126119036953E-4</v>
      </c>
      <c r="CV40">
        <v>5.2012883390000004</v>
      </c>
      <c r="CW40" s="1">
        <v>-8.5283999999999995E-6</v>
      </c>
      <c r="CX40">
        <v>240</v>
      </c>
      <c r="CY40" s="8">
        <f t="shared" si="45"/>
        <v>-2.642357402402955E-5</v>
      </c>
      <c r="CZ40" s="10" t="str">
        <f t="shared" si="46"/>
        <v>NA</v>
      </c>
      <c r="DA40" s="8">
        <f t="shared" si="47"/>
        <v>1.7895174024029552E-5</v>
      </c>
      <c r="DB40" t="s">
        <v>3</v>
      </c>
      <c r="DC40" s="5" t="s">
        <v>12</v>
      </c>
    </row>
    <row r="41" spans="1:107" x14ac:dyDescent="0.25">
      <c r="A41" s="9">
        <v>45622.691665740742</v>
      </c>
      <c r="B41" t="s">
        <v>0</v>
      </c>
      <c r="C41">
        <v>40</v>
      </c>
      <c r="D41" s="7">
        <v>45622</v>
      </c>
      <c r="E41">
        <v>16.36166674</v>
      </c>
      <c r="F41">
        <v>14.05666255</v>
      </c>
      <c r="G41">
        <v>13.95159166</v>
      </c>
      <c r="H41">
        <v>14.26721672</v>
      </c>
      <c r="I41">
        <v>14.48273738</v>
      </c>
      <c r="J41">
        <v>4.6128170629999996</v>
      </c>
      <c r="K41">
        <v>2.1299674579999999E-3</v>
      </c>
      <c r="L41">
        <v>240</v>
      </c>
      <c r="M41" s="8">
        <f t="shared" si="1"/>
        <v>-6.7329378330217596E-5</v>
      </c>
      <c r="N41" s="8" t="str">
        <f t="shared" si="2"/>
        <v>NA</v>
      </c>
      <c r="O41" s="8">
        <f t="shared" si="3"/>
        <v>2.1972968363302174E-3</v>
      </c>
      <c r="P41">
        <v>5.2652720950000003</v>
      </c>
      <c r="Q41" s="1">
        <v>6.0996999999999999E-5</v>
      </c>
      <c r="R41">
        <v>240</v>
      </c>
      <c r="S41" s="8">
        <f t="shared" si="4"/>
        <v>-2.6770984415849001E-5</v>
      </c>
      <c r="T41" s="10" t="str">
        <f t="shared" si="5"/>
        <v>NA</v>
      </c>
      <c r="U41" s="8">
        <f t="shared" si="6"/>
        <v>8.7767984415848996E-5</v>
      </c>
      <c r="V41">
        <v>3.1335195910000002</v>
      </c>
      <c r="W41">
        <v>-1.058221857E-4</v>
      </c>
      <c r="X41">
        <v>240</v>
      </c>
      <c r="Y41" s="8">
        <f t="shared" si="7"/>
        <v>-4.5737327790401416E-5</v>
      </c>
      <c r="Z41" s="8">
        <f t="shared" si="8"/>
        <v>2.0205489906219949E-5</v>
      </c>
      <c r="AA41" s="8">
        <f t="shared" si="9"/>
        <v>-8.0290347815818538E-5</v>
      </c>
      <c r="AB41">
        <v>1.379322084</v>
      </c>
      <c r="AC41">
        <v>-1.5397739029999999E-4</v>
      </c>
      <c r="AD41">
        <v>240</v>
      </c>
      <c r="AE41" s="8">
        <f t="shared" si="10"/>
        <v>-9.4426892220988304E-6</v>
      </c>
      <c r="AF41" s="8">
        <f t="shared" si="11"/>
        <v>2.7425857809626041E-5</v>
      </c>
      <c r="AG41" s="8">
        <f t="shared" si="12"/>
        <v>-1.7196055888752721E-4</v>
      </c>
      <c r="AH41">
        <v>1.2389708340000001</v>
      </c>
      <c r="AI41" s="1">
        <v>8.6048000000000004E-7</v>
      </c>
      <c r="AJ41">
        <v>240</v>
      </c>
      <c r="AK41" s="8">
        <f t="shared" si="13"/>
        <v>-8.4818598037516816E-6</v>
      </c>
      <c r="AL41" s="8">
        <f t="shared" si="14"/>
        <v>3.1606748172052519E-5</v>
      </c>
      <c r="AM41" s="8">
        <f t="shared" si="15"/>
        <v>-2.2264408368300837E-5</v>
      </c>
      <c r="AN41">
        <v>1.4980524989999999</v>
      </c>
      <c r="AO41">
        <v>-1.148729404E-4</v>
      </c>
      <c r="AP41">
        <v>240</v>
      </c>
      <c r="AQ41" s="8">
        <f t="shared" si="16"/>
        <v>-1.0255504751597611E-5</v>
      </c>
      <c r="AR41" s="8">
        <f t="shared" si="17"/>
        <v>2.3889025413759274E-5</v>
      </c>
      <c r="AS41" s="8">
        <f t="shared" si="18"/>
        <v>-1.2850646106216167E-4</v>
      </c>
      <c r="AT41">
        <v>5.2838995850000003</v>
      </c>
      <c r="AU41" s="1">
        <v>5.4339000000000003E-5</v>
      </c>
      <c r="AV41">
        <v>240</v>
      </c>
      <c r="AW41" s="8">
        <f t="shared" si="19"/>
        <v>-3.6173002840090821E-5</v>
      </c>
      <c r="AX41" s="8" t="str">
        <f t="shared" si="20"/>
        <v>NA</v>
      </c>
      <c r="AY41" s="8">
        <f t="shared" si="21"/>
        <v>9.0512002840090823E-5</v>
      </c>
      <c r="AZ41">
        <v>2.046927921</v>
      </c>
      <c r="BA41" s="1">
        <v>-6.2343999999999998E-5</v>
      </c>
      <c r="BB41">
        <v>240</v>
      </c>
      <c r="BC41" s="8">
        <f t="shared" si="22"/>
        <v>-2.9877270770860129E-5</v>
      </c>
      <c r="BD41" s="8">
        <f t="shared" si="23"/>
        <v>1.1579038096665269E-4</v>
      </c>
      <c r="BE41" s="8">
        <f t="shared" si="24"/>
        <v>-1.4825711019579254E-4</v>
      </c>
      <c r="BF41">
        <v>5.097694991</v>
      </c>
      <c r="BG41" s="1">
        <v>1.1036000000000001E-5</v>
      </c>
      <c r="BH41">
        <v>240</v>
      </c>
      <c r="BI41" s="8">
        <f t="shared" si="25"/>
        <v>-2.5918947909720994E-5</v>
      </c>
      <c r="BJ41" s="10" t="str">
        <f t="shared" si="26"/>
        <v>NA</v>
      </c>
      <c r="BK41" s="8">
        <f t="shared" si="27"/>
        <v>3.6954947909720998E-5</v>
      </c>
      <c r="BL41">
        <v>4.6332962530000001</v>
      </c>
      <c r="BM41" s="1">
        <v>-2.6848000000000001E-6</v>
      </c>
      <c r="BN41">
        <v>240</v>
      </c>
      <c r="BO41" s="8">
        <f t="shared" si="28"/>
        <v>-3.1719043070866974E-5</v>
      </c>
      <c r="BP41" s="8" t="str">
        <f t="shared" si="29"/>
        <v>NA</v>
      </c>
      <c r="BQ41" s="8">
        <f t="shared" si="0"/>
        <v>2.9034243070866976E-5</v>
      </c>
      <c r="BR41">
        <v>1.266653333</v>
      </c>
      <c r="BS41">
        <v>-1.4880717169999999E-4</v>
      </c>
      <c r="BT41">
        <v>240</v>
      </c>
      <c r="BU41" s="8">
        <f t="shared" si="30"/>
        <v>-1.8488264395927142E-5</v>
      </c>
      <c r="BV41" s="8">
        <f t="shared" si="31"/>
        <v>5.2542893124692732E-5</v>
      </c>
      <c r="BW41" s="8">
        <f t="shared" si="32"/>
        <v>-1.8286180042876557E-4</v>
      </c>
      <c r="BX41">
        <v>1.1592058350000001</v>
      </c>
      <c r="BY41" s="1">
        <v>-9.8931000000000005E-5</v>
      </c>
      <c r="BZ41">
        <v>240</v>
      </c>
      <c r="CA41" s="8">
        <f t="shared" si="33"/>
        <v>-7.9357972813756355E-6</v>
      </c>
      <c r="CB41" s="8">
        <f t="shared" si="34"/>
        <v>3.3982848959028464E-5</v>
      </c>
      <c r="CC41" s="8">
        <f t="shared" si="35"/>
        <v>-1.2497805167765283E-4</v>
      </c>
      <c r="CD41">
        <v>5.518325398</v>
      </c>
      <c r="CE41">
        <v>1.0111602010000001E-4</v>
      </c>
      <c r="CF41">
        <v>240</v>
      </c>
      <c r="CG41" s="8">
        <f t="shared" si="36"/>
        <v>-2.8057619922763316E-5</v>
      </c>
      <c r="CH41" s="8" t="str">
        <f t="shared" si="37"/>
        <v>NA</v>
      </c>
      <c r="CI41" s="8">
        <f t="shared" si="38"/>
        <v>1.2917364002276331E-4</v>
      </c>
      <c r="CJ41">
        <v>1.3637658370000001</v>
      </c>
      <c r="CK41">
        <v>-1.2449034840000001E-4</v>
      </c>
      <c r="CL41">
        <v>240</v>
      </c>
      <c r="CM41" s="8">
        <f t="shared" si="39"/>
        <v>-1.9905733251316426E-5</v>
      </c>
      <c r="CN41" s="8">
        <f t="shared" si="40"/>
        <v>5.0860733952365163E-5</v>
      </c>
      <c r="CO41" s="8">
        <f t="shared" si="41"/>
        <v>-1.5544534910104873E-4</v>
      </c>
      <c r="CP41">
        <v>4.6355408230000004</v>
      </c>
      <c r="CQ41" s="1">
        <v>2.3394999999999999E-5</v>
      </c>
      <c r="CR41">
        <v>240</v>
      </c>
      <c r="CS41" s="8">
        <f t="shared" si="42"/>
        <v>-3.1734409153374543E-5</v>
      </c>
      <c r="CT41" s="8" t="str">
        <f t="shared" si="43"/>
        <v>NA</v>
      </c>
      <c r="CU41" s="8">
        <f t="shared" si="44"/>
        <v>5.5129409153374545E-5</v>
      </c>
      <c r="CV41">
        <v>5.1942025049999998</v>
      </c>
      <c r="CW41" s="1">
        <v>-1.64E-6</v>
      </c>
      <c r="CX41">
        <v>240</v>
      </c>
      <c r="CY41" s="8">
        <f t="shared" si="45"/>
        <v>-2.6409635020793518E-5</v>
      </c>
      <c r="CZ41" s="10" t="str">
        <f t="shared" si="46"/>
        <v>NA</v>
      </c>
      <c r="DA41" s="8">
        <f t="shared" si="47"/>
        <v>2.4769635020793517E-5</v>
      </c>
      <c r="DB41" t="s">
        <v>3</v>
      </c>
      <c r="DC41" s="5" t="s">
        <v>12</v>
      </c>
    </row>
    <row r="42" spans="1:107" x14ac:dyDescent="0.25">
      <c r="A42" s="9">
        <v>45622.705554571759</v>
      </c>
      <c r="B42" t="s">
        <v>0</v>
      </c>
      <c r="C42">
        <v>41</v>
      </c>
      <c r="D42" s="7">
        <v>45622</v>
      </c>
      <c r="E42">
        <v>16.695000010000001</v>
      </c>
      <c r="F42">
        <v>14.07969999</v>
      </c>
      <c r="G42">
        <v>13.94605417</v>
      </c>
      <c r="H42">
        <v>14.17547506</v>
      </c>
      <c r="I42">
        <v>14.34264582</v>
      </c>
      <c r="J42">
        <v>4.9288295870000001</v>
      </c>
      <c r="K42" s="1">
        <v>-6.5988000000000006E-5</v>
      </c>
      <c r="L42">
        <v>240</v>
      </c>
      <c r="M42" s="8">
        <f t="shared" si="1"/>
        <v>-7.2123710624676088E-5</v>
      </c>
      <c r="N42" s="8" t="str">
        <f t="shared" si="2"/>
        <v>NA</v>
      </c>
      <c r="O42" s="8">
        <f t="shared" si="3"/>
        <v>6.1357106246760822E-6</v>
      </c>
      <c r="P42">
        <v>5.2220874970000004</v>
      </c>
      <c r="Q42">
        <v>-1.5278914249999999E-4</v>
      </c>
      <c r="R42">
        <v>240</v>
      </c>
      <c r="S42" s="8">
        <f t="shared" si="4"/>
        <v>-2.657359157458187E-5</v>
      </c>
      <c r="T42" s="10" t="str">
        <f t="shared" si="5"/>
        <v>NA</v>
      </c>
      <c r="U42" s="8">
        <f t="shared" si="6"/>
        <v>-1.2621555092541813E-4</v>
      </c>
      <c r="V42">
        <v>2.9994820830000002</v>
      </c>
      <c r="W42">
        <v>-1.127275518E-4</v>
      </c>
      <c r="X42">
        <v>240</v>
      </c>
      <c r="Y42" s="8">
        <f t="shared" si="7"/>
        <v>-4.3891510947909888E-5</v>
      </c>
      <c r="Z42" s="8">
        <f t="shared" si="8"/>
        <v>2.252725501607779E-5</v>
      </c>
      <c r="AA42" s="8">
        <f t="shared" si="9"/>
        <v>-9.136329586816791E-5</v>
      </c>
      <c r="AB42">
        <v>1.2344336229999999</v>
      </c>
      <c r="AC42">
        <v>-1.3153004229999999E-4</v>
      </c>
      <c r="AD42">
        <v>240</v>
      </c>
      <c r="AE42" s="8">
        <f t="shared" si="10"/>
        <v>-8.4670148476101701E-6</v>
      </c>
      <c r="AF42" s="8">
        <f t="shared" si="11"/>
        <v>3.1741906082952462E-5</v>
      </c>
      <c r="AG42" s="8">
        <f t="shared" si="12"/>
        <v>-1.5480493353534229E-4</v>
      </c>
      <c r="AH42">
        <v>4.7942237529999998</v>
      </c>
      <c r="AI42">
        <v>2.5910753359999999E-3</v>
      </c>
      <c r="AJ42">
        <v>240</v>
      </c>
      <c r="AK42" s="8">
        <f t="shared" si="13"/>
        <v>-3.2883715205978598E-5</v>
      </c>
      <c r="AL42" s="8" t="str">
        <f t="shared" si="14"/>
        <v>NA</v>
      </c>
      <c r="AM42" s="8">
        <f t="shared" si="15"/>
        <v>2.6239590512059786E-3</v>
      </c>
      <c r="AN42">
        <v>1.342852919</v>
      </c>
      <c r="AO42">
        <v>-1.3533468190000001E-4</v>
      </c>
      <c r="AP42">
        <v>240</v>
      </c>
      <c r="AQ42" s="8">
        <f t="shared" si="16"/>
        <v>-9.2106658401750761E-6</v>
      </c>
      <c r="AR42" s="8">
        <f t="shared" si="17"/>
        <v>2.8512229184831046E-5</v>
      </c>
      <c r="AS42" s="8">
        <f t="shared" si="18"/>
        <v>-1.5463624524465598E-4</v>
      </c>
      <c r="AT42">
        <v>5.0968637470000004</v>
      </c>
      <c r="AU42" s="1">
        <v>-6.0016000000000003E-5</v>
      </c>
      <c r="AV42">
        <v>240</v>
      </c>
      <c r="AW42" s="8">
        <f t="shared" si="19"/>
        <v>-3.4959531414266258E-5</v>
      </c>
      <c r="AX42" s="8" t="str">
        <f t="shared" si="20"/>
        <v>NA</v>
      </c>
      <c r="AY42" s="8">
        <f t="shared" si="21"/>
        <v>-2.5056468585733744E-5</v>
      </c>
      <c r="AZ42">
        <v>1.949504159</v>
      </c>
      <c r="BA42">
        <v>-1.080950512E-4</v>
      </c>
      <c r="BB42">
        <v>240</v>
      </c>
      <c r="BC42" s="8">
        <f t="shared" si="22"/>
        <v>-2.8527152611681176E-5</v>
      </c>
      <c r="BD42" s="8">
        <f t="shared" si="23"/>
        <v>1.2079720459308159E-4</v>
      </c>
      <c r="BE42" s="8">
        <f t="shared" si="24"/>
        <v>-2.0036510318140042E-4</v>
      </c>
      <c r="BF42">
        <v>5.1188391610000004</v>
      </c>
      <c r="BG42" s="1">
        <v>-2.6792999999999999E-6</v>
      </c>
      <c r="BH42">
        <v>240</v>
      </c>
      <c r="BI42" s="8">
        <f t="shared" si="25"/>
        <v>-2.6048192658306455E-5</v>
      </c>
      <c r="BJ42" s="10" t="str">
        <f t="shared" si="26"/>
        <v>NA</v>
      </c>
      <c r="BK42" s="8">
        <f t="shared" si="27"/>
        <v>2.3368892658306455E-5</v>
      </c>
      <c r="BL42">
        <v>4.7459600049999997</v>
      </c>
      <c r="BM42">
        <v>1.241063801E-4</v>
      </c>
      <c r="BN42">
        <v>240</v>
      </c>
      <c r="BO42" s="8">
        <f t="shared" si="28"/>
        <v>-3.2552672804586298E-5</v>
      </c>
      <c r="BP42" s="8" t="str">
        <f t="shared" si="29"/>
        <v>NA</v>
      </c>
      <c r="BQ42" s="8">
        <f t="shared" si="0"/>
        <v>1.566590529045863E-4</v>
      </c>
      <c r="BR42">
        <v>1.1032399980000001</v>
      </c>
      <c r="BS42">
        <v>-1.3105057310000001E-4</v>
      </c>
      <c r="BT42">
        <v>240</v>
      </c>
      <c r="BU42" s="8">
        <f t="shared" si="30"/>
        <v>-1.6143743856592019E-5</v>
      </c>
      <c r="BV42" s="8">
        <f t="shared" si="31"/>
        <v>5.5373499164373145E-5</v>
      </c>
      <c r="BW42" s="8">
        <f t="shared" si="32"/>
        <v>-1.7028032840778114E-4</v>
      </c>
      <c r="BX42">
        <v>1.0413397550000001</v>
      </c>
      <c r="BY42">
        <v>-1.063898877E-4</v>
      </c>
      <c r="BZ42">
        <v>240</v>
      </c>
      <c r="CA42" s="8">
        <f t="shared" si="33"/>
        <v>-7.1425785904664539E-6</v>
      </c>
      <c r="CB42" s="8">
        <f t="shared" si="34"/>
        <v>3.7493933882953176E-5</v>
      </c>
      <c r="CC42" s="8">
        <f t="shared" si="35"/>
        <v>-1.3674124299248671E-4</v>
      </c>
      <c r="CD42">
        <v>5.6064695799999997</v>
      </c>
      <c r="CE42" s="1">
        <v>-1.0117E-5</v>
      </c>
      <c r="CF42">
        <v>240</v>
      </c>
      <c r="CG42" s="8">
        <f t="shared" si="36"/>
        <v>-2.852959336277424E-5</v>
      </c>
      <c r="CH42" s="8" t="str">
        <f t="shared" si="37"/>
        <v>NA</v>
      </c>
      <c r="CI42" s="8">
        <f t="shared" si="38"/>
        <v>1.8412593362774238E-5</v>
      </c>
      <c r="CJ42">
        <v>1.2104474970000001</v>
      </c>
      <c r="CK42">
        <v>-1.4610443529999999E-4</v>
      </c>
      <c r="CL42">
        <v>240</v>
      </c>
      <c r="CM42" s="8">
        <f t="shared" si="39"/>
        <v>-1.7712514392920822E-5</v>
      </c>
      <c r="CN42" s="8">
        <f t="shared" si="40"/>
        <v>5.3516476944194893E-5</v>
      </c>
      <c r="CO42" s="8">
        <f t="shared" si="41"/>
        <v>-1.8190839785127405E-4</v>
      </c>
      <c r="CP42">
        <v>4.7654374979999998</v>
      </c>
      <c r="CQ42">
        <v>1.356774224E-4</v>
      </c>
      <c r="CR42">
        <v>240</v>
      </c>
      <c r="CS42" s="8">
        <f t="shared" si="42"/>
        <v>-3.2686269475442068E-5</v>
      </c>
      <c r="CT42" s="8" t="str">
        <f t="shared" si="43"/>
        <v>NA</v>
      </c>
      <c r="CU42" s="8">
        <f t="shared" si="44"/>
        <v>1.6836369187544207E-4</v>
      </c>
      <c r="CV42">
        <v>5.2206720930000001</v>
      </c>
      <c r="CW42" s="1">
        <v>-6.4447999999999997E-6</v>
      </c>
      <c r="CX42">
        <v>240</v>
      </c>
      <c r="CY42" s="8">
        <f t="shared" si="45"/>
        <v>-2.65663890204633E-5</v>
      </c>
      <c r="CZ42" s="10" t="str">
        <f t="shared" si="46"/>
        <v>NA</v>
      </c>
      <c r="DA42" s="8">
        <f t="shared" si="47"/>
        <v>2.01215890204633E-5</v>
      </c>
      <c r="DB42" t="s">
        <v>3</v>
      </c>
      <c r="DC42" s="5" t="s">
        <v>12</v>
      </c>
    </row>
    <row r="43" spans="1:107" x14ac:dyDescent="0.25">
      <c r="A43" s="9">
        <v>45622.719443402777</v>
      </c>
      <c r="B43" t="s">
        <v>0</v>
      </c>
      <c r="C43">
        <v>42</v>
      </c>
      <c r="D43" s="7">
        <v>45622</v>
      </c>
      <c r="E43">
        <v>17.161666619999998</v>
      </c>
      <c r="F43">
        <v>14.07466662</v>
      </c>
      <c r="G43">
        <v>13.94177081</v>
      </c>
      <c r="H43">
        <v>14.2490583</v>
      </c>
      <c r="I43">
        <v>14.5329833</v>
      </c>
      <c r="J43">
        <v>4.9876041669999998</v>
      </c>
      <c r="K43" s="1">
        <v>6.9954000000000001E-5</v>
      </c>
      <c r="L43">
        <v>240</v>
      </c>
      <c r="M43" s="8">
        <f t="shared" si="1"/>
        <v>-7.3167693806563944E-5</v>
      </c>
      <c r="N43" s="8" t="str">
        <f t="shared" si="2"/>
        <v>NA</v>
      </c>
      <c r="O43" s="8">
        <f t="shared" si="3"/>
        <v>1.4312169380656395E-4</v>
      </c>
      <c r="P43">
        <v>5.1668120799999997</v>
      </c>
      <c r="Q43" s="1">
        <v>3.1770999999999998E-5</v>
      </c>
      <c r="R43">
        <v>240</v>
      </c>
      <c r="S43" s="8">
        <f t="shared" si="4"/>
        <v>-2.6314254152786171E-5</v>
      </c>
      <c r="T43" s="10" t="str">
        <f t="shared" si="5"/>
        <v>NA</v>
      </c>
      <c r="U43" s="8">
        <f t="shared" si="6"/>
        <v>5.8085254152786168E-5</v>
      </c>
      <c r="V43">
        <v>2.86639417</v>
      </c>
      <c r="W43">
        <v>-1.134129586E-4</v>
      </c>
      <c r="X43">
        <v>240</v>
      </c>
      <c r="Y43" s="8">
        <f t="shared" si="7"/>
        <v>-4.2049738499121756E-5</v>
      </c>
      <c r="Z43" s="8">
        <f t="shared" si="8"/>
        <v>2.4832571472328208E-5</v>
      </c>
      <c r="AA43" s="8">
        <f t="shared" si="9"/>
        <v>-9.6195791573206447E-5</v>
      </c>
      <c r="AB43">
        <v>1.119995418</v>
      </c>
      <c r="AC43" s="1">
        <v>-9.6842999999999994E-5</v>
      </c>
      <c r="AD43">
        <v>240</v>
      </c>
      <c r="AE43" s="8">
        <f t="shared" si="10"/>
        <v>-7.6967929547375237E-6</v>
      </c>
      <c r="AF43" s="8">
        <f t="shared" si="11"/>
        <v>3.5150878845060996E-5</v>
      </c>
      <c r="AG43" s="8">
        <f t="shared" si="12"/>
        <v>-1.2429708589032346E-4</v>
      </c>
      <c r="AH43">
        <v>5.4831337549999999</v>
      </c>
      <c r="AI43" s="1">
        <v>7.3276999999999997E-5</v>
      </c>
      <c r="AJ43">
        <v>240</v>
      </c>
      <c r="AK43" s="8">
        <f t="shared" si="13"/>
        <v>-3.768099813366157E-5</v>
      </c>
      <c r="AL43" s="8" t="str">
        <f t="shared" si="14"/>
        <v>NA</v>
      </c>
      <c r="AM43" s="8">
        <f t="shared" si="15"/>
        <v>1.1095799813366157E-4</v>
      </c>
      <c r="AN43">
        <v>1.196124164</v>
      </c>
      <c r="AO43">
        <v>-1.203312206E-4</v>
      </c>
      <c r="AP43">
        <v>240</v>
      </c>
      <c r="AQ43" s="8">
        <f t="shared" si="16"/>
        <v>-8.2199622342263112E-6</v>
      </c>
      <c r="AR43" s="8">
        <f t="shared" si="17"/>
        <v>3.288309754311311E-5</v>
      </c>
      <c r="AS43" s="8">
        <f t="shared" si="18"/>
        <v>-1.449943559088868E-4</v>
      </c>
      <c r="AT43">
        <v>5.1527341760000001</v>
      </c>
      <c r="AU43" s="1">
        <v>6.9850000000000004E-5</v>
      </c>
      <c r="AV43">
        <v>240</v>
      </c>
      <c r="AW43" s="8">
        <f t="shared" si="19"/>
        <v>-3.5410437816159054E-5</v>
      </c>
      <c r="AX43" s="8" t="str">
        <f t="shared" si="20"/>
        <v>NA</v>
      </c>
      <c r="AY43" s="8">
        <f t="shared" si="21"/>
        <v>1.0526043781615906E-4</v>
      </c>
      <c r="AZ43">
        <v>1.855511661</v>
      </c>
      <c r="BA43" s="1">
        <v>-6.3441000000000005E-5</v>
      </c>
      <c r="BB43">
        <v>240</v>
      </c>
      <c r="BC43" s="8">
        <f t="shared" si="22"/>
        <v>-2.7220185187273475E-5</v>
      </c>
      <c r="BD43" s="8">
        <f t="shared" si="23"/>
        <v>1.2562768793751935E-4</v>
      </c>
      <c r="BE43" s="8">
        <f t="shared" si="24"/>
        <v>-1.6184850275024587E-4</v>
      </c>
      <c r="BF43">
        <v>5.1120158409999998</v>
      </c>
      <c r="BG43" s="1">
        <v>1.4132E-5</v>
      </c>
      <c r="BH43">
        <v>240</v>
      </c>
      <c r="BI43" s="8">
        <f t="shared" si="25"/>
        <v>-2.603518029886292E-5</v>
      </c>
      <c r="BJ43" s="10" t="str">
        <f t="shared" si="26"/>
        <v>NA</v>
      </c>
      <c r="BK43" s="8">
        <f t="shared" si="27"/>
        <v>4.016718029886292E-5</v>
      </c>
      <c r="BL43">
        <v>4.8893666759999999</v>
      </c>
      <c r="BM43" s="1">
        <v>5.6236000000000002E-5</v>
      </c>
      <c r="BN43">
        <v>240</v>
      </c>
      <c r="BO43" s="8">
        <f t="shared" si="28"/>
        <v>-3.3600532984470859E-5</v>
      </c>
      <c r="BP43" s="8" t="str">
        <f t="shared" si="29"/>
        <v>NA</v>
      </c>
      <c r="BQ43" s="8">
        <f t="shared" si="0"/>
        <v>8.983653298447086E-5</v>
      </c>
      <c r="BR43">
        <v>3.5453562089999999</v>
      </c>
      <c r="BS43">
        <v>4.4499242590000003E-3</v>
      </c>
      <c r="BT43">
        <v>240</v>
      </c>
      <c r="BU43" s="8">
        <f t="shared" si="30"/>
        <v>-5.2010049083614917E-5</v>
      </c>
      <c r="BV43" s="8">
        <f t="shared" si="31"/>
        <v>1.3071756185698583E-5</v>
      </c>
      <c r="BW43" s="8">
        <f t="shared" si="32"/>
        <v>4.4888625518979168E-3</v>
      </c>
      <c r="BX43">
        <v>4.8075871790000004</v>
      </c>
      <c r="BY43">
        <v>1.617826754E-3</v>
      </c>
      <c r="BZ43">
        <v>240</v>
      </c>
      <c r="CA43" s="8">
        <f t="shared" si="33"/>
        <v>-3.3038530813537356E-5</v>
      </c>
      <c r="CB43" s="8" t="str">
        <f t="shared" si="34"/>
        <v>NA</v>
      </c>
      <c r="CC43" s="8">
        <f t="shared" si="35"/>
        <v>1.6508652848135374E-3</v>
      </c>
      <c r="CD43">
        <v>5.6943345770000002</v>
      </c>
      <c r="CE43">
        <v>3.2679482100000001E-4</v>
      </c>
      <c r="CF43">
        <v>240</v>
      </c>
      <c r="CG43" s="8">
        <f t="shared" si="36"/>
        <v>-2.9000893581981437E-5</v>
      </c>
      <c r="CH43" s="8" t="str">
        <f t="shared" si="37"/>
        <v>NA</v>
      </c>
      <c r="CI43" s="8">
        <f t="shared" si="38"/>
        <v>3.5579571458198143E-4</v>
      </c>
      <c r="CJ43">
        <v>1.086676247</v>
      </c>
      <c r="CK43">
        <v>-1.0032075310000001E-4</v>
      </c>
      <c r="CL43">
        <v>240</v>
      </c>
      <c r="CM43" s="8">
        <f t="shared" si="39"/>
        <v>-1.5941440468237153E-5</v>
      </c>
      <c r="CN43" s="8">
        <f t="shared" si="40"/>
        <v>5.5660412430174633E-5</v>
      </c>
      <c r="CO43" s="8">
        <f t="shared" si="41"/>
        <v>-1.400397250619375E-4</v>
      </c>
      <c r="CP43">
        <v>4.8811700050000004</v>
      </c>
      <c r="CQ43" s="1">
        <v>5.1304999999999998E-5</v>
      </c>
      <c r="CR43">
        <v>240</v>
      </c>
      <c r="CS43" s="8">
        <f t="shared" si="42"/>
        <v>-3.354420411152086E-5</v>
      </c>
      <c r="CT43" s="8" t="str">
        <f t="shared" si="43"/>
        <v>NA</v>
      </c>
      <c r="CU43" s="8">
        <f t="shared" si="44"/>
        <v>8.4849204111520858E-5</v>
      </c>
      <c r="CV43">
        <v>5.1963450030000002</v>
      </c>
      <c r="CW43" s="1">
        <v>9.7756000000000001E-6</v>
      </c>
      <c r="CX43">
        <v>240</v>
      </c>
      <c r="CY43" s="8">
        <f t="shared" si="45"/>
        <v>-2.6464663501851693E-5</v>
      </c>
      <c r="CZ43" s="10" t="str">
        <f t="shared" si="46"/>
        <v>NA</v>
      </c>
      <c r="DA43" s="8">
        <f t="shared" si="47"/>
        <v>3.6240263501851691E-5</v>
      </c>
      <c r="DB43" t="s">
        <v>3</v>
      </c>
      <c r="DC43" s="5" t="s">
        <v>12</v>
      </c>
    </row>
    <row r="44" spans="1:107" x14ac:dyDescent="0.25">
      <c r="A44" s="9">
        <v>45622.733332233794</v>
      </c>
      <c r="B44" t="s">
        <v>0</v>
      </c>
      <c r="C44">
        <v>43</v>
      </c>
      <c r="D44" s="7">
        <v>45622</v>
      </c>
      <c r="E44">
        <v>17.36166674</v>
      </c>
      <c r="F44">
        <v>14.088591709999999</v>
      </c>
      <c r="G44">
        <v>13.970599979999999</v>
      </c>
      <c r="H44">
        <v>14.159191679999999</v>
      </c>
      <c r="I44">
        <v>14.374504180000001</v>
      </c>
      <c r="J44">
        <v>5.1161962250000004</v>
      </c>
      <c r="K44">
        <v>1.89889407E-4</v>
      </c>
      <c r="L44">
        <v>240</v>
      </c>
      <c r="M44" s="8">
        <f t="shared" si="1"/>
        <v>-7.5242802672881648E-5</v>
      </c>
      <c r="N44" s="8" t="str">
        <f t="shared" si="2"/>
        <v>NA</v>
      </c>
      <c r="O44" s="8">
        <f t="shared" si="3"/>
        <v>2.6513220967288166E-4</v>
      </c>
      <c r="P44">
        <v>5.2285241600000001</v>
      </c>
      <c r="Q44">
        <v>1.056358324E-4</v>
      </c>
      <c r="R44">
        <v>240</v>
      </c>
      <c r="S44" s="8">
        <f t="shared" si="4"/>
        <v>-2.6650754147775336E-5</v>
      </c>
      <c r="T44" s="10" t="str">
        <f t="shared" si="5"/>
        <v>NA</v>
      </c>
      <c r="U44" s="8">
        <f t="shared" si="6"/>
        <v>1.3228658654777534E-4</v>
      </c>
      <c r="V44">
        <v>2.7314674960000001</v>
      </c>
      <c r="W44">
        <v>-1.137378125E-4</v>
      </c>
      <c r="X44">
        <v>240</v>
      </c>
      <c r="Y44" s="8">
        <f t="shared" si="7"/>
        <v>-4.017110774693129E-5</v>
      </c>
      <c r="Z44" s="8">
        <f t="shared" si="8"/>
        <v>2.7169738499354426E-5</v>
      </c>
      <c r="AA44" s="8">
        <f t="shared" si="9"/>
        <v>-1.0073644325242313E-4</v>
      </c>
      <c r="AB44">
        <v>4.7367562550000004</v>
      </c>
      <c r="AC44">
        <v>2.229051906E-3</v>
      </c>
      <c r="AD44">
        <v>240</v>
      </c>
      <c r="AE44" s="8">
        <f t="shared" si="10"/>
        <v>-3.2613994053409737E-5</v>
      </c>
      <c r="AF44" s="8" t="str">
        <f t="shared" si="11"/>
        <v>NA</v>
      </c>
      <c r="AG44" s="8">
        <f t="shared" si="12"/>
        <v>2.2616659000534098E-3</v>
      </c>
      <c r="AH44">
        <v>5.5984420899999998</v>
      </c>
      <c r="AI44">
        <v>1.7584105129999999E-4</v>
      </c>
      <c r="AJ44">
        <v>240</v>
      </c>
      <c r="AK44" s="8">
        <f t="shared" si="13"/>
        <v>-3.8546960662981964E-5</v>
      </c>
      <c r="AL44" s="8" t="str">
        <f t="shared" si="14"/>
        <v>NA</v>
      </c>
      <c r="AM44" s="8">
        <f t="shared" si="15"/>
        <v>2.1438801196298196E-4</v>
      </c>
      <c r="AN44">
        <v>3.9725466709999999</v>
      </c>
      <c r="AO44">
        <v>4.2509215120000001E-3</v>
      </c>
      <c r="AP44">
        <v>240</v>
      </c>
      <c r="AQ44" s="8">
        <f t="shared" si="16"/>
        <v>-2.7352180802659152E-5</v>
      </c>
      <c r="AR44" s="8" t="str">
        <f t="shared" si="17"/>
        <v>NA</v>
      </c>
      <c r="AS44" s="8">
        <f t="shared" si="18"/>
        <v>4.278273692802659E-3</v>
      </c>
      <c r="AT44">
        <v>5.2720425049999999</v>
      </c>
      <c r="AU44">
        <v>1.846809247E-4</v>
      </c>
      <c r="AV44">
        <v>240</v>
      </c>
      <c r="AW44" s="8">
        <f t="shared" si="19"/>
        <v>-3.6299601172404717E-5</v>
      </c>
      <c r="AX44" s="8" t="str">
        <f t="shared" si="20"/>
        <v>NA</v>
      </c>
      <c r="AY44" s="8">
        <f t="shared" si="21"/>
        <v>2.2098052587240472E-4</v>
      </c>
      <c r="AZ44">
        <v>3.3977087350000001</v>
      </c>
      <c r="BA44">
        <v>4.091594007E-3</v>
      </c>
      <c r="BB44">
        <v>240</v>
      </c>
      <c r="BC44" s="8">
        <f t="shared" si="22"/>
        <v>-4.996937502871702E-5</v>
      </c>
      <c r="BD44" s="8">
        <f t="shared" si="23"/>
        <v>4.6370753200050484E-5</v>
      </c>
      <c r="BE44" s="8">
        <f t="shared" si="24"/>
        <v>4.0951926288286663E-3</v>
      </c>
      <c r="BF44">
        <v>5.2950725060000003</v>
      </c>
      <c r="BG44">
        <v>6.891892862E-4</v>
      </c>
      <c r="BH44">
        <v>240</v>
      </c>
      <c r="BI44" s="8">
        <f t="shared" si="25"/>
        <v>-2.6989963368946287E-5</v>
      </c>
      <c r="BJ44" s="10" t="str">
        <f t="shared" si="26"/>
        <v>NA</v>
      </c>
      <c r="BK44" s="8">
        <f t="shared" si="27"/>
        <v>7.1617924956894629E-4</v>
      </c>
      <c r="BL44">
        <v>5.6328508240000001</v>
      </c>
      <c r="BM44">
        <v>2.2580330780000001E-3</v>
      </c>
      <c r="BN44">
        <v>240</v>
      </c>
      <c r="BO44" s="8">
        <f t="shared" si="28"/>
        <v>-3.8783875164309069E-5</v>
      </c>
      <c r="BP44" s="8" t="str">
        <f t="shared" si="29"/>
        <v>NA</v>
      </c>
      <c r="BQ44" s="8">
        <f t="shared" si="0"/>
        <v>2.2968169531643093E-3</v>
      </c>
      <c r="BR44">
        <v>5.734910846</v>
      </c>
      <c r="BS44">
        <v>2.321641263E-3</v>
      </c>
      <c r="BT44">
        <v>240</v>
      </c>
      <c r="BU44" s="8">
        <f t="shared" si="30"/>
        <v>-8.4342106157616497E-5</v>
      </c>
      <c r="BV44" s="8" t="str">
        <f t="shared" si="31"/>
        <v>NA</v>
      </c>
      <c r="BW44" s="8">
        <f t="shared" si="32"/>
        <v>2.4059833691576164E-3</v>
      </c>
      <c r="BX44">
        <v>5.9076762580000004</v>
      </c>
      <c r="BY44">
        <v>2.1876656049999998E-3</v>
      </c>
      <c r="BZ44">
        <v>240</v>
      </c>
      <c r="CA44" s="8">
        <f t="shared" si="33"/>
        <v>-4.0676131085381748E-5</v>
      </c>
      <c r="CB44" s="8" t="str">
        <f t="shared" si="34"/>
        <v>NA</v>
      </c>
      <c r="CC44" s="8">
        <f t="shared" si="35"/>
        <v>2.2283417360853815E-3</v>
      </c>
      <c r="CD44">
        <v>5.6679933409999999</v>
      </c>
      <c r="CE44">
        <v>-4.4198431210000001E-4</v>
      </c>
      <c r="CF44">
        <v>240</v>
      </c>
      <c r="CG44" s="8">
        <f t="shared" si="36"/>
        <v>-2.8890809800182453E-5</v>
      </c>
      <c r="CH44" s="8" t="str">
        <f t="shared" si="37"/>
        <v>NA</v>
      </c>
      <c r="CI44" s="8">
        <f t="shared" si="38"/>
        <v>-4.1309350229981753E-4</v>
      </c>
      <c r="CJ44">
        <v>4.9496025049999997</v>
      </c>
      <c r="CK44">
        <v>4.7863572250000002E-3</v>
      </c>
      <c r="CL44">
        <v>240</v>
      </c>
      <c r="CM44" s="8">
        <f t="shared" si="39"/>
        <v>-7.279274449504049E-5</v>
      </c>
      <c r="CN44" s="8" t="str">
        <f t="shared" si="40"/>
        <v>NA</v>
      </c>
      <c r="CO44" s="8">
        <f t="shared" si="41"/>
        <v>4.8591499694950408E-3</v>
      </c>
      <c r="CP44">
        <v>5.6282037359999997</v>
      </c>
      <c r="CQ44">
        <v>2.1625129520000002E-3</v>
      </c>
      <c r="CR44">
        <v>240</v>
      </c>
      <c r="CS44" s="8">
        <f t="shared" si="42"/>
        <v>-3.8751878563209388E-5</v>
      </c>
      <c r="CT44" s="8" t="str">
        <f t="shared" si="43"/>
        <v>NA</v>
      </c>
      <c r="CU44" s="8">
        <f t="shared" si="44"/>
        <v>2.2012648305632094E-3</v>
      </c>
      <c r="CV44">
        <v>5.4007945800000003</v>
      </c>
      <c r="CW44">
        <v>7.1233848080000004E-4</v>
      </c>
      <c r="CX44">
        <v>240</v>
      </c>
      <c r="CY44" s="8">
        <f t="shared" si="45"/>
        <v>-2.75288483230835E-5</v>
      </c>
      <c r="CZ44" s="10" t="str">
        <f t="shared" si="46"/>
        <v>NA</v>
      </c>
      <c r="DA44" s="8">
        <f t="shared" si="47"/>
        <v>7.3986732912308356E-4</v>
      </c>
      <c r="DB44" t="s">
        <v>3</v>
      </c>
      <c r="DC44" s="5" t="s">
        <v>12</v>
      </c>
    </row>
    <row r="45" spans="1:107" x14ac:dyDescent="0.25">
      <c r="A45" s="9">
        <v>45622.747221064812</v>
      </c>
      <c r="B45" t="s">
        <v>0</v>
      </c>
      <c r="C45">
        <v>44</v>
      </c>
      <c r="D45" s="7">
        <v>45622</v>
      </c>
      <c r="E45">
        <v>17.695000010000001</v>
      </c>
      <c r="F45">
        <v>14.11614578</v>
      </c>
      <c r="G45">
        <v>13.98205832</v>
      </c>
      <c r="H45">
        <v>14.20616673</v>
      </c>
      <c r="I45">
        <v>14.76721667</v>
      </c>
      <c r="J45">
        <v>5.2609416680000001</v>
      </c>
      <c r="K45" s="1">
        <v>8.1076999999999996E-5</v>
      </c>
      <c r="L45">
        <v>240</v>
      </c>
      <c r="M45" s="8">
        <f t="shared" si="1"/>
        <v>-7.7565556061983643E-5</v>
      </c>
      <c r="N45" s="8" t="str">
        <f t="shared" si="2"/>
        <v>NA</v>
      </c>
      <c r="O45" s="8">
        <f t="shared" si="3"/>
        <v>1.5864255606198364E-4</v>
      </c>
      <c r="P45">
        <v>5.3770283320000001</v>
      </c>
      <c r="Q45" s="1">
        <v>9.2427000000000001E-5</v>
      </c>
      <c r="R45">
        <v>240</v>
      </c>
      <c r="S45" s="8">
        <f t="shared" si="4"/>
        <v>-2.7430542213493522E-5</v>
      </c>
      <c r="T45" s="10" t="str">
        <f t="shared" si="5"/>
        <v>NA</v>
      </c>
      <c r="U45" s="8">
        <f t="shared" si="6"/>
        <v>1.1985754221349352E-4</v>
      </c>
      <c r="V45">
        <v>2.5917199960000001</v>
      </c>
      <c r="W45">
        <v>-1.1921637519999999E-4</v>
      </c>
      <c r="X45">
        <v>240</v>
      </c>
      <c r="Y45" s="8">
        <f t="shared" si="7"/>
        <v>-3.8211448697382144E-5</v>
      </c>
      <c r="Z45" s="8">
        <f t="shared" si="8"/>
        <v>2.9590410701719296E-5</v>
      </c>
      <c r="AA45" s="8">
        <f t="shared" si="9"/>
        <v>-1.1059533720433713E-4</v>
      </c>
      <c r="AB45">
        <v>5.3375050110000002</v>
      </c>
      <c r="AC45" s="1">
        <v>2.957E-5</v>
      </c>
      <c r="AD45">
        <v>240</v>
      </c>
      <c r="AE45" s="8">
        <f t="shared" si="10"/>
        <v>-3.6820447079032083E-5</v>
      </c>
      <c r="AF45" s="8" t="str">
        <f t="shared" si="11"/>
        <v>NA</v>
      </c>
      <c r="AG45" s="8">
        <f t="shared" si="12"/>
        <v>6.6390447079032086E-5</v>
      </c>
      <c r="AH45">
        <v>5.7283816620000003</v>
      </c>
      <c r="AI45" s="1">
        <v>6.9834999999999998E-5</v>
      </c>
      <c r="AJ45">
        <v>240</v>
      </c>
      <c r="AK45" s="8">
        <f t="shared" si="13"/>
        <v>-3.9516885398605363E-5</v>
      </c>
      <c r="AL45" s="8" t="str">
        <f t="shared" si="14"/>
        <v>NA</v>
      </c>
      <c r="AM45" s="8">
        <f t="shared" si="15"/>
        <v>1.0935188539860536E-4</v>
      </c>
      <c r="AN45">
        <v>5.3411479179999999</v>
      </c>
      <c r="AO45" s="1">
        <v>9.3302999999999998E-5</v>
      </c>
      <c r="AP45">
        <v>240</v>
      </c>
      <c r="AQ45" s="8">
        <f t="shared" si="16"/>
        <v>-3.6845577446897011E-5</v>
      </c>
      <c r="AR45" s="8" t="str">
        <f t="shared" si="17"/>
        <v>NA</v>
      </c>
      <c r="AS45" s="8">
        <f t="shared" si="18"/>
        <v>1.3014857744689701E-4</v>
      </c>
      <c r="AT45">
        <v>5.405444578</v>
      </c>
      <c r="AU45" s="1">
        <v>7.5667000000000006E-5</v>
      </c>
      <c r="AV45">
        <v>240</v>
      </c>
      <c r="AW45" s="8">
        <f t="shared" si="19"/>
        <v>-3.7289123965731094E-5</v>
      </c>
      <c r="AX45" s="8" t="str">
        <f t="shared" si="20"/>
        <v>NA</v>
      </c>
      <c r="AY45" s="8">
        <f t="shared" si="21"/>
        <v>1.1295612396573109E-4</v>
      </c>
      <c r="AZ45">
        <v>5.3047241610000002</v>
      </c>
      <c r="BA45" s="1">
        <v>9.6241000000000002E-5</v>
      </c>
      <c r="BB45">
        <v>240</v>
      </c>
      <c r="BC45" s="8">
        <f t="shared" si="22"/>
        <v>-7.8211070426071998E-5</v>
      </c>
      <c r="BD45" s="8" t="str">
        <f t="shared" si="23"/>
        <v>NA</v>
      </c>
      <c r="BE45" s="8">
        <f t="shared" si="24"/>
        <v>1.74452070426072E-4</v>
      </c>
      <c r="BF45">
        <v>8.1123379230000001</v>
      </c>
      <c r="BG45">
        <v>2.1245451290000002E-3</v>
      </c>
      <c r="BH45">
        <v>240</v>
      </c>
      <c r="BI45" s="8">
        <f t="shared" si="25"/>
        <v>-4.1384536979779458E-5</v>
      </c>
      <c r="BJ45" s="10" t="str">
        <f t="shared" si="26"/>
        <v>NA</v>
      </c>
      <c r="BK45" s="8">
        <f t="shared" si="27"/>
        <v>2.1659296659797796E-3</v>
      </c>
      <c r="BL45">
        <v>8.5144249680000001</v>
      </c>
      <c r="BM45">
        <v>1.48963788E-3</v>
      </c>
      <c r="BN45">
        <v>240</v>
      </c>
      <c r="BO45" s="8">
        <f t="shared" si="28"/>
        <v>-5.8736232246440031E-5</v>
      </c>
      <c r="BP45" s="8" t="str">
        <f t="shared" si="29"/>
        <v>NA</v>
      </c>
      <c r="BQ45" s="8">
        <f t="shared" si="0"/>
        <v>1.5483741122464399E-3</v>
      </c>
      <c r="BR45">
        <v>8.5774558170000006</v>
      </c>
      <c r="BS45">
        <v>1.469142955E-3</v>
      </c>
      <c r="BT45">
        <v>240</v>
      </c>
      <c r="BU45" s="8">
        <f t="shared" si="30"/>
        <v>-1.2646312619079609E-4</v>
      </c>
      <c r="BV45" s="8" t="str">
        <f t="shared" si="31"/>
        <v>NA</v>
      </c>
      <c r="BW45" s="8">
        <f t="shared" si="32"/>
        <v>1.5956060811907961E-3</v>
      </c>
      <c r="BX45">
        <v>8.7042570670000003</v>
      </c>
      <c r="BY45">
        <v>1.4575883139999999E-3</v>
      </c>
      <c r="BZ45">
        <v>240</v>
      </c>
      <c r="CA45" s="8">
        <f t="shared" si="33"/>
        <v>-6.0045777200632314E-5</v>
      </c>
      <c r="CB45" s="8" t="str">
        <f t="shared" si="34"/>
        <v>NA</v>
      </c>
      <c r="CC45" s="8">
        <f t="shared" si="35"/>
        <v>1.5176340912006322E-3</v>
      </c>
      <c r="CD45">
        <v>5.3860812539999996</v>
      </c>
      <c r="CE45" s="1">
        <v>9.2188999999999994E-5</v>
      </c>
      <c r="CF45">
        <v>240</v>
      </c>
      <c r="CG45" s="8">
        <f t="shared" si="36"/>
        <v>-2.747672507580031E-5</v>
      </c>
      <c r="CH45" s="8" t="str">
        <f t="shared" si="37"/>
        <v>NA</v>
      </c>
      <c r="CI45" s="8">
        <f t="shared" si="38"/>
        <v>1.196657250758003E-4</v>
      </c>
      <c r="CJ45">
        <v>8.3769554260000003</v>
      </c>
      <c r="CK45">
        <v>1.4487807980000001E-3</v>
      </c>
      <c r="CL45">
        <v>240</v>
      </c>
      <c r="CM45" s="8">
        <f t="shared" si="39"/>
        <v>-1.2350701580220242E-4</v>
      </c>
      <c r="CN45" s="8" t="str">
        <f t="shared" si="40"/>
        <v>NA</v>
      </c>
      <c r="CO45" s="8">
        <f t="shared" si="41"/>
        <v>1.5722878138022024E-3</v>
      </c>
      <c r="CP45">
        <v>8.3989270729999994</v>
      </c>
      <c r="CQ45">
        <v>1.4339192750000001E-3</v>
      </c>
      <c r="CR45">
        <v>240</v>
      </c>
      <c r="CS45" s="8">
        <f t="shared" si="42"/>
        <v>-5.7939477185447517E-5</v>
      </c>
      <c r="CT45" s="8" t="str">
        <f t="shared" si="43"/>
        <v>NA</v>
      </c>
      <c r="CU45" s="8">
        <f t="shared" si="44"/>
        <v>1.4918587521854476E-3</v>
      </c>
      <c r="CV45">
        <v>8.2043921070000003</v>
      </c>
      <c r="CW45">
        <v>1.84448605E-3</v>
      </c>
      <c r="CX45">
        <v>240</v>
      </c>
      <c r="CY45" s="8">
        <f t="shared" si="45"/>
        <v>-4.1854145102376332E-5</v>
      </c>
      <c r="CZ45" s="10" t="str">
        <f t="shared" si="46"/>
        <v>NA</v>
      </c>
      <c r="DA45" s="8">
        <f t="shared" si="47"/>
        <v>1.8863401951023763E-3</v>
      </c>
      <c r="DB45" t="s">
        <v>3</v>
      </c>
      <c r="DC45" s="5" t="s">
        <v>12</v>
      </c>
    </row>
    <row r="46" spans="1:107" x14ac:dyDescent="0.25">
      <c r="M46" s="11"/>
    </row>
    <row r="47" spans="1:107" x14ac:dyDescent="0.25">
      <c r="M47" s="11"/>
    </row>
    <row r="48" spans="1:107" x14ac:dyDescent="0.25">
      <c r="M48" s="11"/>
    </row>
    <row r="49" spans="13:13" x14ac:dyDescent="0.25">
      <c r="M49" s="11"/>
    </row>
    <row r="50" spans="13:13" x14ac:dyDescent="0.25">
      <c r="M50" s="11"/>
    </row>
    <row r="51" spans="13:13" x14ac:dyDescent="0.25">
      <c r="M51" s="11"/>
    </row>
    <row r="52" spans="13:13" x14ac:dyDescent="0.25">
      <c r="M52" s="11"/>
    </row>
    <row r="53" spans="13:13" x14ac:dyDescent="0.25">
      <c r="M53" s="11"/>
    </row>
    <row r="54" spans="13:13" x14ac:dyDescent="0.25">
      <c r="M5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475-2DD3-475C-9B4A-D024C20CB394}">
  <dimension ref="A1:DC45"/>
  <sheetViews>
    <sheetView zoomScale="62" workbookViewId="0">
      <selection activeCell="CY2" activeCellId="2" sqref="CM2:CM45 CS2:CS45 CY2:CY45"/>
    </sheetView>
  </sheetViews>
  <sheetFormatPr defaultRowHeight="15" x14ac:dyDescent="0.25"/>
  <cols>
    <col min="1" max="1" width="15.5703125" bestFit="1" customWidth="1"/>
    <col min="2" max="2" width="8.85546875" bestFit="1" customWidth="1"/>
    <col min="3" max="3" width="8.85546875" customWidth="1"/>
    <col min="4" max="4" width="10.5703125" bestFit="1" customWidth="1"/>
    <col min="5" max="5" width="8.85546875" bestFit="1" customWidth="1"/>
    <col min="6" max="15" width="8.85546875" customWidth="1"/>
    <col min="16" max="17" width="11.85546875" customWidth="1"/>
    <col min="18" max="21" width="8.85546875" customWidth="1"/>
    <col min="22" max="22" width="12.5703125" customWidth="1"/>
    <col min="23" max="23" width="12.42578125" customWidth="1"/>
    <col min="24" max="57" width="8.85546875" customWidth="1"/>
    <col min="58" max="58" width="12.5703125" customWidth="1"/>
    <col min="59" max="59" width="12.42578125" customWidth="1"/>
    <col min="60" max="81" width="8.85546875" customWidth="1"/>
    <col min="82" max="82" width="12.5703125" customWidth="1"/>
    <col min="83" max="83" width="12.42578125" customWidth="1"/>
    <col min="84" max="93" width="8.85546875" customWidth="1"/>
    <col min="94" max="96" width="8.85546875" bestFit="1" customWidth="1"/>
    <col min="97" max="99" width="8.85546875" customWidth="1"/>
    <col min="100" max="100" width="12.5703125" bestFit="1" customWidth="1"/>
    <col min="101" max="101" width="12.42578125" bestFit="1" customWidth="1"/>
    <col min="102" max="102" width="8.85546875" bestFit="1" customWidth="1"/>
    <col min="103" max="105" width="8.85546875" customWidth="1"/>
  </cols>
  <sheetData>
    <row r="1" spans="1:107" x14ac:dyDescent="0.2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25">
      <c r="A2" s="9">
        <v>45622.931944444441</v>
      </c>
      <c r="B2">
        <v>0</v>
      </c>
      <c r="C2">
        <v>1</v>
      </c>
      <c r="D2" s="7">
        <v>45622</v>
      </c>
      <c r="E2">
        <v>22.229166589999998</v>
      </c>
      <c r="F2">
        <v>14.030050060000001</v>
      </c>
      <c r="G2">
        <v>13.947516670000001</v>
      </c>
      <c r="H2">
        <v>14.084283320000001</v>
      </c>
      <c r="I2">
        <v>14.19403752</v>
      </c>
      <c r="J2">
        <v>9.9261437180000005</v>
      </c>
      <c r="K2">
        <v>-3.938278865E-4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-1.5121633078654962E-4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-2.4261155571345038E-4</v>
      </c>
      <c r="P2">
        <v>10.32204168</v>
      </c>
      <c r="Q2" s="1">
        <v>1.6302000000000001E-5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-5.3240201698411261E-5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6.9542201698411261E-5</v>
      </c>
      <c r="V2">
        <v>10.24199164</v>
      </c>
      <c r="W2" s="1">
        <v>-8.5981000000000002E-5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-1.5602800440404782E-4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7.0047004404047821E-5</v>
      </c>
      <c r="AB2">
        <v>9.7105191909999995</v>
      </c>
      <c r="AC2">
        <v>-8.5067431839999999E-4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-6.8684026229756426E-5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-7.819902921702436E-4</v>
      </c>
      <c r="AH2">
        <v>9.8695046029999993</v>
      </c>
      <c r="AI2">
        <v>-6.9695975370000001E-4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-6.9808555000378425E-5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 t="shared" ref="AM2:AM45" si="0">IF(AI2="NA","NA",IF(AL2="NA",AI2-AK2,AI2-AK2-AL2))</f>
        <v>-6.2715119869962159E-4</v>
      </c>
      <c r="AN2" s="2">
        <v>9.5595703039999993</v>
      </c>
      <c r="AO2" s="2">
        <v>-4.4492645639999999E-4</v>
      </c>
      <c r="AP2" s="2">
        <v>111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-6.7616341061730627E-5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-3.7731011533826938E-4</v>
      </c>
      <c r="AT2">
        <v>9.7942812680000007</v>
      </c>
      <c r="AU2">
        <v>-4.650499757E-4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-6.9276488546195596E-5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-3.9577348715380442E-4</v>
      </c>
      <c r="AZ2">
        <v>10.04068333</v>
      </c>
      <c r="BA2">
        <v>-2.960054765E-4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-1.5296124405281096E-4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-1.4304423244718904E-4</v>
      </c>
      <c r="BF2">
        <v>9.8151237649999992</v>
      </c>
      <c r="BG2" s="1">
        <v>-4.9045000000000002E-5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-5.0625562765938157E-5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1.5805627659381543E-6</v>
      </c>
      <c r="BL2">
        <v>9.5009699940000001</v>
      </c>
      <c r="BM2">
        <v>-3.5609846039999998E-4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-6.7201851872229599E-5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IF(BP2="NA",BM2-BO2,BM2-BO2-BP2)</f>
        <v>-2.8889660852777035E-4</v>
      </c>
      <c r="BR2">
        <v>9.0418125150000002</v>
      </c>
      <c r="BS2">
        <v>-8.2503424520000005E-4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-1.3774429939985726E-4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-6.8728994580014285E-4</v>
      </c>
      <c r="BX2">
        <v>9.5531171080000004</v>
      </c>
      <c r="BY2">
        <v>-3.3940606570000002E-4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-6.7570696593642813E-5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-2.7183536910635719E-4</v>
      </c>
      <c r="CD2">
        <v>10.010605</v>
      </c>
      <c r="CE2" s="1">
        <v>4.1489999999999996E-6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-5.1633838134542799E-5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5.5782838134542796E-5</v>
      </c>
      <c r="CJ2">
        <v>9.4672524970000005</v>
      </c>
      <c r="CK2">
        <v>-3.8858054010000001E-4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-1.4422551455003422E-4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-2.4435502554996582E-4</v>
      </c>
      <c r="CP2" s="2">
        <v>9.1542735509999993</v>
      </c>
      <c r="CQ2" s="2">
        <v>-5.3489280370000003E-4</v>
      </c>
      <c r="CR2" s="2">
        <v>223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-6.4749613519532093E-5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-4.7014319018046796E-4</v>
      </c>
      <c r="CV2">
        <v>9.7655862730000003</v>
      </c>
      <c r="CW2" s="1">
        <v>-5.6793000000000003E-5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-5.0370052650064119E-5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-6.4229473499358847E-6</v>
      </c>
      <c r="DB2" t="s">
        <v>1</v>
      </c>
      <c r="DC2" s="5" t="s">
        <v>5</v>
      </c>
    </row>
    <row r="3" spans="1:107" x14ac:dyDescent="0.25">
      <c r="A3" s="9">
        <v>45622.959722222222</v>
      </c>
      <c r="B3">
        <v>1</v>
      </c>
      <c r="C3">
        <v>2</v>
      </c>
      <c r="D3" s="7">
        <v>45622</v>
      </c>
      <c r="E3">
        <v>22.897500099999998</v>
      </c>
      <c r="F3">
        <v>14.0245625</v>
      </c>
      <c r="G3">
        <v>13.947033340000001</v>
      </c>
      <c r="H3">
        <v>14.074183319999999</v>
      </c>
      <c r="I3">
        <v>14.18752082</v>
      </c>
      <c r="J3">
        <v>9.965830016</v>
      </c>
      <c r="K3">
        <v>-3.3043578469999998E-4</v>
      </c>
      <c r="L3">
        <v>240</v>
      </c>
      <c r="M3" s="8">
        <f t="shared" ref="M3:M45" si="1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-1.5255596101869222E-4</v>
      </c>
      <c r="N3" s="8" t="str">
        <f t="shared" ref="N3:N45" si="2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5" si="3">IF(N3="NA",K3-M3,K3-M3-N3)</f>
        <v>-1.7787982368130777E-4</v>
      </c>
      <c r="P3">
        <v>10.32732081</v>
      </c>
      <c r="Q3" s="1">
        <v>5.0852E-6</v>
      </c>
      <c r="R3">
        <v>240</v>
      </c>
      <c r="S3" s="8">
        <f t="shared" ref="S3:S45" si="4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-5.3355146286674594E-5</v>
      </c>
      <c r="T3" s="10" t="str">
        <f t="shared" ref="T3:T45" si="5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5" si="6">IF(T3="NA",Q3-S3,Q3-S3-T3)</f>
        <v>5.844034628667459E-5</v>
      </c>
      <c r="V3">
        <v>10.24836663</v>
      </c>
      <c r="W3" s="1">
        <v>-5.3881000000000001E-5</v>
      </c>
      <c r="X3">
        <v>240</v>
      </c>
      <c r="Y3" s="8">
        <f t="shared" ref="Y3:Y45" si="7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-1.5688100415133007E-4</v>
      </c>
      <c r="Z3" s="8" t="str">
        <f t="shared" ref="Z3:Z45" si="8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5" si="9">IF(Z3="NA",W3-Y3,W3-Y3-Z3)</f>
        <v>1.0300000415133006E-4</v>
      </c>
      <c r="AB3">
        <v>9.7499400139999999</v>
      </c>
      <c r="AC3">
        <v>-6.9790928589999999E-4</v>
      </c>
      <c r="AD3">
        <v>240</v>
      </c>
      <c r="AE3" s="8">
        <f t="shared" ref="AE3:AE45" si="10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-6.9219019673203634E-5</v>
      </c>
      <c r="AF3" s="8" t="str">
        <f t="shared" ref="AF3:AF45" si="11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5" si="12">IF(AF3="NA",AC3-AE3,AC3-AE3-AF3)</f>
        <v>-6.2869026622679636E-4</v>
      </c>
      <c r="AH3" s="2">
        <v>9.8136557960000008</v>
      </c>
      <c r="AI3" s="2">
        <v>-3.937473675E-4</v>
      </c>
      <c r="AJ3" s="2">
        <v>199</v>
      </c>
      <c r="AK3" s="8">
        <f t="shared" ref="AK3:AK45" si="13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-6.9671365427271739E-5</v>
      </c>
      <c r="AL3" s="8" t="str">
        <f t="shared" ref="AL3:AL45" si="14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si="0"/>
        <v>-3.2407600207272824E-4</v>
      </c>
      <c r="AN3">
        <v>9.9677612379999996</v>
      </c>
      <c r="AO3">
        <v>-3.8927675690000001E-4</v>
      </c>
      <c r="AP3">
        <v>240</v>
      </c>
      <c r="AQ3" s="8">
        <f t="shared" ref="AQ3:AQ45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-7.0765426273413233E-5</v>
      </c>
      <c r="AR3" s="8" t="str">
        <f t="shared" ref="AR3:AR45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5" si="17">IF(AR3="NA",AO3-AQ3,AO3-AQ3-AR3)</f>
        <v>-3.1851133062658676E-4</v>
      </c>
      <c r="AT3">
        <v>9.8062175109999998</v>
      </c>
      <c r="AU3">
        <v>-6.2480400010000005E-4</v>
      </c>
      <c r="AV3">
        <v>240</v>
      </c>
      <c r="AW3" s="8">
        <f t="shared" ref="AW3:AW45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-6.9618557841275244E-5</v>
      </c>
      <c r="AX3" s="8" t="str">
        <f t="shared" ref="AX3:AX45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5" si="20">IF(AX3="NA",AU3-AW3,AU3-AW3-AX3)</f>
        <v>-5.5518544225872479E-4</v>
      </c>
      <c r="AZ3">
        <v>10.04357291</v>
      </c>
      <c r="BA3">
        <v>-2.614283882E-4</v>
      </c>
      <c r="BB3">
        <v>240</v>
      </c>
      <c r="BC3" s="8">
        <f t="shared" ref="BC3:BC45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-1.5374604171317557E-4</v>
      </c>
      <c r="BD3" s="8" t="str">
        <f t="shared" ref="BD3:BD45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5" si="23">IF(BD3="NA",BA3-BC3,BA3-BC3-BD3)</f>
        <v>-1.0768234648682442E-4</v>
      </c>
      <c r="BF3">
        <v>9.8197908359999992</v>
      </c>
      <c r="BG3" s="1">
        <v>-2.9391999999999999E-5</v>
      </c>
      <c r="BH3">
        <v>240</v>
      </c>
      <c r="BI3" s="8">
        <f t="shared" ref="BI3:BI45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-5.0733039691378253E-5</v>
      </c>
      <c r="BJ3" s="10" t="str">
        <f t="shared" ref="BJ3:BJ45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5" si="26">IF(BJ3="NA",BG3-BI3,BG3-BI3-BJ3)</f>
        <v>2.1341039691378254E-5</v>
      </c>
      <c r="BL3">
        <v>9.5654070850000004</v>
      </c>
      <c r="BM3">
        <v>-2.789337911E-4</v>
      </c>
      <c r="BN3">
        <v>240</v>
      </c>
      <c r="BO3" s="8">
        <f t="shared" ref="BO3:BO45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-6.790894100354375E-5</v>
      </c>
      <c r="BP3" s="8" t="str">
        <f t="shared" ref="BP3:BP45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5" si="29">IF(BP3="NA",BM3-BO3,BM3-BO3-BP3)</f>
        <v>-2.1102485009645626E-4</v>
      </c>
      <c r="BR3">
        <v>9.4377800189999999</v>
      </c>
      <c r="BS3">
        <v>-3.685131009E-4</v>
      </c>
      <c r="BT3">
        <v>240</v>
      </c>
      <c r="BU3" s="8">
        <f t="shared" ref="BU3:BU45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-1.4447262278906967E-4</v>
      </c>
      <c r="BV3" s="8" t="str">
        <f t="shared" ref="BV3:BV45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5" si="32">IF(BV3="NA",BS3-BU3,BS3-BU3-BV3)</f>
        <v>-2.2404047811093033E-4</v>
      </c>
      <c r="BX3">
        <v>9.6506125009999995</v>
      </c>
      <c r="BY3">
        <v>-2.4000675189999999E-4</v>
      </c>
      <c r="BZ3">
        <v>240</v>
      </c>
      <c r="CA3" s="8">
        <f t="shared" ref="CA3:CA45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-6.8513850916619988E-5</v>
      </c>
      <c r="CB3" s="8" t="str">
        <f t="shared" ref="CB3:CB45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5" si="35">IF(CB3="NA",BY3-CA3,BY3-CA3-CB3)</f>
        <v>-1.7149290098338E-4</v>
      </c>
      <c r="CD3">
        <v>10.027533289999999</v>
      </c>
      <c r="CE3" s="1">
        <v>-1.1902999999999999E-5</v>
      </c>
      <c r="CF3">
        <v>240</v>
      </c>
      <c r="CG3" s="8">
        <f t="shared" ref="CG3:CG45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-5.1806321835609681E-5</v>
      </c>
      <c r="CH3" s="8" t="str">
        <f t="shared" ref="CH3:CH45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5" si="38">IF(CH3="NA",CE3-CG3,CE3-CG3-CH3)</f>
        <v>3.9903321835609683E-5</v>
      </c>
      <c r="CJ3">
        <v>9.5471924940000008</v>
      </c>
      <c r="CK3">
        <v>-3.580127308E-4</v>
      </c>
      <c r="CL3">
        <v>240</v>
      </c>
      <c r="CM3" s="8">
        <f t="shared" ref="CM3:CM45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-1.46147498363333E-4</v>
      </c>
      <c r="CN3" s="8" t="str">
        <f t="shared" ref="CN3:CN45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5" si="41">IF(CN3="NA",CK3-CM3,CK3-CM3-CN3)</f>
        <v>-2.1186523243666699E-4</v>
      </c>
      <c r="CP3" s="2">
        <v>9.5595053700000001</v>
      </c>
      <c r="CQ3" s="2">
        <v>-5.8720606269999998E-4</v>
      </c>
      <c r="CR3" s="2">
        <v>93</v>
      </c>
      <c r="CS3" s="8">
        <f t="shared" ref="CS3:CS45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-6.7867042189181394E-5</v>
      </c>
      <c r="CT3" s="8" t="str">
        <f t="shared" ref="CT3:CT45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5" si="44">IF(CT3="NA",CQ3-CS3,CQ3-CS3-CT3)</f>
        <v>-5.1933902051081858E-4</v>
      </c>
      <c r="CV3">
        <v>9.776369592</v>
      </c>
      <c r="CW3" s="1">
        <v>-4.3724999999999999E-5</v>
      </c>
      <c r="CX3">
        <v>240</v>
      </c>
      <c r="CY3" s="8">
        <f t="shared" ref="CY3:CY45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-5.0508707856607895E-5</v>
      </c>
      <c r="CZ3" s="10" t="str">
        <f t="shared" ref="CZ3:CZ45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5" si="47">IF(CZ3="NA",CW3-CY3,CW3-CY3-CZ3)</f>
        <v>6.7837078566078957E-6</v>
      </c>
      <c r="DB3" t="s">
        <v>1</v>
      </c>
      <c r="DC3" s="5" t="s">
        <v>5</v>
      </c>
    </row>
    <row r="4" spans="1:107" x14ac:dyDescent="0.25">
      <c r="A4" s="9">
        <v>45622.987500000003</v>
      </c>
      <c r="B4">
        <v>2</v>
      </c>
      <c r="C4">
        <v>3</v>
      </c>
      <c r="D4" s="7">
        <v>45622</v>
      </c>
      <c r="E4">
        <v>23.429166680000002</v>
      </c>
      <c r="F4">
        <v>14.008141650000001</v>
      </c>
      <c r="G4">
        <v>13.93660421</v>
      </c>
      <c r="H4">
        <v>14.0555667</v>
      </c>
      <c r="I4">
        <v>14.166850009999999</v>
      </c>
      <c r="J4">
        <v>9.9841150160000005</v>
      </c>
      <c r="K4">
        <v>-2.9878800389999998E-4</v>
      </c>
      <c r="L4">
        <v>240</v>
      </c>
      <c r="M4" s="8">
        <f t="shared" si="1"/>
        <v>-1.535722580047557E-4</v>
      </c>
      <c r="N4" s="8" t="str">
        <f t="shared" si="2"/>
        <v>NA</v>
      </c>
      <c r="O4" s="8">
        <f t="shared" si="3"/>
        <v>-1.4521574589524428E-4</v>
      </c>
      <c r="P4">
        <v>10.3305583</v>
      </c>
      <c r="Q4" s="1">
        <v>5.9962000000000003E-6</v>
      </c>
      <c r="R4">
        <v>240</v>
      </c>
      <c r="S4" s="8">
        <f t="shared" si="4"/>
        <v>-5.3459615267103586E-5</v>
      </c>
      <c r="T4" s="10" t="str">
        <f t="shared" si="5"/>
        <v>NA</v>
      </c>
      <c r="U4" s="8">
        <f t="shared" si="6"/>
        <v>5.9455815267103588E-5</v>
      </c>
      <c r="V4">
        <v>10.24970839</v>
      </c>
      <c r="W4" s="1">
        <v>-2.7033999999999999E-5</v>
      </c>
      <c r="X4">
        <v>240</v>
      </c>
      <c r="Y4" s="8">
        <f t="shared" si="7"/>
        <v>-1.5765752486024737E-4</v>
      </c>
      <c r="Z4" s="8" t="str">
        <f t="shared" si="8"/>
        <v>NA</v>
      </c>
      <c r="AA4" s="8">
        <f t="shared" si="9"/>
        <v>1.3062352486024737E-4</v>
      </c>
      <c r="AB4">
        <v>9.6054954129999999</v>
      </c>
      <c r="AC4">
        <v>-8.8947455710000004E-4</v>
      </c>
      <c r="AD4">
        <v>240</v>
      </c>
      <c r="AE4" s="8">
        <f t="shared" si="10"/>
        <v>-6.8445914023706494E-5</v>
      </c>
      <c r="AF4" s="8" t="str">
        <f t="shared" si="11"/>
        <v>NA</v>
      </c>
      <c r="AG4" s="8">
        <f t="shared" si="12"/>
        <v>-8.2102864307629351E-4</v>
      </c>
      <c r="AH4" s="2">
        <v>9.9820576830000007</v>
      </c>
      <c r="AI4" s="2">
        <v>-4.7863676449999998E-4</v>
      </c>
      <c r="AJ4" s="2">
        <v>111</v>
      </c>
      <c r="AK4" s="8">
        <f t="shared" si="13"/>
        <v>-7.1129185177228602E-5</v>
      </c>
      <c r="AL4" s="8" t="str">
        <f t="shared" si="14"/>
        <v>NA</v>
      </c>
      <c r="AM4" s="8">
        <f t="shared" si="0"/>
        <v>-4.0750757932277138E-4</v>
      </c>
      <c r="AN4">
        <v>9.9646970669999995</v>
      </c>
      <c r="AO4">
        <v>-4.6093978350000001E-4</v>
      </c>
      <c r="AP4">
        <v>240</v>
      </c>
      <c r="AQ4" s="8">
        <f t="shared" si="15"/>
        <v>-7.100547857189033E-5</v>
      </c>
      <c r="AR4" s="8" t="str">
        <f t="shared" si="16"/>
        <v>NA</v>
      </c>
      <c r="AS4" s="8">
        <f t="shared" si="17"/>
        <v>-3.8993430492810966E-4</v>
      </c>
      <c r="AT4">
        <v>9.7661620899999999</v>
      </c>
      <c r="AU4">
        <v>-5.8801931530000004E-4</v>
      </c>
      <c r="AV4">
        <v>240</v>
      </c>
      <c r="AW4" s="8">
        <f t="shared" si="18"/>
        <v>-6.9590777155443924E-5</v>
      </c>
      <c r="AX4" s="8" t="str">
        <f t="shared" si="19"/>
        <v>NA</v>
      </c>
      <c r="AY4" s="8">
        <f t="shared" si="20"/>
        <v>-5.1842853814455607E-4</v>
      </c>
      <c r="AZ4">
        <v>10.06618332</v>
      </c>
      <c r="BA4">
        <v>-2.3746825699999999E-4</v>
      </c>
      <c r="BB4">
        <v>240</v>
      </c>
      <c r="BC4" s="8">
        <f t="shared" si="21"/>
        <v>-1.5483460471607695E-4</v>
      </c>
      <c r="BD4" s="8" t="str">
        <f t="shared" si="22"/>
        <v>NA</v>
      </c>
      <c r="BE4" s="8">
        <f t="shared" si="23"/>
        <v>-8.2633652283923035E-5</v>
      </c>
      <c r="BF4">
        <v>9.8190000650000009</v>
      </c>
      <c r="BG4" s="1">
        <v>-3.3509000000000001E-5</v>
      </c>
      <c r="BH4">
        <v>240</v>
      </c>
      <c r="BI4" s="8">
        <f t="shared" si="24"/>
        <v>-5.0812352105167946E-5</v>
      </c>
      <c r="BJ4" s="10" t="str">
        <f t="shared" si="25"/>
        <v>NA</v>
      </c>
      <c r="BK4" s="8">
        <f t="shared" si="26"/>
        <v>1.7303352105167946E-5</v>
      </c>
      <c r="BL4">
        <v>9.576744175</v>
      </c>
      <c r="BM4">
        <v>-2.9746214290000001E-4</v>
      </c>
      <c r="BN4">
        <v>240</v>
      </c>
      <c r="BO4" s="8">
        <f t="shared" si="27"/>
        <v>-6.8241041221252214E-5</v>
      </c>
      <c r="BP4" s="8" t="str">
        <f t="shared" si="28"/>
        <v>NA</v>
      </c>
      <c r="BQ4" s="8">
        <f t="shared" si="29"/>
        <v>-2.292211016787478E-4</v>
      </c>
      <c r="BR4">
        <v>9.6494045419999992</v>
      </c>
      <c r="BS4">
        <v>-2.118382337E-4</v>
      </c>
      <c r="BT4">
        <v>240</v>
      </c>
      <c r="BU4" s="8">
        <f t="shared" si="30"/>
        <v>-1.4842385544853036E-4</v>
      </c>
      <c r="BV4" s="8" t="str">
        <f t="shared" si="31"/>
        <v>NA</v>
      </c>
      <c r="BW4" s="8">
        <f t="shared" si="32"/>
        <v>-6.3414378251469642E-5</v>
      </c>
      <c r="BX4">
        <v>9.6656745829999995</v>
      </c>
      <c r="BY4">
        <v>-2.4543811399999998E-4</v>
      </c>
      <c r="BZ4">
        <v>240</v>
      </c>
      <c r="CA4" s="8">
        <f t="shared" si="33"/>
        <v>-6.88747329569042E-5</v>
      </c>
      <c r="CB4" s="8" t="str">
        <f t="shared" si="34"/>
        <v>NA</v>
      </c>
      <c r="CC4" s="8">
        <f t="shared" si="35"/>
        <v>-1.7656338104309578E-4</v>
      </c>
      <c r="CD4">
        <v>10.025067079999999</v>
      </c>
      <c r="CE4" s="1">
        <v>-7.0406E-6</v>
      </c>
      <c r="CF4">
        <v>240</v>
      </c>
      <c r="CG4" s="8">
        <f t="shared" si="36"/>
        <v>-5.1878728483019703E-5</v>
      </c>
      <c r="CH4" s="8" t="str">
        <f t="shared" si="37"/>
        <v>NA</v>
      </c>
      <c r="CI4" s="8">
        <f t="shared" si="38"/>
        <v>4.4838128483019701E-5</v>
      </c>
      <c r="CJ4">
        <v>9.5327954130000006</v>
      </c>
      <c r="CK4">
        <v>-3.7293345829999999E-4</v>
      </c>
      <c r="CL4">
        <v>240</v>
      </c>
      <c r="CM4" s="8">
        <f t="shared" si="39"/>
        <v>-1.4663021352675769E-4</v>
      </c>
      <c r="CN4" s="8" t="str">
        <f t="shared" si="40"/>
        <v>NA</v>
      </c>
      <c r="CO4" s="8">
        <f t="shared" si="41"/>
        <v>-2.263032447732423E-4</v>
      </c>
      <c r="CP4">
        <v>9.3997108380000007</v>
      </c>
      <c r="CQ4">
        <v>-4.1833935479999997E-4</v>
      </c>
      <c r="CR4">
        <v>240</v>
      </c>
      <c r="CS4" s="8">
        <f t="shared" si="42"/>
        <v>-6.6979554120104629E-5</v>
      </c>
      <c r="CT4" s="8" t="str">
        <f t="shared" si="43"/>
        <v>NA</v>
      </c>
      <c r="CU4" s="8">
        <f t="shared" si="44"/>
        <v>-3.5135980067989536E-4</v>
      </c>
      <c r="CV4">
        <v>9.7755233209999997</v>
      </c>
      <c r="CW4" s="1">
        <v>-4.9314999999999998E-5</v>
      </c>
      <c r="CX4">
        <v>240</v>
      </c>
      <c r="CY4" s="8">
        <f t="shared" si="45"/>
        <v>-5.0587364264258475E-5</v>
      </c>
      <c r="CZ4" s="10" t="str">
        <f t="shared" si="46"/>
        <v>NA</v>
      </c>
      <c r="DA4" s="8">
        <f t="shared" si="47"/>
        <v>1.272364264258477E-6</v>
      </c>
      <c r="DB4" t="s">
        <v>1</v>
      </c>
      <c r="DC4" s="5" t="s">
        <v>5</v>
      </c>
    </row>
    <row r="5" spans="1:107" x14ac:dyDescent="0.25">
      <c r="A5" s="9">
        <v>45623.01527783565</v>
      </c>
      <c r="B5">
        <v>3</v>
      </c>
      <c r="C5">
        <v>4</v>
      </c>
      <c r="D5" s="7">
        <v>45623</v>
      </c>
      <c r="E5">
        <v>0.23000000039999999</v>
      </c>
      <c r="F5">
        <v>14.033558340000001</v>
      </c>
      <c r="G5">
        <v>13.961933289999999</v>
      </c>
      <c r="H5">
        <v>14.07091252</v>
      </c>
      <c r="I5">
        <v>14.177620810000001</v>
      </c>
      <c r="J5">
        <v>10.00230086</v>
      </c>
      <c r="K5">
        <v>-3.6057686829999997E-4</v>
      </c>
      <c r="L5">
        <v>240</v>
      </c>
      <c r="M5" s="8">
        <f t="shared" si="1"/>
        <v>-1.5458972130056903E-4</v>
      </c>
      <c r="N5" s="8" t="str">
        <f t="shared" si="2"/>
        <v>NA</v>
      </c>
      <c r="O5" s="8">
        <f t="shared" si="3"/>
        <v>-2.0598714699943094E-4</v>
      </c>
      <c r="P5">
        <v>10.32870833</v>
      </c>
      <c r="Q5" s="1">
        <v>3.6901999999999998E-6</v>
      </c>
      <c r="R5">
        <v>240</v>
      </c>
      <c r="S5" s="8">
        <f t="shared" si="4"/>
        <v>-5.3537769113951427E-5</v>
      </c>
      <c r="T5" s="10" t="str">
        <f t="shared" si="5"/>
        <v>NA</v>
      </c>
      <c r="U5" s="8">
        <f t="shared" si="6"/>
        <v>5.7227969113951427E-5</v>
      </c>
      <c r="V5">
        <v>10.249449970000001</v>
      </c>
      <c r="W5" s="1">
        <v>-8.0295000000000003E-5</v>
      </c>
      <c r="X5">
        <v>240</v>
      </c>
      <c r="Y5" s="8">
        <f t="shared" si="7"/>
        <v>-1.5840951362329107E-4</v>
      </c>
      <c r="Z5" s="8" t="str">
        <f t="shared" si="8"/>
        <v>NA</v>
      </c>
      <c r="AA5" s="8">
        <f t="shared" si="9"/>
        <v>7.8114513623291066E-5</v>
      </c>
      <c r="AB5">
        <v>9.8751424950000004</v>
      </c>
      <c r="AC5">
        <v>-6.3137696289999998E-4</v>
      </c>
      <c r="AD5">
        <v>240</v>
      </c>
      <c r="AE5" s="8">
        <f t="shared" si="10"/>
        <v>-7.0626793035635598E-5</v>
      </c>
      <c r="AF5" s="8" t="str">
        <f t="shared" si="11"/>
        <v>NA</v>
      </c>
      <c r="AG5" s="8">
        <f t="shared" si="12"/>
        <v>-5.6075016986436438E-4</v>
      </c>
      <c r="AH5">
        <v>9.9820771140000009</v>
      </c>
      <c r="AI5">
        <v>-4.3403166970000002E-4</v>
      </c>
      <c r="AJ5">
        <v>240</v>
      </c>
      <c r="AK5" s="8">
        <f t="shared" si="13"/>
        <v>-7.1391586982485629E-5</v>
      </c>
      <c r="AL5" s="8" t="str">
        <f t="shared" si="14"/>
        <v>NA</v>
      </c>
      <c r="AM5" s="8">
        <f t="shared" si="0"/>
        <v>-3.6264008271751438E-4</v>
      </c>
      <c r="AN5">
        <v>9.9550649839999998</v>
      </c>
      <c r="AO5">
        <v>-4.1525335519999998E-4</v>
      </c>
      <c r="AP5">
        <v>240</v>
      </c>
      <c r="AQ5" s="8">
        <f t="shared" si="15"/>
        <v>-7.1198396847160729E-5</v>
      </c>
      <c r="AR5" s="8" t="str">
        <f t="shared" si="16"/>
        <v>NA</v>
      </c>
      <c r="AS5" s="8">
        <f t="shared" si="17"/>
        <v>-3.4405495835283925E-4</v>
      </c>
      <c r="AT5">
        <v>9.9030503949999993</v>
      </c>
      <c r="AU5">
        <v>-4.6434492769999999E-4</v>
      </c>
      <c r="AV5">
        <v>240</v>
      </c>
      <c r="AW5" s="8">
        <f t="shared" si="18"/>
        <v>-7.0826389697492079E-5</v>
      </c>
      <c r="AX5" s="8" t="str">
        <f t="shared" si="19"/>
        <v>NA</v>
      </c>
      <c r="AY5" s="8">
        <f t="shared" si="20"/>
        <v>-3.9351853800250792E-4</v>
      </c>
      <c r="AZ5">
        <v>10.100484160000001</v>
      </c>
      <c r="BA5">
        <v>-2.335405443E-4</v>
      </c>
      <c r="BB5">
        <v>240</v>
      </c>
      <c r="BC5" s="8">
        <f t="shared" si="21"/>
        <v>-1.561071850517414E-4</v>
      </c>
      <c r="BD5" s="8" t="str">
        <f t="shared" si="22"/>
        <v>NA</v>
      </c>
      <c r="BE5" s="8">
        <f t="shared" si="23"/>
        <v>-7.7433359248258598E-5</v>
      </c>
      <c r="BF5">
        <v>9.8247620779999991</v>
      </c>
      <c r="BG5" s="1">
        <v>-3.7348000000000002E-5</v>
      </c>
      <c r="BH5">
        <v>240</v>
      </c>
      <c r="BI5" s="8">
        <f t="shared" si="24"/>
        <v>-5.0925616923822037E-5</v>
      </c>
      <c r="BJ5" s="10" t="str">
        <f t="shared" si="25"/>
        <v>NA</v>
      </c>
      <c r="BK5" s="8">
        <f t="shared" si="26"/>
        <v>1.3577616923822034E-5</v>
      </c>
      <c r="BL5">
        <v>9.5499795830000007</v>
      </c>
      <c r="BM5">
        <v>-2.7867056329999997E-4</v>
      </c>
      <c r="BN5">
        <v>240</v>
      </c>
      <c r="BO5" s="8">
        <f t="shared" si="27"/>
        <v>-6.8301235333524825E-5</v>
      </c>
      <c r="BP5" s="8" t="str">
        <f t="shared" si="28"/>
        <v>NA</v>
      </c>
      <c r="BQ5" s="8">
        <f t="shared" si="29"/>
        <v>-2.1036932796647515E-4</v>
      </c>
      <c r="BR5">
        <v>9.5695220590000005</v>
      </c>
      <c r="BS5">
        <v>-3.5274174269999997E-4</v>
      </c>
      <c r="BT5">
        <v>240</v>
      </c>
      <c r="BU5" s="8">
        <f t="shared" si="30"/>
        <v>-1.4790094487124412E-4</v>
      </c>
      <c r="BV5" s="8" t="str">
        <f t="shared" si="31"/>
        <v>NA</v>
      </c>
      <c r="BW5" s="8">
        <f t="shared" si="32"/>
        <v>-2.0484079782875586E-4</v>
      </c>
      <c r="BX5">
        <v>9.6826296089999992</v>
      </c>
      <c r="BY5">
        <v>-2.1883148580000001E-4</v>
      </c>
      <c r="BZ5">
        <v>240</v>
      </c>
      <c r="CA5" s="8">
        <f t="shared" si="33"/>
        <v>-6.924994528249185E-5</v>
      </c>
      <c r="CB5" s="8" t="str">
        <f t="shared" si="34"/>
        <v>NA</v>
      </c>
      <c r="CC5" s="8">
        <f t="shared" si="35"/>
        <v>-1.4958154051750817E-4</v>
      </c>
      <c r="CD5">
        <v>10.02002834</v>
      </c>
      <c r="CE5" s="1">
        <v>-7.3045000000000001E-6</v>
      </c>
      <c r="CF5">
        <v>240</v>
      </c>
      <c r="CG5" s="8">
        <f t="shared" si="36"/>
        <v>-5.193775897650602E-5</v>
      </c>
      <c r="CH5" s="8" t="str">
        <f t="shared" si="37"/>
        <v>NA</v>
      </c>
      <c r="CI5" s="8">
        <f t="shared" si="38"/>
        <v>4.4633258976506023E-5</v>
      </c>
      <c r="CJ5">
        <v>9.48974458</v>
      </c>
      <c r="CK5">
        <v>-4.0943544599999999E-4</v>
      </c>
      <c r="CL5">
        <v>240</v>
      </c>
      <c r="CM5" s="8">
        <f t="shared" si="39"/>
        <v>-1.4666795074146425E-4</v>
      </c>
      <c r="CN5" s="8" t="str">
        <f t="shared" si="40"/>
        <v>NA</v>
      </c>
      <c r="CO5" s="8">
        <f t="shared" si="41"/>
        <v>-2.6276749525853575E-4</v>
      </c>
      <c r="CP5">
        <v>9.4943866769999996</v>
      </c>
      <c r="CQ5">
        <v>-3.615491584E-4</v>
      </c>
      <c r="CR5">
        <v>240</v>
      </c>
      <c r="CS5" s="8">
        <f t="shared" si="42"/>
        <v>-6.7903636142596733E-5</v>
      </c>
      <c r="CT5" s="8" t="str">
        <f t="shared" si="43"/>
        <v>NA</v>
      </c>
      <c r="CU5" s="8">
        <f t="shared" si="44"/>
        <v>-2.9364552225740327E-4</v>
      </c>
      <c r="CV5">
        <v>9.7726216039999994</v>
      </c>
      <c r="CW5" s="1">
        <v>-4.2085000000000001E-5</v>
      </c>
      <c r="CX5">
        <v>240</v>
      </c>
      <c r="CY5" s="8">
        <f t="shared" si="45"/>
        <v>-5.0655352281882629E-5</v>
      </c>
      <c r="CZ5" s="10" t="str">
        <f t="shared" si="46"/>
        <v>NA</v>
      </c>
      <c r="DA5" s="8">
        <f t="shared" si="47"/>
        <v>8.570352281882628E-6</v>
      </c>
      <c r="DB5" t="s">
        <v>1</v>
      </c>
      <c r="DC5" s="5" t="s">
        <v>5</v>
      </c>
    </row>
    <row r="6" spans="1:107" x14ac:dyDescent="0.25">
      <c r="A6" s="9">
        <v>45623.043055671296</v>
      </c>
      <c r="B6">
        <v>4</v>
      </c>
      <c r="C6">
        <v>5</v>
      </c>
      <c r="D6" s="7">
        <v>45623</v>
      </c>
      <c r="E6">
        <v>0.899999997</v>
      </c>
      <c r="F6">
        <v>13.97179998</v>
      </c>
      <c r="G6">
        <v>13.90579995</v>
      </c>
      <c r="H6">
        <v>14.047270839999999</v>
      </c>
      <c r="I6">
        <v>14.14975415</v>
      </c>
      <c r="J6">
        <v>10.016909979999999</v>
      </c>
      <c r="K6">
        <v>-3.3707086980000001E-4</v>
      </c>
      <c r="L6">
        <v>240</v>
      </c>
      <c r="M6" s="8">
        <f t="shared" si="1"/>
        <v>-1.555543236810413E-4</v>
      </c>
      <c r="N6" s="8" t="str">
        <f t="shared" si="2"/>
        <v>NA</v>
      </c>
      <c r="O6" s="8">
        <f t="shared" si="3"/>
        <v>-1.815165461189587E-4</v>
      </c>
      <c r="P6">
        <v>10.32923332</v>
      </c>
      <c r="Q6" s="1">
        <v>1.8734999999999999E-5</v>
      </c>
      <c r="R6">
        <v>240</v>
      </c>
      <c r="S6" s="8">
        <f t="shared" si="4"/>
        <v>-5.3628222061443183E-5</v>
      </c>
      <c r="T6" s="10" t="str">
        <f t="shared" si="5"/>
        <v>NA</v>
      </c>
      <c r="U6" s="8">
        <f t="shared" si="6"/>
        <v>7.2363222061443179E-5</v>
      </c>
      <c r="V6">
        <v>10.25962915</v>
      </c>
      <c r="W6" s="1">
        <v>-6.6618999999999994E-5</v>
      </c>
      <c r="X6">
        <v>240</v>
      </c>
      <c r="Y6" s="8">
        <f t="shared" si="7"/>
        <v>-1.5932355155761786E-4</v>
      </c>
      <c r="Z6" s="8" t="str">
        <f t="shared" si="8"/>
        <v>NA</v>
      </c>
      <c r="AA6" s="8">
        <f t="shared" si="9"/>
        <v>9.2704551557617869E-5</v>
      </c>
      <c r="AB6">
        <v>9.911805824</v>
      </c>
      <c r="AC6">
        <v>-5.8857287889999997E-4</v>
      </c>
      <c r="AD6">
        <v>240</v>
      </c>
      <c r="AE6" s="8">
        <f t="shared" si="10"/>
        <v>-7.114942540354951E-5</v>
      </c>
      <c r="AF6" s="8" t="str">
        <f t="shared" si="11"/>
        <v>NA</v>
      </c>
      <c r="AG6" s="8">
        <f t="shared" si="12"/>
        <v>-5.174234534964505E-4</v>
      </c>
      <c r="AH6" s="2">
        <v>9.7870536070000007</v>
      </c>
      <c r="AI6" s="2">
        <v>-4.205333064E-4</v>
      </c>
      <c r="AJ6" s="2">
        <v>153</v>
      </c>
      <c r="AK6" s="8">
        <f t="shared" si="13"/>
        <v>-7.0253922735824035E-5</v>
      </c>
      <c r="AL6" s="8" t="str">
        <f t="shared" si="14"/>
        <v>NA</v>
      </c>
      <c r="AM6" s="8">
        <f t="shared" si="0"/>
        <v>-3.5027938366417595E-4</v>
      </c>
      <c r="AN6">
        <v>9.9349412319999999</v>
      </c>
      <c r="AO6">
        <v>-4.7894347609999999E-4</v>
      </c>
      <c r="AP6">
        <v>240</v>
      </c>
      <c r="AQ6" s="8">
        <f t="shared" si="15"/>
        <v>-7.1315497158273646E-5</v>
      </c>
      <c r="AR6" s="8" t="str">
        <f t="shared" si="16"/>
        <v>NA</v>
      </c>
      <c r="AS6" s="8">
        <f t="shared" si="17"/>
        <v>-4.0762797894172633E-4</v>
      </c>
      <c r="AT6">
        <v>9.8529574909999997</v>
      </c>
      <c r="AU6">
        <v>-4.5731293830000001E-4</v>
      </c>
      <c r="AV6">
        <v>240</v>
      </c>
      <c r="AW6" s="8">
        <f t="shared" si="18"/>
        <v>-7.0726997326037294E-5</v>
      </c>
      <c r="AX6" s="8" t="str">
        <f t="shared" si="19"/>
        <v>NA</v>
      </c>
      <c r="AY6" s="8">
        <f t="shared" si="20"/>
        <v>-3.865859409739627E-4</v>
      </c>
      <c r="AZ6">
        <v>10.1270179</v>
      </c>
      <c r="BA6">
        <v>-3.42622448E-4</v>
      </c>
      <c r="BB6">
        <v>240</v>
      </c>
      <c r="BC6" s="8">
        <f t="shared" si="21"/>
        <v>-1.5726420857186332E-4</v>
      </c>
      <c r="BD6" s="8" t="str">
        <f t="shared" si="22"/>
        <v>NA</v>
      </c>
      <c r="BE6" s="8">
        <f t="shared" si="23"/>
        <v>-1.8535823942813668E-4</v>
      </c>
      <c r="BF6">
        <v>9.8082120580000005</v>
      </c>
      <c r="BG6" s="1">
        <v>-4.8819000000000001E-5</v>
      </c>
      <c r="BH6">
        <v>240</v>
      </c>
      <c r="BI6" s="8">
        <f t="shared" si="24"/>
        <v>-5.0923138046817657E-5</v>
      </c>
      <c r="BJ6" s="10" t="str">
        <f t="shared" si="25"/>
        <v>NA</v>
      </c>
      <c r="BK6" s="8">
        <f t="shared" si="26"/>
        <v>2.1041380468176554E-6</v>
      </c>
      <c r="BL6">
        <v>9.5870395980000005</v>
      </c>
      <c r="BM6">
        <v>-2.8173045029999998E-4</v>
      </c>
      <c r="BN6">
        <v>240</v>
      </c>
      <c r="BO6" s="8">
        <f t="shared" si="27"/>
        <v>-6.8818172069830123E-5</v>
      </c>
      <c r="BP6" s="8" t="str">
        <f t="shared" si="28"/>
        <v>NA</v>
      </c>
      <c r="BQ6" s="8">
        <f t="shared" si="29"/>
        <v>-2.1291227823016986E-4</v>
      </c>
      <c r="BR6">
        <v>9.5555500070000008</v>
      </c>
      <c r="BS6">
        <v>-2.439438741E-4</v>
      </c>
      <c r="BT6">
        <v>240</v>
      </c>
      <c r="BU6" s="8">
        <f t="shared" si="30"/>
        <v>-1.4838978504419531E-4</v>
      </c>
      <c r="BV6" s="8" t="str">
        <f t="shared" si="31"/>
        <v>NA</v>
      </c>
      <c r="BW6" s="8">
        <f t="shared" si="32"/>
        <v>-9.5554089055804696E-5</v>
      </c>
      <c r="BX6">
        <v>9.7323824999999999</v>
      </c>
      <c r="BY6">
        <v>-1.9784274200000001E-4</v>
      </c>
      <c r="BZ6">
        <v>240</v>
      </c>
      <c r="CA6" s="8">
        <f t="shared" si="33"/>
        <v>-6.9861479833057782E-5</v>
      </c>
      <c r="CB6" s="8" t="str">
        <f t="shared" si="34"/>
        <v>NA</v>
      </c>
      <c r="CC6" s="8">
        <f t="shared" si="35"/>
        <v>-1.2798126216694223E-4</v>
      </c>
      <c r="CD6">
        <v>10.0168096</v>
      </c>
      <c r="CE6" s="1">
        <v>-7.498E-6</v>
      </c>
      <c r="CF6">
        <v>240</v>
      </c>
      <c r="CG6" s="8">
        <f t="shared" si="36"/>
        <v>-5.2006153112629654E-5</v>
      </c>
      <c r="CH6" s="8" t="str">
        <f t="shared" si="37"/>
        <v>NA</v>
      </c>
      <c r="CI6" s="8">
        <f t="shared" si="38"/>
        <v>4.4508153112629652E-5</v>
      </c>
      <c r="CJ6">
        <v>9.4805145979999992</v>
      </c>
      <c r="CK6">
        <v>-4.2531667190000001E-4</v>
      </c>
      <c r="CL6">
        <v>240</v>
      </c>
      <c r="CM6" s="8">
        <f t="shared" si="39"/>
        <v>-1.4722454722909762E-4</v>
      </c>
      <c r="CN6" s="8" t="str">
        <f t="shared" si="40"/>
        <v>NA</v>
      </c>
      <c r="CO6" s="8">
        <f t="shared" si="41"/>
        <v>-2.7809212467090237E-4</v>
      </c>
      <c r="CP6">
        <v>9.4286958300000006</v>
      </c>
      <c r="CQ6">
        <v>-3.9338037340000003E-4</v>
      </c>
      <c r="CR6">
        <v>240</v>
      </c>
      <c r="CS6" s="8">
        <f t="shared" si="42"/>
        <v>-6.7681540833355156E-5</v>
      </c>
      <c r="CT6" s="8" t="str">
        <f t="shared" si="43"/>
        <v>NA</v>
      </c>
      <c r="CU6" s="8">
        <f t="shared" si="44"/>
        <v>-3.2569883256664488E-4</v>
      </c>
      <c r="CV6">
        <v>9.7698958279999992</v>
      </c>
      <c r="CW6" s="1">
        <v>-4.0120999999999998E-5</v>
      </c>
      <c r="CX6">
        <v>240</v>
      </c>
      <c r="CY6" s="8">
        <f t="shared" si="45"/>
        <v>-5.0724204473788694E-5</v>
      </c>
      <c r="CZ6" s="10" t="str">
        <f t="shared" si="46"/>
        <v>NA</v>
      </c>
      <c r="DA6" s="8">
        <f t="shared" si="47"/>
        <v>1.0603204473788697E-5</v>
      </c>
      <c r="DB6" t="s">
        <v>1</v>
      </c>
      <c r="DC6" s="5" t="s">
        <v>5</v>
      </c>
    </row>
    <row r="7" spans="1:107" x14ac:dyDescent="0.25">
      <c r="A7" s="9">
        <v>45623.070833506943</v>
      </c>
      <c r="B7">
        <v>5</v>
      </c>
      <c r="C7">
        <v>6</v>
      </c>
      <c r="D7" s="7">
        <v>45623</v>
      </c>
      <c r="E7">
        <v>1.430000004</v>
      </c>
      <c r="F7">
        <v>14.00280418</v>
      </c>
      <c r="G7">
        <v>13.938529089999999</v>
      </c>
      <c r="H7">
        <v>14.057358300000001</v>
      </c>
      <c r="I7">
        <v>14.16773749</v>
      </c>
      <c r="J7">
        <v>9.9907399810000008</v>
      </c>
      <c r="K7">
        <v>-3.2289334750000001E-4</v>
      </c>
      <c r="L7">
        <v>240</v>
      </c>
      <c r="M7" s="8">
        <f t="shared" si="1"/>
        <v>-1.5588480739525337E-4</v>
      </c>
      <c r="N7" s="8" t="str">
        <f t="shared" si="2"/>
        <v>NA</v>
      </c>
      <c r="O7" s="8">
        <f t="shared" si="3"/>
        <v>-1.6700854010474664E-4</v>
      </c>
      <c r="P7">
        <v>10.32157086</v>
      </c>
      <c r="Q7" s="1">
        <v>2.9861999999999999E-6</v>
      </c>
      <c r="R7">
        <v>240</v>
      </c>
      <c r="S7" s="8">
        <f t="shared" si="4"/>
        <v>-5.3676106063535517E-5</v>
      </c>
      <c r="T7" s="10" t="str">
        <f t="shared" si="5"/>
        <v>NA</v>
      </c>
      <c r="U7" s="8">
        <f t="shared" si="6"/>
        <v>5.6662306063535519E-5</v>
      </c>
      <c r="V7">
        <v>10.245862450000001</v>
      </c>
      <c r="W7" s="1">
        <v>-3.3071999999999998E-5</v>
      </c>
      <c r="X7">
        <v>240</v>
      </c>
      <c r="Y7" s="8">
        <f t="shared" si="7"/>
        <v>-1.5986546518615761E-4</v>
      </c>
      <c r="Z7" s="8" t="str">
        <f t="shared" si="8"/>
        <v>NA</v>
      </c>
      <c r="AA7" s="8">
        <f t="shared" si="9"/>
        <v>1.267934651861576E-4</v>
      </c>
      <c r="AB7">
        <v>9.9241941489999999</v>
      </c>
      <c r="AC7">
        <v>-4.8494521889999999E-4</v>
      </c>
      <c r="AD7">
        <v>240</v>
      </c>
      <c r="AE7" s="8">
        <f t="shared" si="10"/>
        <v>-7.1499094466058769E-5</v>
      </c>
      <c r="AF7" s="8" t="str">
        <f t="shared" si="11"/>
        <v>NA</v>
      </c>
      <c r="AG7" s="8">
        <f t="shared" si="12"/>
        <v>-4.1344612443394122E-4</v>
      </c>
      <c r="AH7">
        <v>9.9434591809999997</v>
      </c>
      <c r="AI7">
        <v>-2.9560536459999998E-4</v>
      </c>
      <c r="AJ7">
        <v>240</v>
      </c>
      <c r="AK7" s="8">
        <f t="shared" si="13"/>
        <v>-7.1637889850568494E-5</v>
      </c>
      <c r="AL7" s="8" t="str">
        <f t="shared" si="14"/>
        <v>NA</v>
      </c>
      <c r="AM7" s="8">
        <f t="shared" si="0"/>
        <v>-2.2396747474943149E-4</v>
      </c>
      <c r="AN7">
        <v>9.9415600059999996</v>
      </c>
      <c r="AO7">
        <v>-4.4003192470000002E-4</v>
      </c>
      <c r="AP7">
        <v>240</v>
      </c>
      <c r="AQ7" s="8">
        <f t="shared" si="15"/>
        <v>-7.1624207198789028E-5</v>
      </c>
      <c r="AR7" s="8" t="str">
        <f t="shared" si="16"/>
        <v>NA</v>
      </c>
      <c r="AS7" s="8">
        <f t="shared" si="17"/>
        <v>-3.6840771750121096E-4</v>
      </c>
      <c r="AT7">
        <v>9.9141887939999993</v>
      </c>
      <c r="AU7">
        <v>-4.2907672189999998E-4</v>
      </c>
      <c r="AV7">
        <v>240</v>
      </c>
      <c r="AW7" s="8">
        <f t="shared" si="18"/>
        <v>-7.1427010646297584E-5</v>
      </c>
      <c r="AX7" s="8" t="str">
        <f t="shared" si="19"/>
        <v>NA</v>
      </c>
      <c r="AY7" s="8">
        <f t="shared" si="20"/>
        <v>-3.576497112537024E-4</v>
      </c>
      <c r="AZ7">
        <v>10.046719189999999</v>
      </c>
      <c r="BA7">
        <v>-2.5395441849999998E-4</v>
      </c>
      <c r="BB7">
        <v>240</v>
      </c>
      <c r="BC7" s="8">
        <f t="shared" si="21"/>
        <v>-1.5675824702331883E-4</v>
      </c>
      <c r="BD7" s="8" t="str">
        <f t="shared" si="22"/>
        <v>NA</v>
      </c>
      <c r="BE7" s="8">
        <f t="shared" si="23"/>
        <v>-9.7196171476681157E-5</v>
      </c>
      <c r="BF7">
        <v>9.7996133370000003</v>
      </c>
      <c r="BG7" s="1">
        <v>-6.4808999999999996E-5</v>
      </c>
      <c r="BH7">
        <v>240</v>
      </c>
      <c r="BI7" s="8">
        <f t="shared" si="24"/>
        <v>-5.0961727821577856E-5</v>
      </c>
      <c r="BJ7" s="10" t="str">
        <f t="shared" si="25"/>
        <v>NA</v>
      </c>
      <c r="BK7" s="8">
        <f t="shared" si="26"/>
        <v>-1.3847272178422139E-5</v>
      </c>
      <c r="BL7">
        <v>9.6168491439999997</v>
      </c>
      <c r="BM7">
        <v>-2.7473549000000001E-4</v>
      </c>
      <c r="BN7">
        <v>240</v>
      </c>
      <c r="BO7" s="8">
        <f t="shared" si="27"/>
        <v>-6.928482001553518E-5</v>
      </c>
      <c r="BP7" s="8" t="str">
        <f t="shared" si="28"/>
        <v>NA</v>
      </c>
      <c r="BQ7" s="8">
        <f t="shared" si="29"/>
        <v>-2.0545066998446483E-4</v>
      </c>
      <c r="BR7">
        <v>9.5285000130000004</v>
      </c>
      <c r="BS7">
        <v>-2.61640081E-4</v>
      </c>
      <c r="BT7">
        <v>240</v>
      </c>
      <c r="BU7" s="8">
        <f t="shared" si="30"/>
        <v>-1.4867250995591433E-4</v>
      </c>
      <c r="BV7" s="8" t="str">
        <f t="shared" si="31"/>
        <v>NA</v>
      </c>
      <c r="BW7" s="8">
        <f t="shared" si="32"/>
        <v>-1.1296757104408567E-4</v>
      </c>
      <c r="BX7">
        <v>9.6952995739999999</v>
      </c>
      <c r="BY7">
        <v>-2.342471823E-4</v>
      </c>
      <c r="BZ7">
        <v>240</v>
      </c>
      <c r="CA7" s="8">
        <f t="shared" si="33"/>
        <v>-6.9850018017635741E-5</v>
      </c>
      <c r="CB7" s="8" t="str">
        <f t="shared" si="34"/>
        <v>NA</v>
      </c>
      <c r="CC7" s="8">
        <f t="shared" si="35"/>
        <v>-1.6439716428236426E-4</v>
      </c>
      <c r="CD7">
        <v>9.9985237480000002</v>
      </c>
      <c r="CE7" s="1">
        <v>-2.5037000000000001E-5</v>
      </c>
      <c r="CF7">
        <v>240</v>
      </c>
      <c r="CG7" s="8">
        <f t="shared" si="36"/>
        <v>-5.1996137841408638E-5</v>
      </c>
      <c r="CH7" s="8" t="str">
        <f t="shared" si="37"/>
        <v>NA</v>
      </c>
      <c r="CI7" s="8">
        <f t="shared" si="38"/>
        <v>2.6959137841408637E-5</v>
      </c>
      <c r="CJ7">
        <v>9.5806249900000005</v>
      </c>
      <c r="CK7">
        <v>-3.0484191690000002E-4</v>
      </c>
      <c r="CL7">
        <v>240</v>
      </c>
      <c r="CM7" s="8">
        <f t="shared" si="39"/>
        <v>-1.4948581227542019E-4</v>
      </c>
      <c r="CN7" s="8" t="str">
        <f t="shared" si="40"/>
        <v>NA</v>
      </c>
      <c r="CO7" s="8">
        <f t="shared" si="41"/>
        <v>-1.5535610462457983E-4</v>
      </c>
      <c r="CP7">
        <v>9.5595504160000004</v>
      </c>
      <c r="CQ7">
        <v>-4.7853554480000002E-4</v>
      </c>
      <c r="CR7">
        <v>240</v>
      </c>
      <c r="CS7" s="8">
        <f t="shared" si="42"/>
        <v>-6.8872009957151776E-5</v>
      </c>
      <c r="CT7" s="8" t="str">
        <f t="shared" si="43"/>
        <v>NA</v>
      </c>
      <c r="CU7" s="8">
        <f t="shared" si="44"/>
        <v>-4.0966353484284823E-4</v>
      </c>
      <c r="CV7">
        <v>9.7603437379999995</v>
      </c>
      <c r="CW7" s="1">
        <v>-6.6682999999999998E-5</v>
      </c>
      <c r="CX7">
        <v>240</v>
      </c>
      <c r="CY7" s="8">
        <f t="shared" si="45"/>
        <v>-5.0757510925759676E-5</v>
      </c>
      <c r="CZ7" s="10" t="str">
        <f t="shared" si="46"/>
        <v>NA</v>
      </c>
      <c r="DA7" s="8">
        <f t="shared" si="47"/>
        <v>-1.5925489074240322E-5</v>
      </c>
      <c r="DB7" t="s">
        <v>1</v>
      </c>
      <c r="DC7" s="5" t="s">
        <v>5</v>
      </c>
    </row>
    <row r="8" spans="1:107" x14ac:dyDescent="0.25">
      <c r="A8" s="9">
        <v>45623.09861134259</v>
      </c>
      <c r="B8">
        <v>6</v>
      </c>
      <c r="C8">
        <v>7</v>
      </c>
      <c r="D8" s="7">
        <v>45623</v>
      </c>
      <c r="E8">
        <v>2.2300000190000002</v>
      </c>
      <c r="F8">
        <v>14.025970879999999</v>
      </c>
      <c r="G8">
        <v>13.953395779999999</v>
      </c>
      <c r="H8">
        <v>14.03480414</v>
      </c>
      <c r="I8">
        <v>14.126262519999999</v>
      </c>
      <c r="J8">
        <v>10.05602711</v>
      </c>
      <c r="K8">
        <v>-2.7518449219999998E-4</v>
      </c>
      <c r="L8">
        <v>240</v>
      </c>
      <c r="M8" s="8">
        <f t="shared" si="1"/>
        <v>-1.5764517533476034E-4</v>
      </c>
      <c r="N8" s="8" t="str">
        <f t="shared" si="2"/>
        <v>NA</v>
      </c>
      <c r="O8" s="8">
        <f t="shared" si="3"/>
        <v>-1.1753931686523964E-4</v>
      </c>
      <c r="P8">
        <v>10.314433230000001</v>
      </c>
      <c r="Q8" s="1">
        <v>-3.0732000000000001E-6</v>
      </c>
      <c r="R8">
        <v>240</v>
      </c>
      <c r="S8" s="8">
        <f t="shared" si="4"/>
        <v>-5.3726593676745663E-5</v>
      </c>
      <c r="T8" s="10" t="str">
        <f t="shared" si="5"/>
        <v>NA</v>
      </c>
      <c r="U8" s="8">
        <f t="shared" si="6"/>
        <v>5.065339367674566E-5</v>
      </c>
      <c r="V8">
        <v>10.23492916</v>
      </c>
      <c r="W8" s="1">
        <v>-3.4282000000000001E-5</v>
      </c>
      <c r="X8">
        <v>240</v>
      </c>
      <c r="Y8" s="8">
        <f t="shared" si="7"/>
        <v>-1.6044976652484895E-4</v>
      </c>
      <c r="Z8" s="8" t="str">
        <f t="shared" si="8"/>
        <v>NA</v>
      </c>
      <c r="AA8" s="8">
        <f t="shared" si="9"/>
        <v>1.2616776652484894E-4</v>
      </c>
      <c r="AB8">
        <v>9.911113362</v>
      </c>
      <c r="AC8">
        <v>-5.4171843289999998E-4</v>
      </c>
      <c r="AD8">
        <v>240</v>
      </c>
      <c r="AE8" s="8">
        <f t="shared" si="10"/>
        <v>-7.166525250774079E-5</v>
      </c>
      <c r="AF8" s="8" t="str">
        <f t="shared" si="11"/>
        <v>NA</v>
      </c>
      <c r="AG8" s="8">
        <f t="shared" si="12"/>
        <v>-4.7005318039225919E-4</v>
      </c>
      <c r="AH8" s="2">
        <v>9.7939068640000002</v>
      </c>
      <c r="AI8" s="2">
        <v>-2.5104300789999999E-4</v>
      </c>
      <c r="AJ8" s="2">
        <v>117</v>
      </c>
      <c r="AK8" s="8">
        <f t="shared" si="13"/>
        <v>-7.0817756069356492E-5</v>
      </c>
      <c r="AL8" s="8" t="str">
        <f t="shared" si="14"/>
        <v>NA</v>
      </c>
      <c r="AM8" s="8">
        <f t="shared" si="0"/>
        <v>-1.802252518306435E-4</v>
      </c>
      <c r="AN8">
        <v>9.9226258319999996</v>
      </c>
      <c r="AO8">
        <v>-4.3956619629999998E-4</v>
      </c>
      <c r="AP8">
        <v>240</v>
      </c>
      <c r="AQ8" s="8">
        <f t="shared" si="15"/>
        <v>-7.1748496845627281E-5</v>
      </c>
      <c r="AR8" s="8" t="str">
        <f t="shared" si="16"/>
        <v>NA</v>
      </c>
      <c r="AS8" s="8">
        <f t="shared" si="17"/>
        <v>-3.6781769945437267E-4</v>
      </c>
      <c r="AT8">
        <v>9.9347199800000006</v>
      </c>
      <c r="AU8">
        <v>-4.483868496E-4</v>
      </c>
      <c r="AV8">
        <v>240</v>
      </c>
      <c r="AW8" s="8">
        <f t="shared" si="18"/>
        <v>-7.183594717927084E-5</v>
      </c>
      <c r="AX8" s="8" t="str">
        <f t="shared" si="19"/>
        <v>NA</v>
      </c>
      <c r="AY8" s="8">
        <f t="shared" si="20"/>
        <v>-3.7655090242072914E-4</v>
      </c>
      <c r="AZ8">
        <v>10.048487099999999</v>
      </c>
      <c r="BA8">
        <v>-2.5041021720000002E-4</v>
      </c>
      <c r="BB8">
        <v>240</v>
      </c>
      <c r="BC8" s="8">
        <f t="shared" si="21"/>
        <v>-1.575269729686098E-4</v>
      </c>
      <c r="BD8" s="8" t="str">
        <f t="shared" si="22"/>
        <v>NA</v>
      </c>
      <c r="BE8" s="8">
        <f t="shared" si="23"/>
        <v>-9.2883244231390223E-5</v>
      </c>
      <c r="BF8">
        <v>9.7968879300000005</v>
      </c>
      <c r="BG8" s="1">
        <v>-7.1675999999999996E-5</v>
      </c>
      <c r="BH8">
        <v>240</v>
      </c>
      <c r="BI8" s="8">
        <f t="shared" si="24"/>
        <v>-5.1030764887866157E-5</v>
      </c>
      <c r="BJ8" s="10" t="str">
        <f t="shared" si="25"/>
        <v>NA</v>
      </c>
      <c r="BK8" s="8">
        <f t="shared" si="26"/>
        <v>-2.0645235112133839E-5</v>
      </c>
      <c r="BL8">
        <v>9.6176804069999999</v>
      </c>
      <c r="BM8">
        <v>-2.7009857809999997E-4</v>
      </c>
      <c r="BN8">
        <v>240</v>
      </c>
      <c r="BO8" s="8">
        <f t="shared" si="27"/>
        <v>-6.9543498266204793E-5</v>
      </c>
      <c r="BP8" s="8" t="str">
        <f t="shared" si="28"/>
        <v>NA</v>
      </c>
      <c r="BQ8" s="8">
        <f t="shared" si="29"/>
        <v>-2.0055507983379517E-4</v>
      </c>
      <c r="BR8">
        <v>9.5279533430000001</v>
      </c>
      <c r="BS8">
        <v>-2.7590228060000001E-4</v>
      </c>
      <c r="BT8">
        <v>240</v>
      </c>
      <c r="BU8" s="8">
        <f t="shared" si="30"/>
        <v>-1.4936672891871817E-4</v>
      </c>
      <c r="BV8" s="8" t="str">
        <f t="shared" si="31"/>
        <v>NA</v>
      </c>
      <c r="BW8" s="8">
        <f t="shared" si="32"/>
        <v>-1.2653555168128184E-4</v>
      </c>
      <c r="BX8">
        <v>9.7002079489999993</v>
      </c>
      <c r="BY8">
        <v>-2.376747097E-4</v>
      </c>
      <c r="BZ8">
        <v>240</v>
      </c>
      <c r="CA8" s="8">
        <f t="shared" si="33"/>
        <v>-7.0140238200483944E-5</v>
      </c>
      <c r="CB8" s="8" t="str">
        <f t="shared" si="34"/>
        <v>NA</v>
      </c>
      <c r="CC8" s="8">
        <f t="shared" si="35"/>
        <v>-1.6753447149951605E-4</v>
      </c>
      <c r="CD8">
        <v>10.00031293</v>
      </c>
      <c r="CE8" s="1">
        <v>-2.5706000000000001E-5</v>
      </c>
      <c r="CF8">
        <v>240</v>
      </c>
      <c r="CG8" s="8">
        <f t="shared" si="36"/>
        <v>-5.2090380290378382E-5</v>
      </c>
      <c r="CH8" s="8" t="str">
        <f t="shared" si="37"/>
        <v>NA</v>
      </c>
      <c r="CI8" s="8">
        <f t="shared" si="38"/>
        <v>2.6384380290378381E-5</v>
      </c>
      <c r="CJ8">
        <v>9.5701233699999992</v>
      </c>
      <c r="CK8">
        <v>-2.906409588E-4</v>
      </c>
      <c r="CL8">
        <v>240</v>
      </c>
      <c r="CM8" s="8">
        <f t="shared" si="39"/>
        <v>-1.5002781517351509E-4</v>
      </c>
      <c r="CN8" s="8" t="str">
        <f t="shared" si="40"/>
        <v>NA</v>
      </c>
      <c r="CO8" s="8">
        <f t="shared" si="41"/>
        <v>-1.4061314362648491E-4</v>
      </c>
      <c r="CP8">
        <v>9.3896812680000004</v>
      </c>
      <c r="CQ8">
        <v>-4.0422602740000001E-4</v>
      </c>
      <c r="CR8">
        <v>240</v>
      </c>
      <c r="CS8" s="8">
        <f t="shared" si="42"/>
        <v>-6.7894882689812557E-5</v>
      </c>
      <c r="CT8" s="8" t="str">
        <f t="shared" si="43"/>
        <v>NA</v>
      </c>
      <c r="CU8" s="8">
        <f t="shared" si="44"/>
        <v>-3.3633114471018745E-4</v>
      </c>
      <c r="CV8">
        <v>9.7640862659999996</v>
      </c>
      <c r="CW8" s="1">
        <v>-5.7114000000000002E-5</v>
      </c>
      <c r="CX8">
        <v>240</v>
      </c>
      <c r="CY8" s="8">
        <f t="shared" si="45"/>
        <v>-5.085990511938917E-5</v>
      </c>
      <c r="CZ8" s="10" t="str">
        <f t="shared" si="46"/>
        <v>NA</v>
      </c>
      <c r="DA8" s="8">
        <f t="shared" si="47"/>
        <v>-6.2540948806108328E-6</v>
      </c>
      <c r="DB8" t="s">
        <v>1</v>
      </c>
      <c r="DC8" s="5" t="s">
        <v>5</v>
      </c>
    </row>
    <row r="9" spans="1:107" x14ac:dyDescent="0.25">
      <c r="A9" s="9">
        <v>45623.126389178244</v>
      </c>
      <c r="B9">
        <v>7</v>
      </c>
      <c r="C9">
        <v>8</v>
      </c>
      <c r="D9" s="7">
        <v>45623</v>
      </c>
      <c r="E9">
        <v>2.8999999459999999</v>
      </c>
      <c r="F9">
        <v>13.964224959999999</v>
      </c>
      <c r="G9">
        <v>13.900162549999999</v>
      </c>
      <c r="H9">
        <v>14.007045809999999</v>
      </c>
      <c r="I9">
        <v>14.10013328</v>
      </c>
      <c r="J9">
        <v>9.9743608080000001</v>
      </c>
      <c r="K9">
        <v>-3.5818285539999999E-4</v>
      </c>
      <c r="L9">
        <v>240</v>
      </c>
      <c r="M9" s="8">
        <f t="shared" si="1"/>
        <v>-1.5710059246894719E-4</v>
      </c>
      <c r="N9" s="8" t="str">
        <f t="shared" si="2"/>
        <v>NA</v>
      </c>
      <c r="O9" s="8">
        <f t="shared" si="3"/>
        <v>-2.010822629310528E-4</v>
      </c>
      <c r="P9">
        <v>10.31406248</v>
      </c>
      <c r="Q9" s="1">
        <v>1.6036E-5</v>
      </c>
      <c r="R9">
        <v>240</v>
      </c>
      <c r="S9" s="8">
        <f t="shared" si="4"/>
        <v>-5.3812265349533171E-5</v>
      </c>
      <c r="T9" s="10" t="str">
        <f t="shared" si="5"/>
        <v>NA</v>
      </c>
      <c r="U9" s="8">
        <f t="shared" si="6"/>
        <v>6.9848265349533171E-5</v>
      </c>
      <c r="V9">
        <v>10.252145820000001</v>
      </c>
      <c r="W9" s="1">
        <v>-6.4808999999999996E-5</v>
      </c>
      <c r="X9">
        <v>240</v>
      </c>
      <c r="Y9" s="8">
        <f t="shared" si="7"/>
        <v>-1.6147582921887424E-4</v>
      </c>
      <c r="Z9" s="8" t="str">
        <f t="shared" si="8"/>
        <v>NA</v>
      </c>
      <c r="AA9" s="8">
        <f t="shared" si="9"/>
        <v>9.6666829218874242E-5</v>
      </c>
      <c r="AB9">
        <v>9.8867033400000004</v>
      </c>
      <c r="AC9">
        <v>-5.4722390309999995E-4</v>
      </c>
      <c r="AD9">
        <v>240</v>
      </c>
      <c r="AE9" s="8">
        <f t="shared" si="10"/>
        <v>-7.1748506134820258E-5</v>
      </c>
      <c r="AF9" s="8" t="str">
        <f t="shared" si="11"/>
        <v>NA</v>
      </c>
      <c r="AG9" s="8">
        <f t="shared" si="12"/>
        <v>-4.7547539696517969E-4</v>
      </c>
      <c r="AH9">
        <v>10.05095957</v>
      </c>
      <c r="AI9">
        <v>-2.701304951E-4</v>
      </c>
      <c r="AJ9">
        <v>240</v>
      </c>
      <c r="AK9" s="8">
        <f t="shared" si="13"/>
        <v>-7.2940525225567793E-5</v>
      </c>
      <c r="AL9" s="8" t="str">
        <f t="shared" si="14"/>
        <v>NA</v>
      </c>
      <c r="AM9" s="8">
        <f t="shared" si="0"/>
        <v>-1.9718996987443219E-4</v>
      </c>
      <c r="AN9">
        <v>9.9601512589999999</v>
      </c>
      <c r="AO9">
        <v>-4.10857295E-4</v>
      </c>
      <c r="AP9">
        <v>240</v>
      </c>
      <c r="AQ9" s="8">
        <f t="shared" si="15"/>
        <v>-7.228152288324848E-5</v>
      </c>
      <c r="AR9" s="8" t="str">
        <f t="shared" si="16"/>
        <v>NA</v>
      </c>
      <c r="AS9" s="8">
        <f t="shared" si="17"/>
        <v>-3.3857577211675153E-4</v>
      </c>
      <c r="AT9">
        <v>9.9361854390000008</v>
      </c>
      <c r="AU9">
        <v>-4.415350111E-4</v>
      </c>
      <c r="AV9">
        <v>240</v>
      </c>
      <c r="AW9" s="8">
        <f t="shared" si="18"/>
        <v>-7.2107601230685171E-5</v>
      </c>
      <c r="AX9" s="8" t="str">
        <f t="shared" si="19"/>
        <v>NA</v>
      </c>
      <c r="AY9" s="8">
        <f t="shared" si="20"/>
        <v>-3.6942740986931484E-4</v>
      </c>
      <c r="AZ9">
        <v>10.151875029999999</v>
      </c>
      <c r="BA9">
        <v>-2.13883827E-4</v>
      </c>
      <c r="BB9">
        <v>240</v>
      </c>
      <c r="BC9" s="8">
        <f t="shared" si="21"/>
        <v>-1.5989651994587349E-4</v>
      </c>
      <c r="BD9" s="8" t="str">
        <f t="shared" si="22"/>
        <v>NA</v>
      </c>
      <c r="BE9" s="8">
        <f t="shared" si="23"/>
        <v>-5.3987307054126506E-5</v>
      </c>
      <c r="BF9">
        <v>9.7861316439999992</v>
      </c>
      <c r="BG9" s="1">
        <v>-6.8666999999999998E-5</v>
      </c>
      <c r="BH9">
        <v>240</v>
      </c>
      <c r="BI9" s="8">
        <f t="shared" si="24"/>
        <v>-5.1057855601858944E-5</v>
      </c>
      <c r="BJ9" s="10" t="str">
        <f t="shared" si="25"/>
        <v>NA</v>
      </c>
      <c r="BK9" s="8">
        <f t="shared" si="26"/>
        <v>-1.7609144398141055E-5</v>
      </c>
      <c r="BL9">
        <v>9.6137266950000004</v>
      </c>
      <c r="BM9">
        <v>-2.6906634380000001E-4</v>
      </c>
      <c r="BN9">
        <v>240</v>
      </c>
      <c r="BO9" s="8">
        <f t="shared" si="27"/>
        <v>-6.9767495294816118E-5</v>
      </c>
      <c r="BP9" s="8" t="str">
        <f t="shared" si="28"/>
        <v>NA</v>
      </c>
      <c r="BQ9" s="8">
        <f t="shared" si="29"/>
        <v>-1.9929884850518391E-4</v>
      </c>
      <c r="BR9">
        <v>9.6076037289999991</v>
      </c>
      <c r="BS9">
        <v>-3.8721835699999997E-4</v>
      </c>
      <c r="BT9">
        <v>240</v>
      </c>
      <c r="BU9" s="8">
        <f t="shared" si="30"/>
        <v>-1.5132400632852325E-4</v>
      </c>
      <c r="BV9" s="8" t="str">
        <f t="shared" si="31"/>
        <v>NA</v>
      </c>
      <c r="BW9" s="8">
        <f t="shared" si="32"/>
        <v>-2.3589435067147672E-4</v>
      </c>
      <c r="BX9">
        <v>9.7009679440000003</v>
      </c>
      <c r="BY9">
        <v>-2.4112831240000001E-4</v>
      </c>
      <c r="BZ9">
        <v>240</v>
      </c>
      <c r="CA9" s="8">
        <f t="shared" si="33"/>
        <v>-7.0400611215647001E-5</v>
      </c>
      <c r="CB9" s="8" t="str">
        <f t="shared" si="34"/>
        <v>NA</v>
      </c>
      <c r="CC9" s="8">
        <f t="shared" si="35"/>
        <v>-1.7072770118435301E-4</v>
      </c>
      <c r="CD9">
        <v>10.000319599999999</v>
      </c>
      <c r="CE9" s="1">
        <v>-7.4240000000000004E-6</v>
      </c>
      <c r="CF9">
        <v>240</v>
      </c>
      <c r="CG9" s="8">
        <f t="shared" si="36"/>
        <v>-5.217535311026517E-5</v>
      </c>
      <c r="CH9" s="8" t="str">
        <f t="shared" si="37"/>
        <v>NA</v>
      </c>
      <c r="CI9" s="8">
        <f t="shared" si="38"/>
        <v>4.4751353110265168E-5</v>
      </c>
      <c r="CJ9">
        <v>9.5745204130000001</v>
      </c>
      <c r="CK9">
        <v>-3.0032937939999997E-4</v>
      </c>
      <c r="CL9">
        <v>240</v>
      </c>
      <c r="CM9" s="8">
        <f t="shared" si="39"/>
        <v>-1.5080292947513042E-4</v>
      </c>
      <c r="CN9" s="8" t="str">
        <f t="shared" si="40"/>
        <v>NA</v>
      </c>
      <c r="CO9" s="8">
        <f t="shared" si="41"/>
        <v>-1.4952644992486956E-4</v>
      </c>
      <c r="CP9">
        <v>9.4463887369999995</v>
      </c>
      <c r="CQ9">
        <v>-4.107911101E-4</v>
      </c>
      <c r="CR9">
        <v>240</v>
      </c>
      <c r="CS9" s="8">
        <f t="shared" si="42"/>
        <v>-6.8553111885780675E-5</v>
      </c>
      <c r="CT9" s="8" t="str">
        <f t="shared" si="43"/>
        <v>NA</v>
      </c>
      <c r="CU9" s="8">
        <f t="shared" si="44"/>
        <v>-3.422379982142193E-4</v>
      </c>
      <c r="CV9">
        <v>9.7577637710000005</v>
      </c>
      <c r="CW9" s="1">
        <v>-6.2842999999999994E-5</v>
      </c>
      <c r="CX9">
        <v>240</v>
      </c>
      <c r="CY9" s="8">
        <f t="shared" si="45"/>
        <v>-5.0909849953043267E-5</v>
      </c>
      <c r="CZ9" s="10" t="str">
        <f t="shared" si="46"/>
        <v>NA</v>
      </c>
      <c r="DA9" s="8">
        <f t="shared" si="47"/>
        <v>-1.1933150046956728E-5</v>
      </c>
      <c r="DB9" t="s">
        <v>1</v>
      </c>
      <c r="DC9" s="5" t="s">
        <v>5</v>
      </c>
    </row>
    <row r="10" spans="1:107" x14ac:dyDescent="0.25">
      <c r="A10" s="9">
        <v>45623.15416701389</v>
      </c>
      <c r="B10">
        <v>8</v>
      </c>
      <c r="C10">
        <v>9</v>
      </c>
      <c r="D10" s="7">
        <v>45623</v>
      </c>
      <c r="E10">
        <v>3.4300000129999999</v>
      </c>
      <c r="F10">
        <v>13.997433300000001</v>
      </c>
      <c r="G10">
        <v>13.935262420000001</v>
      </c>
      <c r="H10">
        <v>13.987666709999999</v>
      </c>
      <c r="I10">
        <v>14.07959585</v>
      </c>
      <c r="J10">
        <v>10.0213625</v>
      </c>
      <c r="K10">
        <v>-2.7384723289999998E-4</v>
      </c>
      <c r="L10">
        <v>240</v>
      </c>
      <c r="M10" s="8">
        <f t="shared" si="1"/>
        <v>-1.5858003065299676E-4</v>
      </c>
      <c r="N10" s="8" t="str">
        <f t="shared" si="2"/>
        <v>NA</v>
      </c>
      <c r="O10" s="8">
        <f t="shared" si="3"/>
        <v>-1.1526720224700322E-4</v>
      </c>
      <c r="P10">
        <v>10.315033359999999</v>
      </c>
      <c r="Q10" s="1">
        <v>9.3209000000000008E-6</v>
      </c>
      <c r="R10">
        <v>240</v>
      </c>
      <c r="S10" s="8">
        <f t="shared" si="4"/>
        <v>-5.3904941897705702E-5</v>
      </c>
      <c r="T10" s="10" t="str">
        <f t="shared" si="5"/>
        <v>NA</v>
      </c>
      <c r="U10" s="8">
        <f t="shared" si="6"/>
        <v>6.3225841897705703E-5</v>
      </c>
      <c r="V10">
        <v>10.253637510000001</v>
      </c>
      <c r="W10" s="1">
        <v>-3.0630999999999999E-5</v>
      </c>
      <c r="X10">
        <v>240</v>
      </c>
      <c r="Y10" s="8">
        <f t="shared" si="7"/>
        <v>-1.622555965459305E-4</v>
      </c>
      <c r="Z10" s="8" t="str">
        <f t="shared" si="8"/>
        <v>NA</v>
      </c>
      <c r="AA10" s="8">
        <f t="shared" si="9"/>
        <v>1.3162459654593049E-4</v>
      </c>
      <c r="AB10">
        <v>9.9029441709999997</v>
      </c>
      <c r="AC10">
        <v>-5.0216331260000005E-4</v>
      </c>
      <c r="AD10">
        <v>240</v>
      </c>
      <c r="AE10" s="8">
        <f t="shared" si="10"/>
        <v>-7.2126551247602151E-5</v>
      </c>
      <c r="AF10" s="8" t="str">
        <f t="shared" si="11"/>
        <v>NA</v>
      </c>
      <c r="AG10" s="8">
        <f t="shared" si="12"/>
        <v>-4.3003676135239792E-4</v>
      </c>
      <c r="AH10">
        <v>10.070906669999999</v>
      </c>
      <c r="AI10">
        <v>-2.7491239260000002E-4</v>
      </c>
      <c r="AJ10">
        <v>240</v>
      </c>
      <c r="AK10" s="8">
        <f t="shared" si="13"/>
        <v>-7.3349879944867289E-5</v>
      </c>
      <c r="AL10" s="8" t="str">
        <f t="shared" si="14"/>
        <v>NA</v>
      </c>
      <c r="AM10" s="8">
        <f t="shared" si="0"/>
        <v>-2.0156251265513272E-4</v>
      </c>
      <c r="AN10">
        <v>9.9538104060000006</v>
      </c>
      <c r="AO10">
        <v>-4.1496205350000001E-4</v>
      </c>
      <c r="AP10">
        <v>240</v>
      </c>
      <c r="AQ10" s="8">
        <f t="shared" si="15"/>
        <v>-7.2497027546584419E-5</v>
      </c>
      <c r="AR10" s="8" t="str">
        <f t="shared" si="16"/>
        <v>NA</v>
      </c>
      <c r="AS10" s="8">
        <f t="shared" si="17"/>
        <v>-3.424650259534156E-4</v>
      </c>
      <c r="AT10">
        <v>9.9133887610000002</v>
      </c>
      <c r="AU10">
        <v>-4.1578998939999998E-4</v>
      </c>
      <c r="AV10">
        <v>240</v>
      </c>
      <c r="AW10" s="8">
        <f t="shared" si="18"/>
        <v>-7.2202622791870901E-5</v>
      </c>
      <c r="AX10" s="8" t="str">
        <f t="shared" si="19"/>
        <v>NA</v>
      </c>
      <c r="AY10" s="8">
        <f t="shared" si="20"/>
        <v>-3.4358736660812907E-4</v>
      </c>
      <c r="AZ10">
        <v>10.025125409999999</v>
      </c>
      <c r="BA10">
        <v>-2.6590167619999999E-4</v>
      </c>
      <c r="BB10">
        <v>240</v>
      </c>
      <c r="BC10" s="8">
        <f t="shared" si="21"/>
        <v>-1.5863957568822967E-4</v>
      </c>
      <c r="BD10" s="8" t="str">
        <f t="shared" si="22"/>
        <v>NA</v>
      </c>
      <c r="BE10" s="8">
        <f t="shared" si="23"/>
        <v>-1.0726210051177032E-4</v>
      </c>
      <c r="BF10">
        <v>9.8040404240000001</v>
      </c>
      <c r="BG10" s="1">
        <v>-7.6427000000000005E-5</v>
      </c>
      <c r="BH10">
        <v>240</v>
      </c>
      <c r="BI10" s="8">
        <f t="shared" si="24"/>
        <v>-5.1234563280023954E-5</v>
      </c>
      <c r="BJ10" s="10" t="str">
        <f t="shared" si="25"/>
        <v>NA</v>
      </c>
      <c r="BK10" s="8">
        <f t="shared" si="26"/>
        <v>-2.5192436719976052E-5</v>
      </c>
      <c r="BL10">
        <v>9.6302875199999995</v>
      </c>
      <c r="BM10">
        <v>-2.6351474080000002E-4</v>
      </c>
      <c r="BN10">
        <v>240</v>
      </c>
      <c r="BO10" s="8">
        <f t="shared" si="27"/>
        <v>-7.0140699002878734E-5</v>
      </c>
      <c r="BP10" s="8" t="str">
        <f t="shared" si="28"/>
        <v>NA</v>
      </c>
      <c r="BQ10" s="8">
        <f t="shared" si="29"/>
        <v>-1.9337404179712127E-4</v>
      </c>
      <c r="BR10">
        <v>9.5492154080000002</v>
      </c>
      <c r="BS10">
        <v>-2.9234862150000001E-4</v>
      </c>
      <c r="BT10">
        <v>240</v>
      </c>
      <c r="BU10" s="8">
        <f t="shared" si="30"/>
        <v>-1.5110868129086327E-4</v>
      </c>
      <c r="BV10" s="8" t="str">
        <f t="shared" si="31"/>
        <v>NA</v>
      </c>
      <c r="BW10" s="8">
        <f t="shared" si="32"/>
        <v>-1.4123994020913674E-4</v>
      </c>
      <c r="BX10">
        <v>9.7052162650000007</v>
      </c>
      <c r="BY10">
        <v>-2.350681358E-4</v>
      </c>
      <c r="BZ10">
        <v>240</v>
      </c>
      <c r="CA10" s="8">
        <f t="shared" si="33"/>
        <v>-7.0686430845130982E-5</v>
      </c>
      <c r="CB10" s="8" t="str">
        <f t="shared" si="34"/>
        <v>NA</v>
      </c>
      <c r="CC10" s="8">
        <f t="shared" si="35"/>
        <v>-1.6438170495486901E-4</v>
      </c>
      <c r="CD10">
        <v>10.01245162</v>
      </c>
      <c r="CE10" s="1">
        <v>-1.418E-5</v>
      </c>
      <c r="CF10">
        <v>240</v>
      </c>
      <c r="CG10" s="8">
        <f t="shared" si="36"/>
        <v>-5.2323691450445234E-5</v>
      </c>
      <c r="CH10" s="8" t="str">
        <f t="shared" si="37"/>
        <v>NA</v>
      </c>
      <c r="CI10" s="8">
        <f t="shared" si="38"/>
        <v>3.8143691450445231E-5</v>
      </c>
      <c r="CJ10">
        <v>9.5881108160000004</v>
      </c>
      <c r="CK10">
        <v>-2.9762789080000002E-4</v>
      </c>
      <c r="CL10">
        <v>240</v>
      </c>
      <c r="CM10" s="8">
        <f t="shared" si="39"/>
        <v>-1.5172416995249994E-4</v>
      </c>
      <c r="CN10" s="8" t="str">
        <f t="shared" si="40"/>
        <v>NA</v>
      </c>
      <c r="CO10" s="8">
        <f t="shared" si="41"/>
        <v>-1.4590372084750009E-4</v>
      </c>
      <c r="CP10">
        <v>9.466294134</v>
      </c>
      <c r="CQ10">
        <v>-3.3199406809999998E-4</v>
      </c>
      <c r="CR10">
        <v>240</v>
      </c>
      <c r="CS10" s="8">
        <f t="shared" si="42"/>
        <v>-6.8946278721864219E-5</v>
      </c>
      <c r="CT10" s="8" t="str">
        <f t="shared" si="43"/>
        <v>NA</v>
      </c>
      <c r="CU10" s="8">
        <f t="shared" si="44"/>
        <v>-2.6304778937813575E-4</v>
      </c>
      <c r="CV10">
        <v>9.7681195580000004</v>
      </c>
      <c r="CW10" s="1">
        <v>-5.4224999999999997E-5</v>
      </c>
      <c r="CX10">
        <v>240</v>
      </c>
      <c r="CY10" s="8">
        <f t="shared" si="45"/>
        <v>-5.1046845787790342E-5</v>
      </c>
      <c r="CZ10" s="10" t="str">
        <f t="shared" si="46"/>
        <v>NA</v>
      </c>
      <c r="DA10" s="8">
        <f t="shared" si="47"/>
        <v>-3.1781542122096549E-6</v>
      </c>
      <c r="DB10" t="s">
        <v>1</v>
      </c>
      <c r="DC10" s="5" t="s">
        <v>5</v>
      </c>
    </row>
    <row r="11" spans="1:107" x14ac:dyDescent="0.25">
      <c r="A11" s="9">
        <v>45623.181944849537</v>
      </c>
      <c r="B11">
        <v>9</v>
      </c>
      <c r="C11">
        <v>10</v>
      </c>
      <c r="D11" s="7">
        <v>45623</v>
      </c>
      <c r="E11">
        <v>4.229999995</v>
      </c>
      <c r="F11">
        <v>14.01799587</v>
      </c>
      <c r="G11">
        <v>13.953320789999999</v>
      </c>
      <c r="H11">
        <v>13.95211669</v>
      </c>
      <c r="I11">
        <v>14.057166670000001</v>
      </c>
      <c r="J11">
        <v>9.9956495759999999</v>
      </c>
      <c r="K11">
        <v>-3.1373614950000001E-4</v>
      </c>
      <c r="L11">
        <v>240</v>
      </c>
      <c r="M11" s="8">
        <f t="shared" si="1"/>
        <v>-1.5891038849589892E-4</v>
      </c>
      <c r="N11" s="8" t="str">
        <f t="shared" si="2"/>
        <v>NA</v>
      </c>
      <c r="O11" s="8">
        <f t="shared" si="3"/>
        <v>-1.5482576100410108E-4</v>
      </c>
      <c r="P11">
        <v>10.3105625</v>
      </c>
      <c r="Q11" s="1">
        <v>-3.6978E-6</v>
      </c>
      <c r="R11">
        <v>240</v>
      </c>
      <c r="S11" s="8">
        <f t="shared" si="4"/>
        <v>-5.3969150935846556E-5</v>
      </c>
      <c r="T11" s="10" t="str">
        <f t="shared" si="5"/>
        <v>NA</v>
      </c>
      <c r="U11" s="8">
        <f t="shared" si="6"/>
        <v>5.0271350935846559E-5</v>
      </c>
      <c r="V11">
        <v>10.244670879999999</v>
      </c>
      <c r="W11" s="1">
        <v>-4.2203999999999998E-5</v>
      </c>
      <c r="X11">
        <v>240</v>
      </c>
      <c r="Y11" s="8">
        <f t="shared" si="7"/>
        <v>-1.6286931801433758E-4</v>
      </c>
      <c r="Z11" s="8" t="str">
        <f t="shared" si="8"/>
        <v>NA</v>
      </c>
      <c r="AA11" s="8">
        <f t="shared" si="9"/>
        <v>1.2066531801433757E-4</v>
      </c>
      <c r="AB11">
        <v>9.9682066200000001</v>
      </c>
      <c r="AC11">
        <v>-5.1030015919999996E-4</v>
      </c>
      <c r="AD11">
        <v>240</v>
      </c>
      <c r="AE11" s="8">
        <f t="shared" si="10"/>
        <v>-7.2863779049033695E-5</v>
      </c>
      <c r="AF11" s="8" t="str">
        <f t="shared" si="11"/>
        <v>NA</v>
      </c>
      <c r="AG11" s="8">
        <f t="shared" si="12"/>
        <v>-4.3743638015096629E-4</v>
      </c>
      <c r="AH11">
        <v>9.9850337580000001</v>
      </c>
      <c r="AI11">
        <v>-5.0720603779999996E-4</v>
      </c>
      <c r="AJ11">
        <v>240</v>
      </c>
      <c r="AK11" s="8">
        <f t="shared" si="13"/>
        <v>-7.2986778993958541E-5</v>
      </c>
      <c r="AL11" s="8" t="str">
        <f t="shared" si="14"/>
        <v>NA</v>
      </c>
      <c r="AM11" s="8">
        <f t="shared" si="0"/>
        <v>-4.3421925880604139E-4</v>
      </c>
      <c r="AN11">
        <v>9.9672621049999997</v>
      </c>
      <c r="AO11">
        <v>-4.0884173910000002E-4</v>
      </c>
      <c r="AP11">
        <v>240</v>
      </c>
      <c r="AQ11" s="8">
        <f t="shared" si="15"/>
        <v>-7.2856875005518937E-5</v>
      </c>
      <c r="AR11" s="8" t="str">
        <f t="shared" si="16"/>
        <v>NA</v>
      </c>
      <c r="AS11" s="8">
        <f t="shared" si="17"/>
        <v>-3.3598486409448108E-4</v>
      </c>
      <c r="AT11">
        <v>9.8875745930000001</v>
      </c>
      <c r="AU11">
        <v>-3.987935881E-4</v>
      </c>
      <c r="AV11">
        <v>240</v>
      </c>
      <c r="AW11" s="8">
        <f t="shared" si="18"/>
        <v>-7.2274389761314077E-5</v>
      </c>
      <c r="AX11" s="8" t="str">
        <f t="shared" si="19"/>
        <v>NA</v>
      </c>
      <c r="AY11" s="8">
        <f t="shared" si="20"/>
        <v>-3.2651919833868591E-4</v>
      </c>
      <c r="AZ11">
        <v>10.04525582</v>
      </c>
      <c r="BA11">
        <v>-2.6715919160000002E-4</v>
      </c>
      <c r="BB11">
        <v>240</v>
      </c>
      <c r="BC11" s="8">
        <f t="shared" si="21"/>
        <v>-1.5969902633738444E-4</v>
      </c>
      <c r="BD11" s="8" t="str">
        <f t="shared" si="22"/>
        <v>NA</v>
      </c>
      <c r="BE11" s="8">
        <f t="shared" si="23"/>
        <v>-1.0746016526261558E-4</v>
      </c>
      <c r="BF11">
        <v>9.7959404269999997</v>
      </c>
      <c r="BG11" s="1">
        <v>-7.8047000000000007E-5</v>
      </c>
      <c r="BH11">
        <v>240</v>
      </c>
      <c r="BI11" s="8">
        <f t="shared" si="24"/>
        <v>-5.1275435987447262E-5</v>
      </c>
      <c r="BJ11" s="10" t="str">
        <f t="shared" si="25"/>
        <v>NA</v>
      </c>
      <c r="BK11" s="8">
        <f t="shared" si="26"/>
        <v>-2.6771564012552745E-5</v>
      </c>
      <c r="BL11">
        <v>9.6246241730000008</v>
      </c>
      <c r="BM11">
        <v>-2.649378362E-4</v>
      </c>
      <c r="BN11">
        <v>240</v>
      </c>
      <c r="BO11" s="8">
        <f t="shared" si="27"/>
        <v>-7.0352322730190425E-5</v>
      </c>
      <c r="BP11" s="8" t="str">
        <f t="shared" si="28"/>
        <v>NA</v>
      </c>
      <c r="BQ11" s="8">
        <f t="shared" si="29"/>
        <v>-1.9458551346980958E-4</v>
      </c>
      <c r="BR11">
        <v>9.5549379069999993</v>
      </c>
      <c r="BS11">
        <v>-2.7918660859999999E-4</v>
      </c>
      <c r="BT11">
        <v>240</v>
      </c>
      <c r="BU11" s="8">
        <f t="shared" si="30"/>
        <v>-1.5190397415504206E-4</v>
      </c>
      <c r="BV11" s="8" t="str">
        <f t="shared" si="31"/>
        <v>NA</v>
      </c>
      <c r="BW11" s="8">
        <f t="shared" si="32"/>
        <v>-1.2728263444495793E-4</v>
      </c>
      <c r="BX11">
        <v>9.694931253</v>
      </c>
      <c r="BY11">
        <v>-2.39268237E-4</v>
      </c>
      <c r="BZ11">
        <v>240</v>
      </c>
      <c r="CA11" s="8">
        <f t="shared" si="33"/>
        <v>-7.0866240603082849E-5</v>
      </c>
      <c r="CB11" s="8" t="str">
        <f t="shared" si="34"/>
        <v>NA</v>
      </c>
      <c r="CC11" s="8">
        <f t="shared" si="35"/>
        <v>-1.6840199639691717E-4</v>
      </c>
      <c r="CD11">
        <v>10.0000646</v>
      </c>
      <c r="CE11" s="1">
        <v>-1.5627000000000001E-5</v>
      </c>
      <c r="CF11">
        <v>240</v>
      </c>
      <c r="CG11" s="8">
        <f t="shared" si="36"/>
        <v>-5.2343894502905743E-5</v>
      </c>
      <c r="CH11" s="8" t="str">
        <f t="shared" si="37"/>
        <v>NA</v>
      </c>
      <c r="CI11" s="8">
        <f t="shared" si="38"/>
        <v>3.6716894502905739E-5</v>
      </c>
      <c r="CJ11">
        <v>9.5536433340000002</v>
      </c>
      <c r="CK11">
        <v>-2.9175427809999998E-4</v>
      </c>
      <c r="CL11">
        <v>240</v>
      </c>
      <c r="CM11" s="8">
        <f t="shared" si="39"/>
        <v>-1.5188339309157021E-4</v>
      </c>
      <c r="CN11" s="8" t="str">
        <f t="shared" si="40"/>
        <v>NA</v>
      </c>
      <c r="CO11" s="8">
        <f t="shared" si="41"/>
        <v>-1.3987088500842977E-4</v>
      </c>
      <c r="CP11">
        <v>9.4515641689999992</v>
      </c>
      <c r="CQ11">
        <v>-3.810683939E-4</v>
      </c>
      <c r="CR11">
        <v>240</v>
      </c>
      <c r="CS11" s="8">
        <f t="shared" si="42"/>
        <v>-6.9087320270431904E-5</v>
      </c>
      <c r="CT11" s="8" t="str">
        <f t="shared" si="43"/>
        <v>NA</v>
      </c>
      <c r="CU11" s="8">
        <f t="shared" si="44"/>
        <v>-3.1198107362956807E-4</v>
      </c>
      <c r="CV11">
        <v>9.7537954249999999</v>
      </c>
      <c r="CW11" s="1">
        <v>-5.1471999999999998E-5</v>
      </c>
      <c r="CX11">
        <v>240</v>
      </c>
      <c r="CY11" s="8">
        <f t="shared" si="45"/>
        <v>-5.1054834058684446E-5</v>
      </c>
      <c r="CZ11" s="10" t="str">
        <f t="shared" si="46"/>
        <v>NA</v>
      </c>
      <c r="DA11" s="8">
        <f t="shared" si="47"/>
        <v>-4.1716594131555198E-7</v>
      </c>
      <c r="DB11" t="s">
        <v>1</v>
      </c>
      <c r="DC11" s="5" t="s">
        <v>5</v>
      </c>
    </row>
    <row r="12" spans="1:107" x14ac:dyDescent="0.25">
      <c r="A12" s="9">
        <v>45623.209722685184</v>
      </c>
      <c r="B12">
        <v>10</v>
      </c>
      <c r="C12">
        <v>11</v>
      </c>
      <c r="D12" s="7">
        <v>45623</v>
      </c>
      <c r="E12">
        <v>4.90000006</v>
      </c>
      <c r="F12">
        <v>13.996683320000001</v>
      </c>
      <c r="G12">
        <v>13.93239994</v>
      </c>
      <c r="H12">
        <v>13.939166630000001</v>
      </c>
      <c r="I12">
        <v>14.055700010000001</v>
      </c>
      <c r="J12" s="2">
        <v>9.9474123270000003</v>
      </c>
      <c r="K12" s="2">
        <v>-3.5547515490000001E-4</v>
      </c>
      <c r="L12" s="2">
        <v>163</v>
      </c>
      <c r="M12" s="8">
        <f t="shared" si="1"/>
        <v>-1.5887720132361677E-4</v>
      </c>
      <c r="N12" s="8" t="str">
        <f t="shared" si="2"/>
        <v>NA</v>
      </c>
      <c r="O12" s="8">
        <f t="shared" si="3"/>
        <v>-1.9659795357638324E-4</v>
      </c>
      <c r="P12">
        <v>10.31225003</v>
      </c>
      <c r="Q12" s="1">
        <v>1.6002E-5</v>
      </c>
      <c r="R12">
        <v>240</v>
      </c>
      <c r="S12" s="8">
        <f t="shared" si="4"/>
        <v>-5.4065571537080627E-5</v>
      </c>
      <c r="T12" s="10" t="str">
        <f t="shared" si="5"/>
        <v>NA</v>
      </c>
      <c r="U12" s="8">
        <f t="shared" si="6"/>
        <v>7.0067571537080621E-5</v>
      </c>
      <c r="V12">
        <v>10.25353333</v>
      </c>
      <c r="W12" s="1">
        <v>-9.0840000000000004E-5</v>
      </c>
      <c r="X12">
        <v>240</v>
      </c>
      <c r="Y12" s="8">
        <f t="shared" si="7"/>
        <v>-1.6376647771271425E-4</v>
      </c>
      <c r="Z12" s="8" t="str">
        <f t="shared" si="8"/>
        <v>NA</v>
      </c>
      <c r="AA12" s="8">
        <f t="shared" si="9"/>
        <v>7.2926477712714248E-5</v>
      </c>
      <c r="AB12" s="2">
        <v>9.8601970899999998</v>
      </c>
      <c r="AC12" s="2">
        <v>-5.1231415589999998E-4</v>
      </c>
      <c r="AD12" s="2">
        <v>207</v>
      </c>
      <c r="AE12" s="8">
        <f t="shared" si="10"/>
        <v>-7.2333331822315949E-5</v>
      </c>
      <c r="AF12" s="8" t="str">
        <f t="shared" si="11"/>
        <v>NA</v>
      </c>
      <c r="AG12" s="8">
        <f t="shared" si="12"/>
        <v>-4.3998082407768405E-4</v>
      </c>
      <c r="AH12">
        <v>10.081311250000001</v>
      </c>
      <c r="AI12">
        <v>-3.2643519069999998E-4</v>
      </c>
      <c r="AJ12">
        <v>240</v>
      </c>
      <c r="AK12" s="8">
        <f t="shared" si="13"/>
        <v>-7.3955401215037653E-5</v>
      </c>
      <c r="AL12" s="8" t="str">
        <f t="shared" si="14"/>
        <v>NA</v>
      </c>
      <c r="AM12" s="8">
        <f t="shared" si="0"/>
        <v>-2.5247978948496233E-4</v>
      </c>
      <c r="AN12">
        <v>9.9426321309999999</v>
      </c>
      <c r="AO12">
        <v>-4.1597636410000002E-4</v>
      </c>
      <c r="AP12">
        <v>240</v>
      </c>
      <c r="AQ12" s="8">
        <f t="shared" si="15"/>
        <v>-7.2938066303788589E-5</v>
      </c>
      <c r="AR12" s="8" t="str">
        <f t="shared" si="16"/>
        <v>NA</v>
      </c>
      <c r="AS12" s="8">
        <f t="shared" si="17"/>
        <v>-3.4303829779621146E-4</v>
      </c>
      <c r="AT12">
        <v>9.8602241680000002</v>
      </c>
      <c r="AU12">
        <v>-4.9324302520000005E-4</v>
      </c>
      <c r="AV12">
        <v>240</v>
      </c>
      <c r="AW12" s="8">
        <f t="shared" si="18"/>
        <v>-7.2333530463574447E-5</v>
      </c>
      <c r="AX12" s="8" t="str">
        <f t="shared" si="19"/>
        <v>NA</v>
      </c>
      <c r="AY12" s="8">
        <f t="shared" si="20"/>
        <v>-4.2090949473642562E-4</v>
      </c>
      <c r="AZ12">
        <v>9.9849666750000008</v>
      </c>
      <c r="BA12">
        <v>-2.89321473E-4</v>
      </c>
      <c r="BB12">
        <v>240</v>
      </c>
      <c r="BC12" s="8">
        <f t="shared" si="21"/>
        <v>-1.5947700854097505E-4</v>
      </c>
      <c r="BD12" s="8" t="str">
        <f t="shared" si="22"/>
        <v>NA</v>
      </c>
      <c r="BE12" s="8">
        <f t="shared" si="23"/>
        <v>-1.2984446445902495E-4</v>
      </c>
      <c r="BF12">
        <v>9.8013870839999999</v>
      </c>
      <c r="BG12" s="1">
        <v>-7.7905999999999996E-5</v>
      </c>
      <c r="BH12">
        <v>240</v>
      </c>
      <c r="BI12" s="8">
        <f t="shared" si="24"/>
        <v>-5.1387194163349835E-5</v>
      </c>
      <c r="BJ12" s="10" t="str">
        <f t="shared" si="25"/>
        <v>NA</v>
      </c>
      <c r="BK12" s="8">
        <f t="shared" si="26"/>
        <v>-2.6518805836650161E-5</v>
      </c>
      <c r="BL12">
        <v>9.6176533420000005</v>
      </c>
      <c r="BM12">
        <v>-2.7701517349999999E-4</v>
      </c>
      <c r="BN12">
        <v>240</v>
      </c>
      <c r="BO12" s="8">
        <f t="shared" si="27"/>
        <v>-7.0554057306261396E-5</v>
      </c>
      <c r="BP12" s="8" t="str">
        <f t="shared" si="28"/>
        <v>NA</v>
      </c>
      <c r="BQ12" s="8">
        <f t="shared" si="29"/>
        <v>-2.0646111619373859E-4</v>
      </c>
      <c r="BR12">
        <v>9.5200841349999994</v>
      </c>
      <c r="BS12">
        <v>-3.688607533E-4</v>
      </c>
      <c r="BT12">
        <v>240</v>
      </c>
      <c r="BU12" s="8">
        <f t="shared" si="30"/>
        <v>-1.5205203866223177E-4</v>
      </c>
      <c r="BV12" s="8" t="str">
        <f t="shared" si="31"/>
        <v>NA</v>
      </c>
      <c r="BW12" s="8">
        <f t="shared" si="32"/>
        <v>-2.1680871463776823E-4</v>
      </c>
      <c r="BX12">
        <v>9.6859475019999994</v>
      </c>
      <c r="BY12">
        <v>-2.3963343530000001E-4</v>
      </c>
      <c r="BZ12">
        <v>240</v>
      </c>
      <c r="CA12" s="8">
        <f t="shared" si="33"/>
        <v>-7.1055055825024904E-5</v>
      </c>
      <c r="CB12" s="8" t="str">
        <f t="shared" si="34"/>
        <v>NA</v>
      </c>
      <c r="CC12" s="8">
        <f t="shared" si="35"/>
        <v>-1.6857837947497511E-4</v>
      </c>
      <c r="CD12">
        <v>10.005684179999999</v>
      </c>
      <c r="CE12" s="1">
        <v>1.2509E-5</v>
      </c>
      <c r="CF12">
        <v>240</v>
      </c>
      <c r="CG12" s="8">
        <f t="shared" si="36"/>
        <v>-5.245829302407109E-5</v>
      </c>
      <c r="CH12" s="8" t="str">
        <f t="shared" si="37"/>
        <v>NA</v>
      </c>
      <c r="CI12" s="8">
        <f t="shared" si="38"/>
        <v>6.4967293024071089E-5</v>
      </c>
      <c r="CJ12">
        <v>9.4992742020000005</v>
      </c>
      <c r="CK12">
        <v>-3.3794568030000001E-4</v>
      </c>
      <c r="CL12">
        <v>240</v>
      </c>
      <c r="CM12" s="8">
        <f t="shared" si="39"/>
        <v>-1.517196684129562E-4</v>
      </c>
      <c r="CN12" s="8" t="str">
        <f t="shared" si="40"/>
        <v>NA</v>
      </c>
      <c r="CO12" s="8">
        <f t="shared" si="41"/>
        <v>-1.8622601188704381E-4</v>
      </c>
      <c r="CP12">
        <v>9.4427524839999997</v>
      </c>
      <c r="CQ12">
        <v>-4.0939102890000001E-4</v>
      </c>
      <c r="CR12">
        <v>240</v>
      </c>
      <c r="CS12" s="8">
        <f t="shared" si="42"/>
        <v>-6.9271003663190473E-5</v>
      </c>
      <c r="CT12" s="8" t="str">
        <f t="shared" si="43"/>
        <v>NA</v>
      </c>
      <c r="CU12" s="8">
        <f t="shared" si="44"/>
        <v>-3.4012002523680957E-4</v>
      </c>
      <c r="CV12">
        <v>9.7512495950000009</v>
      </c>
      <c r="CW12" s="1">
        <v>-4.8547000000000001E-5</v>
      </c>
      <c r="CX12">
        <v>240</v>
      </c>
      <c r="CY12" s="8">
        <f t="shared" si="45"/>
        <v>-5.1124330870631641E-5</v>
      </c>
      <c r="CZ12" s="10" t="str">
        <f t="shared" si="46"/>
        <v>NA</v>
      </c>
      <c r="DA12" s="8">
        <f t="shared" si="47"/>
        <v>2.5773308706316395E-6</v>
      </c>
      <c r="DB12" t="s">
        <v>1</v>
      </c>
      <c r="DC12" s="5" t="s">
        <v>5</v>
      </c>
    </row>
    <row r="13" spans="1:107" x14ac:dyDescent="0.25">
      <c r="A13" s="9">
        <v>45623.237500520831</v>
      </c>
      <c r="B13">
        <v>11</v>
      </c>
      <c r="C13">
        <v>12</v>
      </c>
      <c r="D13" s="7">
        <v>45623</v>
      </c>
      <c r="E13">
        <v>5.4299999830000001</v>
      </c>
      <c r="F13">
        <v>13.990899969999999</v>
      </c>
      <c r="G13">
        <v>13.924891629999999</v>
      </c>
      <c r="H13">
        <v>13.974966589999999</v>
      </c>
      <c r="I13">
        <v>14.0877959</v>
      </c>
      <c r="J13">
        <v>10.10740835</v>
      </c>
      <c r="K13">
        <v>-2.0021854590000001E-4</v>
      </c>
      <c r="L13">
        <v>240</v>
      </c>
      <c r="M13" s="8">
        <f t="shared" si="1"/>
        <v>-1.6217809886457616E-4</v>
      </c>
      <c r="N13" s="8" t="str">
        <f t="shared" si="2"/>
        <v>NA</v>
      </c>
      <c r="O13" s="8">
        <f t="shared" si="3"/>
        <v>-3.8040447035423851E-5</v>
      </c>
      <c r="P13">
        <v>10.31312501</v>
      </c>
      <c r="Q13" s="1">
        <v>5.4176999999999998E-6</v>
      </c>
      <c r="R13">
        <v>240</v>
      </c>
      <c r="S13" s="8">
        <f t="shared" si="4"/>
        <v>-5.4157753825991005E-5</v>
      </c>
      <c r="T13" s="10" t="str">
        <f t="shared" si="5"/>
        <v>NA</v>
      </c>
      <c r="U13" s="8">
        <f t="shared" si="6"/>
        <v>5.9575453825991006E-5</v>
      </c>
      <c r="V13">
        <v>10.250570850000001</v>
      </c>
      <c r="W13" s="1">
        <v>-3.8087000000000003E-5</v>
      </c>
      <c r="X13">
        <v>240</v>
      </c>
      <c r="Y13" s="8">
        <f t="shared" si="7"/>
        <v>-1.6447520820009638E-4</v>
      </c>
      <c r="Z13" s="8" t="str">
        <f t="shared" si="8"/>
        <v>NA</v>
      </c>
      <c r="AA13" s="8">
        <f t="shared" si="9"/>
        <v>1.2638820820009639E-4</v>
      </c>
      <c r="AB13" s="2">
        <v>9.7583214199999997</v>
      </c>
      <c r="AC13" s="2">
        <v>-4.9585678279999998E-4</v>
      </c>
      <c r="AD13" s="2">
        <v>187</v>
      </c>
      <c r="AE13" s="8">
        <f t="shared" si="10"/>
        <v>-7.1842367521544455E-5</v>
      </c>
      <c r="AF13" s="8" t="str">
        <f t="shared" si="11"/>
        <v>NA</v>
      </c>
      <c r="AG13" s="8">
        <f t="shared" si="12"/>
        <v>-4.2401441527845551E-4</v>
      </c>
      <c r="AH13">
        <v>10.09653705</v>
      </c>
      <c r="AI13">
        <v>-2.7435340410000001E-4</v>
      </c>
      <c r="AJ13">
        <v>240</v>
      </c>
      <c r="AK13" s="8">
        <f t="shared" si="13"/>
        <v>-7.4332366625508252E-5</v>
      </c>
      <c r="AL13" s="8" t="str">
        <f t="shared" si="14"/>
        <v>NA</v>
      </c>
      <c r="AM13" s="8">
        <f t="shared" si="0"/>
        <v>-2.0002103747449176E-4</v>
      </c>
      <c r="AN13">
        <v>9.9665612340000003</v>
      </c>
      <c r="AO13">
        <v>-3.6368014510000001E-4</v>
      </c>
      <c r="AP13">
        <v>240</v>
      </c>
      <c r="AQ13" s="8">
        <f t="shared" si="15"/>
        <v>-7.3375463287312547E-5</v>
      </c>
      <c r="AR13" s="8" t="str">
        <f t="shared" si="16"/>
        <v>NA</v>
      </c>
      <c r="AS13" s="8">
        <f t="shared" si="17"/>
        <v>-2.9030468181268749E-4</v>
      </c>
      <c r="AT13">
        <v>9.7761845750000003</v>
      </c>
      <c r="AU13">
        <v>-5.5126372269999997E-4</v>
      </c>
      <c r="AV13">
        <v>240</v>
      </c>
      <c r="AW13" s="8">
        <f t="shared" si="18"/>
        <v>-7.1973879007113486E-5</v>
      </c>
      <c r="AX13" s="8" t="str">
        <f t="shared" si="19"/>
        <v>NA</v>
      </c>
      <c r="AY13" s="8">
        <f t="shared" si="20"/>
        <v>-4.7928984369288648E-4</v>
      </c>
      <c r="AZ13">
        <v>10.02367209</v>
      </c>
      <c r="BA13">
        <v>-2.9135283200000002E-4</v>
      </c>
      <c r="BB13">
        <v>240</v>
      </c>
      <c r="BC13" s="8">
        <f t="shared" si="21"/>
        <v>-1.608345113708711E-4</v>
      </c>
      <c r="BD13" s="8" t="str">
        <f t="shared" si="22"/>
        <v>NA</v>
      </c>
      <c r="BE13" s="8">
        <f t="shared" si="23"/>
        <v>-1.3051832062912892E-4</v>
      </c>
      <c r="BF13">
        <v>9.8018812700000009</v>
      </c>
      <c r="BG13" s="1">
        <v>-7.8380999999999994E-5</v>
      </c>
      <c r="BH13">
        <v>240</v>
      </c>
      <c r="BI13" s="8">
        <f t="shared" si="24"/>
        <v>-5.1473037739533049E-5</v>
      </c>
      <c r="BJ13" s="10" t="str">
        <f t="shared" si="25"/>
        <v>NA</v>
      </c>
      <c r="BK13" s="8">
        <f t="shared" si="26"/>
        <v>-2.6907962260466944E-5</v>
      </c>
      <c r="BL13">
        <v>9.6081308330000006</v>
      </c>
      <c r="BM13">
        <v>-2.7673598260000002E-4</v>
      </c>
      <c r="BN13">
        <v>240</v>
      </c>
      <c r="BO13" s="8">
        <f t="shared" si="27"/>
        <v>-7.0736639713950833E-5</v>
      </c>
      <c r="BP13" s="8" t="str">
        <f t="shared" si="28"/>
        <v>NA</v>
      </c>
      <c r="BQ13" s="8">
        <f t="shared" si="29"/>
        <v>-2.059993428860492E-4</v>
      </c>
      <c r="BR13">
        <v>9.3594929140000005</v>
      </c>
      <c r="BS13">
        <v>-4.9597066439999995E-4</v>
      </c>
      <c r="BT13">
        <v>240</v>
      </c>
      <c r="BU13" s="8">
        <f t="shared" si="30"/>
        <v>-1.5017744554953022E-4</v>
      </c>
      <c r="BV13" s="8" t="str">
        <f t="shared" si="31"/>
        <v>NA</v>
      </c>
      <c r="BW13" s="8">
        <f t="shared" si="32"/>
        <v>-3.457932188504697E-4</v>
      </c>
      <c r="BX13">
        <v>9.6790499929999996</v>
      </c>
      <c r="BY13">
        <v>-2.437600089E-4</v>
      </c>
      <c r="BZ13">
        <v>240</v>
      </c>
      <c r="CA13" s="8">
        <f t="shared" si="33"/>
        <v>-7.1258758235953694E-5</v>
      </c>
      <c r="CB13" s="8" t="str">
        <f t="shared" si="34"/>
        <v>NA</v>
      </c>
      <c r="CC13" s="8">
        <f t="shared" si="35"/>
        <v>-1.725012506640463E-4</v>
      </c>
      <c r="CD13">
        <v>10.00780497</v>
      </c>
      <c r="CE13" s="1">
        <v>-2.5772999999999999E-6</v>
      </c>
      <c r="CF13">
        <v>240</v>
      </c>
      <c r="CG13" s="8">
        <f t="shared" si="36"/>
        <v>-5.2554413660092859E-5</v>
      </c>
      <c r="CH13" s="8" t="str">
        <f t="shared" si="37"/>
        <v>NA</v>
      </c>
      <c r="CI13" s="8">
        <f t="shared" si="38"/>
        <v>4.9977113660092859E-5</v>
      </c>
      <c r="CJ13">
        <v>9.6143425150000006</v>
      </c>
      <c r="CK13">
        <v>-4.086755582E-4</v>
      </c>
      <c r="CL13">
        <v>240</v>
      </c>
      <c r="CM13" s="8">
        <f t="shared" si="39"/>
        <v>-1.5426662670807871E-4</v>
      </c>
      <c r="CN13" s="8" t="str">
        <f t="shared" si="40"/>
        <v>NA</v>
      </c>
      <c r="CO13" s="8">
        <f t="shared" si="41"/>
        <v>-2.5440893149192127E-4</v>
      </c>
      <c r="CP13">
        <v>9.4527537739999996</v>
      </c>
      <c r="CQ13">
        <v>-3.8666247809999998E-4</v>
      </c>
      <c r="CR13">
        <v>240</v>
      </c>
      <c r="CS13" s="8">
        <f t="shared" si="42"/>
        <v>-6.9592728246327263E-5</v>
      </c>
      <c r="CT13" s="8" t="str">
        <f t="shared" si="43"/>
        <v>NA</v>
      </c>
      <c r="CU13" s="8">
        <f t="shared" si="44"/>
        <v>-3.1706974985367271E-4</v>
      </c>
      <c r="CV13">
        <v>9.7521208480000006</v>
      </c>
      <c r="CW13" s="1">
        <v>-4.7933999999999999E-5</v>
      </c>
      <c r="CX13">
        <v>240</v>
      </c>
      <c r="CY13" s="8">
        <f t="shared" si="45"/>
        <v>-5.1211728710277573E-5</v>
      </c>
      <c r="CZ13" s="10" t="str">
        <f t="shared" si="46"/>
        <v>NA</v>
      </c>
      <c r="DA13" s="8">
        <f t="shared" si="47"/>
        <v>3.2777287102775745E-6</v>
      </c>
      <c r="DB13" t="s">
        <v>1</v>
      </c>
      <c r="DC13" s="5" t="s">
        <v>5</v>
      </c>
    </row>
    <row r="14" spans="1:107" x14ac:dyDescent="0.25">
      <c r="A14" s="9">
        <v>45623.265278356484</v>
      </c>
      <c r="B14">
        <v>12</v>
      </c>
      <c r="C14">
        <v>13</v>
      </c>
      <c r="D14" s="7">
        <v>45623</v>
      </c>
      <c r="E14">
        <v>6.229999995</v>
      </c>
      <c r="F14">
        <v>14.012825060000001</v>
      </c>
      <c r="G14">
        <v>13.94517082</v>
      </c>
      <c r="H14">
        <v>13.968787519999999</v>
      </c>
      <c r="I14">
        <v>14.07655417</v>
      </c>
      <c r="J14">
        <v>9.779427922</v>
      </c>
      <c r="K14">
        <v>-5.3932413620000005E-4</v>
      </c>
      <c r="L14">
        <v>240</v>
      </c>
      <c r="M14" s="8">
        <f t="shared" si="1"/>
        <v>-1.5763679585419665E-4</v>
      </c>
      <c r="N14" s="8" t="str">
        <f t="shared" si="2"/>
        <v>NA</v>
      </c>
      <c r="O14" s="8">
        <f t="shared" si="3"/>
        <v>-3.8168734034580343E-4</v>
      </c>
      <c r="P14">
        <v>10.309420859999999</v>
      </c>
      <c r="Q14" s="1">
        <v>-6.5142000000000005E-7</v>
      </c>
      <c r="R14">
        <v>240</v>
      </c>
      <c r="S14" s="8">
        <f t="shared" si="4"/>
        <v>-5.422586550430549E-5</v>
      </c>
      <c r="T14" s="10" t="str">
        <f t="shared" si="5"/>
        <v>NA</v>
      </c>
      <c r="U14" s="8">
        <f t="shared" si="6"/>
        <v>5.357444550430549E-5</v>
      </c>
      <c r="V14">
        <v>10.24247499</v>
      </c>
      <c r="W14" s="1">
        <v>-2.1753E-5</v>
      </c>
      <c r="X14">
        <v>240</v>
      </c>
      <c r="Y14" s="8">
        <f t="shared" si="7"/>
        <v>-1.6510075557774995E-4</v>
      </c>
      <c r="Z14" s="8" t="str">
        <f t="shared" si="8"/>
        <v>NA</v>
      </c>
      <c r="AA14" s="8">
        <f t="shared" si="9"/>
        <v>1.4334775557774994E-4</v>
      </c>
      <c r="AB14">
        <v>9.9643729329999999</v>
      </c>
      <c r="AC14">
        <v>-4.6612786940000001E-4</v>
      </c>
      <c r="AD14">
        <v>240</v>
      </c>
      <c r="AE14" s="8">
        <f t="shared" si="10"/>
        <v>-7.3621150851683906E-5</v>
      </c>
      <c r="AF14" s="8" t="str">
        <f t="shared" si="11"/>
        <v>NA</v>
      </c>
      <c r="AG14" s="8">
        <f t="shared" si="12"/>
        <v>-3.925067185483161E-4</v>
      </c>
      <c r="AH14">
        <v>10.0137854</v>
      </c>
      <c r="AI14">
        <v>-2.706801096E-4</v>
      </c>
      <c r="AJ14">
        <v>240</v>
      </c>
      <c r="AK14" s="8">
        <f t="shared" si="13"/>
        <v>-7.3986231796708868E-5</v>
      </c>
      <c r="AL14" s="8" t="str">
        <f t="shared" si="14"/>
        <v>NA</v>
      </c>
      <c r="AM14" s="8">
        <f t="shared" si="0"/>
        <v>-1.9669387780329114E-4</v>
      </c>
      <c r="AN14">
        <v>9.9258941570000001</v>
      </c>
      <c r="AO14">
        <v>-4.1983375940000001E-4</v>
      </c>
      <c r="AP14">
        <v>240</v>
      </c>
      <c r="AQ14" s="8">
        <f t="shared" si="15"/>
        <v>-7.3336852803875766E-5</v>
      </c>
      <c r="AR14" s="8" t="str">
        <f t="shared" si="16"/>
        <v>NA</v>
      </c>
      <c r="AS14" s="8">
        <f t="shared" si="17"/>
        <v>-3.4649690659612425E-4</v>
      </c>
      <c r="AT14">
        <v>9.8002321039999991</v>
      </c>
      <c r="AU14">
        <v>-5.5818832260000003E-4</v>
      </c>
      <c r="AV14">
        <v>240</v>
      </c>
      <c r="AW14" s="8">
        <f t="shared" si="18"/>
        <v>-7.2408406526076733E-5</v>
      </c>
      <c r="AX14" s="8" t="str">
        <f t="shared" si="19"/>
        <v>NA</v>
      </c>
      <c r="AY14" s="8">
        <f t="shared" si="20"/>
        <v>-4.857799160739233E-4</v>
      </c>
      <c r="AZ14">
        <v>9.9784729320000007</v>
      </c>
      <c r="BA14">
        <v>-3.9936852529999999E-4</v>
      </c>
      <c r="BB14">
        <v>240</v>
      </c>
      <c r="BC14" s="8">
        <f t="shared" si="21"/>
        <v>-1.6084524709054972E-4</v>
      </c>
      <c r="BD14" s="8" t="str">
        <f t="shared" si="22"/>
        <v>NA</v>
      </c>
      <c r="BE14" s="8">
        <f t="shared" si="23"/>
        <v>-2.3852327820945028E-4</v>
      </c>
      <c r="BF14">
        <v>9.7979803800000003</v>
      </c>
      <c r="BG14" s="1">
        <v>-7.5213E-5</v>
      </c>
      <c r="BH14">
        <v>240</v>
      </c>
      <c r="BI14" s="8">
        <f t="shared" si="24"/>
        <v>-5.1535772330445339E-5</v>
      </c>
      <c r="BJ14" s="10" t="str">
        <f t="shared" si="25"/>
        <v>NA</v>
      </c>
      <c r="BK14" s="8">
        <f t="shared" si="26"/>
        <v>-2.367722766955466E-5</v>
      </c>
      <c r="BL14">
        <v>9.5705383140000002</v>
      </c>
      <c r="BM14">
        <v>-2.8894346090000002E-4</v>
      </c>
      <c r="BN14">
        <v>240</v>
      </c>
      <c r="BO14" s="8">
        <f t="shared" si="27"/>
        <v>-7.0711328217487796E-5</v>
      </c>
      <c r="BP14" s="8" t="str">
        <f t="shared" si="28"/>
        <v>NA</v>
      </c>
      <c r="BQ14" s="8">
        <f t="shared" si="29"/>
        <v>-2.1823213268251223E-4</v>
      </c>
      <c r="BR14">
        <v>9.2217491749999994</v>
      </c>
      <c r="BS14">
        <v>-5.390227983E-4</v>
      </c>
      <c r="BT14">
        <v>240</v>
      </c>
      <c r="BU14" s="8">
        <f t="shared" si="30"/>
        <v>-1.4864744683560044E-4</v>
      </c>
      <c r="BV14" s="8" t="str">
        <f t="shared" si="31"/>
        <v>NA</v>
      </c>
      <c r="BW14" s="8">
        <f t="shared" si="32"/>
        <v>-3.9037535146439956E-4</v>
      </c>
      <c r="BX14">
        <v>9.4830320910000001</v>
      </c>
      <c r="BY14">
        <v>-4.7800309890000002E-4</v>
      </c>
      <c r="BZ14">
        <v>240</v>
      </c>
      <c r="CA14" s="8">
        <f t="shared" si="33"/>
        <v>-7.0064793921023594E-5</v>
      </c>
      <c r="CB14" s="8" t="str">
        <f t="shared" si="34"/>
        <v>NA</v>
      </c>
      <c r="CC14" s="8">
        <f t="shared" si="35"/>
        <v>-4.0793830497897642E-4</v>
      </c>
      <c r="CD14">
        <v>10.00336209</v>
      </c>
      <c r="CE14" s="1">
        <v>-9.4802999999999997E-6</v>
      </c>
      <c r="CF14">
        <v>240</v>
      </c>
      <c r="CG14" s="8">
        <f t="shared" si="36"/>
        <v>-5.2616046492761788E-5</v>
      </c>
      <c r="CH14" s="8" t="str">
        <f t="shared" si="37"/>
        <v>NA</v>
      </c>
      <c r="CI14" s="8">
        <f t="shared" si="38"/>
        <v>4.313574649276179E-5</v>
      </c>
      <c r="CJ14">
        <v>9.4716837129999991</v>
      </c>
      <c r="CK14">
        <v>-3.2057193060000002E-4</v>
      </c>
      <c r="CL14">
        <v>240</v>
      </c>
      <c r="CM14" s="8">
        <f t="shared" si="39"/>
        <v>-1.5267619780731998E-4</v>
      </c>
      <c r="CN14" s="8" t="str">
        <f t="shared" si="40"/>
        <v>NA</v>
      </c>
      <c r="CO14" s="8">
        <f t="shared" si="41"/>
        <v>-1.6789573279268004E-4</v>
      </c>
      <c r="CP14">
        <v>9.4500250099999992</v>
      </c>
      <c r="CQ14">
        <v>-3.7720957049999998E-4</v>
      </c>
      <c r="CR14">
        <v>240</v>
      </c>
      <c r="CS14" s="8">
        <f t="shared" si="42"/>
        <v>-6.9820923152053572E-5</v>
      </c>
      <c r="CT14" s="8" t="str">
        <f t="shared" si="43"/>
        <v>NA</v>
      </c>
      <c r="CU14" s="8">
        <f t="shared" si="44"/>
        <v>-3.0738864734794643E-4</v>
      </c>
      <c r="CV14">
        <v>9.7483670870000001</v>
      </c>
      <c r="CW14" s="1">
        <v>-4.8196999999999999E-5</v>
      </c>
      <c r="CX14">
        <v>240</v>
      </c>
      <c r="CY14" s="8">
        <f t="shared" si="45"/>
        <v>-5.1274814533690534E-5</v>
      </c>
      <c r="CZ14" s="10" t="str">
        <f t="shared" si="46"/>
        <v>NA</v>
      </c>
      <c r="DA14" s="8">
        <f t="shared" si="47"/>
        <v>3.0778145336905348E-6</v>
      </c>
      <c r="DB14" t="s">
        <v>1</v>
      </c>
      <c r="DC14" s="5" t="s">
        <v>5</v>
      </c>
    </row>
    <row r="15" spans="1:107" x14ac:dyDescent="0.25">
      <c r="A15" s="9">
        <v>45623.293056192131</v>
      </c>
      <c r="B15">
        <v>13</v>
      </c>
      <c r="C15">
        <v>14</v>
      </c>
      <c r="D15" s="7">
        <v>45623</v>
      </c>
      <c r="E15">
        <v>6.90000006</v>
      </c>
      <c r="F15">
        <v>14.02581659</v>
      </c>
      <c r="G15">
        <v>13.961262509999999</v>
      </c>
      <c r="H15">
        <v>14.005920830000001</v>
      </c>
      <c r="I15">
        <v>14.11399581</v>
      </c>
      <c r="J15">
        <v>9.7722453950000006</v>
      </c>
      <c r="K15">
        <v>-5.3470853939999998E-4</v>
      </c>
      <c r="L15">
        <v>240</v>
      </c>
      <c r="M15" s="8">
        <f t="shared" si="1"/>
        <v>-1.5824178583375014E-4</v>
      </c>
      <c r="N15" s="8" t="str">
        <f t="shared" si="2"/>
        <v>NA</v>
      </c>
      <c r="O15" s="8">
        <f t="shared" si="3"/>
        <v>-3.7646675356624987E-4</v>
      </c>
      <c r="P15">
        <v>10.30290005</v>
      </c>
      <c r="Q15" s="1">
        <v>-7.1226999999999996E-6</v>
      </c>
      <c r="R15">
        <v>240</v>
      </c>
      <c r="S15" s="8">
        <f t="shared" si="4"/>
        <v>-5.427907516619411E-5</v>
      </c>
      <c r="T15" s="10" t="str">
        <f t="shared" si="5"/>
        <v>NA</v>
      </c>
      <c r="U15" s="8">
        <f t="shared" si="6"/>
        <v>4.7156375166194112E-5</v>
      </c>
      <c r="V15">
        <v>10.25412077</v>
      </c>
      <c r="W15" s="1">
        <v>-4.6579999999999998E-5</v>
      </c>
      <c r="X15">
        <v>240</v>
      </c>
      <c r="Y15" s="8">
        <f t="shared" si="7"/>
        <v>-1.6604478471549363E-4</v>
      </c>
      <c r="Z15" s="8" t="str">
        <f t="shared" si="8"/>
        <v>NA</v>
      </c>
      <c r="AA15" s="8">
        <f t="shared" si="9"/>
        <v>1.1946478471549363E-4</v>
      </c>
      <c r="AB15">
        <v>9.9270366429999992</v>
      </c>
      <c r="AC15">
        <v>-5.0885249300000005E-4</v>
      </c>
      <c r="AD15">
        <v>240</v>
      </c>
      <c r="AE15" s="8">
        <f t="shared" si="10"/>
        <v>-7.3606111234833966E-5</v>
      </c>
      <c r="AF15" s="8" t="str">
        <f t="shared" si="11"/>
        <v>NA</v>
      </c>
      <c r="AG15" s="8">
        <f t="shared" si="12"/>
        <v>-4.3524638176516606E-4</v>
      </c>
      <c r="AH15" s="2">
        <v>10.02754408</v>
      </c>
      <c r="AI15" s="2">
        <v>-3.8697261960000002E-4</v>
      </c>
      <c r="AJ15" s="2">
        <v>145</v>
      </c>
      <c r="AK15" s="8">
        <f t="shared" si="13"/>
        <v>-7.4351344868374221E-5</v>
      </c>
      <c r="AL15" s="8" t="str">
        <f t="shared" si="14"/>
        <v>NA</v>
      </c>
      <c r="AM15" s="8">
        <f t="shared" si="0"/>
        <v>-3.1262127473162581E-4</v>
      </c>
      <c r="AN15">
        <v>9.9459808150000004</v>
      </c>
      <c r="AO15">
        <v>-4.1438930539999997E-4</v>
      </c>
      <c r="AP15">
        <v>240</v>
      </c>
      <c r="AQ15" s="8">
        <f t="shared" si="15"/>
        <v>-7.3746576801914074E-5</v>
      </c>
      <c r="AR15" s="8" t="str">
        <f t="shared" si="16"/>
        <v>NA</v>
      </c>
      <c r="AS15" s="8">
        <f t="shared" si="17"/>
        <v>-3.4064272859808589E-4</v>
      </c>
      <c r="AT15">
        <v>9.8565312540000001</v>
      </c>
      <c r="AU15">
        <v>-4.956185075E-4</v>
      </c>
      <c r="AV15">
        <v>240</v>
      </c>
      <c r="AW15" s="8">
        <f t="shared" si="18"/>
        <v>-7.3083334127020165E-5</v>
      </c>
      <c r="AX15" s="8" t="str">
        <f t="shared" si="19"/>
        <v>NA</v>
      </c>
      <c r="AY15" s="8">
        <f t="shared" si="20"/>
        <v>-4.2253517337297985E-4</v>
      </c>
      <c r="AZ15">
        <v>9.7562671139999999</v>
      </c>
      <c r="BA15">
        <v>-4.9698143970000001E-4</v>
      </c>
      <c r="BB15">
        <v>240</v>
      </c>
      <c r="BC15" s="8">
        <f t="shared" si="21"/>
        <v>-1.579830498301202E-4</v>
      </c>
      <c r="BD15" s="8" t="str">
        <f t="shared" si="22"/>
        <v>NA</v>
      </c>
      <c r="BE15" s="8">
        <f t="shared" si="23"/>
        <v>-3.3899838986987984E-4</v>
      </c>
      <c r="BF15">
        <v>9.798921279</v>
      </c>
      <c r="BG15" s="1">
        <v>-7.9120000000000001E-5</v>
      </c>
      <c r="BH15">
        <v>240</v>
      </c>
      <c r="BI15" s="8">
        <f t="shared" si="24"/>
        <v>-5.162394879783969E-5</v>
      </c>
      <c r="BJ15" s="10" t="str">
        <f t="shared" si="25"/>
        <v>NA</v>
      </c>
      <c r="BK15" s="8">
        <f t="shared" si="26"/>
        <v>-2.7496051202160312E-5</v>
      </c>
      <c r="BL15">
        <v>9.6256404480000004</v>
      </c>
      <c r="BM15">
        <v>-2.5481506610000002E-4</v>
      </c>
      <c r="BN15">
        <v>240</v>
      </c>
      <c r="BO15" s="8">
        <f t="shared" si="27"/>
        <v>-7.1371345447949412E-5</v>
      </c>
      <c r="BP15" s="8" t="str">
        <f t="shared" si="28"/>
        <v>NA</v>
      </c>
      <c r="BQ15" s="8">
        <f t="shared" si="29"/>
        <v>-1.8344372065205061E-4</v>
      </c>
      <c r="BR15" s="2">
        <v>9.3069082860000005</v>
      </c>
      <c r="BS15" s="2">
        <v>-2.8372576790000001E-4</v>
      </c>
      <c r="BT15" s="2">
        <v>205</v>
      </c>
      <c r="BU15" s="8">
        <f t="shared" si="30"/>
        <v>-1.5070659078220646E-4</v>
      </c>
      <c r="BV15" s="8" t="str">
        <f t="shared" si="31"/>
        <v>NA</v>
      </c>
      <c r="BW15" s="8">
        <f t="shared" si="32"/>
        <v>-1.3301917711779356E-4</v>
      </c>
      <c r="BX15">
        <v>9.5554533080000006</v>
      </c>
      <c r="BY15">
        <v>-3.3943287239999998E-4</v>
      </c>
      <c r="BZ15">
        <v>240</v>
      </c>
      <c r="CA15" s="8">
        <f t="shared" si="33"/>
        <v>-7.085092806460695E-5</v>
      </c>
      <c r="CB15" s="8" t="str">
        <f t="shared" si="34"/>
        <v>NA</v>
      </c>
      <c r="CC15" s="8">
        <f t="shared" si="35"/>
        <v>-2.6858194433539303E-4</v>
      </c>
      <c r="CD15">
        <v>9.9954283400000001</v>
      </c>
      <c r="CE15" s="1">
        <v>-1.1770000000000001E-5</v>
      </c>
      <c r="CF15">
        <v>240</v>
      </c>
      <c r="CG15" s="8">
        <f t="shared" si="36"/>
        <v>-5.2659212799523071E-5</v>
      </c>
      <c r="CH15" s="8" t="str">
        <f t="shared" si="37"/>
        <v>NA</v>
      </c>
      <c r="CI15" s="8">
        <f t="shared" si="38"/>
        <v>4.0889212799523073E-5</v>
      </c>
      <c r="CJ15">
        <v>9.4677424989999999</v>
      </c>
      <c r="CK15">
        <v>-3.3828201789999998E-4</v>
      </c>
      <c r="CL15">
        <v>240</v>
      </c>
      <c r="CM15" s="8">
        <f t="shared" si="39"/>
        <v>-1.5331097616750467E-4</v>
      </c>
      <c r="CN15" s="8" t="str">
        <f t="shared" si="40"/>
        <v>NA</v>
      </c>
      <c r="CO15" s="8">
        <f t="shared" si="41"/>
        <v>-1.8497104173249531E-4</v>
      </c>
      <c r="CP15">
        <v>9.4295124969999993</v>
      </c>
      <c r="CQ15">
        <v>-3.8862959969999998E-4</v>
      </c>
      <c r="CR15">
        <v>240</v>
      </c>
      <c r="CS15" s="8">
        <f t="shared" si="42"/>
        <v>-6.9917113304286921E-5</v>
      </c>
      <c r="CT15" s="8" t="str">
        <f t="shared" si="43"/>
        <v>NA</v>
      </c>
      <c r="CU15" s="8">
        <f t="shared" si="44"/>
        <v>-3.1871248639571306E-4</v>
      </c>
      <c r="CV15">
        <v>9.7480166829999995</v>
      </c>
      <c r="CW15" s="1">
        <v>-4.3504000000000002E-5</v>
      </c>
      <c r="CX15">
        <v>240</v>
      </c>
      <c r="CY15" s="8">
        <f t="shared" si="45"/>
        <v>-5.1355766598732673E-5</v>
      </c>
      <c r="CZ15" s="10" t="str">
        <f t="shared" si="46"/>
        <v>NA</v>
      </c>
      <c r="DA15" s="8">
        <f t="shared" si="47"/>
        <v>7.8517665987326709E-6</v>
      </c>
      <c r="DB15" t="s">
        <v>1</v>
      </c>
      <c r="DC15" s="5" t="s">
        <v>5</v>
      </c>
    </row>
    <row r="16" spans="1:107" x14ac:dyDescent="0.25">
      <c r="A16" s="9">
        <v>45623.320834027778</v>
      </c>
      <c r="B16">
        <v>14</v>
      </c>
      <c r="C16">
        <v>15</v>
      </c>
      <c r="D16" s="7">
        <v>45623</v>
      </c>
      <c r="E16">
        <v>7.4299999830000001</v>
      </c>
      <c r="F16">
        <v>13.95070834</v>
      </c>
      <c r="G16">
        <v>13.886962459999999</v>
      </c>
      <c r="H16">
        <v>13.99873333</v>
      </c>
      <c r="I16">
        <v>14.09773753</v>
      </c>
      <c r="J16">
        <v>9.8141754310000007</v>
      </c>
      <c r="K16">
        <v>-5.4109646780000004E-4</v>
      </c>
      <c r="L16">
        <v>240</v>
      </c>
      <c r="M16" s="8">
        <f t="shared" si="1"/>
        <v>-1.5964461747710129E-4</v>
      </c>
      <c r="N16" s="8" t="str">
        <f t="shared" si="2"/>
        <v>NA</v>
      </c>
      <c r="O16" s="8">
        <f t="shared" si="3"/>
        <v>-3.8145185032289878E-4</v>
      </c>
      <c r="P16">
        <v>10.30592085</v>
      </c>
      <c r="Q16" s="1">
        <v>1.8297000000000001E-5</v>
      </c>
      <c r="R16">
        <v>240</v>
      </c>
      <c r="S16" s="8">
        <f t="shared" si="4"/>
        <v>-5.4382523448744706E-5</v>
      </c>
      <c r="T16" s="10" t="str">
        <f t="shared" si="5"/>
        <v>NA</v>
      </c>
      <c r="U16" s="8">
        <f t="shared" si="6"/>
        <v>7.2679523448744703E-5</v>
      </c>
      <c r="V16">
        <v>10.26341253</v>
      </c>
      <c r="W16" s="1">
        <v>-7.8399000000000006E-5</v>
      </c>
      <c r="X16">
        <v>240</v>
      </c>
      <c r="Y16" s="8">
        <f t="shared" si="7"/>
        <v>-1.6695223953160841E-4</v>
      </c>
      <c r="Z16" s="8" t="str">
        <f t="shared" si="8"/>
        <v>NA</v>
      </c>
      <c r="AA16" s="8">
        <f t="shared" si="9"/>
        <v>8.8553239531608406E-5</v>
      </c>
      <c r="AB16">
        <v>10.029171270000001</v>
      </c>
      <c r="AC16">
        <v>-4.861933218E-4</v>
      </c>
      <c r="AD16">
        <v>240</v>
      </c>
      <c r="AE16" s="8">
        <f t="shared" si="10"/>
        <v>-7.462691068297368E-5</v>
      </c>
      <c r="AF16" s="8" t="str">
        <f t="shared" si="11"/>
        <v>NA</v>
      </c>
      <c r="AG16" s="8">
        <f t="shared" si="12"/>
        <v>-4.1156641111702631E-4</v>
      </c>
      <c r="AH16">
        <v>10.017572059999999</v>
      </c>
      <c r="AI16">
        <v>-3.5643386240000001E-4</v>
      </c>
      <c r="AJ16">
        <v>240</v>
      </c>
      <c r="AK16" s="8">
        <f t="shared" si="13"/>
        <v>-7.4540601138011332E-5</v>
      </c>
      <c r="AL16" s="8" t="str">
        <f t="shared" si="14"/>
        <v>NA</v>
      </c>
      <c r="AM16" s="8">
        <f t="shared" si="0"/>
        <v>-2.8189326126198868E-4</v>
      </c>
      <c r="AN16">
        <v>9.9892112449999999</v>
      </c>
      <c r="AO16">
        <v>-4.2402990540000001E-4</v>
      </c>
      <c r="AP16">
        <v>240</v>
      </c>
      <c r="AQ16" s="8">
        <f t="shared" si="15"/>
        <v>-7.4329568745511244E-5</v>
      </c>
      <c r="AR16" s="8" t="str">
        <f t="shared" si="16"/>
        <v>NA</v>
      </c>
      <c r="AS16" s="8">
        <f t="shared" si="17"/>
        <v>-3.4970033665448878E-4</v>
      </c>
      <c r="AT16">
        <v>9.8805708449999994</v>
      </c>
      <c r="AU16">
        <v>-4.6548568420000001E-4</v>
      </c>
      <c r="AV16">
        <v>240</v>
      </c>
      <c r="AW16" s="8">
        <f t="shared" si="18"/>
        <v>-7.3521177183626728E-5</v>
      </c>
      <c r="AX16" s="8" t="str">
        <f t="shared" si="19"/>
        <v>NA</v>
      </c>
      <c r="AY16" s="8">
        <f t="shared" si="20"/>
        <v>-3.9196450701637329E-4</v>
      </c>
      <c r="AZ16">
        <v>9.8753683409999997</v>
      </c>
      <c r="BA16">
        <v>-4.8297943789999998E-4</v>
      </c>
      <c r="BB16">
        <v>240</v>
      </c>
      <c r="BC16" s="8">
        <f t="shared" si="21"/>
        <v>-1.6064002649316623E-4</v>
      </c>
      <c r="BD16" s="8" t="str">
        <f t="shared" si="22"/>
        <v>NA</v>
      </c>
      <c r="BE16" s="8">
        <f t="shared" si="23"/>
        <v>-3.2233941140683378E-4</v>
      </c>
      <c r="BF16">
        <v>9.7908470669999996</v>
      </c>
      <c r="BG16" s="1">
        <v>-6.3190999999999999E-5</v>
      </c>
      <c r="BH16">
        <v>240</v>
      </c>
      <c r="BI16" s="8">
        <f t="shared" si="24"/>
        <v>-5.1664570100419582E-5</v>
      </c>
      <c r="BJ16" s="10" t="str">
        <f t="shared" si="25"/>
        <v>NA</v>
      </c>
      <c r="BK16" s="8">
        <f t="shared" si="26"/>
        <v>-1.1526429899580416E-5</v>
      </c>
      <c r="BL16">
        <v>9.6298749800000003</v>
      </c>
      <c r="BM16">
        <v>-2.4524077839999998E-4</v>
      </c>
      <c r="BN16">
        <v>240</v>
      </c>
      <c r="BO16" s="8">
        <f t="shared" si="27"/>
        <v>-7.165575307008023E-5</v>
      </c>
      <c r="BP16" s="8" t="str">
        <f t="shared" si="28"/>
        <v>NA</v>
      </c>
      <c r="BQ16" s="8">
        <f t="shared" si="29"/>
        <v>-1.7358502532991975E-4</v>
      </c>
      <c r="BR16" s="2">
        <v>9.1652339600000001</v>
      </c>
      <c r="BS16" s="2">
        <v>-2.7660946839999997E-4</v>
      </c>
      <c r="BT16" s="2">
        <v>159</v>
      </c>
      <c r="BU16" s="8">
        <f t="shared" si="30"/>
        <v>-1.4908845678574236E-4</v>
      </c>
      <c r="BV16" s="8" t="str">
        <f t="shared" si="31"/>
        <v>NA</v>
      </c>
      <c r="BW16" s="8">
        <f t="shared" si="32"/>
        <v>-1.2752101161425761E-4</v>
      </c>
      <c r="BX16">
        <v>9.6280033550000006</v>
      </c>
      <c r="BY16">
        <v>-2.5493722410000001E-4</v>
      </c>
      <c r="BZ16">
        <v>240</v>
      </c>
      <c r="CA16" s="8">
        <f t="shared" si="33"/>
        <v>-7.1641826336958739E-5</v>
      </c>
      <c r="CB16" s="8" t="str">
        <f t="shared" si="34"/>
        <v>NA</v>
      </c>
      <c r="CC16" s="8">
        <f t="shared" si="35"/>
        <v>-1.8329539776304127E-4</v>
      </c>
      <c r="CD16">
        <v>10.00077583</v>
      </c>
      <c r="CE16" s="1">
        <v>3.8836000000000004E-6</v>
      </c>
      <c r="CF16">
        <v>240</v>
      </c>
      <c r="CG16" s="8">
        <f t="shared" si="36"/>
        <v>-5.277232709201471E-5</v>
      </c>
      <c r="CH16" s="8" t="str">
        <f t="shared" si="37"/>
        <v>NA</v>
      </c>
      <c r="CI16" s="8">
        <f t="shared" si="38"/>
        <v>5.6655927092014708E-5</v>
      </c>
      <c r="CJ16">
        <v>9.5345558480000001</v>
      </c>
      <c r="CK16">
        <v>-3.1941676299999998E-4</v>
      </c>
      <c r="CL16">
        <v>240</v>
      </c>
      <c r="CM16" s="8">
        <f t="shared" si="39"/>
        <v>-1.5509611906467855E-4</v>
      </c>
      <c r="CN16" s="8" t="str">
        <f t="shared" si="40"/>
        <v>NA</v>
      </c>
      <c r="CO16" s="8">
        <f t="shared" si="41"/>
        <v>-1.6432064393532143E-4</v>
      </c>
      <c r="CP16">
        <v>9.4880945959999998</v>
      </c>
      <c r="CQ16">
        <v>-3.2485606019999998E-4</v>
      </c>
      <c r="CR16">
        <v>240</v>
      </c>
      <c r="CS16" s="8">
        <f t="shared" si="42"/>
        <v>-7.0600767391949947E-5</v>
      </c>
      <c r="CT16" s="8" t="str">
        <f t="shared" si="43"/>
        <v>NA</v>
      </c>
      <c r="CU16" s="8">
        <f t="shared" si="44"/>
        <v>-2.5425529280805005E-4</v>
      </c>
      <c r="CV16">
        <v>9.7535029249999994</v>
      </c>
      <c r="CW16" s="1">
        <v>-4.2148999999999999E-5</v>
      </c>
      <c r="CX16">
        <v>240</v>
      </c>
      <c r="CY16" s="8">
        <f t="shared" si="45"/>
        <v>-5.1467511661145013E-5</v>
      </c>
      <c r="CZ16" s="10" t="str">
        <f t="shared" si="46"/>
        <v>NA</v>
      </c>
      <c r="DA16" s="8">
        <f t="shared" si="47"/>
        <v>9.3185116611450134E-6</v>
      </c>
      <c r="DB16" t="s">
        <v>1</v>
      </c>
      <c r="DC16" s="5" t="s">
        <v>5</v>
      </c>
    </row>
    <row r="17" spans="1:107" x14ac:dyDescent="0.25">
      <c r="A17" s="9">
        <v>45623.348611863425</v>
      </c>
      <c r="B17">
        <v>15</v>
      </c>
      <c r="C17">
        <v>16</v>
      </c>
      <c r="D17" s="7">
        <v>45623</v>
      </c>
      <c r="E17">
        <v>8.229999995</v>
      </c>
      <c r="F17">
        <v>14.0014292</v>
      </c>
      <c r="G17">
        <v>13.937654200000001</v>
      </c>
      <c r="H17">
        <v>14.05226665</v>
      </c>
      <c r="I17">
        <v>14.17028333</v>
      </c>
      <c r="J17">
        <v>9.7267416680000007</v>
      </c>
      <c r="K17">
        <v>-5.6524262049999999E-4</v>
      </c>
      <c r="L17">
        <v>240</v>
      </c>
      <c r="M17" s="8">
        <f t="shared" si="1"/>
        <v>-1.58939765938015E-4</v>
      </c>
      <c r="N17" s="8" t="str">
        <f t="shared" si="2"/>
        <v>NA</v>
      </c>
      <c r="O17" s="8">
        <f t="shared" si="3"/>
        <v>-4.0630285456198496E-4</v>
      </c>
      <c r="P17">
        <v>10.30396678</v>
      </c>
      <c r="Q17" s="1">
        <v>2.7014999999999999E-6</v>
      </c>
      <c r="R17">
        <v>240</v>
      </c>
      <c r="S17" s="8">
        <f t="shared" si="4"/>
        <v>-5.4459729281588042E-5</v>
      </c>
      <c r="T17" s="10" t="str">
        <f t="shared" si="5"/>
        <v>NA</v>
      </c>
      <c r="U17" s="8">
        <f t="shared" si="6"/>
        <v>5.7161229281588043E-5</v>
      </c>
      <c r="V17">
        <v>10.251179280000001</v>
      </c>
      <c r="W17" s="1">
        <v>-3.1741E-5</v>
      </c>
      <c r="X17">
        <v>240</v>
      </c>
      <c r="Y17" s="8">
        <f t="shared" si="7"/>
        <v>-1.6750933570201912E-4</v>
      </c>
      <c r="Z17" s="8" t="str">
        <f t="shared" si="8"/>
        <v>NA</v>
      </c>
      <c r="AA17" s="8">
        <f t="shared" si="9"/>
        <v>1.3576833570201911E-4</v>
      </c>
      <c r="AB17">
        <v>10.05792542</v>
      </c>
      <c r="AC17">
        <v>-2.5892907300000001E-4</v>
      </c>
      <c r="AD17">
        <v>240</v>
      </c>
      <c r="AE17" s="8">
        <f t="shared" si="10"/>
        <v>-7.5105126015587227E-5</v>
      </c>
      <c r="AF17" s="8" t="str">
        <f t="shared" si="11"/>
        <v>NA</v>
      </c>
      <c r="AG17" s="8" t="s">
        <v>0</v>
      </c>
      <c r="AH17">
        <v>10.00108165</v>
      </c>
      <c r="AI17">
        <v>-3.0012422259999998E-4</v>
      </c>
      <c r="AJ17">
        <v>240</v>
      </c>
      <c r="AK17" s="8">
        <f t="shared" si="13"/>
        <v>-7.4680658908229109E-5</v>
      </c>
      <c r="AL17" s="8" t="str">
        <f t="shared" si="14"/>
        <v>NA</v>
      </c>
      <c r="AM17" s="8">
        <f t="shared" si="0"/>
        <v>-2.2544356369177086E-4</v>
      </c>
      <c r="AN17">
        <v>9.9933883429999995</v>
      </c>
      <c r="AO17">
        <v>-4.163401385E-4</v>
      </c>
      <c r="AP17">
        <v>240</v>
      </c>
      <c r="AQ17" s="8">
        <f t="shared" si="15"/>
        <v>-7.4623210998487935E-5</v>
      </c>
      <c r="AR17" s="8" t="str">
        <f t="shared" si="16"/>
        <v>NA</v>
      </c>
      <c r="AS17" s="8">
        <f t="shared" si="17"/>
        <v>-3.4171692750151206E-4</v>
      </c>
      <c r="AT17">
        <v>9.8812558530000008</v>
      </c>
      <c r="AU17">
        <v>-4.4829803490000001E-4</v>
      </c>
      <c r="AV17">
        <v>240</v>
      </c>
      <c r="AW17" s="8">
        <f t="shared" si="18"/>
        <v>-7.37858887436276E-5</v>
      </c>
      <c r="AX17" s="8" t="str">
        <f t="shared" si="19"/>
        <v>NA</v>
      </c>
      <c r="AY17" s="8">
        <f t="shared" si="20"/>
        <v>-3.745121461563724E-4</v>
      </c>
      <c r="AZ17">
        <v>9.8645291610000001</v>
      </c>
      <c r="BA17">
        <v>-4.536650661E-4</v>
      </c>
      <c r="BB17">
        <v>240</v>
      </c>
      <c r="BC17" s="8">
        <f t="shared" si="21"/>
        <v>-1.6119128167001542E-4</v>
      </c>
      <c r="BD17" s="8" t="str">
        <f t="shared" si="22"/>
        <v>NA</v>
      </c>
      <c r="BE17" s="8">
        <f t="shared" si="23"/>
        <v>-2.9247378442998458E-4</v>
      </c>
      <c r="BF17">
        <v>9.7948279459999998</v>
      </c>
      <c r="BG17" s="1">
        <v>-7.0437000000000003E-5</v>
      </c>
      <c r="BH17">
        <v>240</v>
      </c>
      <c r="BI17" s="8">
        <f t="shared" si="24"/>
        <v>-5.1768769221409811E-5</v>
      </c>
      <c r="BJ17" s="10" t="str">
        <f t="shared" si="25"/>
        <v>NA</v>
      </c>
      <c r="BK17" s="8">
        <f t="shared" si="26"/>
        <v>-1.8668230778590192E-5</v>
      </c>
      <c r="BL17">
        <v>9.6287699979999992</v>
      </c>
      <c r="BM17">
        <v>-2.6163211039999999E-4</v>
      </c>
      <c r="BN17">
        <v>240</v>
      </c>
      <c r="BO17" s="8">
        <f t="shared" si="27"/>
        <v>-7.1900511673797583E-5</v>
      </c>
      <c r="BP17" s="8" t="str">
        <f t="shared" si="28"/>
        <v>NA</v>
      </c>
      <c r="BQ17" s="8">
        <f t="shared" si="29"/>
        <v>-1.8973159872620241E-4</v>
      </c>
      <c r="BR17" s="2">
        <v>9.4477499859999998</v>
      </c>
      <c r="BS17" s="2">
        <v>-3.504437847E-4</v>
      </c>
      <c r="BT17" s="2">
        <v>172</v>
      </c>
      <c r="BU17" s="8">
        <f t="shared" si="30"/>
        <v>-1.5438090397279836E-4</v>
      </c>
      <c r="BV17" s="8" t="str">
        <f t="shared" si="31"/>
        <v>NA</v>
      </c>
      <c r="BW17" s="8">
        <f t="shared" si="32"/>
        <v>-1.9606288072720164E-4</v>
      </c>
      <c r="BX17">
        <v>9.6576945940000005</v>
      </c>
      <c r="BY17">
        <v>-2.464317363E-4</v>
      </c>
      <c r="BZ17">
        <v>240</v>
      </c>
      <c r="CA17" s="8">
        <f t="shared" si="33"/>
        <v>-7.2116499100311033E-5</v>
      </c>
      <c r="CB17" s="8" t="str">
        <f t="shared" si="34"/>
        <v>NA</v>
      </c>
      <c r="CC17" s="8">
        <f t="shared" si="35"/>
        <v>-1.7431523719968895E-4</v>
      </c>
      <c r="CD17">
        <v>9.9878583190000008</v>
      </c>
      <c r="CE17" s="1">
        <v>-2.0293E-5</v>
      </c>
      <c r="CF17">
        <v>240</v>
      </c>
      <c r="CG17" s="8">
        <f t="shared" si="36"/>
        <v>-5.278899590508939E-5</v>
      </c>
      <c r="CH17" s="8" t="str">
        <f t="shared" si="37"/>
        <v>NA</v>
      </c>
      <c r="CI17" s="8">
        <f t="shared" si="38"/>
        <v>3.2495995905089387E-5</v>
      </c>
      <c r="CJ17">
        <v>9.434365841</v>
      </c>
      <c r="CK17">
        <v>-3.7406494090000002E-4</v>
      </c>
      <c r="CL17">
        <v>240</v>
      </c>
      <c r="CM17" s="8">
        <f t="shared" si="39"/>
        <v>-1.5416220042887893E-4</v>
      </c>
      <c r="CN17" s="8" t="str">
        <f t="shared" si="40"/>
        <v>NA</v>
      </c>
      <c r="CO17" s="8">
        <f t="shared" si="41"/>
        <v>-2.1990274047112109E-4</v>
      </c>
      <c r="CP17">
        <v>9.4675891439999997</v>
      </c>
      <c r="CQ17">
        <v>-3.2744916449999999E-4</v>
      </c>
      <c r="CR17">
        <v>240</v>
      </c>
      <c r="CS17" s="8">
        <f t="shared" si="42"/>
        <v>-7.0696932620914742E-5</v>
      </c>
      <c r="CT17" s="8" t="str">
        <f t="shared" si="43"/>
        <v>NA</v>
      </c>
      <c r="CU17" s="8">
        <f t="shared" si="44"/>
        <v>-2.5675223187908523E-4</v>
      </c>
      <c r="CV17">
        <v>9.7491249880000002</v>
      </c>
      <c r="CW17" s="1">
        <v>-6.2446999999999994E-5</v>
      </c>
      <c r="CX17">
        <v>240</v>
      </c>
      <c r="CY17" s="8">
        <f t="shared" si="45"/>
        <v>-5.152721460723162E-5</v>
      </c>
      <c r="CZ17" s="10" t="str">
        <f t="shared" si="46"/>
        <v>NA</v>
      </c>
      <c r="DA17" s="8">
        <f t="shared" si="47"/>
        <v>-1.0919785392768374E-5</v>
      </c>
      <c r="DB17" t="s">
        <v>1</v>
      </c>
      <c r="DC17" s="5" t="s">
        <v>5</v>
      </c>
    </row>
    <row r="18" spans="1:107" x14ac:dyDescent="0.25">
      <c r="A18" s="9">
        <v>45623.404861111114</v>
      </c>
      <c r="B18" t="s">
        <v>0</v>
      </c>
      <c r="C18">
        <v>17</v>
      </c>
      <c r="D18" s="7">
        <v>45623</v>
      </c>
      <c r="E18">
        <v>9.438333321</v>
      </c>
      <c r="F18">
        <v>14.049870800000001</v>
      </c>
      <c r="G18">
        <v>13.967900009999999</v>
      </c>
      <c r="H18">
        <v>14.050279250000001</v>
      </c>
      <c r="I18">
        <v>14.1795542</v>
      </c>
      <c r="J18">
        <v>8.7072046360000002</v>
      </c>
      <c r="K18">
        <v>-4.679767185E-4</v>
      </c>
      <c r="L18">
        <v>240</v>
      </c>
      <c r="M18" s="8">
        <f t="shared" si="1"/>
        <v>-1.435804882970044E-4</v>
      </c>
      <c r="N18" s="8" t="str">
        <f t="shared" si="2"/>
        <v>NA</v>
      </c>
      <c r="O18" s="8">
        <f t="shared" si="3"/>
        <v>-3.2439623020299557E-4</v>
      </c>
      <c r="P18">
        <v>6.7031337420000003</v>
      </c>
      <c r="Q18">
        <v>-1.3629091369999999E-3</v>
      </c>
      <c r="R18">
        <v>240</v>
      </c>
      <c r="S18" s="8">
        <f t="shared" si="4"/>
        <v>-3.5543473907703961E-5</v>
      </c>
      <c r="T18" s="10" t="str">
        <f t="shared" si="5"/>
        <v>NA</v>
      </c>
      <c r="U18" s="8">
        <f t="shared" si="6"/>
        <v>-1.327365663092296E-3</v>
      </c>
      <c r="V18">
        <v>10.13782915</v>
      </c>
      <c r="W18" s="1">
        <v>-5.6888000000000001E-5</v>
      </c>
      <c r="X18">
        <v>240</v>
      </c>
      <c r="Y18" s="8">
        <f t="shared" si="7"/>
        <v>-1.6717127028466049E-4</v>
      </c>
      <c r="Z18" s="8" t="str">
        <f t="shared" si="8"/>
        <v>NA</v>
      </c>
      <c r="AA18" s="8">
        <f t="shared" si="9"/>
        <v>1.1028327028466049E-4</v>
      </c>
      <c r="AB18">
        <v>9.1727991820000003</v>
      </c>
      <c r="AC18">
        <v>-2.7620678120000001E-4</v>
      </c>
      <c r="AD18">
        <v>240</v>
      </c>
      <c r="AE18" s="8">
        <f t="shared" si="10"/>
        <v>-6.8983679025496624E-5</v>
      </c>
      <c r="AF18" s="8" t="str">
        <f t="shared" si="11"/>
        <v>NA</v>
      </c>
      <c r="AG18" s="8">
        <f t="shared" si="12"/>
        <v>-2.0722310217450337E-4</v>
      </c>
      <c r="AH18">
        <v>9.3817650080000003</v>
      </c>
      <c r="AI18">
        <v>-2.2734708210000001E-4</v>
      </c>
      <c r="AJ18">
        <v>240</v>
      </c>
      <c r="AK18" s="8">
        <f t="shared" si="13"/>
        <v>-7.0555198382027309E-5</v>
      </c>
      <c r="AL18" s="8" t="str">
        <f t="shared" si="14"/>
        <v>NA</v>
      </c>
      <c r="AM18" s="8">
        <f t="shared" si="0"/>
        <v>-1.567918837179727E-4</v>
      </c>
      <c r="AN18">
        <v>8.5303612869999998</v>
      </c>
      <c r="AO18">
        <v>-8.738742335E-4</v>
      </c>
      <c r="AP18">
        <v>240</v>
      </c>
      <c r="AQ18" s="8">
        <f t="shared" si="15"/>
        <v>-6.4152249855057412E-5</v>
      </c>
      <c r="AR18" s="8" t="str">
        <f t="shared" si="16"/>
        <v>NA</v>
      </c>
      <c r="AS18" s="8">
        <f t="shared" si="17"/>
        <v>-8.0972198364494263E-4</v>
      </c>
      <c r="AT18">
        <v>8.8061646059999994</v>
      </c>
      <c r="AU18">
        <v>-3.4821104080000001E-4</v>
      </c>
      <c r="AV18">
        <v>240</v>
      </c>
      <c r="AW18" s="8">
        <f t="shared" si="18"/>
        <v>-6.6226417974795345E-5</v>
      </c>
      <c r="AX18" s="8" t="str">
        <f t="shared" si="19"/>
        <v>NA</v>
      </c>
      <c r="AY18" s="8">
        <f t="shared" si="20"/>
        <v>-2.8198462282520465E-4</v>
      </c>
      <c r="AZ18">
        <v>9.1428291959999992</v>
      </c>
      <c r="BA18">
        <v>-3.0305127260000001E-4</v>
      </c>
      <c r="BB18">
        <v>240</v>
      </c>
      <c r="BC18" s="8">
        <f t="shared" si="21"/>
        <v>-1.5076387144391767E-4</v>
      </c>
      <c r="BD18" s="8" t="str">
        <f t="shared" si="22"/>
        <v>NA</v>
      </c>
      <c r="BE18" s="8">
        <f t="shared" si="23"/>
        <v>-1.5228740115608234E-4</v>
      </c>
      <c r="BF18">
        <v>9.7452566390000008</v>
      </c>
      <c r="BG18" s="1">
        <v>1.5475999999999999E-5</v>
      </c>
      <c r="BH18">
        <v>240</v>
      </c>
      <c r="BI18" s="8">
        <f t="shared" si="24"/>
        <v>-5.1674379238750877E-5</v>
      </c>
      <c r="BJ18" s="10" t="str">
        <f t="shared" si="25"/>
        <v>NA</v>
      </c>
      <c r="BK18" s="8">
        <f t="shared" si="26"/>
        <v>6.7150379238750869E-5</v>
      </c>
      <c r="BL18">
        <v>9.1103924989999996</v>
      </c>
      <c r="BM18">
        <v>-1.7983387500000001E-4</v>
      </c>
      <c r="BN18">
        <v>240</v>
      </c>
      <c r="BO18" s="8">
        <f t="shared" si="27"/>
        <v>-6.8514351996342232E-5</v>
      </c>
      <c r="BP18" s="8" t="str">
        <f t="shared" si="28"/>
        <v>NA</v>
      </c>
      <c r="BQ18" s="8">
        <f t="shared" si="29"/>
        <v>-1.1131952300365778E-4</v>
      </c>
      <c r="BR18">
        <v>8.5851033569999995</v>
      </c>
      <c r="BS18">
        <v>-2.1867747549999999E-4</v>
      </c>
      <c r="BT18">
        <v>240</v>
      </c>
      <c r="BU18" s="8">
        <f t="shared" si="30"/>
        <v>-1.4156705666269718E-4</v>
      </c>
      <c r="BV18" s="8" t="str">
        <f t="shared" si="31"/>
        <v>NA</v>
      </c>
      <c r="BW18" s="8">
        <f t="shared" si="32"/>
        <v>-7.7110418837302811E-5</v>
      </c>
      <c r="BX18">
        <v>9.109966687</v>
      </c>
      <c r="BY18">
        <v>-1.704866921E-4</v>
      </c>
      <c r="BZ18">
        <v>240</v>
      </c>
      <c r="CA18" s="8">
        <f t="shared" si="33"/>
        <v>-6.8511149693778933E-5</v>
      </c>
      <c r="CB18" s="8" t="str">
        <f t="shared" si="34"/>
        <v>NA</v>
      </c>
      <c r="CC18" s="8">
        <f t="shared" si="35"/>
        <v>-1.0197554240622106E-4</v>
      </c>
      <c r="CD18">
        <v>5.2498437520000003</v>
      </c>
      <c r="CE18">
        <v>-1.7511309009999999E-3</v>
      </c>
      <c r="CF18">
        <v>240</v>
      </c>
      <c r="CG18" s="8">
        <f t="shared" si="36"/>
        <v>-2.7837380485125141E-5</v>
      </c>
      <c r="CH18" s="8" t="str">
        <f t="shared" si="37"/>
        <v>NA</v>
      </c>
      <c r="CI18" s="8">
        <f t="shared" si="38"/>
        <v>-1.7232935205148748E-3</v>
      </c>
      <c r="CJ18">
        <v>8.4645125149999991</v>
      </c>
      <c r="CK18">
        <v>-5.5578720010000002E-4</v>
      </c>
      <c r="CL18">
        <v>240</v>
      </c>
      <c r="CM18" s="8">
        <f t="shared" si="39"/>
        <v>-1.3957853190620759E-4</v>
      </c>
      <c r="CN18" s="8" t="str">
        <f t="shared" si="40"/>
        <v>NA</v>
      </c>
      <c r="CO18" s="8">
        <f t="shared" si="41"/>
        <v>-4.1620866819379245E-4</v>
      </c>
      <c r="CP18">
        <v>8.6725178920000001</v>
      </c>
      <c r="CQ18">
        <v>-2.9467608370000001E-4</v>
      </c>
      <c r="CR18">
        <v>240</v>
      </c>
      <c r="CS18" s="8">
        <f t="shared" si="42"/>
        <v>-6.5221333066855825E-5</v>
      </c>
      <c r="CT18" s="8" t="str">
        <f t="shared" si="43"/>
        <v>NA</v>
      </c>
      <c r="CU18" s="8">
        <f t="shared" si="44"/>
        <v>-2.2945475063314419E-4</v>
      </c>
      <c r="CV18">
        <v>9.7153129259999993</v>
      </c>
      <c r="CW18" s="1">
        <v>-4.4328000000000001E-6</v>
      </c>
      <c r="CX18">
        <v>240</v>
      </c>
      <c r="CY18" s="8">
        <f t="shared" si="45"/>
        <v>-5.151560222151091E-5</v>
      </c>
      <c r="CZ18" s="10" t="str">
        <f t="shared" si="46"/>
        <v>NA</v>
      </c>
      <c r="DA18" s="8">
        <f t="shared" si="47"/>
        <v>4.7082802221510908E-5</v>
      </c>
      <c r="DB18" t="s">
        <v>4</v>
      </c>
      <c r="DC18" s="5" t="s">
        <v>5</v>
      </c>
    </row>
    <row r="19" spans="1:107" x14ac:dyDescent="0.25">
      <c r="A19" s="9">
        <v>45623.418749884258</v>
      </c>
      <c r="B19" t="s">
        <v>0</v>
      </c>
      <c r="C19">
        <v>18</v>
      </c>
      <c r="D19" s="7">
        <v>45623</v>
      </c>
      <c r="E19">
        <v>9.9250000640000007</v>
      </c>
      <c r="F19">
        <v>14.049845830000001</v>
      </c>
      <c r="G19">
        <v>13.98081661</v>
      </c>
      <c r="H19">
        <v>14.03857502</v>
      </c>
      <c r="I19">
        <v>14.14035831</v>
      </c>
      <c r="J19">
        <v>8.138699162</v>
      </c>
      <c r="K19">
        <v>-4.7453633650000002E-4</v>
      </c>
      <c r="L19">
        <v>240</v>
      </c>
      <c r="M19" s="8">
        <f t="shared" si="1"/>
        <v>-1.3450605687338385E-4</v>
      </c>
      <c r="N19" s="8" t="str">
        <f t="shared" si="2"/>
        <v>NA</v>
      </c>
      <c r="O19" s="8">
        <f t="shared" si="3"/>
        <v>-3.400302796266162E-4</v>
      </c>
      <c r="P19">
        <v>5.4482762300000003</v>
      </c>
      <c r="Q19">
        <v>-5.5429724060000003E-4</v>
      </c>
      <c r="R19">
        <v>240</v>
      </c>
      <c r="S19" s="8">
        <f t="shared" si="4"/>
        <v>-2.8912709199074742E-5</v>
      </c>
      <c r="T19" s="10" t="str">
        <f t="shared" si="5"/>
        <v>NA</v>
      </c>
      <c r="U19" s="8">
        <f t="shared" si="6"/>
        <v>-5.2538453140092527E-4</v>
      </c>
      <c r="V19">
        <v>10.066566720000001</v>
      </c>
      <c r="W19" s="1">
        <v>-8.9271000000000006E-5</v>
      </c>
      <c r="X19">
        <v>240</v>
      </c>
      <c r="Y19" s="8">
        <f t="shared" si="7"/>
        <v>-1.663673971489196E-4</v>
      </c>
      <c r="Z19" s="8" t="str">
        <f t="shared" si="8"/>
        <v>NA</v>
      </c>
      <c r="AA19" s="8">
        <f t="shared" si="9"/>
        <v>7.7096397148919594E-5</v>
      </c>
      <c r="AB19">
        <v>8.655112076</v>
      </c>
      <c r="AC19">
        <v>-4.8799954110000001E-4</v>
      </c>
      <c r="AD19">
        <v>240</v>
      </c>
      <c r="AE19" s="8">
        <f t="shared" si="10"/>
        <v>-6.5204131836291254E-5</v>
      </c>
      <c r="AF19" s="8" t="str">
        <f t="shared" si="11"/>
        <v>NA</v>
      </c>
      <c r="AG19" s="8">
        <f t="shared" si="12"/>
        <v>-4.2279540926370876E-4</v>
      </c>
      <c r="AH19">
        <v>9.1092870589999997</v>
      </c>
      <c r="AI19">
        <v>-2.9146513769999998E-4</v>
      </c>
      <c r="AJ19">
        <v>240</v>
      </c>
      <c r="AK19" s="8">
        <f t="shared" si="13"/>
        <v>-6.862570341251556E-5</v>
      </c>
      <c r="AL19" s="8" t="str">
        <f t="shared" si="14"/>
        <v>NA</v>
      </c>
      <c r="AM19" s="8">
        <f t="shared" si="0"/>
        <v>-2.228394342874844E-4</v>
      </c>
      <c r="AN19">
        <v>7.504091249</v>
      </c>
      <c r="AO19">
        <v>-8.9070295540000005E-4</v>
      </c>
      <c r="AP19">
        <v>240</v>
      </c>
      <c r="AQ19" s="8">
        <f t="shared" si="15"/>
        <v>-5.6532804060174203E-5</v>
      </c>
      <c r="AR19" s="8" t="str">
        <f t="shared" si="16"/>
        <v>NA</v>
      </c>
      <c r="AS19" s="8">
        <f t="shared" si="17"/>
        <v>-8.3417015133982583E-4</v>
      </c>
      <c r="AT19">
        <v>8.3734525039999994</v>
      </c>
      <c r="AU19">
        <v>-3.953598281E-4</v>
      </c>
      <c r="AV19">
        <v>240</v>
      </c>
      <c r="AW19" s="8">
        <f t="shared" si="18"/>
        <v>-6.3082221951777206E-5</v>
      </c>
      <c r="AX19" s="8" t="str">
        <f t="shared" si="19"/>
        <v>NA</v>
      </c>
      <c r="AY19" s="8">
        <f t="shared" si="20"/>
        <v>-3.3227760614822278E-4</v>
      </c>
      <c r="AZ19">
        <v>8.7847587740000002</v>
      </c>
      <c r="BA19">
        <v>-3.0593095800000001E-4</v>
      </c>
      <c r="BB19">
        <v>240</v>
      </c>
      <c r="BC19" s="8">
        <f t="shared" si="21"/>
        <v>-1.45183307523095E-4</v>
      </c>
      <c r="BD19" s="8" t="str">
        <f t="shared" si="22"/>
        <v>NA</v>
      </c>
      <c r="BE19" s="8">
        <f t="shared" si="23"/>
        <v>-1.6074765047690502E-4</v>
      </c>
      <c r="BF19">
        <v>9.7208683409999992</v>
      </c>
      <c r="BG19" s="1">
        <v>-6.0195000000000002E-5</v>
      </c>
      <c r="BH19">
        <v>240</v>
      </c>
      <c r="BI19" s="8">
        <f t="shared" si="24"/>
        <v>-5.1586341742042153E-5</v>
      </c>
      <c r="BJ19" s="10" t="str">
        <f t="shared" si="25"/>
        <v>NA</v>
      </c>
      <c r="BK19" s="8">
        <f t="shared" si="26"/>
        <v>-8.6086582579578494E-6</v>
      </c>
      <c r="BL19">
        <v>8.8521571080000001</v>
      </c>
      <c r="BM19">
        <v>-2.393247576E-4</v>
      </c>
      <c r="BN19">
        <v>240</v>
      </c>
      <c r="BO19" s="8">
        <f t="shared" si="27"/>
        <v>-6.668858982266919E-5</v>
      </c>
      <c r="BP19" s="8" t="str">
        <f t="shared" si="28"/>
        <v>NA</v>
      </c>
      <c r="BQ19" s="8">
        <f t="shared" si="29"/>
        <v>-1.7263616777733081E-4</v>
      </c>
      <c r="BR19">
        <v>8.2312162359999999</v>
      </c>
      <c r="BS19">
        <v>-3.146486834E-4</v>
      </c>
      <c r="BT19">
        <v>240</v>
      </c>
      <c r="BU19" s="8">
        <f t="shared" si="30"/>
        <v>-1.3603506127193751E-4</v>
      </c>
      <c r="BV19" s="8" t="str">
        <f t="shared" si="31"/>
        <v>NA</v>
      </c>
      <c r="BW19" s="8">
        <f t="shared" si="32"/>
        <v>-1.7861362212806249E-4</v>
      </c>
      <c r="BX19">
        <v>8.8678958259999998</v>
      </c>
      <c r="BY19">
        <v>-2.294552124E-4</v>
      </c>
      <c r="BZ19">
        <v>240</v>
      </c>
      <c r="CA19" s="8">
        <f t="shared" si="33"/>
        <v>-6.6807158991317141E-5</v>
      </c>
      <c r="CB19" s="8" t="str">
        <f t="shared" si="34"/>
        <v>NA</v>
      </c>
      <c r="CC19" s="8">
        <f t="shared" si="35"/>
        <v>-1.6264805340868285E-4</v>
      </c>
      <c r="CD19">
        <v>4.2785212379999997</v>
      </c>
      <c r="CE19" s="1">
        <v>-4.9971E-5</v>
      </c>
      <c r="CF19">
        <v>240</v>
      </c>
      <c r="CG19" s="8">
        <f t="shared" si="36"/>
        <v>-2.27050970131078E-5</v>
      </c>
      <c r="CH19" s="8" t="str">
        <f t="shared" si="37"/>
        <v>NA</v>
      </c>
      <c r="CI19" s="8">
        <f t="shared" si="38"/>
        <v>-2.72659029868922E-5</v>
      </c>
      <c r="CJ19">
        <v>7.7732070819999999</v>
      </c>
      <c r="CK19">
        <v>-6.3367537269999998E-4</v>
      </c>
      <c r="CL19">
        <v>240</v>
      </c>
      <c r="CM19" s="8">
        <f t="shared" si="39"/>
        <v>-1.2846566915039414E-4</v>
      </c>
      <c r="CN19" s="8" t="str">
        <f t="shared" si="40"/>
        <v>NA</v>
      </c>
      <c r="CO19" s="8">
        <f t="shared" si="41"/>
        <v>-5.052097035496059E-4</v>
      </c>
      <c r="CP19">
        <v>8.2476016879999996</v>
      </c>
      <c r="CQ19">
        <v>-3.7571617820000001E-4</v>
      </c>
      <c r="CR19">
        <v>240</v>
      </c>
      <c r="CS19" s="8">
        <f t="shared" si="42"/>
        <v>-6.2134112542434788E-5</v>
      </c>
      <c r="CT19" s="8" t="str">
        <f t="shared" si="43"/>
        <v>NA</v>
      </c>
      <c r="CU19" s="8">
        <f t="shared" si="44"/>
        <v>-3.1358206565756523E-4</v>
      </c>
      <c r="CV19">
        <v>9.7011687440000003</v>
      </c>
      <c r="CW19" s="1">
        <v>-4.5204999999999998E-5</v>
      </c>
      <c r="CX19">
        <v>240</v>
      </c>
      <c r="CY19" s="8">
        <f t="shared" si="45"/>
        <v>-5.1481800655034911E-5</v>
      </c>
      <c r="CZ19" s="10" t="str">
        <f t="shared" si="46"/>
        <v>NA</v>
      </c>
      <c r="DA19" s="8">
        <f t="shared" si="47"/>
        <v>6.2768006550349123E-6</v>
      </c>
      <c r="DB19" t="s">
        <v>4</v>
      </c>
      <c r="DC19" s="5" t="s">
        <v>5</v>
      </c>
    </row>
    <row r="20" spans="1:107" x14ac:dyDescent="0.25">
      <c r="A20" s="9">
        <v>45623.432638888888</v>
      </c>
      <c r="B20" t="s">
        <v>0</v>
      </c>
      <c r="C20">
        <v>19</v>
      </c>
      <c r="D20" s="7">
        <v>45623</v>
      </c>
      <c r="E20">
        <v>10.238333320000001</v>
      </c>
      <c r="F20">
        <v>14.02315834</v>
      </c>
      <c r="G20">
        <v>13.94806243</v>
      </c>
      <c r="H20">
        <v>14.033083319999999</v>
      </c>
      <c r="I20">
        <v>14.163149969999999</v>
      </c>
      <c r="J20">
        <v>7.5877512339999997</v>
      </c>
      <c r="K20">
        <v>-4.5898837379999998E-4</v>
      </c>
      <c r="L20">
        <v>240</v>
      </c>
      <c r="M20" s="8">
        <f t="shared" si="1"/>
        <v>-1.2568051581847192E-4</v>
      </c>
      <c r="N20" s="8" t="str">
        <f t="shared" si="2"/>
        <v>NA</v>
      </c>
      <c r="O20" s="8">
        <f t="shared" si="3"/>
        <v>-3.3330785798152808E-4</v>
      </c>
      <c r="P20">
        <v>5.1548458339999996</v>
      </c>
      <c r="Q20" s="1">
        <v>-4.6584E-5</v>
      </c>
      <c r="R20">
        <v>240</v>
      </c>
      <c r="S20" s="8">
        <f t="shared" si="4"/>
        <v>-2.7377435283645742E-5</v>
      </c>
      <c r="T20" s="10" t="str">
        <f t="shared" si="5"/>
        <v>NA</v>
      </c>
      <c r="U20" s="8">
        <f t="shared" si="6"/>
        <v>-1.9206564716354258E-5</v>
      </c>
      <c r="V20">
        <v>9.9781379139999995</v>
      </c>
      <c r="W20" s="1">
        <v>-8.8253999999999999E-5</v>
      </c>
      <c r="X20">
        <v>240</v>
      </c>
      <c r="Y20" s="8">
        <f t="shared" si="7"/>
        <v>-1.6527393706847657E-4</v>
      </c>
      <c r="Z20" s="8" t="str">
        <f t="shared" si="8"/>
        <v>NA</v>
      </c>
      <c r="AA20" s="8">
        <f t="shared" si="9"/>
        <v>7.7019937068476568E-5</v>
      </c>
      <c r="AB20">
        <v>8.1382791619999999</v>
      </c>
      <c r="AC20">
        <v>-4.262444072E-4</v>
      </c>
      <c r="AD20">
        <v>240</v>
      </c>
      <c r="AE20" s="8">
        <f t="shared" si="10"/>
        <v>-6.1417431517746718E-5</v>
      </c>
      <c r="AF20" s="8" t="str">
        <f t="shared" si="11"/>
        <v>NA</v>
      </c>
      <c r="AG20" s="8">
        <f t="shared" si="12"/>
        <v>-3.6482697568225326E-4</v>
      </c>
      <c r="AH20">
        <v>8.6723329660000008</v>
      </c>
      <c r="AI20">
        <v>-3.996056168E-4</v>
      </c>
      <c r="AJ20">
        <v>240</v>
      </c>
      <c r="AK20" s="8">
        <f t="shared" si="13"/>
        <v>-6.5447793745564595E-5</v>
      </c>
      <c r="AL20" s="8" t="str">
        <f t="shared" si="14"/>
        <v>NA</v>
      </c>
      <c r="AM20" s="8">
        <f t="shared" si="0"/>
        <v>-3.3415782305443539E-4</v>
      </c>
      <c r="AN20">
        <v>6.4256787519999996</v>
      </c>
      <c r="AO20">
        <v>-8.7568014979999998E-4</v>
      </c>
      <c r="AP20">
        <v>240</v>
      </c>
      <c r="AQ20" s="8">
        <f t="shared" si="15"/>
        <v>-4.8492891046147697E-5</v>
      </c>
      <c r="AR20" s="8" t="str">
        <f t="shared" si="16"/>
        <v>NA</v>
      </c>
      <c r="AS20" s="8">
        <f t="shared" si="17"/>
        <v>-8.2718725875385228E-4</v>
      </c>
      <c r="AT20">
        <v>7.9053691779999999</v>
      </c>
      <c r="AU20">
        <v>-3.921677802E-4</v>
      </c>
      <c r="AV20">
        <v>240</v>
      </c>
      <c r="AW20" s="8">
        <f t="shared" si="18"/>
        <v>-5.9659721723406847E-5</v>
      </c>
      <c r="AX20" s="8" t="str">
        <f t="shared" si="19"/>
        <v>NA</v>
      </c>
      <c r="AY20" s="8">
        <f t="shared" si="20"/>
        <v>-3.3250805847659316E-4</v>
      </c>
      <c r="AZ20">
        <v>8.3990766800000003</v>
      </c>
      <c r="BA20">
        <v>-3.7744376859999998E-4</v>
      </c>
      <c r="BB20">
        <v>240</v>
      </c>
      <c r="BC20" s="8">
        <f t="shared" si="21"/>
        <v>-1.3911899019715526E-4</v>
      </c>
      <c r="BD20" s="8" t="str">
        <f t="shared" si="22"/>
        <v>NA</v>
      </c>
      <c r="BE20" s="8">
        <f t="shared" si="23"/>
        <v>-2.3832477840284472E-4</v>
      </c>
      <c r="BF20">
        <v>9.7085883259999992</v>
      </c>
      <c r="BG20" s="1">
        <v>2.1444E-5</v>
      </c>
      <c r="BH20">
        <v>240</v>
      </c>
      <c r="BI20" s="8">
        <f t="shared" si="24"/>
        <v>-5.156240499715855E-5</v>
      </c>
      <c r="BJ20" s="10" t="str">
        <f t="shared" si="25"/>
        <v>NA</v>
      </c>
      <c r="BK20" s="8">
        <f t="shared" si="26"/>
        <v>7.3006404997158557E-5</v>
      </c>
      <c r="BL20">
        <v>8.6116612470000007</v>
      </c>
      <c r="BM20">
        <v>-1.7704799120000001E-4</v>
      </c>
      <c r="BN20">
        <v>240</v>
      </c>
      <c r="BO20" s="8">
        <f t="shared" si="27"/>
        <v>-6.498992039512147E-5</v>
      </c>
      <c r="BP20" s="8" t="str">
        <f t="shared" si="28"/>
        <v>NA</v>
      </c>
      <c r="BQ20" s="8">
        <f t="shared" si="29"/>
        <v>-1.1205807080487854E-4</v>
      </c>
      <c r="BR20">
        <v>7.9494629120000004</v>
      </c>
      <c r="BS20">
        <v>-2.2786269640000001E-4</v>
      </c>
      <c r="BT20">
        <v>240</v>
      </c>
      <c r="BU20" s="8">
        <f t="shared" si="30"/>
        <v>-1.3167176525017479E-4</v>
      </c>
      <c r="BV20" s="8" t="str">
        <f t="shared" si="31"/>
        <v>NA</v>
      </c>
      <c r="BW20" s="8">
        <f t="shared" si="32"/>
        <v>-9.6190931149825226E-5</v>
      </c>
      <c r="BX20">
        <v>8.6496787749999999</v>
      </c>
      <c r="BY20">
        <v>-1.4526105330000001E-4</v>
      </c>
      <c r="BZ20">
        <v>240</v>
      </c>
      <c r="CA20" s="8">
        <f t="shared" si="33"/>
        <v>-6.5276828582458725E-5</v>
      </c>
      <c r="CB20" s="8" t="str">
        <f t="shared" si="34"/>
        <v>NA</v>
      </c>
      <c r="CC20" s="8">
        <f t="shared" si="35"/>
        <v>-7.9984224717541286E-5</v>
      </c>
      <c r="CD20">
        <v>4.2533725020000004</v>
      </c>
      <c r="CE20" s="1">
        <v>4.1561999999999999E-5</v>
      </c>
      <c r="CF20">
        <v>240</v>
      </c>
      <c r="CG20" s="8">
        <f t="shared" si="36"/>
        <v>-2.258970183796643E-5</v>
      </c>
      <c r="CH20" s="8" t="str">
        <f t="shared" si="37"/>
        <v>NA</v>
      </c>
      <c r="CI20" s="8">
        <f t="shared" si="38"/>
        <v>6.4151701837966436E-5</v>
      </c>
      <c r="CJ20">
        <v>6.980812105</v>
      </c>
      <c r="CK20">
        <v>-6.7101842860000001E-4</v>
      </c>
      <c r="CL20">
        <v>240</v>
      </c>
      <c r="CM20" s="8">
        <f t="shared" si="39"/>
        <v>-1.1562741570346965E-4</v>
      </c>
      <c r="CN20" s="8" t="str">
        <f t="shared" si="40"/>
        <v>NA</v>
      </c>
      <c r="CO20" s="8">
        <f t="shared" si="41"/>
        <v>-5.5539101289653033E-4</v>
      </c>
      <c r="CP20">
        <v>7.845916227</v>
      </c>
      <c r="CQ20">
        <v>-3.1542128780000001E-4</v>
      </c>
      <c r="CR20">
        <v>240</v>
      </c>
      <c r="CS20" s="8">
        <f t="shared" si="42"/>
        <v>-5.9211046091386241E-5</v>
      </c>
      <c r="CT20" s="8" t="str">
        <f t="shared" si="43"/>
        <v>NA</v>
      </c>
      <c r="CU20" s="8">
        <f t="shared" si="44"/>
        <v>-2.5621024170861378E-4</v>
      </c>
      <c r="CV20">
        <v>9.681388342</v>
      </c>
      <c r="CW20" s="1">
        <v>3.0338E-5</v>
      </c>
      <c r="CX20">
        <v>240</v>
      </c>
      <c r="CY20" s="8">
        <f t="shared" si="45"/>
        <v>-5.141794562326912E-5</v>
      </c>
      <c r="CZ20" s="10" t="str">
        <f t="shared" si="46"/>
        <v>NA</v>
      </c>
      <c r="DA20" s="8">
        <f t="shared" si="47"/>
        <v>8.175594562326912E-5</v>
      </c>
      <c r="DB20" t="s">
        <v>4</v>
      </c>
      <c r="DC20" s="5" t="s">
        <v>5</v>
      </c>
    </row>
    <row r="21" spans="1:107" x14ac:dyDescent="0.25">
      <c r="A21" s="9">
        <v>45623.446527777778</v>
      </c>
      <c r="B21" t="s">
        <v>0</v>
      </c>
      <c r="C21">
        <v>20</v>
      </c>
      <c r="D21" s="7">
        <v>45623</v>
      </c>
      <c r="E21">
        <v>10.43833332</v>
      </c>
      <c r="F21">
        <v>14.03618333</v>
      </c>
      <c r="G21">
        <v>13.96107501</v>
      </c>
      <c r="H21">
        <v>14.0584542</v>
      </c>
      <c r="I21">
        <v>14.155295819999999</v>
      </c>
      <c r="J21">
        <v>7.0208804029999996</v>
      </c>
      <c r="K21">
        <v>-4.5133795090000002E-4</v>
      </c>
      <c r="L21">
        <v>240</v>
      </c>
      <c r="M21" s="8">
        <f t="shared" si="1"/>
        <v>-1.1655000846218877E-4</v>
      </c>
      <c r="N21" s="8" t="str">
        <f t="shared" si="2"/>
        <v>NA</v>
      </c>
      <c r="O21" s="8">
        <f t="shared" si="3"/>
        <v>-3.3478794243781124E-4</v>
      </c>
      <c r="P21">
        <v>5.148511257</v>
      </c>
      <c r="Q21" s="1">
        <v>2.0259999999999999E-5</v>
      </c>
      <c r="R21">
        <v>240</v>
      </c>
      <c r="S21" s="8">
        <f t="shared" si="4"/>
        <v>-2.7365656772762907E-5</v>
      </c>
      <c r="T21" s="10" t="str">
        <f t="shared" si="5"/>
        <v>NA</v>
      </c>
      <c r="U21" s="8">
        <f t="shared" si="6"/>
        <v>4.7625656772762903E-5</v>
      </c>
      <c r="V21">
        <v>9.8558312580000003</v>
      </c>
      <c r="W21" s="1">
        <v>-8.6110000000000001E-5</v>
      </c>
      <c r="X21">
        <v>240</v>
      </c>
      <c r="Y21" s="8">
        <f t="shared" si="7"/>
        <v>-1.6361156302149374E-4</v>
      </c>
      <c r="Z21" s="8" t="str">
        <f t="shared" si="8"/>
        <v>NA</v>
      </c>
      <c r="AA21" s="8">
        <f t="shared" si="9"/>
        <v>7.7501563021493741E-5</v>
      </c>
      <c r="AB21">
        <v>7.4512679100000003</v>
      </c>
      <c r="AC21">
        <v>-5.5010359170000001E-4</v>
      </c>
      <c r="AD21">
        <v>240</v>
      </c>
      <c r="AE21" s="8">
        <f t="shared" si="10"/>
        <v>-5.6330625008573336E-5</v>
      </c>
      <c r="AF21" s="8" t="str">
        <f t="shared" si="11"/>
        <v>NA</v>
      </c>
      <c r="AG21" s="8">
        <f t="shared" si="12"/>
        <v>-4.9377296669142663E-4</v>
      </c>
      <c r="AH21">
        <v>8.1158545770000003</v>
      </c>
      <c r="AI21">
        <v>-5.5808367869999997E-4</v>
      </c>
      <c r="AJ21">
        <v>240</v>
      </c>
      <c r="AK21" s="8">
        <f t="shared" si="13"/>
        <v>-6.135481455277596E-5</v>
      </c>
      <c r="AL21" s="8" t="str">
        <f t="shared" si="14"/>
        <v>NA</v>
      </c>
      <c r="AM21" s="8">
        <f t="shared" si="0"/>
        <v>-4.9672886414722404E-4</v>
      </c>
      <c r="AN21">
        <v>5.3690241869999999</v>
      </c>
      <c r="AO21">
        <v>-8.4381245659999999E-4</v>
      </c>
      <c r="AP21">
        <v>240</v>
      </c>
      <c r="AQ21" s="8">
        <f t="shared" si="15"/>
        <v>-4.0589130842277998E-5</v>
      </c>
      <c r="AR21" s="8" t="str">
        <f t="shared" si="16"/>
        <v>NA</v>
      </c>
      <c r="AS21" s="8">
        <f t="shared" si="17"/>
        <v>-8.0322332575772195E-4</v>
      </c>
      <c r="AT21">
        <v>7.4067441279999997</v>
      </c>
      <c r="AU21">
        <v>-4.1118544409999999E-4</v>
      </c>
      <c r="AV21">
        <v>240</v>
      </c>
      <c r="AW21" s="8">
        <f t="shared" si="18"/>
        <v>-5.5994030955306304E-5</v>
      </c>
      <c r="AX21" s="8" t="str">
        <f t="shared" si="19"/>
        <v>NA</v>
      </c>
      <c r="AY21" s="8">
        <f t="shared" si="20"/>
        <v>-3.5519141314469368E-4</v>
      </c>
      <c r="AZ21">
        <v>7.9565996009999997</v>
      </c>
      <c r="BA21">
        <v>-4.251328486E-4</v>
      </c>
      <c r="BB21">
        <v>240</v>
      </c>
      <c r="BC21" s="8">
        <f t="shared" si="21"/>
        <v>-1.3208339945949623E-4</v>
      </c>
      <c r="BD21" s="8" t="str">
        <f t="shared" si="22"/>
        <v>NA</v>
      </c>
      <c r="BE21" s="8">
        <f t="shared" si="23"/>
        <v>-2.9304944914050374E-4</v>
      </c>
      <c r="BF21">
        <v>9.6745000040000004</v>
      </c>
      <c r="BG21" s="1">
        <v>-3.9919000000000002E-5</v>
      </c>
      <c r="BH21">
        <v>240</v>
      </c>
      <c r="BI21" s="8">
        <f t="shared" si="24"/>
        <v>-5.1422446867062834E-5</v>
      </c>
      <c r="BJ21" s="10" t="str">
        <f t="shared" si="25"/>
        <v>NA</v>
      </c>
      <c r="BK21" s="8">
        <f t="shared" si="26"/>
        <v>1.1503446867062832E-5</v>
      </c>
      <c r="BL21">
        <v>8.3545495669999994</v>
      </c>
      <c r="BM21">
        <v>-2.0974910429999999E-4</v>
      </c>
      <c r="BN21">
        <v>240</v>
      </c>
      <c r="BO21" s="8">
        <f t="shared" si="27"/>
        <v>-6.3159317911871412E-5</v>
      </c>
      <c r="BP21" s="8" t="str">
        <f t="shared" si="28"/>
        <v>NA</v>
      </c>
      <c r="BQ21" s="8">
        <f t="shared" si="29"/>
        <v>-1.4658978638812858E-4</v>
      </c>
      <c r="BR21">
        <v>7.6187854069999998</v>
      </c>
      <c r="BS21">
        <v>-3.0160164829999997E-4</v>
      </c>
      <c r="BT21">
        <v>240</v>
      </c>
      <c r="BU21" s="8">
        <f t="shared" si="30"/>
        <v>-1.2647552054554639E-4</v>
      </c>
      <c r="BV21" s="8" t="str">
        <f t="shared" si="31"/>
        <v>NA</v>
      </c>
      <c r="BW21" s="8">
        <f t="shared" si="32"/>
        <v>-1.7512612775445359E-4</v>
      </c>
      <c r="BX21">
        <v>8.3948608480000004</v>
      </c>
      <c r="BY21">
        <v>-2.1855921980000001E-4</v>
      </c>
      <c r="BZ21">
        <v>240</v>
      </c>
      <c r="CA21" s="8">
        <f t="shared" si="33"/>
        <v>-6.3464066000526077E-5</v>
      </c>
      <c r="CB21" s="8" t="str">
        <f t="shared" si="34"/>
        <v>NA</v>
      </c>
      <c r="CC21" s="8">
        <f t="shared" si="35"/>
        <v>-1.5509515379947392E-4</v>
      </c>
      <c r="CD21">
        <v>4.2777858220000002</v>
      </c>
      <c r="CE21" s="1">
        <v>8.6108999999999992E-6</v>
      </c>
      <c r="CF21">
        <v>240</v>
      </c>
      <c r="CG21" s="8">
        <f t="shared" si="36"/>
        <v>-2.273752793937874E-5</v>
      </c>
      <c r="CH21" s="8" t="str">
        <f t="shared" si="37"/>
        <v>NA</v>
      </c>
      <c r="CI21" s="8">
        <f t="shared" si="38"/>
        <v>3.1348427939378743E-5</v>
      </c>
      <c r="CJ21">
        <v>6.3652883249999999</v>
      </c>
      <c r="CK21">
        <v>-3.2974712990000002E-4</v>
      </c>
      <c r="CL21">
        <v>240</v>
      </c>
      <c r="CM21" s="8">
        <f t="shared" si="39"/>
        <v>-1.0566686306549544E-4</v>
      </c>
      <c r="CN21" s="8" t="str">
        <f t="shared" si="40"/>
        <v>NA</v>
      </c>
      <c r="CO21" s="8">
        <f t="shared" si="41"/>
        <v>-2.2408026683450456E-4</v>
      </c>
      <c r="CP21">
        <v>7.4459991710000004</v>
      </c>
      <c r="CQ21">
        <v>-3.3589910009999998E-4</v>
      </c>
      <c r="CR21">
        <v>240</v>
      </c>
      <c r="CS21" s="8">
        <f t="shared" si="42"/>
        <v>-5.6290794020819064E-5</v>
      </c>
      <c r="CT21" s="8" t="str">
        <f t="shared" si="43"/>
        <v>NA</v>
      </c>
      <c r="CU21" s="8">
        <f t="shared" si="44"/>
        <v>-2.7960830607918092E-4</v>
      </c>
      <c r="CV21">
        <v>9.6583879110000002</v>
      </c>
      <c r="CW21" s="1">
        <v>-4.2320000000000001E-5</v>
      </c>
      <c r="CX21">
        <v>240</v>
      </c>
      <c r="CY21" s="8">
        <f t="shared" si="45"/>
        <v>-5.1336806963619026E-5</v>
      </c>
      <c r="CZ21" s="10" t="str">
        <f t="shared" si="46"/>
        <v>NA</v>
      </c>
      <c r="DA21" s="8">
        <f t="shared" si="47"/>
        <v>9.0168069636190241E-6</v>
      </c>
      <c r="DB21" t="s">
        <v>4</v>
      </c>
      <c r="DC21" s="5" t="s">
        <v>5</v>
      </c>
    </row>
    <row r="22" spans="1:107" x14ac:dyDescent="0.25">
      <c r="A22" s="9">
        <v>45623.460416724534</v>
      </c>
      <c r="B22" t="s">
        <v>0</v>
      </c>
      <c r="C22">
        <v>21</v>
      </c>
      <c r="D22" s="7">
        <v>45623</v>
      </c>
      <c r="E22">
        <v>10.92500006</v>
      </c>
      <c r="F22">
        <v>14.024387559999999</v>
      </c>
      <c r="G22">
        <v>13.949095850000001</v>
      </c>
      <c r="H22">
        <v>14.000504149999999</v>
      </c>
      <c r="I22">
        <v>14.12476253</v>
      </c>
      <c r="J22">
        <v>6.451507103</v>
      </c>
      <c r="K22">
        <v>-5.3502285020000004E-4</v>
      </c>
      <c r="L22">
        <v>240</v>
      </c>
      <c r="M22" s="8">
        <f t="shared" si="1"/>
        <v>-1.073360572868601E-4</v>
      </c>
      <c r="N22" s="8" t="str">
        <f t="shared" si="2"/>
        <v>NA</v>
      </c>
      <c r="O22" s="8">
        <f t="shared" si="3"/>
        <v>-4.2768679291313992E-4</v>
      </c>
      <c r="P22">
        <v>5.0805029309999998</v>
      </c>
      <c r="Q22">
        <v>-1.9028894990000001E-4</v>
      </c>
      <c r="R22">
        <v>240</v>
      </c>
      <c r="S22" s="8">
        <f t="shared" si="4"/>
        <v>-2.7025750853907197E-5</v>
      </c>
      <c r="T22" s="10" t="str">
        <f t="shared" si="5"/>
        <v>NA</v>
      </c>
      <c r="U22" s="8">
        <f t="shared" si="6"/>
        <v>-1.6326319904609281E-4</v>
      </c>
      <c r="V22">
        <v>9.7221104300000007</v>
      </c>
      <c r="W22">
        <v>-1.3524241409999999E-4</v>
      </c>
      <c r="X22">
        <v>240</v>
      </c>
      <c r="Y22" s="8">
        <f t="shared" si="7"/>
        <v>-1.6175026786817136E-4</v>
      </c>
      <c r="Z22" s="8" t="str">
        <f t="shared" si="8"/>
        <v>NA</v>
      </c>
      <c r="AA22" s="8">
        <f t="shared" si="9"/>
        <v>2.6507853768171363E-5</v>
      </c>
      <c r="AB22">
        <v>6.8747212229999999</v>
      </c>
      <c r="AC22">
        <v>-5.2863402650000005E-4</v>
      </c>
      <c r="AD22">
        <v>240</v>
      </c>
      <c r="AE22" s="8">
        <f t="shared" si="10"/>
        <v>-5.206231778710409E-5</v>
      </c>
      <c r="AF22" s="8" t="str">
        <f t="shared" si="11"/>
        <v>NA</v>
      </c>
      <c r="AG22" s="8">
        <f t="shared" si="12"/>
        <v>-4.7657170871289595E-4</v>
      </c>
      <c r="AH22">
        <v>7.4202554349999996</v>
      </c>
      <c r="AI22">
        <v>-5.6376103199999995E-4</v>
      </c>
      <c r="AJ22">
        <v>240</v>
      </c>
      <c r="AK22" s="8">
        <f t="shared" si="13"/>
        <v>-5.6193652656925536E-5</v>
      </c>
      <c r="AL22" s="8" t="str">
        <f t="shared" si="14"/>
        <v>NA</v>
      </c>
      <c r="AM22" s="8">
        <f t="shared" si="0"/>
        <v>-5.0756737934307442E-4</v>
      </c>
      <c r="AN22">
        <v>4.3922724960000004</v>
      </c>
      <c r="AO22">
        <v>-7.7190537220000002E-4</v>
      </c>
      <c r="AP22">
        <v>240</v>
      </c>
      <c r="AQ22" s="8">
        <f t="shared" si="15"/>
        <v>-3.3262714090757087E-5</v>
      </c>
      <c r="AR22" s="8" t="str">
        <f t="shared" si="16"/>
        <v>NA</v>
      </c>
      <c r="AS22" s="8">
        <f t="shared" si="17"/>
        <v>-7.3864265810924296E-4</v>
      </c>
      <c r="AT22">
        <v>6.8963379380000003</v>
      </c>
      <c r="AU22">
        <v>-3.6979529029999999E-4</v>
      </c>
      <c r="AV22">
        <v>240</v>
      </c>
      <c r="AW22" s="8">
        <f t="shared" si="18"/>
        <v>-5.2226021339486416E-5</v>
      </c>
      <c r="AX22" s="8" t="str">
        <f t="shared" si="19"/>
        <v>NA</v>
      </c>
      <c r="AY22" s="8">
        <f t="shared" si="20"/>
        <v>-3.1756926896051355E-4</v>
      </c>
      <c r="AZ22">
        <v>7.4394883570000001</v>
      </c>
      <c r="BA22">
        <v>-4.2020586180000001E-4</v>
      </c>
      <c r="BB22">
        <v>240</v>
      </c>
      <c r="BC22" s="8">
        <f t="shared" si="21"/>
        <v>-1.2377345877842409E-4</v>
      </c>
      <c r="BD22" s="8" t="str">
        <f t="shared" si="22"/>
        <v>NA</v>
      </c>
      <c r="BE22" s="8">
        <f t="shared" si="23"/>
        <v>-2.9643240302157592E-4</v>
      </c>
      <c r="BF22">
        <v>9.6739745740000007</v>
      </c>
      <c r="BG22" s="1">
        <v>-2.44E-5</v>
      </c>
      <c r="BH22">
        <v>240</v>
      </c>
      <c r="BI22" s="8">
        <f t="shared" si="24"/>
        <v>-5.1460737284231095E-5</v>
      </c>
      <c r="BJ22" s="10" t="str">
        <f t="shared" si="25"/>
        <v>NA</v>
      </c>
      <c r="BK22" s="8">
        <f t="shared" si="26"/>
        <v>2.7060737284231095E-5</v>
      </c>
      <c r="BL22">
        <v>8.1235203980000001</v>
      </c>
      <c r="BM22">
        <v>-2.2046787920000001E-4</v>
      </c>
      <c r="BN22">
        <v>240</v>
      </c>
      <c r="BO22" s="8">
        <f t="shared" si="27"/>
        <v>-6.1519483742228002E-5</v>
      </c>
      <c r="BP22" s="8" t="str">
        <f t="shared" si="28"/>
        <v>NA</v>
      </c>
      <c r="BQ22" s="8">
        <f t="shared" si="29"/>
        <v>-1.5894839545777201E-4</v>
      </c>
      <c r="BR22">
        <v>7.2724220949999996</v>
      </c>
      <c r="BS22">
        <v>-3.0742394220000001E-4</v>
      </c>
      <c r="BT22">
        <v>240</v>
      </c>
      <c r="BU22" s="8">
        <f t="shared" si="30"/>
        <v>-1.2099391694696661E-4</v>
      </c>
      <c r="BV22" s="8" t="str">
        <f t="shared" si="31"/>
        <v>NA</v>
      </c>
      <c r="BW22" s="8">
        <f t="shared" si="32"/>
        <v>-1.864300252530334E-4</v>
      </c>
      <c r="BX22">
        <v>8.1585166630000003</v>
      </c>
      <c r="BY22">
        <v>-2.6797023679999999E-4</v>
      </c>
      <c r="BZ22">
        <v>240</v>
      </c>
      <c r="CA22" s="8">
        <f t="shared" si="33"/>
        <v>-6.1784510731787391E-5</v>
      </c>
      <c r="CB22" s="8" t="str">
        <f t="shared" si="34"/>
        <v>NA</v>
      </c>
      <c r="CC22" s="8">
        <f t="shared" si="35"/>
        <v>-2.0618572606821261E-4</v>
      </c>
      <c r="CD22">
        <v>4.3361816739999997</v>
      </c>
      <c r="CE22" s="1">
        <v>3.6785000000000001E-5</v>
      </c>
      <c r="CF22">
        <v>240</v>
      </c>
      <c r="CG22" s="8">
        <f t="shared" si="36"/>
        <v>-2.3066331654637173E-5</v>
      </c>
      <c r="CH22" s="8" t="str">
        <f t="shared" si="37"/>
        <v>NA</v>
      </c>
      <c r="CI22" s="8">
        <f t="shared" si="38"/>
        <v>5.9851331654637178E-5</v>
      </c>
      <c r="CJ22">
        <v>6.0311149799999999</v>
      </c>
      <c r="CK22">
        <v>-2.7499757289999998E-4</v>
      </c>
      <c r="CL22">
        <v>240</v>
      </c>
      <c r="CM22" s="8">
        <f t="shared" si="39"/>
        <v>-1.0034184147389291E-4</v>
      </c>
      <c r="CN22" s="8" t="str">
        <f t="shared" si="40"/>
        <v>NA</v>
      </c>
      <c r="CO22" s="8">
        <f t="shared" si="41"/>
        <v>-1.7465573142610709E-4</v>
      </c>
      <c r="CP22">
        <v>7.0731524769999998</v>
      </c>
      <c r="CQ22">
        <v>-3.043568878E-4</v>
      </c>
      <c r="CR22">
        <v>240</v>
      </c>
      <c r="CS22" s="8">
        <f t="shared" si="42"/>
        <v>-5.3565039231295743E-5</v>
      </c>
      <c r="CT22" s="8" t="str">
        <f t="shared" si="43"/>
        <v>NA</v>
      </c>
      <c r="CU22" s="8">
        <f t="shared" si="44"/>
        <v>-2.5079184856870428E-4</v>
      </c>
      <c r="CV22">
        <v>9.6513125100000003</v>
      </c>
      <c r="CW22" s="1">
        <v>-2.4262000000000002E-6</v>
      </c>
      <c r="CX22">
        <v>240</v>
      </c>
      <c r="CY22" s="8">
        <f t="shared" si="45"/>
        <v>-5.1340186365588326E-5</v>
      </c>
      <c r="CZ22" s="10" t="str">
        <f t="shared" si="46"/>
        <v>NA</v>
      </c>
      <c r="DA22" s="8">
        <f t="shared" si="47"/>
        <v>4.8913986365588325E-5</v>
      </c>
      <c r="DB22" t="s">
        <v>4</v>
      </c>
      <c r="DC22" s="5" t="s">
        <v>5</v>
      </c>
    </row>
    <row r="23" spans="1:107" x14ac:dyDescent="0.25">
      <c r="A23" s="9">
        <v>45623.474305671298</v>
      </c>
      <c r="B23" t="s">
        <v>0</v>
      </c>
      <c r="C23">
        <v>22</v>
      </c>
      <c r="D23" s="7">
        <v>45623</v>
      </c>
      <c r="E23">
        <v>11.238333320000001</v>
      </c>
      <c r="F23">
        <v>13.99265836</v>
      </c>
      <c r="G23">
        <v>13.92245003</v>
      </c>
      <c r="H23">
        <v>14.057899949999999</v>
      </c>
      <c r="I23">
        <v>14.168995779999999</v>
      </c>
      <c r="J23">
        <v>5.8723987839999996</v>
      </c>
      <c r="K23">
        <v>-4.4060636759999999E-4</v>
      </c>
      <c r="L23">
        <v>240</v>
      </c>
      <c r="M23" s="8">
        <f t="shared" si="1"/>
        <v>-9.7917786991186511E-5</v>
      </c>
      <c r="N23" s="8" t="str">
        <f t="shared" si="2"/>
        <v>NA</v>
      </c>
      <c r="O23" s="8">
        <f t="shared" si="3"/>
        <v>-3.4268858060881348E-4</v>
      </c>
      <c r="P23">
        <v>4.9651929240000001</v>
      </c>
      <c r="Q23" s="1">
        <v>-1.0865E-5</v>
      </c>
      <c r="R23">
        <v>240</v>
      </c>
      <c r="S23" s="8">
        <f t="shared" si="4"/>
        <v>-2.643344498648565E-5</v>
      </c>
      <c r="T23" s="10" t="str">
        <f t="shared" si="5"/>
        <v>NA</v>
      </c>
      <c r="U23" s="8">
        <f t="shared" si="6"/>
        <v>1.5568444986485652E-5</v>
      </c>
      <c r="V23">
        <v>9.5914695699999992</v>
      </c>
      <c r="W23">
        <v>-1.2282687720000001E-4</v>
      </c>
      <c r="X23">
        <v>240</v>
      </c>
      <c r="Y23" s="8">
        <f t="shared" si="7"/>
        <v>-1.5993046603827291E-4</v>
      </c>
      <c r="Z23" s="8" t="str">
        <f t="shared" si="8"/>
        <v>NA</v>
      </c>
      <c r="AA23" s="8">
        <f t="shared" si="9"/>
        <v>3.7103588838272901E-5</v>
      </c>
      <c r="AB23">
        <v>6.2060783150000001</v>
      </c>
      <c r="AC23">
        <v>-5.2521595520000003E-4</v>
      </c>
      <c r="AD23">
        <v>240</v>
      </c>
      <c r="AE23" s="8">
        <f t="shared" si="10"/>
        <v>-4.7080207429843298E-5</v>
      </c>
      <c r="AF23" s="8" t="str">
        <f t="shared" si="11"/>
        <v>NA</v>
      </c>
      <c r="AG23" s="8">
        <f t="shared" si="12"/>
        <v>-4.7813574777015675E-4</v>
      </c>
      <c r="AH23">
        <v>6.817717085</v>
      </c>
      <c r="AI23">
        <v>-4.4204584679999998E-4</v>
      </c>
      <c r="AJ23">
        <v>240</v>
      </c>
      <c r="AK23" s="8">
        <f t="shared" si="13"/>
        <v>-5.1720187575458685E-5</v>
      </c>
      <c r="AL23" s="8" t="str">
        <f t="shared" si="14"/>
        <v>NA</v>
      </c>
      <c r="AM23" s="8">
        <f t="shared" si="0"/>
        <v>-3.9032565922454129E-4</v>
      </c>
      <c r="AN23">
        <v>3.530062086</v>
      </c>
      <c r="AO23">
        <v>-6.7641637750000001E-4</v>
      </c>
      <c r="AP23">
        <v>240</v>
      </c>
      <c r="AQ23" s="8">
        <f t="shared" si="15"/>
        <v>-2.677956139345066E-5</v>
      </c>
      <c r="AR23" s="8" t="str">
        <f t="shared" si="16"/>
        <v>NA</v>
      </c>
      <c r="AS23" s="8">
        <f t="shared" si="17"/>
        <v>-6.496368161065493E-4</v>
      </c>
      <c r="AT23">
        <v>6.4693670929999998</v>
      </c>
      <c r="AU23">
        <v>-3.6141066220000002E-4</v>
      </c>
      <c r="AV23">
        <v>240</v>
      </c>
      <c r="AW23" s="8">
        <f t="shared" si="18"/>
        <v>-4.9077554168480118E-5</v>
      </c>
      <c r="AX23" s="8" t="str">
        <f t="shared" si="19"/>
        <v>NA</v>
      </c>
      <c r="AY23" s="8">
        <f t="shared" si="20"/>
        <v>-3.1233310803151991E-4</v>
      </c>
      <c r="AZ23">
        <v>6.8700004239999997</v>
      </c>
      <c r="BA23">
        <v>-5.5132242360000005E-4</v>
      </c>
      <c r="BB23">
        <v>240</v>
      </c>
      <c r="BC23" s="8">
        <f t="shared" si="21"/>
        <v>-1.1455203621038571E-4</v>
      </c>
      <c r="BD23" s="8" t="str">
        <f t="shared" si="22"/>
        <v>NA</v>
      </c>
      <c r="BE23" s="8">
        <f t="shared" si="23"/>
        <v>-4.3677038738961437E-4</v>
      </c>
      <c r="BF23">
        <v>9.6377579010000005</v>
      </c>
      <c r="BG23" s="1">
        <v>1.4975E-5</v>
      </c>
      <c r="BH23">
        <v>240</v>
      </c>
      <c r="BI23" s="8">
        <f t="shared" si="24"/>
        <v>-5.1309011989792913E-5</v>
      </c>
      <c r="BJ23" s="10" t="str">
        <f t="shared" si="25"/>
        <v>NA</v>
      </c>
      <c r="BK23" s="8">
        <f t="shared" si="26"/>
        <v>6.6284011989792911E-5</v>
      </c>
      <c r="BL23">
        <v>7.87560459</v>
      </c>
      <c r="BM23">
        <v>-1.6763387810000001E-4</v>
      </c>
      <c r="BN23">
        <v>240</v>
      </c>
      <c r="BO23" s="8">
        <f t="shared" si="27"/>
        <v>-5.9745475147557169E-5</v>
      </c>
      <c r="BP23" s="8" t="str">
        <f t="shared" si="28"/>
        <v>NA</v>
      </c>
      <c r="BQ23" s="8">
        <f t="shared" si="29"/>
        <v>-1.0788840295244284E-4</v>
      </c>
      <c r="BR23">
        <v>6.9267024990000001</v>
      </c>
      <c r="BS23">
        <v>-2.7254413120000003E-4</v>
      </c>
      <c r="BT23">
        <v>240</v>
      </c>
      <c r="BU23" s="8">
        <f t="shared" si="30"/>
        <v>-1.1549750022024413E-4</v>
      </c>
      <c r="BV23" s="8" t="str">
        <f t="shared" si="31"/>
        <v>NA</v>
      </c>
      <c r="BW23" s="8">
        <f t="shared" si="32"/>
        <v>-1.570466309797559E-4</v>
      </c>
      <c r="BX23">
        <v>7.7518724900000002</v>
      </c>
      <c r="BY23">
        <v>-3.142852996E-4</v>
      </c>
      <c r="BZ23">
        <v>240</v>
      </c>
      <c r="CA23" s="8">
        <f t="shared" si="33"/>
        <v>-5.8806825546624739E-5</v>
      </c>
      <c r="CB23" s="8" t="str">
        <f t="shared" si="34"/>
        <v>NA</v>
      </c>
      <c r="CC23" s="8">
        <f t="shared" si="35"/>
        <v>-2.5547847405337529E-4</v>
      </c>
      <c r="CD23">
        <v>4.3767554119999996</v>
      </c>
      <c r="CE23" s="1">
        <v>5.083E-5</v>
      </c>
      <c r="CF23">
        <v>240</v>
      </c>
      <c r="CG23" s="8">
        <f t="shared" si="36"/>
        <v>-2.3300750881841328E-5</v>
      </c>
      <c r="CH23" s="8" t="str">
        <f t="shared" si="37"/>
        <v>NA</v>
      </c>
      <c r="CI23" s="8">
        <f t="shared" si="38"/>
        <v>7.4130750881841321E-5</v>
      </c>
      <c r="CJ23">
        <v>5.6768304169999997</v>
      </c>
      <c r="CK23">
        <v>-2.710872189E-4</v>
      </c>
      <c r="CL23">
        <v>240</v>
      </c>
      <c r="CM23" s="8">
        <f t="shared" si="39"/>
        <v>-9.4656833093727179E-5</v>
      </c>
      <c r="CN23" s="8" t="str">
        <f t="shared" si="40"/>
        <v>NA</v>
      </c>
      <c r="CO23" s="8">
        <f t="shared" si="41"/>
        <v>-1.7643038580627282E-4</v>
      </c>
      <c r="CP23">
        <v>6.7178766809999999</v>
      </c>
      <c r="CQ23">
        <v>-3.310336407E-4</v>
      </c>
      <c r="CR23">
        <v>240</v>
      </c>
      <c r="CS23" s="8">
        <f t="shared" si="42"/>
        <v>-5.0962783834864837E-5</v>
      </c>
      <c r="CT23" s="8" t="str">
        <f t="shared" si="43"/>
        <v>NA</v>
      </c>
      <c r="CU23" s="8">
        <f t="shared" si="44"/>
        <v>-2.8007085686513515E-4</v>
      </c>
      <c r="CV23">
        <v>9.6192987680000002</v>
      </c>
      <c r="CW23" s="1">
        <v>-1.1877E-5</v>
      </c>
      <c r="CX23">
        <v>240</v>
      </c>
      <c r="CY23" s="8">
        <f t="shared" si="45"/>
        <v>-5.1210740183616919E-5</v>
      </c>
      <c r="CZ23" s="10" t="str">
        <f t="shared" si="46"/>
        <v>NA</v>
      </c>
      <c r="DA23" s="8">
        <f t="shared" si="47"/>
        <v>3.9333740183616918E-5</v>
      </c>
      <c r="DB23" t="s">
        <v>4</v>
      </c>
      <c r="DC23" s="5" t="s">
        <v>5</v>
      </c>
    </row>
    <row r="24" spans="1:107" x14ac:dyDescent="0.25">
      <c r="A24" s="9">
        <v>45623.488194618054</v>
      </c>
      <c r="B24" t="s">
        <v>0</v>
      </c>
      <c r="C24">
        <v>23</v>
      </c>
      <c r="D24" s="7">
        <v>45623</v>
      </c>
      <c r="E24">
        <v>11.43833332</v>
      </c>
      <c r="F24">
        <v>14.02700832</v>
      </c>
      <c r="G24">
        <v>13.951958360000001</v>
      </c>
      <c r="H24">
        <v>14.00350418</v>
      </c>
      <c r="I24">
        <v>14.10014168</v>
      </c>
      <c r="J24">
        <v>5.3419704039999996</v>
      </c>
      <c r="K24">
        <v>-4.2984111219999998E-4</v>
      </c>
      <c r="L24">
        <v>240</v>
      </c>
      <c r="M24" s="8">
        <f t="shared" si="1"/>
        <v>-8.9270299819439164E-5</v>
      </c>
      <c r="N24" s="8" t="str">
        <f t="shared" si="2"/>
        <v>NA</v>
      </c>
      <c r="O24" s="8">
        <f t="shared" si="3"/>
        <v>-3.4057081238056083E-4</v>
      </c>
      <c r="P24">
        <v>4.9755162640000004</v>
      </c>
      <c r="Q24" s="1">
        <v>2.2549999999999999E-5</v>
      </c>
      <c r="R24">
        <v>240</v>
      </c>
      <c r="S24" s="8">
        <f t="shared" si="4"/>
        <v>-2.6509533773849241E-5</v>
      </c>
      <c r="T24" s="10" t="str">
        <f t="shared" si="5"/>
        <v>NA</v>
      </c>
      <c r="U24" s="8">
        <f t="shared" si="6"/>
        <v>4.9059533773849237E-5</v>
      </c>
      <c r="V24">
        <v>9.4343757830000001</v>
      </c>
      <c r="W24">
        <v>-1.1066793010000001E-4</v>
      </c>
      <c r="X24">
        <v>240</v>
      </c>
      <c r="Y24" s="8">
        <f t="shared" si="7"/>
        <v>-1.5765897057891417E-4</v>
      </c>
      <c r="Z24" s="8" t="str">
        <f t="shared" si="8"/>
        <v>NA</v>
      </c>
      <c r="AA24" s="8">
        <f t="shared" si="9"/>
        <v>4.6991040478914164E-5</v>
      </c>
      <c r="AB24">
        <v>5.7780304070000001</v>
      </c>
      <c r="AC24">
        <v>-3.3275323570000002E-4</v>
      </c>
      <c r="AD24">
        <v>240</v>
      </c>
      <c r="AE24" s="8">
        <f t="shared" si="10"/>
        <v>-4.3908878588480981E-5</v>
      </c>
      <c r="AF24" s="8" t="str">
        <f t="shared" si="11"/>
        <v>NA</v>
      </c>
      <c r="AG24" s="8">
        <f t="shared" si="12"/>
        <v>-2.8884435711151903E-4</v>
      </c>
      <c r="AH24">
        <v>6.2570370869999996</v>
      </c>
      <c r="AI24">
        <v>-4.5221420390000001E-4</v>
      </c>
      <c r="AJ24">
        <v>240</v>
      </c>
      <c r="AK24" s="8">
        <f t="shared" si="13"/>
        <v>-4.7548985108119684E-5</v>
      </c>
      <c r="AL24" s="8" t="str">
        <f t="shared" si="14"/>
        <v>NA</v>
      </c>
      <c r="AM24" s="8">
        <f t="shared" si="0"/>
        <v>-4.0466521879188035E-4</v>
      </c>
      <c r="AN24">
        <v>2.7700974989999998</v>
      </c>
      <c r="AO24">
        <v>-5.7938540739999999E-4</v>
      </c>
      <c r="AP24">
        <v>240</v>
      </c>
      <c r="AQ24" s="8">
        <f t="shared" si="15"/>
        <v>-2.1050750202783728E-5</v>
      </c>
      <c r="AR24" s="8" t="str">
        <f t="shared" si="16"/>
        <v>NA</v>
      </c>
      <c r="AS24" s="8">
        <f t="shared" si="17"/>
        <v>-5.5833465719721631E-4</v>
      </c>
      <c r="AT24">
        <v>6.0479599869999996</v>
      </c>
      <c r="AU24">
        <v>-3.7537025279999999E-4</v>
      </c>
      <c r="AV24">
        <v>240</v>
      </c>
      <c r="AW24" s="8">
        <f t="shared" si="18"/>
        <v>-4.5960149405834378E-5</v>
      </c>
      <c r="AX24" s="8" t="str">
        <f t="shared" si="19"/>
        <v>NA</v>
      </c>
      <c r="AY24" s="8">
        <f t="shared" si="20"/>
        <v>-3.294101033941656E-4</v>
      </c>
      <c r="AZ24">
        <v>6.2540591860000001</v>
      </c>
      <c r="BA24">
        <v>-4.393159724E-4</v>
      </c>
      <c r="BB24">
        <v>240</v>
      </c>
      <c r="BC24" s="8">
        <f t="shared" si="21"/>
        <v>-1.0451232343119843E-4</v>
      </c>
      <c r="BD24" s="8" t="str">
        <f t="shared" si="22"/>
        <v>NA</v>
      </c>
      <c r="BE24" s="8">
        <f t="shared" si="23"/>
        <v>-3.348036489688016E-4</v>
      </c>
      <c r="BF24">
        <v>9.6318345860000001</v>
      </c>
      <c r="BG24" s="1">
        <v>-4.9311999999999998E-5</v>
      </c>
      <c r="BH24">
        <v>240</v>
      </c>
      <c r="BI24" s="8">
        <f t="shared" si="24"/>
        <v>-5.1318381995685137E-5</v>
      </c>
      <c r="BJ24" s="10" t="str">
        <f t="shared" si="25"/>
        <v>NA</v>
      </c>
      <c r="BK24" s="8">
        <f t="shared" si="26"/>
        <v>2.0063819956851387E-6</v>
      </c>
      <c r="BL24">
        <v>7.6462850189999996</v>
      </c>
      <c r="BM24">
        <v>-2.2220060429999999E-4</v>
      </c>
      <c r="BN24">
        <v>240</v>
      </c>
      <c r="BO24" s="8">
        <f t="shared" si="27"/>
        <v>-5.8106270978679527E-5</v>
      </c>
      <c r="BP24" s="8" t="str">
        <f t="shared" si="28"/>
        <v>NA</v>
      </c>
      <c r="BQ24" s="8">
        <f t="shared" si="29"/>
        <v>-1.6409433332132046E-4</v>
      </c>
      <c r="BR24">
        <v>6.5726183669999996</v>
      </c>
      <c r="BS24">
        <v>-2.7823795289999998E-4</v>
      </c>
      <c r="BT24">
        <v>240</v>
      </c>
      <c r="BU24" s="8">
        <f t="shared" si="30"/>
        <v>-1.0983580361686383E-4</v>
      </c>
      <c r="BV24" s="8" t="str">
        <f t="shared" si="31"/>
        <v>NA</v>
      </c>
      <c r="BW24" s="8">
        <f t="shared" si="32"/>
        <v>-1.6840214928313615E-4</v>
      </c>
      <c r="BX24">
        <v>7.3693683129999998</v>
      </c>
      <c r="BY24">
        <v>-3.2379766600000001E-4</v>
      </c>
      <c r="BZ24">
        <v>240</v>
      </c>
      <c r="CA24" s="8">
        <f t="shared" si="33"/>
        <v>-5.6001903025173174E-5</v>
      </c>
      <c r="CB24" s="8" t="str">
        <f t="shared" si="34"/>
        <v>NA</v>
      </c>
      <c r="CC24" s="8">
        <f t="shared" si="35"/>
        <v>-2.6779576297482685E-4</v>
      </c>
      <c r="CD24">
        <v>4.4380029319999998</v>
      </c>
      <c r="CE24" s="1">
        <v>9.8169000000000008E-6</v>
      </c>
      <c r="CF24">
        <v>240</v>
      </c>
      <c r="CG24" s="8">
        <f t="shared" si="36"/>
        <v>-2.3645664564608071E-5</v>
      </c>
      <c r="CH24" s="8" t="str">
        <f t="shared" si="37"/>
        <v>NA</v>
      </c>
      <c r="CI24" s="8">
        <f t="shared" si="38"/>
        <v>3.3462564564608075E-5</v>
      </c>
      <c r="CJ24">
        <v>5.337443328</v>
      </c>
      <c r="CK24">
        <v>-3.0191474430000002E-4</v>
      </c>
      <c r="CL24">
        <v>240</v>
      </c>
      <c r="CM24" s="8">
        <f t="shared" si="39"/>
        <v>-8.9194647316474579E-5</v>
      </c>
      <c r="CN24" s="8" t="str">
        <f t="shared" si="40"/>
        <v>NA</v>
      </c>
      <c r="CO24" s="8">
        <f t="shared" si="41"/>
        <v>-2.1272009698352544E-4</v>
      </c>
      <c r="CP24">
        <v>6.3595608490000002</v>
      </c>
      <c r="CQ24">
        <v>-3.1418908739999998E-4</v>
      </c>
      <c r="CR24">
        <v>240</v>
      </c>
      <c r="CS24" s="8">
        <f t="shared" si="42"/>
        <v>-4.8328092018432684E-5</v>
      </c>
      <c r="CT24" s="8" t="str">
        <f t="shared" si="43"/>
        <v>NA</v>
      </c>
      <c r="CU24" s="8">
        <f t="shared" si="44"/>
        <v>-2.658609953815673E-4</v>
      </c>
      <c r="CV24">
        <v>9.6162012739999998</v>
      </c>
      <c r="CW24" s="1">
        <v>-3.6585999999999998E-5</v>
      </c>
      <c r="CX24">
        <v>240</v>
      </c>
      <c r="CY24" s="8">
        <f t="shared" si="45"/>
        <v>-5.1235087762389241E-5</v>
      </c>
      <c r="CZ24" s="10" t="str">
        <f t="shared" si="46"/>
        <v>NA</v>
      </c>
      <c r="DA24" s="8">
        <f t="shared" si="47"/>
        <v>1.4649087762389242E-5</v>
      </c>
      <c r="DB24" t="s">
        <v>4</v>
      </c>
      <c r="DC24" s="5" t="s">
        <v>5</v>
      </c>
    </row>
    <row r="25" spans="1:107" x14ac:dyDescent="0.25">
      <c r="A25" s="9">
        <v>45623.502083564817</v>
      </c>
      <c r="B25" t="s">
        <v>0</v>
      </c>
      <c r="C25">
        <v>24</v>
      </c>
      <c r="D25" s="7">
        <v>45623</v>
      </c>
      <c r="E25">
        <v>11.92500006</v>
      </c>
      <c r="F25">
        <v>14.0042291</v>
      </c>
      <c r="G25">
        <v>13.931220789999999</v>
      </c>
      <c r="H25">
        <v>14.03972497</v>
      </c>
      <c r="I25">
        <v>14.18508338</v>
      </c>
      <c r="J25">
        <v>4.8117437499999998</v>
      </c>
      <c r="K25">
        <v>-4.827930642E-4</v>
      </c>
      <c r="L25">
        <v>240</v>
      </c>
      <c r="M25" s="8">
        <f t="shared" si="1"/>
        <v>-8.0587068525015353E-5</v>
      </c>
      <c r="N25" s="8" t="str">
        <f t="shared" si="2"/>
        <v>NA</v>
      </c>
      <c r="O25" s="8">
        <f t="shared" si="3"/>
        <v>-4.0220599567498462E-4</v>
      </c>
      <c r="P25">
        <v>5.00916125</v>
      </c>
      <c r="Q25" s="1">
        <v>2.5876000000000001E-5</v>
      </c>
      <c r="R25">
        <v>240</v>
      </c>
      <c r="S25" s="8">
        <f t="shared" si="4"/>
        <v>-2.6710066935675952E-5</v>
      </c>
      <c r="T25" s="10" t="str">
        <f t="shared" si="5"/>
        <v>NA</v>
      </c>
      <c r="U25" s="8">
        <f t="shared" si="6"/>
        <v>5.2586066935675956E-5</v>
      </c>
      <c r="V25">
        <v>9.2924979529999998</v>
      </c>
      <c r="W25">
        <v>-1.5399972800000001E-4</v>
      </c>
      <c r="X25">
        <v>240</v>
      </c>
      <c r="Y25" s="8">
        <f t="shared" si="7"/>
        <v>-1.5563072520372183E-4</v>
      </c>
      <c r="Z25" s="8" t="str">
        <f t="shared" si="8"/>
        <v>NA</v>
      </c>
      <c r="AA25" s="8">
        <f t="shared" si="9"/>
        <v>1.630997203721829E-6</v>
      </c>
      <c r="AB25">
        <v>5.3035345889999999</v>
      </c>
      <c r="AC25">
        <v>-3.7426013970000001E-4</v>
      </c>
      <c r="AD25">
        <v>240</v>
      </c>
      <c r="AE25" s="8">
        <f t="shared" si="10"/>
        <v>-4.0372722530205953E-5</v>
      </c>
      <c r="AF25" s="8" t="str">
        <f t="shared" si="11"/>
        <v>NA</v>
      </c>
      <c r="AG25" s="8">
        <f t="shared" si="12"/>
        <v>-3.3388741716979404E-4</v>
      </c>
      <c r="AH25">
        <v>5.7091770569999998</v>
      </c>
      <c r="AI25">
        <v>-4.4806424010000002E-4</v>
      </c>
      <c r="AJ25">
        <v>240</v>
      </c>
      <c r="AK25" s="8">
        <f t="shared" si="13"/>
        <v>-4.3460642582806166E-5</v>
      </c>
      <c r="AL25" s="8" t="str">
        <f t="shared" si="14"/>
        <v>NA</v>
      </c>
      <c r="AM25" s="8">
        <f t="shared" si="0"/>
        <v>-4.0460359751719383E-4</v>
      </c>
      <c r="AN25">
        <v>2.144237087</v>
      </c>
      <c r="AO25">
        <v>-4.7869850699999998E-4</v>
      </c>
      <c r="AP25">
        <v>240</v>
      </c>
      <c r="AQ25" s="8">
        <f t="shared" si="15"/>
        <v>-1.6322829143413E-5</v>
      </c>
      <c r="AR25" s="8">
        <f t="shared" si="16"/>
        <v>4.6399847652597149E-6</v>
      </c>
      <c r="AS25" s="8">
        <f t="shared" si="17"/>
        <v>-4.670156626218467E-4</v>
      </c>
      <c r="AT25">
        <v>5.6345608189999998</v>
      </c>
      <c r="AU25">
        <v>-4.0127732480000001E-4</v>
      </c>
      <c r="AV25">
        <v>240</v>
      </c>
      <c r="AW25" s="8">
        <f t="shared" si="18"/>
        <v>-4.2892632584479789E-5</v>
      </c>
      <c r="AX25" s="8" t="str">
        <f t="shared" si="19"/>
        <v>NA</v>
      </c>
      <c r="AY25" s="8">
        <f t="shared" si="20"/>
        <v>-3.583846922155202E-4</v>
      </c>
      <c r="AZ25">
        <v>5.6899283589999996</v>
      </c>
      <c r="BA25">
        <v>-5.1730250669999997E-4</v>
      </c>
      <c r="BB25">
        <v>240</v>
      </c>
      <c r="BC25" s="8">
        <f t="shared" si="21"/>
        <v>-9.5294901472914301E-5</v>
      </c>
      <c r="BD25" s="8" t="str">
        <f t="shared" si="22"/>
        <v>NA</v>
      </c>
      <c r="BE25" s="8">
        <f t="shared" si="23"/>
        <v>-4.2200760522708564E-4</v>
      </c>
      <c r="BF25">
        <v>9.6087050079999994</v>
      </c>
      <c r="BG25" s="1">
        <v>2.4765000000000001E-5</v>
      </c>
      <c r="BH25">
        <v>240</v>
      </c>
      <c r="BI25" s="8">
        <f t="shared" si="24"/>
        <v>-5.1235953709584552E-5</v>
      </c>
      <c r="BJ25" s="10" t="str">
        <f t="shared" si="25"/>
        <v>NA</v>
      </c>
      <c r="BK25" s="8">
        <f t="shared" si="26"/>
        <v>7.6000953709584549E-5</v>
      </c>
      <c r="BL25">
        <v>7.4109062310000002</v>
      </c>
      <c r="BM25">
        <v>-1.5893727270000001E-4</v>
      </c>
      <c r="BN25">
        <v>240</v>
      </c>
      <c r="BO25" s="8">
        <f t="shared" si="27"/>
        <v>-5.6414916494011649E-5</v>
      </c>
      <c r="BP25" s="8" t="str">
        <f t="shared" si="28"/>
        <v>NA</v>
      </c>
      <c r="BQ25" s="8">
        <f t="shared" si="29"/>
        <v>-1.0252235620598836E-4</v>
      </c>
      <c r="BR25">
        <v>6.2696249780000004</v>
      </c>
      <c r="BS25">
        <v>-2.499748782E-4</v>
      </c>
      <c r="BT25">
        <v>240</v>
      </c>
      <c r="BU25" s="8">
        <f t="shared" si="30"/>
        <v>-1.0500365854441729E-4</v>
      </c>
      <c r="BV25" s="8" t="str">
        <f t="shared" si="31"/>
        <v>NA</v>
      </c>
      <c r="BW25" s="8">
        <f t="shared" si="32"/>
        <v>-1.4497121965558271E-4</v>
      </c>
      <c r="BX25">
        <v>7.0206162409999999</v>
      </c>
      <c r="BY25">
        <v>-2.803323704E-4</v>
      </c>
      <c r="BZ25">
        <v>240</v>
      </c>
      <c r="CA25" s="8">
        <f t="shared" si="33"/>
        <v>-5.3443865922329056E-5</v>
      </c>
      <c r="CB25" s="8" t="str">
        <f t="shared" si="34"/>
        <v>NA</v>
      </c>
      <c r="CC25" s="8">
        <f t="shared" si="35"/>
        <v>-2.2688850447767094E-4</v>
      </c>
      <c r="CD25">
        <v>4.4756370839999997</v>
      </c>
      <c r="CE25" s="1">
        <v>8.3561999999999997E-5</v>
      </c>
      <c r="CF25">
        <v>240</v>
      </c>
      <c r="CG25" s="8">
        <f t="shared" si="36"/>
        <v>-2.3865186231214561E-5</v>
      </c>
      <c r="CH25" s="8" t="str">
        <f t="shared" si="37"/>
        <v>NA</v>
      </c>
      <c r="CI25" s="8">
        <f t="shared" si="38"/>
        <v>1.0742718623121456E-4</v>
      </c>
      <c r="CJ25">
        <v>4.9757029140000002</v>
      </c>
      <c r="CK25">
        <v>-3.142286574E-4</v>
      </c>
      <c r="CL25">
        <v>240</v>
      </c>
      <c r="CM25" s="8">
        <f t="shared" si="39"/>
        <v>-8.3333056065306189E-5</v>
      </c>
      <c r="CN25" s="8" t="str">
        <f t="shared" si="40"/>
        <v>NA</v>
      </c>
      <c r="CO25" s="8">
        <f t="shared" si="41"/>
        <v>-2.308956013346938E-4</v>
      </c>
      <c r="CP25">
        <v>5.9923437320000001</v>
      </c>
      <c r="CQ25">
        <v>-2.855835423E-4</v>
      </c>
      <c r="CR25">
        <v>240</v>
      </c>
      <c r="CS25" s="8">
        <f t="shared" si="42"/>
        <v>-4.5616225695865797E-5</v>
      </c>
      <c r="CT25" s="8" t="str">
        <f t="shared" si="43"/>
        <v>NA</v>
      </c>
      <c r="CU25" s="8">
        <f t="shared" si="44"/>
        <v>-2.3996731660413419E-4</v>
      </c>
      <c r="CV25">
        <v>9.5779316940000001</v>
      </c>
      <c r="CW25" s="1">
        <v>8.4716000000000003E-6</v>
      </c>
      <c r="CX25">
        <v>240</v>
      </c>
      <c r="CY25" s="8">
        <f t="shared" si="45"/>
        <v>-5.1071862909598315E-5</v>
      </c>
      <c r="CZ25" s="10" t="str">
        <f t="shared" si="46"/>
        <v>NA</v>
      </c>
      <c r="DA25" s="8">
        <f t="shared" si="47"/>
        <v>5.9543462909598317E-5</v>
      </c>
      <c r="DB25" t="s">
        <v>4</v>
      </c>
      <c r="DC25" s="5" t="s">
        <v>5</v>
      </c>
    </row>
    <row r="26" spans="1:107" x14ac:dyDescent="0.25">
      <c r="A26" s="9">
        <v>45623.515972511574</v>
      </c>
      <c r="B26" t="s">
        <v>0</v>
      </c>
      <c r="C26">
        <v>25</v>
      </c>
      <c r="D26" s="7">
        <v>45623</v>
      </c>
      <c r="E26">
        <v>12.238333320000001</v>
      </c>
      <c r="F26">
        <v>14.028070870000001</v>
      </c>
      <c r="G26">
        <v>13.957624900000001</v>
      </c>
      <c r="H26">
        <v>14.08130418</v>
      </c>
      <c r="I26">
        <v>14.197816700000001</v>
      </c>
      <c r="J26">
        <v>4.2607020840000001</v>
      </c>
      <c r="K26">
        <v>-4.2657028029999998E-4</v>
      </c>
      <c r="L26">
        <v>240</v>
      </c>
      <c r="M26" s="8">
        <f t="shared" si="1"/>
        <v>-7.1515352104248395E-5</v>
      </c>
      <c r="N26" s="8">
        <f t="shared" si="2"/>
        <v>6.8070894199922214E-7</v>
      </c>
      <c r="O26" s="8">
        <f t="shared" si="3"/>
        <v>-3.557356371377508E-4</v>
      </c>
      <c r="P26">
        <v>5.0402220809999996</v>
      </c>
      <c r="Q26" s="1">
        <v>3.2591E-5</v>
      </c>
      <c r="R26">
        <v>240</v>
      </c>
      <c r="S26" s="8">
        <f t="shared" si="4"/>
        <v>-2.6897095545259449E-5</v>
      </c>
      <c r="T26" s="10" t="str">
        <f t="shared" si="5"/>
        <v>NA</v>
      </c>
      <c r="U26" s="8">
        <f t="shared" si="6"/>
        <v>5.9488095545259445E-5</v>
      </c>
      <c r="V26">
        <v>9.1444145639999999</v>
      </c>
      <c r="W26" s="1">
        <v>-9.9204999999999996E-5</v>
      </c>
      <c r="X26">
        <v>240</v>
      </c>
      <c r="Y26" s="8">
        <f t="shared" si="7"/>
        <v>-1.5348785586006652E-4</v>
      </c>
      <c r="Z26" s="8" t="str">
        <f t="shared" si="8"/>
        <v>NA</v>
      </c>
      <c r="AA26" s="8">
        <f t="shared" si="9"/>
        <v>5.4282855860066526E-5</v>
      </c>
      <c r="AB26">
        <v>4.7945954239999997</v>
      </c>
      <c r="AC26">
        <v>-4.2992050169999999E-4</v>
      </c>
      <c r="AD26">
        <v>240</v>
      </c>
      <c r="AE26" s="8">
        <f t="shared" si="10"/>
        <v>-3.6561450185751332E-5</v>
      </c>
      <c r="AF26" s="8" t="str">
        <f t="shared" si="11"/>
        <v>NA</v>
      </c>
      <c r="AG26" s="8">
        <f t="shared" si="12"/>
        <v>-3.9335905151424868E-4</v>
      </c>
      <c r="AH26">
        <v>5.3123366379999997</v>
      </c>
      <c r="AI26">
        <v>-2.8514265179999999E-4</v>
      </c>
      <c r="AJ26">
        <v>180</v>
      </c>
      <c r="AK26" s="8">
        <f t="shared" si="13"/>
        <v>-4.050951418923698E-5</v>
      </c>
      <c r="AL26" s="8" t="str">
        <f t="shared" si="14"/>
        <v>NA</v>
      </c>
      <c r="AM26" s="8">
        <f t="shared" si="0"/>
        <v>-2.4463313761076302E-4</v>
      </c>
      <c r="AN26">
        <v>1.632345833</v>
      </c>
      <c r="AO26">
        <v>-3.500505345E-4</v>
      </c>
      <c r="AP26">
        <v>240</v>
      </c>
      <c r="AQ26" s="8">
        <f t="shared" si="15"/>
        <v>-1.2447542614421072E-5</v>
      </c>
      <c r="AR26" s="8">
        <f t="shared" si="16"/>
        <v>1.9888592885664795E-5</v>
      </c>
      <c r="AS26" s="8">
        <f t="shared" si="17"/>
        <v>-3.5749158477124373E-4</v>
      </c>
      <c r="AT26">
        <v>5.1844437599999997</v>
      </c>
      <c r="AU26">
        <v>-3.4690406039999998E-4</v>
      </c>
      <c r="AV26">
        <v>240</v>
      </c>
      <c r="AW26" s="8">
        <f t="shared" si="18"/>
        <v>-3.9534260038552389E-5</v>
      </c>
      <c r="AX26" s="8" t="str">
        <f t="shared" si="19"/>
        <v>NA</v>
      </c>
      <c r="AY26" s="8">
        <f t="shared" si="20"/>
        <v>-3.0736980036144757E-4</v>
      </c>
      <c r="AZ26">
        <v>5.1276733180000003</v>
      </c>
      <c r="BA26">
        <v>-4.3252241599999998E-4</v>
      </c>
      <c r="BB26">
        <v>240</v>
      </c>
      <c r="BC26" s="8">
        <f t="shared" si="21"/>
        <v>-8.6067355938686106E-5</v>
      </c>
      <c r="BD26" s="8" t="str">
        <f t="shared" si="22"/>
        <v>NA</v>
      </c>
      <c r="BE26" s="8">
        <f t="shared" si="23"/>
        <v>-3.4645506006131385E-4</v>
      </c>
      <c r="BF26">
        <v>9.5801607729999994</v>
      </c>
      <c r="BG26" s="1">
        <v>-2.9947999999999999E-5</v>
      </c>
      <c r="BH26">
        <v>240</v>
      </c>
      <c r="BI26" s="8">
        <f t="shared" si="24"/>
        <v>-5.1124433707334417E-5</v>
      </c>
      <c r="BJ26" s="10" t="str">
        <f t="shared" si="25"/>
        <v>NA</v>
      </c>
      <c r="BK26" s="8">
        <f t="shared" si="26"/>
        <v>2.1176433707334419E-5</v>
      </c>
      <c r="BL26">
        <v>7.1711970750000003</v>
      </c>
      <c r="BM26">
        <v>-2.016740476E-4</v>
      </c>
      <c r="BN26">
        <v>240</v>
      </c>
      <c r="BO26" s="8">
        <f t="shared" si="27"/>
        <v>-5.4684356331171052E-5</v>
      </c>
      <c r="BP26" s="8" t="str">
        <f t="shared" si="28"/>
        <v>NA</v>
      </c>
      <c r="BQ26" s="8">
        <f t="shared" si="29"/>
        <v>-1.4698969126882895E-4</v>
      </c>
      <c r="BR26">
        <v>5.9496242129999999</v>
      </c>
      <c r="BS26">
        <v>-2.7768917889999997E-4</v>
      </c>
      <c r="BT26">
        <v>240</v>
      </c>
      <c r="BU26" s="8">
        <f t="shared" si="30"/>
        <v>-9.9863699008310384E-5</v>
      </c>
      <c r="BV26" s="8" t="str">
        <f t="shared" si="31"/>
        <v>NA</v>
      </c>
      <c r="BW26" s="8">
        <f t="shared" si="32"/>
        <v>-1.7782547989168959E-4</v>
      </c>
      <c r="BX26">
        <v>6.706750005</v>
      </c>
      <c r="BY26">
        <v>-2.0604089030000001E-4</v>
      </c>
      <c r="BZ26">
        <v>240</v>
      </c>
      <c r="CA26" s="8">
        <f t="shared" si="33"/>
        <v>-5.1142689743678987E-5</v>
      </c>
      <c r="CB26" s="8" t="str">
        <f t="shared" si="34"/>
        <v>NA</v>
      </c>
      <c r="CC26" s="8">
        <f t="shared" si="35"/>
        <v>-1.5489820055632103E-4</v>
      </c>
      <c r="CD26">
        <v>4.5254749969999999</v>
      </c>
      <c r="CE26" s="1">
        <v>2.6804999999999998E-5</v>
      </c>
      <c r="CF26">
        <v>240</v>
      </c>
      <c r="CG26" s="8">
        <f t="shared" si="36"/>
        <v>-2.4150152796013618E-5</v>
      </c>
      <c r="CH26" s="8" t="str">
        <f t="shared" si="37"/>
        <v>NA</v>
      </c>
      <c r="CI26" s="8">
        <f t="shared" si="38"/>
        <v>5.0955152796013617E-5</v>
      </c>
      <c r="CJ26">
        <v>4.6300483290000001</v>
      </c>
      <c r="CK26">
        <v>-2.4447225249999999E-4</v>
      </c>
      <c r="CL26">
        <v>240</v>
      </c>
      <c r="CM26" s="8">
        <f t="shared" si="39"/>
        <v>-7.7714782676676326E-5</v>
      </c>
      <c r="CN26" s="8" t="str">
        <f t="shared" si="40"/>
        <v>NA</v>
      </c>
      <c r="CO26" s="8">
        <f t="shared" si="41"/>
        <v>-1.6675746982332365E-4</v>
      </c>
      <c r="CP26">
        <v>5.6278754370000001</v>
      </c>
      <c r="CQ26">
        <v>-2.9139383089999999E-4</v>
      </c>
      <c r="CR26">
        <v>240</v>
      </c>
      <c r="CS26" s="8">
        <f t="shared" si="42"/>
        <v>-4.2915672594920709E-5</v>
      </c>
      <c r="CT26" s="8" t="str">
        <f t="shared" si="43"/>
        <v>NA</v>
      </c>
      <c r="CU26" s="8">
        <f t="shared" si="44"/>
        <v>-2.4847815830507928E-4</v>
      </c>
      <c r="CV26">
        <v>9.5563216569999998</v>
      </c>
      <c r="CW26" s="1">
        <v>-4.3396000000000003E-5</v>
      </c>
      <c r="CX26">
        <v>240</v>
      </c>
      <c r="CY26" s="8">
        <f t="shared" si="45"/>
        <v>-5.0997216499349942E-5</v>
      </c>
      <c r="CZ26" s="10" t="str">
        <f t="shared" si="46"/>
        <v>NA</v>
      </c>
      <c r="DA26" s="8">
        <f t="shared" si="47"/>
        <v>7.6012164993499389E-6</v>
      </c>
      <c r="DB26" t="s">
        <v>4</v>
      </c>
      <c r="DC26" s="5" t="s">
        <v>5</v>
      </c>
    </row>
    <row r="27" spans="1:107" x14ac:dyDescent="0.25">
      <c r="A27" s="9">
        <v>45623.52986145833</v>
      </c>
      <c r="B27" t="s">
        <v>0</v>
      </c>
      <c r="C27">
        <v>26</v>
      </c>
      <c r="D27" s="7">
        <v>45623</v>
      </c>
      <c r="E27">
        <v>12.43833332</v>
      </c>
      <c r="F27">
        <v>14.052599969999999</v>
      </c>
      <c r="G27">
        <v>13.972404210000001</v>
      </c>
      <c r="H27">
        <v>14.018604209999999</v>
      </c>
      <c r="I27">
        <v>14.138916679999999</v>
      </c>
      <c r="J27">
        <v>3.7611054190000002</v>
      </c>
      <c r="K27">
        <v>-3.8908717799999998E-4</v>
      </c>
      <c r="L27">
        <v>240</v>
      </c>
      <c r="M27" s="8">
        <f t="shared" si="1"/>
        <v>-6.3268387806545399E-5</v>
      </c>
      <c r="N27" s="8">
        <f t="shared" si="2"/>
        <v>9.334600849616144E-6</v>
      </c>
      <c r="O27" s="8">
        <f t="shared" si="3"/>
        <v>-3.3515339104307074E-4</v>
      </c>
      <c r="P27">
        <v>5.0763733249999996</v>
      </c>
      <c r="Q27" s="1">
        <v>2.6012000000000001E-5</v>
      </c>
      <c r="R27">
        <v>240</v>
      </c>
      <c r="S27" s="8">
        <f t="shared" si="4"/>
        <v>-2.7111574528411349E-5</v>
      </c>
      <c r="T27" s="10" t="str">
        <f t="shared" si="5"/>
        <v>NA</v>
      </c>
      <c r="U27" s="8">
        <f t="shared" si="6"/>
        <v>5.312357452841135E-5</v>
      </c>
      <c r="V27">
        <v>8.992747907</v>
      </c>
      <c r="W27">
        <v>-1.182329605E-4</v>
      </c>
      <c r="X27">
        <v>240</v>
      </c>
      <c r="Y27" s="8">
        <f t="shared" si="7"/>
        <v>-1.5127378752862746E-4</v>
      </c>
      <c r="Z27" s="8" t="str">
        <f t="shared" si="8"/>
        <v>NA</v>
      </c>
      <c r="AA27" s="8">
        <f t="shared" si="9"/>
        <v>3.3040827028627462E-5</v>
      </c>
      <c r="AB27">
        <v>4.313554162</v>
      </c>
      <c r="AC27">
        <v>-3.5452211120000002E-4</v>
      </c>
      <c r="AD27">
        <v>240</v>
      </c>
      <c r="AE27" s="8">
        <f t="shared" si="10"/>
        <v>-3.2949909714726996E-5</v>
      </c>
      <c r="AF27" s="8" t="str">
        <f t="shared" si="11"/>
        <v>NA</v>
      </c>
      <c r="AG27" s="8">
        <f t="shared" si="12"/>
        <v>-3.2157220148527302E-4</v>
      </c>
      <c r="AH27" t="s">
        <v>0</v>
      </c>
      <c r="AI27" t="s">
        <v>0</v>
      </c>
      <c r="AJ27" t="s">
        <v>0</v>
      </c>
      <c r="AK27" s="8" t="e">
        <f t="shared" si="13"/>
        <v>#VALUE!</v>
      </c>
      <c r="AL27" s="8" t="str">
        <f t="shared" si="14"/>
        <v>NA</v>
      </c>
      <c r="AM27" s="8" t="str">
        <f t="shared" si="0"/>
        <v>NA</v>
      </c>
      <c r="AN27">
        <v>1.266731662</v>
      </c>
      <c r="AO27">
        <v>-2.3340859560000001E-4</v>
      </c>
      <c r="AP27">
        <v>240</v>
      </c>
      <c r="AQ27" s="8">
        <f t="shared" si="15"/>
        <v>-9.6761724388163762E-6</v>
      </c>
      <c r="AR27" s="8">
        <f t="shared" si="16"/>
        <v>3.0779787398720049E-5</v>
      </c>
      <c r="AS27" s="8">
        <f t="shared" si="17"/>
        <v>-2.5451221055990369E-4</v>
      </c>
      <c r="AT27">
        <v>4.7830087319999999</v>
      </c>
      <c r="AU27">
        <v>-3.2397142619999998E-4</v>
      </c>
      <c r="AV27">
        <v>240</v>
      </c>
      <c r="AW27" s="8">
        <f t="shared" si="18"/>
        <v>-3.6535928370278989E-5</v>
      </c>
      <c r="AX27" s="8" t="str">
        <f t="shared" si="19"/>
        <v>NA</v>
      </c>
      <c r="AY27" s="8">
        <f t="shared" si="20"/>
        <v>-2.8743549782972097E-4</v>
      </c>
      <c r="AZ27">
        <v>4.6323266670000001</v>
      </c>
      <c r="BA27">
        <v>-4.1164493029999998E-4</v>
      </c>
      <c r="BB27">
        <v>240</v>
      </c>
      <c r="BC27" s="8">
        <f t="shared" si="21"/>
        <v>-7.7923856782584339E-5</v>
      </c>
      <c r="BD27" s="8" t="str">
        <f t="shared" si="22"/>
        <v>NA</v>
      </c>
      <c r="BE27" s="8">
        <f t="shared" si="23"/>
        <v>-3.3372107351741561E-4</v>
      </c>
      <c r="BF27">
        <v>9.5857004089999993</v>
      </c>
      <c r="BG27" s="1">
        <v>-2.6953000000000001E-5</v>
      </c>
      <c r="BH27">
        <v>240</v>
      </c>
      <c r="BI27" s="8">
        <f t="shared" si="24"/>
        <v>-5.1194704251903428E-5</v>
      </c>
      <c r="BJ27" s="10" t="str">
        <f t="shared" si="25"/>
        <v>NA</v>
      </c>
      <c r="BK27" s="8">
        <f t="shared" si="26"/>
        <v>2.4241704251903427E-5</v>
      </c>
      <c r="BL27">
        <v>6.9593087630000001</v>
      </c>
      <c r="BM27">
        <v>-2.0355573680000001E-4</v>
      </c>
      <c r="BN27">
        <v>240</v>
      </c>
      <c r="BO27" s="8">
        <f t="shared" si="27"/>
        <v>-5.3160013020779685E-5</v>
      </c>
      <c r="BP27" s="8" t="str">
        <f t="shared" si="28"/>
        <v>NA</v>
      </c>
      <c r="BQ27" s="8">
        <f t="shared" si="29"/>
        <v>-1.5039572377922031E-4</v>
      </c>
      <c r="BR27">
        <v>5.6498283149999997</v>
      </c>
      <c r="BS27">
        <v>-2.6986241330000002E-4</v>
      </c>
      <c r="BT27">
        <v>240</v>
      </c>
      <c r="BU27" s="8">
        <f t="shared" si="30"/>
        <v>-9.5040018572215636E-5</v>
      </c>
      <c r="BV27" s="8" t="str">
        <f t="shared" si="31"/>
        <v>NA</v>
      </c>
      <c r="BW27" s="8">
        <f t="shared" si="32"/>
        <v>-1.7482239472778438E-4</v>
      </c>
      <c r="BX27">
        <v>6.4946570929999998</v>
      </c>
      <c r="BY27">
        <v>-1.9220105520000001E-4</v>
      </c>
      <c r="BZ27">
        <v>240</v>
      </c>
      <c r="CA27" s="8">
        <f t="shared" si="33"/>
        <v>-4.9610682236858689E-5</v>
      </c>
      <c r="CB27" s="8" t="str">
        <f t="shared" si="34"/>
        <v>NA</v>
      </c>
      <c r="CC27" s="8">
        <f t="shared" si="35"/>
        <v>-1.4259037296314133E-4</v>
      </c>
      <c r="CD27">
        <v>4.5896391630000002</v>
      </c>
      <c r="CE27" s="1">
        <v>3.6046E-5</v>
      </c>
      <c r="CF27">
        <v>240</v>
      </c>
      <c r="CG27" s="8">
        <f t="shared" si="36"/>
        <v>-2.4512055410382959E-5</v>
      </c>
      <c r="CH27" s="8" t="str">
        <f t="shared" si="37"/>
        <v>NA</v>
      </c>
      <c r="CI27" s="8">
        <f t="shared" si="38"/>
        <v>6.0558055410382959E-5</v>
      </c>
      <c r="CJ27">
        <v>4.282037914</v>
      </c>
      <c r="CK27">
        <v>-3.8665361480000001E-4</v>
      </c>
      <c r="CL27">
        <v>240</v>
      </c>
      <c r="CM27" s="8">
        <f t="shared" si="39"/>
        <v>-7.2031385766718037E-5</v>
      </c>
      <c r="CN27" s="8">
        <f t="shared" si="40"/>
        <v>3.1113488453571466E-7</v>
      </c>
      <c r="CO27" s="8">
        <f t="shared" si="41"/>
        <v>-3.1493336391781774E-4</v>
      </c>
      <c r="CP27">
        <v>5.3122091630000003</v>
      </c>
      <c r="CQ27">
        <v>-2.6951857669999999E-4</v>
      </c>
      <c r="CR27">
        <v>240</v>
      </c>
      <c r="CS27" s="8">
        <f t="shared" si="42"/>
        <v>-4.0578327229218979E-5</v>
      </c>
      <c r="CT27" s="8" t="str">
        <f t="shared" si="43"/>
        <v>NA</v>
      </c>
      <c r="CU27" s="8">
        <f t="shared" si="44"/>
        <v>-2.2894024947078102E-4</v>
      </c>
      <c r="CV27">
        <v>9.5573108359999992</v>
      </c>
      <c r="CW27" s="1">
        <v>-1.2428E-5</v>
      </c>
      <c r="CX27">
        <v>240</v>
      </c>
      <c r="CY27" s="8">
        <f t="shared" si="45"/>
        <v>-5.1043083010725449E-5</v>
      </c>
      <c r="CZ27" s="10" t="str">
        <f t="shared" si="46"/>
        <v>NA</v>
      </c>
      <c r="DA27" s="8">
        <f t="shared" si="47"/>
        <v>3.8615083010725445E-5</v>
      </c>
      <c r="DB27" t="s">
        <v>4</v>
      </c>
      <c r="DC27" s="5" t="s">
        <v>5</v>
      </c>
    </row>
    <row r="28" spans="1:107" x14ac:dyDescent="0.25">
      <c r="A28" s="9">
        <v>45623.543750405093</v>
      </c>
      <c r="B28" t="s">
        <v>0</v>
      </c>
      <c r="C28">
        <v>27</v>
      </c>
      <c r="D28" s="7">
        <v>45623</v>
      </c>
      <c r="E28">
        <v>12.92500006</v>
      </c>
      <c r="F28">
        <v>14.0291333</v>
      </c>
      <c r="G28">
        <v>13.93627912</v>
      </c>
      <c r="H28">
        <v>14.052599969999999</v>
      </c>
      <c r="I28">
        <v>14.17723339</v>
      </c>
      <c r="J28">
        <v>3.3218312459999999</v>
      </c>
      <c r="K28">
        <v>-3.3533454699999999E-4</v>
      </c>
      <c r="L28">
        <v>240</v>
      </c>
      <c r="M28" s="8">
        <f t="shared" si="1"/>
        <v>-5.6001529601009201E-5</v>
      </c>
      <c r="N28" s="8">
        <f t="shared" si="2"/>
        <v>1.6943601223847648E-5</v>
      </c>
      <c r="O28" s="8">
        <f t="shared" si="3"/>
        <v>-2.9627661862283844E-4</v>
      </c>
      <c r="P28">
        <v>5.1053566650000004</v>
      </c>
      <c r="Q28" s="1">
        <v>1.3772999999999999E-6</v>
      </c>
      <c r="R28">
        <v>240</v>
      </c>
      <c r="S28" s="8">
        <f t="shared" si="4"/>
        <v>-2.7288048233978745E-5</v>
      </c>
      <c r="T28" s="10" t="str">
        <f t="shared" si="5"/>
        <v>NA</v>
      </c>
      <c r="U28" s="8">
        <f t="shared" si="6"/>
        <v>2.8665348233978746E-5</v>
      </c>
      <c r="V28">
        <v>8.8485308410000005</v>
      </c>
      <c r="W28">
        <v>-1.6765133459999999E-4</v>
      </c>
      <c r="X28">
        <v>240</v>
      </c>
      <c r="Y28" s="8">
        <f t="shared" si="7"/>
        <v>-1.4917412268139775E-4</v>
      </c>
      <c r="Z28" s="8" t="str">
        <f t="shared" si="8"/>
        <v>NA</v>
      </c>
      <c r="AA28" s="8">
        <f t="shared" si="9"/>
        <v>-1.8477211918602247E-5</v>
      </c>
      <c r="AB28">
        <v>3.911320001</v>
      </c>
      <c r="AC28">
        <v>-2.9910029500000002E-4</v>
      </c>
      <c r="AD28">
        <v>240</v>
      </c>
      <c r="AE28" s="8">
        <f t="shared" si="10"/>
        <v>-2.9928749020895958E-5</v>
      </c>
      <c r="AF28" s="8" t="str">
        <f t="shared" si="11"/>
        <v>NA</v>
      </c>
      <c r="AG28" s="8">
        <f t="shared" si="12"/>
        <v>-2.6917154597910407E-4</v>
      </c>
      <c r="AH28" t="s">
        <v>0</v>
      </c>
      <c r="AI28" s="1" t="s">
        <v>0</v>
      </c>
      <c r="AJ28" t="s">
        <v>0</v>
      </c>
      <c r="AK28" s="8" t="e">
        <f t="shared" si="13"/>
        <v>#VALUE!</v>
      </c>
      <c r="AL28" s="8" t="str">
        <f t="shared" si="14"/>
        <v>NA</v>
      </c>
      <c r="AM28" s="8" t="str">
        <f t="shared" si="0"/>
        <v>NA</v>
      </c>
      <c r="AN28">
        <v>2.4621575949999999</v>
      </c>
      <c r="AO28">
        <v>4.3852185169999999E-3</v>
      </c>
      <c r="AP28">
        <v>240</v>
      </c>
      <c r="AQ28" s="8">
        <f t="shared" si="15"/>
        <v>-1.8840007131047264E-5</v>
      </c>
      <c r="AR28" s="8" t="str">
        <f t="shared" si="16"/>
        <v>NA</v>
      </c>
      <c r="AS28" s="8">
        <f t="shared" si="17"/>
        <v>4.4040585241310473E-3</v>
      </c>
      <c r="AT28">
        <v>4.3542170880000004</v>
      </c>
      <c r="AU28">
        <v>-3.0481949619999999E-4</v>
      </c>
      <c r="AV28">
        <v>240</v>
      </c>
      <c r="AW28" s="8">
        <f t="shared" si="18"/>
        <v>-3.3317721479176017E-5</v>
      </c>
      <c r="AX28" s="8" t="str">
        <f t="shared" si="19"/>
        <v>NA</v>
      </c>
      <c r="AY28" s="8">
        <f t="shared" si="20"/>
        <v>-2.7150177472082395E-4</v>
      </c>
      <c r="AZ28">
        <v>4.1935416700000001</v>
      </c>
      <c r="BA28">
        <v>-2.9060788030000001E-4</v>
      </c>
      <c r="BB28">
        <v>240</v>
      </c>
      <c r="BC28" s="8">
        <f t="shared" si="21"/>
        <v>-7.0697374602746627E-5</v>
      </c>
      <c r="BD28" s="8">
        <f t="shared" si="22"/>
        <v>5.471130152767174E-6</v>
      </c>
      <c r="BE28" s="8">
        <f t="shared" si="23"/>
        <v>-2.2538163585002056E-4</v>
      </c>
      <c r="BF28">
        <v>9.5591487530000006</v>
      </c>
      <c r="BG28" s="1">
        <v>2.1004000000000001E-5</v>
      </c>
      <c r="BH28">
        <v>240</v>
      </c>
      <c r="BI28" s="8">
        <f t="shared" si="24"/>
        <v>-5.1093494414584997E-5</v>
      </c>
      <c r="BJ28" s="10" t="str">
        <f t="shared" si="25"/>
        <v>NA</v>
      </c>
      <c r="BK28" s="8">
        <f t="shared" si="26"/>
        <v>7.2097494414584995E-5</v>
      </c>
      <c r="BL28">
        <v>6.7297550040000003</v>
      </c>
      <c r="BM28">
        <v>-1.5633360359999999E-4</v>
      </c>
      <c r="BN28">
        <v>240</v>
      </c>
      <c r="BO28" s="8">
        <f t="shared" si="27"/>
        <v>-5.1494929700290378E-5</v>
      </c>
      <c r="BP28" s="8" t="str">
        <f t="shared" si="28"/>
        <v>NA</v>
      </c>
      <c r="BQ28" s="8">
        <f t="shared" si="29"/>
        <v>-1.0483867389970961E-4</v>
      </c>
      <c r="BR28">
        <v>5.3504391770000002</v>
      </c>
      <c r="BS28">
        <v>-2.1884215599999999E-4</v>
      </c>
      <c r="BT28">
        <v>240</v>
      </c>
      <c r="BU28" s="8">
        <f t="shared" si="30"/>
        <v>-9.0201083607112538E-5</v>
      </c>
      <c r="BV28" s="8" t="str">
        <f t="shared" si="31"/>
        <v>NA</v>
      </c>
      <c r="BW28" s="8">
        <f t="shared" si="32"/>
        <v>-1.2864107239288745E-4</v>
      </c>
      <c r="BX28">
        <v>6.2781666439999997</v>
      </c>
      <c r="BY28">
        <v>-1.5805557200000001E-4</v>
      </c>
      <c r="BZ28">
        <v>240</v>
      </c>
      <c r="CA28" s="8">
        <f t="shared" si="33"/>
        <v>-4.803945311342391E-5</v>
      </c>
      <c r="CB28" s="8" t="str">
        <f t="shared" si="34"/>
        <v>NA</v>
      </c>
      <c r="CC28" s="8">
        <f t="shared" si="35"/>
        <v>-1.1001611888657609E-4</v>
      </c>
      <c r="CD28">
        <v>4.6278487459999997</v>
      </c>
      <c r="CE28" s="1">
        <v>7.7359000000000003E-5</v>
      </c>
      <c r="CF28">
        <v>240</v>
      </c>
      <c r="CG28" s="8">
        <f t="shared" si="36"/>
        <v>-2.4735776183113357E-5</v>
      </c>
      <c r="CH28" s="8" t="str">
        <f t="shared" si="37"/>
        <v>NA</v>
      </c>
      <c r="CI28" s="8">
        <f t="shared" si="38"/>
        <v>1.0209477618311336E-4</v>
      </c>
      <c r="CJ28">
        <v>3.8374645799999998</v>
      </c>
      <c r="CK28">
        <v>-2.6809176219999998E-4</v>
      </c>
      <c r="CL28">
        <v>240</v>
      </c>
      <c r="CM28" s="8">
        <f t="shared" si="39"/>
        <v>-6.469440207971791E-5</v>
      </c>
      <c r="CN28" s="8">
        <f t="shared" si="40"/>
        <v>8.0119260366241205E-6</v>
      </c>
      <c r="CO28" s="8">
        <f t="shared" si="41"/>
        <v>-2.1140928615690619E-4</v>
      </c>
      <c r="CP28">
        <v>4.9710987590000002</v>
      </c>
      <c r="CQ28">
        <v>-2.6252280059999998E-4</v>
      </c>
      <c r="CR28">
        <v>240</v>
      </c>
      <c r="CS28" s="8">
        <f t="shared" si="42"/>
        <v>-3.8037994098708457E-5</v>
      </c>
      <c r="CT28" s="8" t="str">
        <f t="shared" si="43"/>
        <v>NA</v>
      </c>
      <c r="CU28" s="8">
        <f t="shared" si="44"/>
        <v>-2.2448480650129153E-4</v>
      </c>
      <c r="CV28">
        <v>9.5119516609999994</v>
      </c>
      <c r="CW28" s="1">
        <v>-7.4956999999999994E-5</v>
      </c>
      <c r="CX28">
        <v>240</v>
      </c>
      <c r="CY28" s="8">
        <f t="shared" si="45"/>
        <v>-5.084122672644698E-5</v>
      </c>
      <c r="CZ28" s="10" t="str">
        <f t="shared" si="46"/>
        <v>NA</v>
      </c>
      <c r="DA28" s="8">
        <f t="shared" si="47"/>
        <v>-2.4115773273553014E-5</v>
      </c>
      <c r="DB28" t="s">
        <v>4</v>
      </c>
      <c r="DC28" s="5" t="s">
        <v>5</v>
      </c>
    </row>
    <row r="29" spans="1:107" x14ac:dyDescent="0.25">
      <c r="A29" s="9">
        <v>45623.55763935185</v>
      </c>
      <c r="B29" t="s">
        <v>0</v>
      </c>
      <c r="C29">
        <v>28</v>
      </c>
      <c r="D29" s="7">
        <v>45623</v>
      </c>
      <c r="E29">
        <v>13.238333320000001</v>
      </c>
      <c r="F29">
        <v>14.022387549999999</v>
      </c>
      <c r="G29">
        <v>13.912133280000001</v>
      </c>
      <c r="H29">
        <v>14.05420835</v>
      </c>
      <c r="I29">
        <v>14.14742086</v>
      </c>
      <c r="J29">
        <v>2.90638708</v>
      </c>
      <c r="K29">
        <v>-3.8024473749999999E-4</v>
      </c>
      <c r="L29">
        <v>240</v>
      </c>
      <c r="M29" s="8">
        <f t="shared" si="1"/>
        <v>-4.9104892119277793E-5</v>
      </c>
      <c r="N29" s="8">
        <f t="shared" si="2"/>
        <v>2.413982401331334E-5</v>
      </c>
      <c r="O29" s="8">
        <f t="shared" si="3"/>
        <v>-3.5527966939403549E-4</v>
      </c>
      <c r="P29">
        <v>4.983020421</v>
      </c>
      <c r="Q29" s="1">
        <v>-8.9924000000000002E-5</v>
      </c>
      <c r="R29">
        <v>240</v>
      </c>
      <c r="S29" s="8">
        <f t="shared" si="4"/>
        <v>-2.6655324778322354E-5</v>
      </c>
      <c r="T29" s="10" t="str">
        <f t="shared" si="5"/>
        <v>NA</v>
      </c>
      <c r="U29" s="8">
        <f t="shared" si="6"/>
        <v>-6.3268675221677648E-5</v>
      </c>
      <c r="V29">
        <v>8.6926712510000002</v>
      </c>
      <c r="W29">
        <v>-1.225195846E-4</v>
      </c>
      <c r="X29">
        <v>240</v>
      </c>
      <c r="Y29" s="8">
        <f t="shared" si="7"/>
        <v>-1.4686711448245996E-4</v>
      </c>
      <c r="Z29" s="8" t="str">
        <f t="shared" si="8"/>
        <v>NA</v>
      </c>
      <c r="AA29" s="8">
        <f t="shared" si="9"/>
        <v>2.4347529882459961E-5</v>
      </c>
      <c r="AB29">
        <v>3.6582758310000001</v>
      </c>
      <c r="AC29">
        <v>-1.9605298919999999E-4</v>
      </c>
      <c r="AD29">
        <v>240</v>
      </c>
      <c r="AE29" s="8">
        <f t="shared" si="10"/>
        <v>-2.8040556299537213E-5</v>
      </c>
      <c r="AF29" s="8" t="str">
        <f t="shared" si="11"/>
        <v>NA</v>
      </c>
      <c r="AG29" s="8">
        <f t="shared" si="12"/>
        <v>-1.6801243290046278E-4</v>
      </c>
      <c r="AH29">
        <v>4.3700416549999996</v>
      </c>
      <c r="AI29">
        <v>-2.528388551E-4</v>
      </c>
      <c r="AJ29">
        <v>240</v>
      </c>
      <c r="AK29" s="8">
        <f t="shared" si="13"/>
        <v>-3.3496216447094439E-5</v>
      </c>
      <c r="AL29" s="8" t="str">
        <f t="shared" si="14"/>
        <v>NA</v>
      </c>
      <c r="AM29" s="8">
        <f t="shared" si="0"/>
        <v>-2.1934263865290555E-4</v>
      </c>
      <c r="AN29">
        <v>4.792947914</v>
      </c>
      <c r="AO29" s="1">
        <v>9.5921000000000005E-5</v>
      </c>
      <c r="AP29">
        <v>240</v>
      </c>
      <c r="AQ29" s="8">
        <f t="shared" si="15"/>
        <v>-3.6737778131543646E-5</v>
      </c>
      <c r="AR29" s="8" t="str">
        <f t="shared" si="16"/>
        <v>NA</v>
      </c>
      <c r="AS29" s="8">
        <f t="shared" si="17"/>
        <v>1.3265877813154365E-4</v>
      </c>
      <c r="AT29">
        <v>3.9728024949999998</v>
      </c>
      <c r="AU29">
        <v>-3.6482209370000001E-4</v>
      </c>
      <c r="AV29">
        <v>240</v>
      </c>
      <c r="AW29" s="8">
        <f t="shared" si="18"/>
        <v>-3.0451392178795339E-5</v>
      </c>
      <c r="AX29" s="8" t="str">
        <f t="shared" si="19"/>
        <v>NA</v>
      </c>
      <c r="AY29" s="8">
        <f t="shared" si="20"/>
        <v>-3.3437070152120469E-4</v>
      </c>
      <c r="AZ29">
        <v>3.8557312549999998</v>
      </c>
      <c r="BA29">
        <v>-3.15310641E-4</v>
      </c>
      <c r="BB29">
        <v>240</v>
      </c>
      <c r="BC29" s="8">
        <f t="shared" si="21"/>
        <v>-6.5144546168882146E-5</v>
      </c>
      <c r="BD29" s="8">
        <f t="shared" si="22"/>
        <v>2.2831958069428302E-5</v>
      </c>
      <c r="BE29" s="8">
        <f t="shared" si="23"/>
        <v>-2.7299805290054613E-4</v>
      </c>
      <c r="BF29">
        <v>9.5396804169999996</v>
      </c>
      <c r="BG29" s="1">
        <v>-4.6060000000000003E-5</v>
      </c>
      <c r="BH29">
        <v>240</v>
      </c>
      <c r="BI29" s="8">
        <f t="shared" si="24"/>
        <v>-5.1029949370648307E-5</v>
      </c>
      <c r="BJ29" s="10" t="str">
        <f t="shared" si="25"/>
        <v>NA</v>
      </c>
      <c r="BK29" s="8">
        <f t="shared" si="26"/>
        <v>4.9699493706483044E-6</v>
      </c>
      <c r="BL29">
        <v>6.4974896129999999</v>
      </c>
      <c r="BM29">
        <v>-2.067266534E-4</v>
      </c>
      <c r="BN29">
        <v>240</v>
      </c>
      <c r="BO29" s="8">
        <f t="shared" si="27"/>
        <v>-4.9803030639486185E-5</v>
      </c>
      <c r="BP29" s="8" t="str">
        <f t="shared" si="28"/>
        <v>NA</v>
      </c>
      <c r="BQ29" s="8">
        <f t="shared" si="29"/>
        <v>-1.5692362276051381E-4</v>
      </c>
      <c r="BR29">
        <v>5.0761937379999997</v>
      </c>
      <c r="BS29">
        <v>-2.380915844E-4</v>
      </c>
      <c r="BT29">
        <v>240</v>
      </c>
      <c r="BU29" s="8">
        <f t="shared" si="30"/>
        <v>-8.5764882316034606E-5</v>
      </c>
      <c r="BV29" s="8" t="str">
        <f t="shared" si="31"/>
        <v>NA</v>
      </c>
      <c r="BW29" s="8">
        <f t="shared" si="32"/>
        <v>-1.5232670208396539E-4</v>
      </c>
      <c r="BX29">
        <v>6.0492304289999996</v>
      </c>
      <c r="BY29">
        <v>-2.104016589E-4</v>
      </c>
      <c r="BZ29">
        <v>240</v>
      </c>
      <c r="CA29" s="8">
        <f t="shared" si="33"/>
        <v>-4.6367139671608906E-5</v>
      </c>
      <c r="CB29" s="8" t="str">
        <f t="shared" si="34"/>
        <v>NA</v>
      </c>
      <c r="CC29" s="8">
        <f t="shared" si="35"/>
        <v>-1.640345192283911E-4</v>
      </c>
      <c r="CD29">
        <v>4.6810741680000003</v>
      </c>
      <c r="CE29" s="1">
        <v>-1.4980999999999999E-6</v>
      </c>
      <c r="CF29">
        <v>240</v>
      </c>
      <c r="CG29" s="8">
        <f t="shared" si="36"/>
        <v>-2.5040144674826553E-5</v>
      </c>
      <c r="CH29" s="8" t="str">
        <f t="shared" si="37"/>
        <v>NA</v>
      </c>
      <c r="CI29" s="8">
        <f t="shared" si="38"/>
        <v>2.3542044674826554E-5</v>
      </c>
      <c r="CJ29">
        <v>3.4771016700000001</v>
      </c>
      <c r="CK29">
        <v>-3.3129243779999999E-4</v>
      </c>
      <c r="CL29">
        <v>240</v>
      </c>
      <c r="CM29" s="8">
        <f t="shared" si="39"/>
        <v>-5.8747406210294146E-5</v>
      </c>
      <c r="CN29" s="8">
        <f t="shared" si="40"/>
        <v>1.4254044707801151E-5</v>
      </c>
      <c r="CO29" s="8">
        <f t="shared" si="41"/>
        <v>-2.8679907629750701E-4</v>
      </c>
      <c r="CP29">
        <v>4.607313746</v>
      </c>
      <c r="CQ29">
        <v>-3.5282561659999998E-4</v>
      </c>
      <c r="CR29">
        <v>240</v>
      </c>
      <c r="CS29" s="8">
        <f t="shared" si="42"/>
        <v>-3.5314898726220378E-5</v>
      </c>
      <c r="CT29" s="8" t="str">
        <f t="shared" si="43"/>
        <v>NA</v>
      </c>
      <c r="CU29" s="8">
        <f t="shared" si="44"/>
        <v>-3.1751071787377959E-4</v>
      </c>
      <c r="CV29">
        <v>9.2218008400000002</v>
      </c>
      <c r="CW29">
        <v>-2.8198205339999998E-4</v>
      </c>
      <c r="CX29">
        <v>240</v>
      </c>
      <c r="CY29" s="8">
        <f t="shared" si="45"/>
        <v>-4.9329538244572632E-5</v>
      </c>
      <c r="CZ29" s="10" t="str">
        <f t="shared" si="46"/>
        <v>NA</v>
      </c>
      <c r="DA29" s="8">
        <f t="shared" si="47"/>
        <v>-2.3265251515542734E-4</v>
      </c>
      <c r="DB29" t="s">
        <v>4</v>
      </c>
      <c r="DC29" s="5" t="s">
        <v>5</v>
      </c>
    </row>
    <row r="30" spans="1:107" x14ac:dyDescent="0.25">
      <c r="A30" s="9">
        <v>45623.571528298613</v>
      </c>
      <c r="B30" t="s">
        <v>0</v>
      </c>
      <c r="C30">
        <v>29</v>
      </c>
      <c r="D30" s="7">
        <v>45623</v>
      </c>
      <c r="E30">
        <v>13.43833332</v>
      </c>
      <c r="F30">
        <v>14.051404209999999</v>
      </c>
      <c r="G30">
        <v>13.93836664</v>
      </c>
      <c r="H30">
        <v>14.031354179999999</v>
      </c>
      <c r="I30">
        <v>14.14628332</v>
      </c>
      <c r="J30">
        <v>2.4824333310000002</v>
      </c>
      <c r="K30">
        <v>-3.1166022569999998E-4</v>
      </c>
      <c r="L30">
        <v>240</v>
      </c>
      <c r="M30" s="8">
        <f t="shared" si="1"/>
        <v>-4.2033525296404392E-5</v>
      </c>
      <c r="N30" s="8">
        <f t="shared" si="2"/>
        <v>3.1483447729606465E-5</v>
      </c>
      <c r="O30" s="8">
        <f t="shared" si="3"/>
        <v>-3.0111014813320204E-4</v>
      </c>
      <c r="P30">
        <v>4.959345828</v>
      </c>
      <c r="Q30" s="1">
        <v>2.1437000000000002E-5</v>
      </c>
      <c r="R30">
        <v>240</v>
      </c>
      <c r="S30" s="8">
        <f t="shared" si="4"/>
        <v>-2.6549745159129627E-5</v>
      </c>
      <c r="T30" s="10" t="str">
        <f t="shared" si="5"/>
        <v>NA</v>
      </c>
      <c r="U30" s="8">
        <f t="shared" si="6"/>
        <v>4.7986745159129629E-5</v>
      </c>
      <c r="V30">
        <v>8.5428949870000004</v>
      </c>
      <c r="W30" s="1">
        <v>-9.6706000000000005E-5</v>
      </c>
      <c r="X30">
        <v>240</v>
      </c>
      <c r="Y30" s="8">
        <f t="shared" si="7"/>
        <v>-1.4465161583853659E-4</v>
      </c>
      <c r="Z30" s="8" t="str">
        <f t="shared" si="8"/>
        <v>NA</v>
      </c>
      <c r="AA30" s="8">
        <f t="shared" si="9"/>
        <v>4.7945615838536582E-5</v>
      </c>
      <c r="AB30">
        <v>3.297387504</v>
      </c>
      <c r="AC30">
        <v>-3.5418547759999999E-4</v>
      </c>
      <c r="AD30">
        <v>240</v>
      </c>
      <c r="AE30" s="8">
        <f t="shared" si="10"/>
        <v>-2.5317676815306591E-5</v>
      </c>
      <c r="AF30" s="8" t="str">
        <f t="shared" si="11"/>
        <v>NA</v>
      </c>
      <c r="AG30" s="8">
        <f t="shared" si="12"/>
        <v>-3.2886780078469338E-4</v>
      </c>
      <c r="AH30">
        <v>4.08106334</v>
      </c>
      <c r="AI30">
        <v>-2.4232153169999999E-4</v>
      </c>
      <c r="AJ30">
        <v>240</v>
      </c>
      <c r="AK30" s="8">
        <f t="shared" si="13"/>
        <v>-3.1334819635113072E-5</v>
      </c>
      <c r="AL30" s="8" t="str">
        <f t="shared" si="14"/>
        <v>NA</v>
      </c>
      <c r="AM30" s="8">
        <f t="shared" si="0"/>
        <v>-2.109867120648869E-4</v>
      </c>
      <c r="AN30">
        <v>4.8693729159999997</v>
      </c>
      <c r="AO30" s="1">
        <v>1.8216E-5</v>
      </c>
      <c r="AP30">
        <v>240</v>
      </c>
      <c r="AQ30" s="8">
        <f t="shared" si="15"/>
        <v>-3.7387540782193439E-5</v>
      </c>
      <c r="AR30" s="8" t="str">
        <f t="shared" si="16"/>
        <v>NA</v>
      </c>
      <c r="AS30" s="8">
        <f t="shared" si="17"/>
        <v>5.5603540782193442E-5</v>
      </c>
      <c r="AT30">
        <v>3.5587837539999998</v>
      </c>
      <c r="AU30">
        <v>-3.406469424E-4</v>
      </c>
      <c r="AV30">
        <v>240</v>
      </c>
      <c r="AW30" s="8">
        <f t="shared" si="18"/>
        <v>-2.7324703823871693E-5</v>
      </c>
      <c r="AX30" s="8" t="str">
        <f t="shared" si="19"/>
        <v>NA</v>
      </c>
      <c r="AY30" s="8">
        <f t="shared" si="20"/>
        <v>-3.133222385761283E-4</v>
      </c>
      <c r="AZ30">
        <v>3.5419816879999999</v>
      </c>
      <c r="BA30">
        <v>-2.0902603139999999E-4</v>
      </c>
      <c r="BB30">
        <v>240</v>
      </c>
      <c r="BC30" s="8">
        <f t="shared" si="21"/>
        <v>-5.9974209588128149E-5</v>
      </c>
      <c r="BD30" s="8">
        <f t="shared" si="22"/>
        <v>3.8956245538818293E-5</v>
      </c>
      <c r="BE30" s="8">
        <f t="shared" si="23"/>
        <v>-1.8800806735069014E-4</v>
      </c>
      <c r="BF30">
        <v>9.5348095700000002</v>
      </c>
      <c r="BG30" s="1">
        <v>-1.1405E-5</v>
      </c>
      <c r="BH30">
        <v>240</v>
      </c>
      <c r="BI30" s="8">
        <f t="shared" si="24"/>
        <v>-5.1044386296895765E-5</v>
      </c>
      <c r="BJ30" s="10" t="str">
        <f t="shared" si="25"/>
        <v>NA</v>
      </c>
      <c r="BK30" s="8">
        <f t="shared" si="26"/>
        <v>3.9639386296895762E-5</v>
      </c>
      <c r="BL30">
        <v>6.2881583550000002</v>
      </c>
      <c r="BM30">
        <v>-1.8738120759999999E-4</v>
      </c>
      <c r="BN30">
        <v>240</v>
      </c>
      <c r="BO30" s="8">
        <f t="shared" si="27"/>
        <v>-4.8281119765946666E-5</v>
      </c>
      <c r="BP30" s="8" t="str">
        <f t="shared" si="28"/>
        <v>NA</v>
      </c>
      <c r="BQ30" s="8">
        <f t="shared" si="29"/>
        <v>-1.3910008783405331E-4</v>
      </c>
      <c r="BR30">
        <v>4.8089237569999996</v>
      </c>
      <c r="BS30">
        <v>-2.343943024E-4</v>
      </c>
      <c r="BT30">
        <v>240</v>
      </c>
      <c r="BU30" s="8">
        <f t="shared" si="30"/>
        <v>-8.142656475971217E-5</v>
      </c>
      <c r="BV30" s="8" t="str">
        <f t="shared" si="31"/>
        <v>NA</v>
      </c>
      <c r="BW30" s="8">
        <f t="shared" si="32"/>
        <v>-1.5296773764028783E-4</v>
      </c>
      <c r="BX30">
        <v>5.8123887420000004</v>
      </c>
      <c r="BY30">
        <v>-2.1872137840000001E-4</v>
      </c>
      <c r="BZ30">
        <v>240</v>
      </c>
      <c r="CA30" s="8">
        <f t="shared" si="33"/>
        <v>-4.4628112260500165E-5</v>
      </c>
      <c r="CB30" s="8" t="str">
        <f t="shared" si="34"/>
        <v>NA</v>
      </c>
      <c r="CC30" s="8">
        <f t="shared" si="35"/>
        <v>-1.7409326613949984E-4</v>
      </c>
      <c r="CD30">
        <v>4.7341637390000004</v>
      </c>
      <c r="CE30" s="1">
        <v>5.8867999999999999E-5</v>
      </c>
      <c r="CF30">
        <v>240</v>
      </c>
      <c r="CG30" s="8">
        <f t="shared" si="36"/>
        <v>-2.5344237964290298E-5</v>
      </c>
      <c r="CH30" s="8" t="str">
        <f t="shared" si="37"/>
        <v>NA</v>
      </c>
      <c r="CI30" s="8">
        <f t="shared" si="38"/>
        <v>8.4212237964290294E-5</v>
      </c>
      <c r="CJ30">
        <v>3.148769996</v>
      </c>
      <c r="CK30">
        <v>-2.409468697E-4</v>
      </c>
      <c r="CL30">
        <v>240</v>
      </c>
      <c r="CM30" s="8">
        <f t="shared" si="39"/>
        <v>-5.3316196502287914E-5</v>
      </c>
      <c r="CN30" s="8">
        <f t="shared" si="40"/>
        <v>1.9941326100367925E-5</v>
      </c>
      <c r="CO30" s="8">
        <f t="shared" si="41"/>
        <v>-2.0757199929808E-4</v>
      </c>
      <c r="CP30">
        <v>4.2676629090000002</v>
      </c>
      <c r="CQ30">
        <v>-2.6289007439999999E-4</v>
      </c>
      <c r="CR30">
        <v>240</v>
      </c>
      <c r="CS30" s="8">
        <f t="shared" si="42"/>
        <v>-3.2767550115254266E-5</v>
      </c>
      <c r="CT30" s="8" t="str">
        <f t="shared" si="43"/>
        <v>NA</v>
      </c>
      <c r="CU30" s="8">
        <f t="shared" si="44"/>
        <v>-2.3012252428474572E-4</v>
      </c>
      <c r="CV30">
        <v>8.9935708440000006</v>
      </c>
      <c r="CW30">
        <v>-1.617247929E-4</v>
      </c>
      <c r="CX30">
        <v>240</v>
      </c>
      <c r="CY30" s="8">
        <f t="shared" si="45"/>
        <v>-4.8146877080171711E-5</v>
      </c>
      <c r="CZ30" s="10" t="str">
        <f t="shared" si="46"/>
        <v>NA</v>
      </c>
      <c r="DA30" s="8">
        <f t="shared" si="47"/>
        <v>-1.1357791581982829E-4</v>
      </c>
      <c r="DB30" t="s">
        <v>4</v>
      </c>
      <c r="DC30" s="5" t="s">
        <v>5</v>
      </c>
    </row>
    <row r="31" spans="1:107" x14ac:dyDescent="0.25">
      <c r="A31" s="9">
        <v>45623.585417245369</v>
      </c>
      <c r="B31" t="s">
        <v>0</v>
      </c>
      <c r="C31">
        <v>30</v>
      </c>
      <c r="D31" s="7">
        <v>45623</v>
      </c>
      <c r="E31">
        <v>13.92500006</v>
      </c>
      <c r="F31">
        <v>14.045433320000001</v>
      </c>
      <c r="G31">
        <v>13.933991689999999</v>
      </c>
      <c r="H31">
        <v>14.05172082</v>
      </c>
      <c r="I31">
        <v>14.17237501</v>
      </c>
      <c r="J31">
        <v>2.1109287459999999</v>
      </c>
      <c r="K31">
        <v>-3.0618258340000003E-4</v>
      </c>
      <c r="L31">
        <v>240</v>
      </c>
      <c r="M31" s="8">
        <f t="shared" si="1"/>
        <v>-3.5820912911053094E-5</v>
      </c>
      <c r="N31" s="8">
        <f t="shared" si="2"/>
        <v>3.791855978499635E-5</v>
      </c>
      <c r="O31" s="8">
        <f t="shared" si="3"/>
        <v>-3.0828023027394327E-4</v>
      </c>
      <c r="P31">
        <v>5.0031625030000004</v>
      </c>
      <c r="Q31" s="1">
        <v>3.6467999999999997E-5</v>
      </c>
      <c r="R31">
        <v>240</v>
      </c>
      <c r="S31" s="8">
        <f t="shared" si="4"/>
        <v>-2.6805564047958112E-5</v>
      </c>
      <c r="T31" s="10" t="str">
        <f t="shared" si="5"/>
        <v>NA</v>
      </c>
      <c r="U31" s="8">
        <f t="shared" si="6"/>
        <v>6.3273564047958109E-5</v>
      </c>
      <c r="V31">
        <v>8.402967469</v>
      </c>
      <c r="W31">
        <v>-1.3146964439999999E-4</v>
      </c>
      <c r="X31">
        <v>240</v>
      </c>
      <c r="Y31" s="8">
        <f t="shared" si="7"/>
        <v>-1.425921961941302E-4</v>
      </c>
      <c r="Z31" s="8" t="str">
        <f t="shared" si="8"/>
        <v>NA</v>
      </c>
      <c r="AA31" s="8">
        <f t="shared" si="9"/>
        <v>1.112255179413021E-5</v>
      </c>
      <c r="AB31">
        <v>2.8671641700000001</v>
      </c>
      <c r="AC31">
        <v>-3.3556701590000001E-4</v>
      </c>
      <c r="AD31">
        <v>240</v>
      </c>
      <c r="AE31" s="8">
        <f t="shared" si="10"/>
        <v>-2.2052043463646444E-5</v>
      </c>
      <c r="AF31" s="8" t="str">
        <f t="shared" si="11"/>
        <v>NA</v>
      </c>
      <c r="AG31" s="8">
        <f t="shared" si="12"/>
        <v>-3.1351497243635354E-4</v>
      </c>
      <c r="AH31">
        <v>3.7901858270000002</v>
      </c>
      <c r="AI31">
        <v>-1.900915688E-4</v>
      </c>
      <c r="AJ31">
        <v>240</v>
      </c>
      <c r="AK31" s="8">
        <f t="shared" si="13"/>
        <v>-2.9151223172651721E-5</v>
      </c>
      <c r="AL31" s="8" t="str">
        <f t="shared" si="14"/>
        <v>NA</v>
      </c>
      <c r="AM31" s="8">
        <f t="shared" si="0"/>
        <v>-1.6094034562734829E-4</v>
      </c>
      <c r="AN31">
        <v>4.9258770939999996</v>
      </c>
      <c r="AO31" s="1">
        <v>5.2154000000000002E-5</v>
      </c>
      <c r="AP31">
        <v>240</v>
      </c>
      <c r="AQ31" s="8">
        <f t="shared" si="15"/>
        <v>-3.788609557487196E-5</v>
      </c>
      <c r="AR31" s="8" t="str">
        <f t="shared" si="16"/>
        <v>NA</v>
      </c>
      <c r="AS31" s="8">
        <f t="shared" si="17"/>
        <v>9.0040095574871963E-5</v>
      </c>
      <c r="AT31">
        <v>3.1420929169999998</v>
      </c>
      <c r="AU31">
        <v>-3.7393200549999998E-4</v>
      </c>
      <c r="AV31">
        <v>240</v>
      </c>
      <c r="AW31" s="8">
        <f t="shared" si="18"/>
        <v>-2.4166586028626198E-5</v>
      </c>
      <c r="AX31" s="8" t="str">
        <f t="shared" si="19"/>
        <v>NA</v>
      </c>
      <c r="AY31" s="8">
        <f t="shared" si="20"/>
        <v>-3.497654194713738E-4</v>
      </c>
      <c r="AZ31">
        <v>3.2441649959999999</v>
      </c>
      <c r="BA31">
        <v>-2.5985436189999999E-4</v>
      </c>
      <c r="BB31">
        <v>240</v>
      </c>
      <c r="BC31" s="8">
        <f t="shared" si="21"/>
        <v>-5.5051101090459502E-5</v>
      </c>
      <c r="BD31" s="8">
        <f t="shared" si="22"/>
        <v>5.42617071555694E-5</v>
      </c>
      <c r="BE31" s="8">
        <f t="shared" si="23"/>
        <v>-2.5906496796510991E-4</v>
      </c>
      <c r="BF31">
        <v>9.5116362409999997</v>
      </c>
      <c r="BG31" s="1">
        <v>1.7122999999999999E-5</v>
      </c>
      <c r="BH31">
        <v>240</v>
      </c>
      <c r="BI31" s="8">
        <f t="shared" si="24"/>
        <v>-5.0960722204430265E-5</v>
      </c>
      <c r="BJ31" s="10" t="str">
        <f t="shared" si="25"/>
        <v>NA</v>
      </c>
      <c r="BK31" s="8">
        <f t="shared" si="26"/>
        <v>6.808372220443027E-5</v>
      </c>
      <c r="BL31">
        <v>6.0619349920000003</v>
      </c>
      <c r="BM31">
        <v>-1.6522115459999999E-4</v>
      </c>
      <c r="BN31">
        <v>240</v>
      </c>
      <c r="BO31" s="8">
        <f t="shared" si="27"/>
        <v>-4.662378782355643E-5</v>
      </c>
      <c r="BP31" s="8" t="str">
        <f t="shared" si="28"/>
        <v>NA</v>
      </c>
      <c r="BQ31" s="8">
        <f t="shared" si="29"/>
        <v>-1.1859736677644357E-4</v>
      </c>
      <c r="BR31">
        <v>4.5029920880000001</v>
      </c>
      <c r="BS31">
        <v>-2.697669844E-4</v>
      </c>
      <c r="BT31">
        <v>240</v>
      </c>
      <c r="BU31" s="8">
        <f t="shared" si="30"/>
        <v>-7.6412473764952521E-5</v>
      </c>
      <c r="BV31" s="8" t="str">
        <f t="shared" si="31"/>
        <v>NA</v>
      </c>
      <c r="BW31" s="8">
        <f t="shared" si="32"/>
        <v>-1.9335451063504748E-4</v>
      </c>
      <c r="BX31">
        <v>5.4919208230000001</v>
      </c>
      <c r="BY31">
        <v>-2.5282091059999998E-4</v>
      </c>
      <c r="BZ31">
        <v>240</v>
      </c>
      <c r="CA31" s="8">
        <f t="shared" si="33"/>
        <v>-4.2239672898709863E-5</v>
      </c>
      <c r="CB31" s="8" t="str">
        <f t="shared" si="34"/>
        <v>NA</v>
      </c>
      <c r="CC31" s="8">
        <f t="shared" si="35"/>
        <v>-2.1058123770129012E-4</v>
      </c>
      <c r="CD31">
        <v>4.7727299849999998</v>
      </c>
      <c r="CE31" s="1">
        <v>6.1838E-5</v>
      </c>
      <c r="CF31">
        <v>240</v>
      </c>
      <c r="CG31" s="8">
        <f t="shared" si="36"/>
        <v>-2.5570970205308089E-5</v>
      </c>
      <c r="CH31" s="8" t="str">
        <f t="shared" si="37"/>
        <v>NA</v>
      </c>
      <c r="CI31" s="8">
        <f t="shared" si="38"/>
        <v>8.7408970205308088E-5</v>
      </c>
      <c r="CJ31">
        <v>2.8966641719999999</v>
      </c>
      <c r="CK31">
        <v>-2.1334144650000001E-4</v>
      </c>
      <c r="CL31">
        <v>240</v>
      </c>
      <c r="CM31" s="8">
        <f t="shared" si="39"/>
        <v>-4.9154266923692605E-5</v>
      </c>
      <c r="CN31" s="8">
        <f t="shared" si="40"/>
        <v>2.4308241860657666E-5</v>
      </c>
      <c r="CO31" s="8">
        <f t="shared" si="41"/>
        <v>-1.8849542143696508E-4</v>
      </c>
      <c r="CP31">
        <v>3.9196200129999998</v>
      </c>
      <c r="CQ31">
        <v>-2.4530424100000002E-4</v>
      </c>
      <c r="CR31">
        <v>240</v>
      </c>
      <c r="CS31" s="8">
        <f t="shared" si="42"/>
        <v>-3.0146732367841511E-5</v>
      </c>
      <c r="CT31" s="8" t="str">
        <f t="shared" si="43"/>
        <v>NA</v>
      </c>
      <c r="CU31" s="8">
        <f t="shared" si="44"/>
        <v>-2.151575086321585E-4</v>
      </c>
      <c r="CV31">
        <v>8.7520058469999995</v>
      </c>
      <c r="CW31">
        <v>-1.9718345690000001E-4</v>
      </c>
      <c r="CX31">
        <v>240</v>
      </c>
      <c r="CY31" s="8">
        <f t="shared" si="45"/>
        <v>-4.6890832176486344E-5</v>
      </c>
      <c r="CZ31" s="10" t="str">
        <f t="shared" si="46"/>
        <v>NA</v>
      </c>
      <c r="DA31" s="8">
        <f t="shared" si="47"/>
        <v>-1.5029262472351367E-4</v>
      </c>
      <c r="DB31" t="s">
        <v>4</v>
      </c>
      <c r="DC31" s="5" t="s">
        <v>5</v>
      </c>
    </row>
    <row r="32" spans="1:107" x14ac:dyDescent="0.25">
      <c r="A32" s="9">
        <v>45623.599306192133</v>
      </c>
      <c r="B32" t="s">
        <v>0</v>
      </c>
      <c r="C32">
        <v>31</v>
      </c>
      <c r="D32" s="7">
        <v>45623</v>
      </c>
      <c r="E32">
        <v>14.238333320000001</v>
      </c>
      <c r="F32">
        <v>14.033320789999999</v>
      </c>
      <c r="G32">
        <v>13.92644168</v>
      </c>
      <c r="H32">
        <v>14.066858359999999</v>
      </c>
      <c r="I32">
        <v>14.174624980000001</v>
      </c>
      <c r="J32">
        <v>1.7717062539999999</v>
      </c>
      <c r="K32">
        <v>-2.7456312269999997E-4</v>
      </c>
      <c r="L32">
        <v>240</v>
      </c>
      <c r="M32" s="8">
        <f t="shared" si="1"/>
        <v>-3.0129893541929012E-5</v>
      </c>
      <c r="N32" s="8">
        <f t="shared" si="2"/>
        <v>4.3794489277841225E-5</v>
      </c>
      <c r="O32" s="8">
        <f t="shared" si="3"/>
        <v>-2.8822771843591216E-4</v>
      </c>
      <c r="P32">
        <v>5.0492879110000004</v>
      </c>
      <c r="Q32" s="1">
        <v>4.579E-5</v>
      </c>
      <c r="R32">
        <v>240</v>
      </c>
      <c r="S32" s="8">
        <f t="shared" si="4"/>
        <v>-2.7074134455061565E-5</v>
      </c>
      <c r="T32" s="10" t="str">
        <f t="shared" si="5"/>
        <v>NA</v>
      </c>
      <c r="U32" s="8">
        <f t="shared" si="6"/>
        <v>7.2864134455061572E-5</v>
      </c>
      <c r="V32">
        <v>8.2701557799999996</v>
      </c>
      <c r="W32">
        <v>-1.2886327619999999E-4</v>
      </c>
      <c r="X32">
        <v>240</v>
      </c>
      <c r="Y32" s="8">
        <f t="shared" si="7"/>
        <v>-1.4064346878270311E-4</v>
      </c>
      <c r="Z32" s="8" t="str">
        <f t="shared" si="8"/>
        <v>NA</v>
      </c>
      <c r="AA32" s="8">
        <f t="shared" si="9"/>
        <v>1.178019258270312E-5</v>
      </c>
      <c r="AB32">
        <v>2.5002733319999999</v>
      </c>
      <c r="AC32">
        <v>-3.1980956650000001E-4</v>
      </c>
      <c r="AD32">
        <v>240</v>
      </c>
      <c r="AE32" s="8">
        <f t="shared" si="10"/>
        <v>-1.926304396267704E-5</v>
      </c>
      <c r="AF32" s="8" t="str">
        <f t="shared" si="11"/>
        <v>NA</v>
      </c>
      <c r="AG32" s="8">
        <f t="shared" si="12"/>
        <v>-3.0054652253732299E-4</v>
      </c>
      <c r="AH32">
        <v>3.5457020840000002</v>
      </c>
      <c r="AI32">
        <v>-2.2648526550000001E-4</v>
      </c>
      <c r="AJ32">
        <v>240</v>
      </c>
      <c r="AK32" s="8">
        <f t="shared" si="13"/>
        <v>-2.731741935911174E-5</v>
      </c>
      <c r="AL32" s="8" t="str">
        <f t="shared" si="14"/>
        <v>NA</v>
      </c>
      <c r="AM32" s="8">
        <f t="shared" si="0"/>
        <v>-1.9916784614088827E-4</v>
      </c>
      <c r="AN32">
        <v>4.9714512449999999</v>
      </c>
      <c r="AO32" s="1">
        <v>6.0569999999999998E-5</v>
      </c>
      <c r="AP32">
        <v>240</v>
      </c>
      <c r="AQ32" s="8">
        <f t="shared" si="15"/>
        <v>-3.830192589949222E-5</v>
      </c>
      <c r="AR32" s="8" t="str">
        <f t="shared" si="16"/>
        <v>NA</v>
      </c>
      <c r="AS32" s="8">
        <f t="shared" si="17"/>
        <v>9.8871925899492218E-5</v>
      </c>
      <c r="AT32">
        <v>2.7782812469999998</v>
      </c>
      <c r="AU32">
        <v>-3.1496047619999998E-4</v>
      </c>
      <c r="AV32">
        <v>240</v>
      </c>
      <c r="AW32" s="8">
        <f t="shared" si="18"/>
        <v>-2.1404921260681667E-5</v>
      </c>
      <c r="AX32" s="8" t="str">
        <f t="shared" si="19"/>
        <v>NA</v>
      </c>
      <c r="AY32" s="8">
        <f t="shared" si="20"/>
        <v>-2.9355555493931832E-4</v>
      </c>
      <c r="AZ32">
        <v>2.9561383430000001</v>
      </c>
      <c r="BA32">
        <v>-2.099360901E-4</v>
      </c>
      <c r="BB32">
        <v>240</v>
      </c>
      <c r="BC32" s="8">
        <f t="shared" si="21"/>
        <v>-5.0272517449613535E-5</v>
      </c>
      <c r="BD32" s="8">
        <f t="shared" si="22"/>
        <v>6.9064036912468255E-5</v>
      </c>
      <c r="BE32" s="8">
        <f t="shared" si="23"/>
        <v>-2.2872760956285472E-4</v>
      </c>
      <c r="BF32">
        <v>9.4900216939999993</v>
      </c>
      <c r="BG32" s="1">
        <v>-4.4014000000000002E-5</v>
      </c>
      <c r="BH32">
        <v>240</v>
      </c>
      <c r="BI32" s="8">
        <f t="shared" si="24"/>
        <v>-5.0885219431648895E-5</v>
      </c>
      <c r="BJ32" s="10" t="str">
        <f t="shared" si="25"/>
        <v>NA</v>
      </c>
      <c r="BK32" s="8">
        <f t="shared" si="26"/>
        <v>6.8712194316488927E-6</v>
      </c>
      <c r="BL32">
        <v>5.8337174850000002</v>
      </c>
      <c r="BM32">
        <v>-1.957916475E-4</v>
      </c>
      <c r="BN32">
        <v>240</v>
      </c>
      <c r="BO32" s="8">
        <f t="shared" si="27"/>
        <v>-4.4945148572817221E-5</v>
      </c>
      <c r="BP32" s="8" t="str">
        <f t="shared" si="28"/>
        <v>NA</v>
      </c>
      <c r="BQ32" s="8">
        <f t="shared" si="29"/>
        <v>-1.5084649892718277E-4</v>
      </c>
      <c r="BR32">
        <v>4.1433483300000002</v>
      </c>
      <c r="BS32">
        <v>-3.5657148399999999E-4</v>
      </c>
      <c r="BT32">
        <v>240</v>
      </c>
      <c r="BU32" s="8">
        <f t="shared" si="30"/>
        <v>-7.0462382693620815E-5</v>
      </c>
      <c r="BV32" s="8">
        <f t="shared" si="31"/>
        <v>2.7134821232795039E-6</v>
      </c>
      <c r="BW32" s="8">
        <f t="shared" si="32"/>
        <v>-2.8882258342965869E-4</v>
      </c>
      <c r="BX32">
        <v>5.2010420760000002</v>
      </c>
      <c r="BY32">
        <v>-2.3370833480000001E-4</v>
      </c>
      <c r="BZ32">
        <v>240</v>
      </c>
      <c r="CA32" s="8">
        <f t="shared" si="33"/>
        <v>-4.0070779814133163E-5</v>
      </c>
      <c r="CB32" s="8" t="str">
        <f t="shared" si="34"/>
        <v>NA</v>
      </c>
      <c r="CC32" s="8">
        <f t="shared" si="35"/>
        <v>-1.9363755498586686E-4</v>
      </c>
      <c r="CD32">
        <v>4.7773349899999999</v>
      </c>
      <c r="CE32">
        <v>-1.2346170249999999E-4</v>
      </c>
      <c r="CF32">
        <v>240</v>
      </c>
      <c r="CG32" s="8">
        <f t="shared" si="36"/>
        <v>-2.5615930827464787E-5</v>
      </c>
      <c r="CH32" s="8" t="str">
        <f t="shared" si="37"/>
        <v>NA</v>
      </c>
      <c r="CI32" s="8">
        <f t="shared" si="38"/>
        <v>-9.7845771672535193E-5</v>
      </c>
      <c r="CJ32">
        <v>2.6079924989999999</v>
      </c>
      <c r="CK32">
        <v>-2.1410217820000001E-4</v>
      </c>
      <c r="CL32">
        <v>240</v>
      </c>
      <c r="CM32" s="8">
        <f t="shared" si="39"/>
        <v>-4.4351898727913727E-5</v>
      </c>
      <c r="CN32" s="8">
        <f t="shared" si="40"/>
        <v>2.9308542362929705E-5</v>
      </c>
      <c r="CO32" s="8">
        <f t="shared" si="41"/>
        <v>-1.9905882183501601E-4</v>
      </c>
      <c r="CP32">
        <v>3.575225418</v>
      </c>
      <c r="CQ32">
        <v>-3.2356101469999999E-4</v>
      </c>
      <c r="CR32">
        <v>240</v>
      </c>
      <c r="CS32" s="8">
        <f t="shared" si="42"/>
        <v>-2.75448782027062E-5</v>
      </c>
      <c r="CT32" s="8" t="str">
        <f t="shared" si="43"/>
        <v>NA</v>
      </c>
      <c r="CU32" s="8">
        <f t="shared" si="44"/>
        <v>-2.9601613649729379E-4</v>
      </c>
      <c r="CV32">
        <v>8.4788454529999999</v>
      </c>
      <c r="CW32">
        <v>-2.5663643939999997E-4</v>
      </c>
      <c r="CX32">
        <v>240</v>
      </c>
      <c r="CY32" s="8">
        <f t="shared" si="45"/>
        <v>-4.5463321930625666E-5</v>
      </c>
      <c r="CZ32" s="10" t="str">
        <f t="shared" si="46"/>
        <v>NA</v>
      </c>
      <c r="DA32" s="8">
        <f t="shared" si="47"/>
        <v>-2.1117311746937431E-4</v>
      </c>
      <c r="DB32" t="s">
        <v>4</v>
      </c>
      <c r="DC32" s="5" t="s">
        <v>5</v>
      </c>
    </row>
    <row r="33" spans="1:107" x14ac:dyDescent="0.25">
      <c r="A33" s="9">
        <v>45623.613195138889</v>
      </c>
      <c r="B33" t="s">
        <v>0</v>
      </c>
      <c r="C33">
        <v>32</v>
      </c>
      <c r="D33" s="7">
        <v>45623</v>
      </c>
      <c r="E33">
        <v>14.43833332</v>
      </c>
      <c r="F33">
        <v>14.042941689999999</v>
      </c>
      <c r="G33">
        <v>13.929599899999999</v>
      </c>
      <c r="H33">
        <v>14.04161246</v>
      </c>
      <c r="I33">
        <v>14.176004170000001</v>
      </c>
      <c r="J33">
        <v>1.4782979110000001</v>
      </c>
      <c r="K33">
        <v>-1.9491074169999999E-4</v>
      </c>
      <c r="L33">
        <v>240</v>
      </c>
      <c r="M33" s="8">
        <f t="shared" si="1"/>
        <v>-2.519466586515318E-5</v>
      </c>
      <c r="N33" s="8">
        <f t="shared" si="2"/>
        <v>4.8876837225690289E-5</v>
      </c>
      <c r="O33" s="8">
        <f t="shared" si="3"/>
        <v>-2.185929130605371E-4</v>
      </c>
      <c r="P33">
        <v>5.0976941780000002</v>
      </c>
      <c r="Q33" s="1">
        <v>5.8309E-5</v>
      </c>
      <c r="R33">
        <v>240</v>
      </c>
      <c r="S33" s="8">
        <f t="shared" si="4"/>
        <v>-2.7355336216512904E-5</v>
      </c>
      <c r="T33" s="10" t="str">
        <f t="shared" si="5"/>
        <v>NA</v>
      </c>
      <c r="U33" s="8">
        <f t="shared" si="6"/>
        <v>8.5664336216512908E-5</v>
      </c>
      <c r="V33">
        <v>8.1396941579999993</v>
      </c>
      <c r="W33" s="1">
        <v>-8.5329999999999998E-5</v>
      </c>
      <c r="X33">
        <v>240</v>
      </c>
      <c r="Y33" s="8">
        <f t="shared" si="7"/>
        <v>-1.3872499787043893E-4</v>
      </c>
      <c r="Z33" s="8" t="str">
        <f t="shared" si="8"/>
        <v>NA</v>
      </c>
      <c r="AA33" s="8">
        <f t="shared" si="9"/>
        <v>5.3394997870438932E-5</v>
      </c>
      <c r="AB33">
        <v>2.1579420909999998</v>
      </c>
      <c r="AC33">
        <v>-2.634233343E-4</v>
      </c>
      <c r="AD33">
        <v>240</v>
      </c>
      <c r="AE33" s="8">
        <f t="shared" si="10"/>
        <v>-1.6653943947174614E-5</v>
      </c>
      <c r="AF33" s="8">
        <f t="shared" si="11"/>
        <v>4.2317296258105418E-6</v>
      </c>
      <c r="AG33" s="8">
        <f t="shared" si="12"/>
        <v>-2.5100111997863596E-4</v>
      </c>
      <c r="AH33">
        <v>3.2787341680000002</v>
      </c>
      <c r="AI33">
        <v>-2.108423495E-4</v>
      </c>
      <c r="AJ33">
        <v>240</v>
      </c>
      <c r="AK33" s="8">
        <f t="shared" si="13"/>
        <v>-2.5303670232529054E-5</v>
      </c>
      <c r="AL33" s="8" t="str">
        <f t="shared" si="14"/>
        <v>NA</v>
      </c>
      <c r="AM33" s="8">
        <f t="shared" si="0"/>
        <v>-1.8553867926747095E-4</v>
      </c>
      <c r="AN33">
        <v>5.0085366709999999</v>
      </c>
      <c r="AO33" s="1">
        <v>3.1109000000000003E-5</v>
      </c>
      <c r="AP33">
        <v>240</v>
      </c>
      <c r="AQ33" s="8">
        <f t="shared" si="15"/>
        <v>-3.8653441778666598E-5</v>
      </c>
      <c r="AR33" s="8" t="str">
        <f t="shared" si="16"/>
        <v>NA</v>
      </c>
      <c r="AS33" s="8">
        <f t="shared" si="17"/>
        <v>6.9762441778666601E-5</v>
      </c>
      <c r="AT33">
        <v>2.4076379239999999</v>
      </c>
      <c r="AU33">
        <v>-3.5615148379999998E-4</v>
      </c>
      <c r="AV33">
        <v>240</v>
      </c>
      <c r="AW33" s="8">
        <f t="shared" si="18"/>
        <v>-1.8580974530603311E-5</v>
      </c>
      <c r="AX33" s="8" t="str">
        <f t="shared" si="19"/>
        <v>NA</v>
      </c>
      <c r="AY33" s="8">
        <f t="shared" si="20"/>
        <v>-3.3757050926939665E-4</v>
      </c>
      <c r="AZ33">
        <v>2.7259954230000001</v>
      </c>
      <c r="BA33">
        <v>-2.026200522E-4</v>
      </c>
      <c r="BB33">
        <v>240</v>
      </c>
      <c r="BC33" s="8">
        <f t="shared" si="21"/>
        <v>-4.6459203737873581E-5</v>
      </c>
      <c r="BD33" s="8">
        <f t="shared" si="22"/>
        <v>8.089159299997937E-5</v>
      </c>
      <c r="BE33" s="8">
        <f t="shared" si="23"/>
        <v>-2.370524414621058E-4</v>
      </c>
      <c r="BF33">
        <v>9.4895458179999999</v>
      </c>
      <c r="BG33" s="1">
        <v>-7.7264999999999996E-6</v>
      </c>
      <c r="BH33">
        <v>240</v>
      </c>
      <c r="BI33" s="8">
        <f t="shared" si="24"/>
        <v>-5.0922967782904533E-5</v>
      </c>
      <c r="BJ33" s="10" t="str">
        <f t="shared" si="25"/>
        <v>NA</v>
      </c>
      <c r="BK33" s="8">
        <f t="shared" si="26"/>
        <v>4.3196467782904532E-5</v>
      </c>
      <c r="BL33">
        <v>5.6311462600000004</v>
      </c>
      <c r="BM33">
        <v>-1.8158813529999999E-4</v>
      </c>
      <c r="BN33">
        <v>240</v>
      </c>
      <c r="BO33" s="8">
        <f t="shared" si="27"/>
        <v>-4.3458438742868929E-5</v>
      </c>
      <c r="BP33" s="8" t="str">
        <f t="shared" si="28"/>
        <v>NA</v>
      </c>
      <c r="BQ33" s="8">
        <f t="shared" si="29"/>
        <v>-1.3812969655713106E-4</v>
      </c>
      <c r="BR33">
        <v>3.70541791</v>
      </c>
      <c r="BS33">
        <v>-3.5249559599999998E-4</v>
      </c>
      <c r="BT33">
        <v>240</v>
      </c>
      <c r="BU33" s="8">
        <f t="shared" si="30"/>
        <v>-6.3151524086273449E-5</v>
      </c>
      <c r="BV33" s="8">
        <f t="shared" si="31"/>
        <v>1.0299206334903852E-5</v>
      </c>
      <c r="BW33" s="8">
        <f t="shared" si="32"/>
        <v>-2.9964327824863034E-4</v>
      </c>
      <c r="BX33">
        <v>4.9818345610000003</v>
      </c>
      <c r="BY33">
        <v>-2.0004444E-4</v>
      </c>
      <c r="BZ33">
        <v>240</v>
      </c>
      <c r="CA33" s="8">
        <f t="shared" si="33"/>
        <v>-3.84473679247546E-5</v>
      </c>
      <c r="CB33" s="8" t="str">
        <f t="shared" si="34"/>
        <v>NA</v>
      </c>
      <c r="CC33" s="8">
        <f t="shared" si="35"/>
        <v>-1.6159707207524541E-4</v>
      </c>
      <c r="CD33">
        <v>4.5488537449999997</v>
      </c>
      <c r="CE33" s="1">
        <v>-9.5694999999999998E-5</v>
      </c>
      <c r="CF33">
        <v>240</v>
      </c>
      <c r="CG33" s="8">
        <f t="shared" si="36"/>
        <v>-2.4410139025452315E-5</v>
      </c>
      <c r="CH33" s="8" t="str">
        <f t="shared" si="37"/>
        <v>NA</v>
      </c>
      <c r="CI33" s="8">
        <f t="shared" si="38"/>
        <v>-7.1284860974547682E-5</v>
      </c>
      <c r="CJ33">
        <v>2.339904577</v>
      </c>
      <c r="CK33">
        <v>-1.995066734E-4</v>
      </c>
      <c r="CL33">
        <v>240</v>
      </c>
      <c r="CM33" s="8">
        <f t="shared" si="39"/>
        <v>-3.9879048421287788E-5</v>
      </c>
      <c r="CN33" s="8">
        <f t="shared" si="40"/>
        <v>3.3952296137238093E-5</v>
      </c>
      <c r="CO33" s="8">
        <f t="shared" si="41"/>
        <v>-1.9357992111595029E-4</v>
      </c>
      <c r="CP33">
        <v>3.2304270800000001</v>
      </c>
      <c r="CQ33">
        <v>-3.1142824580000002E-4</v>
      </c>
      <c r="CR33">
        <v>240</v>
      </c>
      <c r="CS33" s="8">
        <f t="shared" si="42"/>
        <v>-2.4930859701996969E-5</v>
      </c>
      <c r="CT33" s="8" t="str">
        <f t="shared" si="43"/>
        <v>NA</v>
      </c>
      <c r="CU33" s="8">
        <f t="shared" si="44"/>
        <v>-2.8649738609800305E-4</v>
      </c>
      <c r="CV33">
        <v>8.2212766889999997</v>
      </c>
      <c r="CW33">
        <v>-1.900751312E-4</v>
      </c>
      <c r="CX33">
        <v>240</v>
      </c>
      <c r="CY33" s="8">
        <f t="shared" si="45"/>
        <v>-4.4117159661549042E-5</v>
      </c>
      <c r="CZ33" s="10" t="str">
        <f t="shared" si="46"/>
        <v>NA</v>
      </c>
      <c r="DA33" s="8">
        <f t="shared" si="47"/>
        <v>-1.4595797153845095E-4</v>
      </c>
      <c r="DB33" t="s">
        <v>4</v>
      </c>
      <c r="DC33" s="5" t="s">
        <v>5</v>
      </c>
    </row>
    <row r="34" spans="1:107" x14ac:dyDescent="0.25">
      <c r="A34" s="9">
        <v>45623.627084085645</v>
      </c>
      <c r="B34" t="s">
        <v>0</v>
      </c>
      <c r="C34">
        <v>33</v>
      </c>
      <c r="D34" s="7">
        <v>45623</v>
      </c>
      <c r="E34">
        <v>14.92500006</v>
      </c>
      <c r="F34">
        <v>14.049304129999999</v>
      </c>
      <c r="G34">
        <v>13.94482494</v>
      </c>
      <c r="H34">
        <v>14.07294164</v>
      </c>
      <c r="I34">
        <v>14.195375</v>
      </c>
      <c r="J34">
        <v>2.9369089169999998</v>
      </c>
      <c r="K34">
        <v>4.2129516820000002E-3</v>
      </c>
      <c r="L34">
        <v>240</v>
      </c>
      <c r="M34" s="8">
        <f t="shared" si="1"/>
        <v>-5.0162115654255072E-5</v>
      </c>
      <c r="N34" s="8">
        <f t="shared" si="2"/>
        <v>2.3611132177029963E-5</v>
      </c>
      <c r="O34" s="8">
        <f t="shared" si="3"/>
        <v>4.2395026654772246E-3</v>
      </c>
      <c r="P34">
        <v>5.0633229220000002</v>
      </c>
      <c r="Q34">
        <v>-1.7916688000000001E-4</v>
      </c>
      <c r="R34">
        <v>240</v>
      </c>
      <c r="S34" s="8">
        <f t="shared" si="4"/>
        <v>-2.7192395380732931E-5</v>
      </c>
      <c r="T34" s="10" t="str">
        <f t="shared" si="5"/>
        <v>NA</v>
      </c>
      <c r="U34" s="8">
        <f t="shared" si="6"/>
        <v>-1.5197448461926708E-4</v>
      </c>
      <c r="V34">
        <v>8.0113424999999996</v>
      </c>
      <c r="W34" s="1">
        <v>-9.1669999999999995E-5</v>
      </c>
      <c r="X34">
        <v>240</v>
      </c>
      <c r="Y34" s="8">
        <f t="shared" si="7"/>
        <v>-1.3683294252153649E-4</v>
      </c>
      <c r="Z34" s="8" t="str">
        <f t="shared" si="8"/>
        <v>NA</v>
      </c>
      <c r="AA34" s="8">
        <f t="shared" si="9"/>
        <v>4.5162942521536498E-5</v>
      </c>
      <c r="AB34">
        <v>1.84906708</v>
      </c>
      <c r="AC34">
        <v>-2.368004532E-4</v>
      </c>
      <c r="AD34">
        <v>240</v>
      </c>
      <c r="AE34" s="8">
        <f t="shared" si="10"/>
        <v>-1.4294488060773935E-5</v>
      </c>
      <c r="AF34" s="8">
        <f t="shared" si="11"/>
        <v>1.3432734652016375E-5</v>
      </c>
      <c r="AG34" s="8">
        <f t="shared" si="12"/>
        <v>-2.3593869979124244E-4</v>
      </c>
      <c r="AH34">
        <v>3.0092058339999999</v>
      </c>
      <c r="AI34">
        <v>-2.2838600150000001E-4</v>
      </c>
      <c r="AJ34">
        <v>240</v>
      </c>
      <c r="AK34" s="8">
        <f t="shared" si="13"/>
        <v>-2.3263113237906042E-5</v>
      </c>
      <c r="AL34" s="8" t="str">
        <f t="shared" si="14"/>
        <v>NA</v>
      </c>
      <c r="AM34" s="8">
        <f t="shared" si="0"/>
        <v>-2.0512288826209397E-4</v>
      </c>
      <c r="AN34">
        <v>4.8619587580000001</v>
      </c>
      <c r="AO34">
        <v>-2.4245025260000001E-4</v>
      </c>
      <c r="AP34">
        <v>240</v>
      </c>
      <c r="AQ34" s="8">
        <f t="shared" si="15"/>
        <v>-3.7586095263891816E-5</v>
      </c>
      <c r="AR34" s="8" t="str">
        <f t="shared" si="16"/>
        <v>NA</v>
      </c>
      <c r="AS34" s="8">
        <f t="shared" si="17"/>
        <v>-2.0486415733610819E-4</v>
      </c>
      <c r="AT34">
        <v>1.9958174959999999</v>
      </c>
      <c r="AU34">
        <v>-3.137088751E-4</v>
      </c>
      <c r="AV34">
        <v>240</v>
      </c>
      <c r="AW34" s="8">
        <f t="shared" si="18"/>
        <v>-1.5428963976826485E-5</v>
      </c>
      <c r="AX34" s="8">
        <f t="shared" si="19"/>
        <v>9.061221039302015E-6</v>
      </c>
      <c r="AY34" s="8">
        <f t="shared" si="20"/>
        <v>-3.0734113216247555E-4</v>
      </c>
      <c r="AZ34">
        <v>2.500084164</v>
      </c>
      <c r="BA34">
        <v>-1.8055624579999999E-4</v>
      </c>
      <c r="BB34">
        <v>240</v>
      </c>
      <c r="BC34" s="8">
        <f t="shared" si="21"/>
        <v>-4.2701191805445289E-5</v>
      </c>
      <c r="BD34" s="8">
        <f t="shared" si="22"/>
        <v>9.250167462500938E-5</v>
      </c>
      <c r="BE34" s="8">
        <f t="shared" si="23"/>
        <v>-2.3035672861956407E-4</v>
      </c>
      <c r="BF34">
        <v>9.4668725249999994</v>
      </c>
      <c r="BG34" s="1">
        <v>2.1280999999999998E-5</v>
      </c>
      <c r="BH34">
        <v>240</v>
      </c>
      <c r="BI34" s="8">
        <f t="shared" si="24"/>
        <v>-5.0841501655026665E-5</v>
      </c>
      <c r="BJ34" s="10" t="str">
        <f t="shared" si="25"/>
        <v>NA</v>
      </c>
      <c r="BK34" s="8">
        <f t="shared" si="26"/>
        <v>7.2122501655026667E-5</v>
      </c>
      <c r="BL34">
        <v>5.4127112530000003</v>
      </c>
      <c r="BM34">
        <v>-1.584512819E-4</v>
      </c>
      <c r="BN34">
        <v>240</v>
      </c>
      <c r="BO34" s="8">
        <f t="shared" si="27"/>
        <v>-4.1843769336061754E-5</v>
      </c>
      <c r="BP34" s="8" t="str">
        <f t="shared" si="28"/>
        <v>NA</v>
      </c>
      <c r="BQ34" s="8">
        <f t="shared" si="29"/>
        <v>-1.1660751256393825E-4</v>
      </c>
      <c r="BR34">
        <v>3.319527087</v>
      </c>
      <c r="BS34">
        <v>-2.4485719540000002E-4</v>
      </c>
      <c r="BT34">
        <v>240</v>
      </c>
      <c r="BU34" s="8">
        <f t="shared" si="30"/>
        <v>-5.6697196393008338E-5</v>
      </c>
      <c r="BV34" s="8">
        <f t="shared" si="31"/>
        <v>1.6983513305574535E-5</v>
      </c>
      <c r="BW34" s="8">
        <f t="shared" si="32"/>
        <v>-2.0514351231256623E-4</v>
      </c>
      <c r="BX34">
        <v>4.7509462579999999</v>
      </c>
      <c r="BY34">
        <v>-1.5024744770000001E-4</v>
      </c>
      <c r="BZ34">
        <v>240</v>
      </c>
      <c r="CA34" s="8">
        <f t="shared" si="33"/>
        <v>-3.6727896622527942E-5</v>
      </c>
      <c r="CB34" s="8" t="str">
        <f t="shared" si="34"/>
        <v>NA</v>
      </c>
      <c r="CC34" s="8">
        <f t="shared" si="35"/>
        <v>-1.1351955107747206E-4</v>
      </c>
      <c r="CD34">
        <v>4.5231420809999996</v>
      </c>
      <c r="CE34" s="1">
        <v>3.3432000000000001E-5</v>
      </c>
      <c r="CF34">
        <v>240</v>
      </c>
      <c r="CG34" s="8">
        <f t="shared" si="36"/>
        <v>-2.4291373417123545E-5</v>
      </c>
      <c r="CH34" s="8" t="str">
        <f t="shared" si="37"/>
        <v>NA</v>
      </c>
      <c r="CI34" s="8">
        <f t="shared" si="38"/>
        <v>5.7723373417123546E-5</v>
      </c>
      <c r="CJ34">
        <v>2.0784995780000002</v>
      </c>
      <c r="CK34">
        <v>-2.2697583109999999E-4</v>
      </c>
      <c r="CL34">
        <v>240</v>
      </c>
      <c r="CM34" s="8">
        <f t="shared" si="39"/>
        <v>-3.5500568511146771E-5</v>
      </c>
      <c r="CN34" s="8">
        <f t="shared" si="40"/>
        <v>3.8480289944916347E-5</v>
      </c>
      <c r="CO34" s="8">
        <f t="shared" si="41"/>
        <v>-2.2995555253376958E-4</v>
      </c>
      <c r="CP34">
        <v>2.9121045809999999</v>
      </c>
      <c r="CQ34">
        <v>-2.9752143519999998E-4</v>
      </c>
      <c r="CR34">
        <v>240</v>
      </c>
      <c r="CS34" s="8">
        <f t="shared" si="42"/>
        <v>-2.2512457560398286E-5</v>
      </c>
      <c r="CT34" s="8" t="str">
        <f t="shared" si="43"/>
        <v>NA</v>
      </c>
      <c r="CU34" s="8">
        <f t="shared" si="44"/>
        <v>-2.7500897763960169E-4</v>
      </c>
      <c r="CV34">
        <v>7.9584862369999998</v>
      </c>
      <c r="CW34">
        <v>-2.1601911229999999E-4</v>
      </c>
      <c r="CX34">
        <v>240</v>
      </c>
      <c r="CY34" s="8">
        <f t="shared" si="45"/>
        <v>-4.2740766828899757E-5</v>
      </c>
      <c r="CZ34" s="10" t="str">
        <f t="shared" si="46"/>
        <v>NA</v>
      </c>
      <c r="DA34" s="8">
        <f t="shared" si="47"/>
        <v>-1.7327834547110023E-4</v>
      </c>
      <c r="DB34" t="s">
        <v>4</v>
      </c>
      <c r="DC34" s="5" t="s">
        <v>5</v>
      </c>
    </row>
    <row r="35" spans="1:107" x14ac:dyDescent="0.25">
      <c r="A35" s="9">
        <v>45623.640973032409</v>
      </c>
      <c r="B35" t="s">
        <v>0</v>
      </c>
      <c r="C35">
        <v>34</v>
      </c>
      <c r="D35" s="7">
        <v>45623</v>
      </c>
      <c r="E35">
        <v>15.238333320000001</v>
      </c>
      <c r="F35">
        <v>14.051887450000001</v>
      </c>
      <c r="G35">
        <v>13.95047082</v>
      </c>
      <c r="H35">
        <v>14.05794584</v>
      </c>
      <c r="I35">
        <v>14.151325010000001</v>
      </c>
      <c r="J35">
        <v>4.7248124980000004</v>
      </c>
      <c r="K35" s="1">
        <v>7.4225000000000002E-5</v>
      </c>
      <c r="L35">
        <v>240</v>
      </c>
      <c r="M35" s="8">
        <f t="shared" si="1"/>
        <v>-8.0873576307844447E-5</v>
      </c>
      <c r="N35" s="8" t="str">
        <f t="shared" si="2"/>
        <v>NA</v>
      </c>
      <c r="O35" s="8">
        <f t="shared" si="3"/>
        <v>1.5509857630784443E-4</v>
      </c>
      <c r="P35">
        <v>4.9788783350000001</v>
      </c>
      <c r="Q35" s="1">
        <v>1.0667E-5</v>
      </c>
      <c r="R35">
        <v>240</v>
      </c>
      <c r="S35" s="8">
        <f t="shared" si="4"/>
        <v>-2.6760032920206947E-5</v>
      </c>
      <c r="T35" s="10" t="str">
        <f t="shared" si="5"/>
        <v>NA</v>
      </c>
      <c r="U35" s="8">
        <f t="shared" si="6"/>
        <v>3.7427032920206945E-5</v>
      </c>
      <c r="V35">
        <v>7.8869141880000004</v>
      </c>
      <c r="W35">
        <v>-1.099403615E-4</v>
      </c>
      <c r="X35">
        <v>240</v>
      </c>
      <c r="Y35" s="8">
        <f t="shared" si="7"/>
        <v>-1.3499857543270471E-4</v>
      </c>
      <c r="Z35" s="8" t="str">
        <f t="shared" si="8"/>
        <v>NA</v>
      </c>
      <c r="AA35" s="8">
        <f t="shared" si="9"/>
        <v>2.5058213932704711E-5</v>
      </c>
      <c r="AB35">
        <v>1.5926337559999999</v>
      </c>
      <c r="AC35">
        <v>-2.2146374400000001E-4</v>
      </c>
      <c r="AD35">
        <v>240</v>
      </c>
      <c r="AE35" s="8">
        <f t="shared" si="10"/>
        <v>-1.2333014126725589E-5</v>
      </c>
      <c r="AF35" s="8">
        <f t="shared" si="11"/>
        <v>2.1071566603399685E-5</v>
      </c>
      <c r="AG35" s="8">
        <f t="shared" si="12"/>
        <v>-2.3020229647667409E-4</v>
      </c>
      <c r="AH35">
        <v>2.7360470860000001</v>
      </c>
      <c r="AI35">
        <v>-2.185333054E-4</v>
      </c>
      <c r="AJ35">
        <v>240</v>
      </c>
      <c r="AK35" s="8">
        <f t="shared" si="13"/>
        <v>-2.1187361649155188E-5</v>
      </c>
      <c r="AL35" s="8" t="str">
        <f t="shared" si="14"/>
        <v>NA</v>
      </c>
      <c r="AM35" s="8">
        <f t="shared" si="0"/>
        <v>-1.9734594375084481E-4</v>
      </c>
      <c r="AN35">
        <v>4.8504749949999999</v>
      </c>
      <c r="AO35" s="1">
        <v>5.2018999999999998E-5</v>
      </c>
      <c r="AP35">
        <v>240</v>
      </c>
      <c r="AQ35" s="8">
        <f t="shared" si="15"/>
        <v>-3.7561037752275442E-5</v>
      </c>
      <c r="AR35" s="8" t="str">
        <f t="shared" si="16"/>
        <v>NA</v>
      </c>
      <c r="AS35" s="8">
        <f t="shared" si="17"/>
        <v>8.9580037752275447E-5</v>
      </c>
      <c r="AT35">
        <v>1.659011665</v>
      </c>
      <c r="AU35">
        <v>-2.9485812969999998E-4</v>
      </c>
      <c r="AV35">
        <v>240</v>
      </c>
      <c r="AW35" s="8">
        <f t="shared" si="18"/>
        <v>-1.2847030413467852E-5</v>
      </c>
      <c r="AX35" s="8">
        <f t="shared" si="19"/>
        <v>1.9094250690530208E-5</v>
      </c>
      <c r="AY35" s="8">
        <f t="shared" si="20"/>
        <v>-3.0110534997706238E-4</v>
      </c>
      <c r="AZ35">
        <v>2.3014937390000001</v>
      </c>
      <c r="BA35">
        <v>-1.5072172500000001E-4</v>
      </c>
      <c r="BB35">
        <v>240</v>
      </c>
      <c r="BC35" s="8">
        <f t="shared" si="21"/>
        <v>-3.9394162117931888E-5</v>
      </c>
      <c r="BD35" s="8">
        <f t="shared" si="22"/>
        <v>1.0270767787781492E-4</v>
      </c>
      <c r="BE35" s="8">
        <f t="shared" si="23"/>
        <v>-2.1403524075988304E-4</v>
      </c>
      <c r="BF35">
        <v>9.4528387550000001</v>
      </c>
      <c r="BG35" s="1">
        <v>-4.2744000000000003E-5</v>
      </c>
      <c r="BH35">
        <v>240</v>
      </c>
      <c r="BI35" s="8">
        <f t="shared" si="24"/>
        <v>-5.0806277890943493E-5</v>
      </c>
      <c r="BJ35" s="10" t="str">
        <f t="shared" si="25"/>
        <v>NA</v>
      </c>
      <c r="BK35" s="8">
        <f t="shared" si="26"/>
        <v>8.0622778909434904E-6</v>
      </c>
      <c r="BL35">
        <v>5.1817887349999996</v>
      </c>
      <c r="BM35">
        <v>-1.7899826519999999E-4</v>
      </c>
      <c r="BN35">
        <v>240</v>
      </c>
      <c r="BO35" s="8">
        <f t="shared" si="27"/>
        <v>-4.0126660275598555E-5</v>
      </c>
      <c r="BP35" s="8" t="str">
        <f t="shared" si="28"/>
        <v>NA</v>
      </c>
      <c r="BQ35" s="8">
        <f t="shared" si="29"/>
        <v>-1.3887160492440144E-4</v>
      </c>
      <c r="BR35">
        <v>3.0215058410000002</v>
      </c>
      <c r="BS35">
        <v>-2.4929594070000001E-4</v>
      </c>
      <c r="BT35">
        <v>240</v>
      </c>
      <c r="BU35" s="8">
        <f t="shared" si="30"/>
        <v>-5.1718450901522143E-5</v>
      </c>
      <c r="BV35" s="8">
        <f t="shared" si="31"/>
        <v>2.2145764837132117E-5</v>
      </c>
      <c r="BW35" s="8">
        <f t="shared" si="32"/>
        <v>-2.1972325463560997E-4</v>
      </c>
      <c r="BX35">
        <v>4.5337783419999997</v>
      </c>
      <c r="BY35">
        <v>-1.992514111E-4</v>
      </c>
      <c r="BZ35">
        <v>240</v>
      </c>
      <c r="CA35" s="8">
        <f t="shared" si="33"/>
        <v>-3.5108606814766339E-5</v>
      </c>
      <c r="CB35" s="8" t="str">
        <f t="shared" si="34"/>
        <v>NA</v>
      </c>
      <c r="CC35" s="8">
        <f t="shared" si="35"/>
        <v>-1.6414280428523367E-4</v>
      </c>
      <c r="CD35">
        <v>4.5651520970000004</v>
      </c>
      <c r="CE35" s="1">
        <v>-5.4318000000000002E-6</v>
      </c>
      <c r="CF35">
        <v>240</v>
      </c>
      <c r="CG35" s="8">
        <f t="shared" si="36"/>
        <v>-2.4536373894236115E-5</v>
      </c>
      <c r="CH35" s="8" t="str">
        <f t="shared" si="37"/>
        <v>NA</v>
      </c>
      <c r="CI35" s="8">
        <f t="shared" si="38"/>
        <v>1.9104573894236114E-5</v>
      </c>
      <c r="CJ35">
        <v>1.8055033300000001</v>
      </c>
      <c r="CK35">
        <v>-2.6336206740000003E-4</v>
      </c>
      <c r="CL35">
        <v>240</v>
      </c>
      <c r="CM35" s="8">
        <f t="shared" si="39"/>
        <v>-3.0904403379950225E-5</v>
      </c>
      <c r="CN35" s="8">
        <f t="shared" si="40"/>
        <v>4.3209064548279603E-5</v>
      </c>
      <c r="CO35" s="8">
        <f t="shared" si="41"/>
        <v>-2.7566672856832941E-4</v>
      </c>
      <c r="CP35">
        <v>2.5517812530000001</v>
      </c>
      <c r="CQ35">
        <v>-3.0781212199999997E-4</v>
      </c>
      <c r="CR35">
        <v>240</v>
      </c>
      <c r="CS35" s="8">
        <f t="shared" si="42"/>
        <v>-1.9760446570342897E-5</v>
      </c>
      <c r="CT35" s="8" t="str">
        <f t="shared" si="43"/>
        <v>NA</v>
      </c>
      <c r="CU35" s="8">
        <f t="shared" si="44"/>
        <v>-2.8805167542965708E-4</v>
      </c>
      <c r="CV35">
        <v>7.7131633219999998</v>
      </c>
      <c r="CW35">
        <v>-2.298513175E-4</v>
      </c>
      <c r="CX35">
        <v>240</v>
      </c>
      <c r="CY35" s="8">
        <f t="shared" si="45"/>
        <v>-4.1456024937322102E-5</v>
      </c>
      <c r="CZ35" s="10" t="str">
        <f t="shared" si="46"/>
        <v>NA</v>
      </c>
      <c r="DA35" s="8">
        <f t="shared" si="47"/>
        <v>-1.8839529256267789E-4</v>
      </c>
      <c r="DB35" t="s">
        <v>4</v>
      </c>
      <c r="DC35" s="5" t="s">
        <v>5</v>
      </c>
    </row>
    <row r="36" spans="1:107" x14ac:dyDescent="0.25">
      <c r="A36" s="9">
        <v>45623.654861979165</v>
      </c>
      <c r="B36" t="s">
        <v>0</v>
      </c>
      <c r="C36">
        <v>35</v>
      </c>
      <c r="D36" s="7">
        <v>45623</v>
      </c>
      <c r="E36">
        <v>15.43833332</v>
      </c>
      <c r="F36">
        <v>14.03376248</v>
      </c>
      <c r="G36">
        <v>13.925704140000001</v>
      </c>
      <c r="H36">
        <v>14.01764588</v>
      </c>
      <c r="I36">
        <v>14.14191669</v>
      </c>
      <c r="J36">
        <v>4.7842371049999999</v>
      </c>
      <c r="K36" s="1">
        <v>7.6853000000000004E-5</v>
      </c>
      <c r="L36">
        <v>240</v>
      </c>
      <c r="M36" s="8">
        <f t="shared" si="1"/>
        <v>-8.2067168926484182E-5</v>
      </c>
      <c r="N36" s="8" t="str">
        <f t="shared" si="2"/>
        <v>NA</v>
      </c>
      <c r="O36" s="8">
        <f t="shared" si="3"/>
        <v>1.5892016892648419E-4</v>
      </c>
      <c r="P36">
        <v>5.015985841</v>
      </c>
      <c r="Q36" s="1">
        <v>5.0825000000000002E-5</v>
      </c>
      <c r="R36">
        <v>240</v>
      </c>
      <c r="S36" s="8">
        <f t="shared" si="4"/>
        <v>-2.6980776819663065E-5</v>
      </c>
      <c r="T36" s="10" t="str">
        <f t="shared" si="5"/>
        <v>NA</v>
      </c>
      <c r="U36" s="8">
        <f t="shared" si="6"/>
        <v>7.780577681966307E-5</v>
      </c>
      <c r="V36">
        <v>7.7675000030000003</v>
      </c>
      <c r="W36">
        <v>-1.208120956E-4</v>
      </c>
      <c r="X36">
        <v>240</v>
      </c>
      <c r="Y36" s="8">
        <f t="shared" si="7"/>
        <v>-1.3324104154797473E-4</v>
      </c>
      <c r="Z36" s="8" t="str">
        <f t="shared" si="8"/>
        <v>NA</v>
      </c>
      <c r="AA36" s="8">
        <f t="shared" si="9"/>
        <v>1.2428945947974733E-5</v>
      </c>
      <c r="AB36">
        <v>1.3621625049999999</v>
      </c>
      <c r="AC36">
        <v>-1.5636621320000001E-4</v>
      </c>
      <c r="AD36">
        <v>240</v>
      </c>
      <c r="AE36" s="8">
        <f t="shared" si="10"/>
        <v>-1.056618857761014E-5</v>
      </c>
      <c r="AF36" s="8">
        <f t="shared" si="11"/>
        <v>2.7937020470909046E-5</v>
      </c>
      <c r="AG36" s="8">
        <f t="shared" si="12"/>
        <v>-1.7373704509329892E-4</v>
      </c>
      <c r="AH36">
        <v>2.4524608309999998</v>
      </c>
      <c r="AI36">
        <v>-2.5159625969999998E-4</v>
      </c>
      <c r="AJ36">
        <v>240</v>
      </c>
      <c r="AK36" s="8">
        <f t="shared" si="13"/>
        <v>-1.9023547869237872E-5</v>
      </c>
      <c r="AL36" s="8" t="str">
        <f t="shared" si="14"/>
        <v>NA</v>
      </c>
      <c r="AM36" s="8">
        <f t="shared" si="0"/>
        <v>-2.3257271183076212E-4</v>
      </c>
      <c r="AN36">
        <v>4.9089945889999997</v>
      </c>
      <c r="AO36" s="1">
        <v>7.4428E-5</v>
      </c>
      <c r="AP36">
        <v>240</v>
      </c>
      <c r="AQ36" s="8">
        <f t="shared" si="15"/>
        <v>-3.8078689116348698E-5</v>
      </c>
      <c r="AR36" s="8" t="str">
        <f t="shared" si="16"/>
        <v>NA</v>
      </c>
      <c r="AS36" s="8">
        <f t="shared" si="17"/>
        <v>1.125066891163487E-4</v>
      </c>
      <c r="AT36">
        <v>1.3344979159999999</v>
      </c>
      <c r="AU36">
        <v>-2.5605449339999997E-4</v>
      </c>
      <c r="AV36">
        <v>240</v>
      </c>
      <c r="AW36" s="8">
        <f t="shared" si="18"/>
        <v>-1.0351596512990009E-5</v>
      </c>
      <c r="AX36" s="8">
        <f t="shared" si="19"/>
        <v>2.8761114403314992E-5</v>
      </c>
      <c r="AY36" s="8">
        <f t="shared" si="20"/>
        <v>-2.7446401129032494E-4</v>
      </c>
      <c r="AZ36">
        <v>2.1262487509999999</v>
      </c>
      <c r="BA36">
        <v>-1.5236781949999999E-4</v>
      </c>
      <c r="BB36">
        <v>240</v>
      </c>
      <c r="BC36" s="8">
        <f t="shared" si="21"/>
        <v>-3.6472944713730488E-5</v>
      </c>
      <c r="BD36" s="8">
        <f t="shared" si="22"/>
        <v>1.1171390724444159E-4</v>
      </c>
      <c r="BE36" s="8">
        <f t="shared" si="23"/>
        <v>-2.276087820307111E-4</v>
      </c>
      <c r="BF36">
        <v>9.4501216849999992</v>
      </c>
      <c r="BG36" s="1">
        <v>-9.8106000000000006E-6</v>
      </c>
      <c r="BH36">
        <v>240</v>
      </c>
      <c r="BI36" s="8">
        <f t="shared" si="24"/>
        <v>-5.0831806983492482E-5</v>
      </c>
      <c r="BJ36" s="10" t="str">
        <f t="shared" si="25"/>
        <v>NA</v>
      </c>
      <c r="BK36" s="8">
        <f t="shared" si="26"/>
        <v>4.1021206983492478E-5</v>
      </c>
      <c r="BL36">
        <v>4.9803254050000003</v>
      </c>
      <c r="BM36">
        <v>-1.7481202099999999E-4</v>
      </c>
      <c r="BN36">
        <v>240</v>
      </c>
      <c r="BO36" s="8">
        <f t="shared" si="27"/>
        <v>-3.8631996706657695E-5</v>
      </c>
      <c r="BP36" s="8" t="str">
        <f t="shared" si="28"/>
        <v>NA</v>
      </c>
      <c r="BQ36" s="8">
        <f t="shared" si="29"/>
        <v>-1.3618002429334231E-4</v>
      </c>
      <c r="BR36">
        <v>2.7702604069999999</v>
      </c>
      <c r="BS36">
        <v>-2.1083866250000001E-4</v>
      </c>
      <c r="BT36">
        <v>240</v>
      </c>
      <c r="BU36" s="8">
        <f t="shared" si="30"/>
        <v>-4.7520100655968599E-5</v>
      </c>
      <c r="BV36" s="8">
        <f t="shared" si="31"/>
        <v>2.6497777131125917E-5</v>
      </c>
      <c r="BW36" s="8">
        <f t="shared" si="32"/>
        <v>-1.8981633897515734E-4</v>
      </c>
      <c r="BX36">
        <v>4.3227591609999996</v>
      </c>
      <c r="BY36">
        <v>-1.682566416E-4</v>
      </c>
      <c r="BZ36">
        <v>240</v>
      </c>
      <c r="CA36" s="8">
        <f t="shared" si="33"/>
        <v>-3.353130650936379E-5</v>
      </c>
      <c r="CB36" s="8" t="str">
        <f t="shared" si="34"/>
        <v>NA</v>
      </c>
      <c r="CC36" s="8">
        <f t="shared" si="35"/>
        <v>-1.3472533509063621E-4</v>
      </c>
      <c r="CD36">
        <v>4.6182233210000003</v>
      </c>
      <c r="CE36" s="1">
        <v>4.4277999999999999E-5</v>
      </c>
      <c r="CF36">
        <v>240</v>
      </c>
      <c r="CG36" s="8">
        <f t="shared" si="36"/>
        <v>-2.484122895817883E-5</v>
      </c>
      <c r="CH36" s="8" t="str">
        <f t="shared" si="37"/>
        <v>NA</v>
      </c>
      <c r="CI36" s="8">
        <f t="shared" si="38"/>
        <v>6.9119228958178832E-5</v>
      </c>
      <c r="CJ36">
        <v>1.492486668</v>
      </c>
      <c r="CK36">
        <v>-2.4992400839999999E-4</v>
      </c>
      <c r="CL36">
        <v>240</v>
      </c>
      <c r="CM36" s="8">
        <f t="shared" si="39"/>
        <v>-2.5601606445314652E-5</v>
      </c>
      <c r="CN36" s="8">
        <f t="shared" si="40"/>
        <v>4.8631063028255564E-5</v>
      </c>
      <c r="CO36" s="8">
        <f t="shared" si="41"/>
        <v>-2.7295346498294086E-4</v>
      </c>
      <c r="CP36">
        <v>2.175398334</v>
      </c>
      <c r="CQ36">
        <v>-3.4288554550000001E-4</v>
      </c>
      <c r="CR36">
        <v>240</v>
      </c>
      <c r="CS36" s="8">
        <f t="shared" si="42"/>
        <v>-1.6874395634948805E-5</v>
      </c>
      <c r="CT36" s="8">
        <f t="shared" si="43"/>
        <v>3.7117297104348235E-6</v>
      </c>
      <c r="CU36" s="8">
        <f t="shared" si="44"/>
        <v>-3.2972287957548603E-4</v>
      </c>
      <c r="CV36">
        <v>7.4831887520000002</v>
      </c>
      <c r="CW36">
        <v>-1.700519597E-4</v>
      </c>
      <c r="CX36">
        <v>240</v>
      </c>
      <c r="CY36" s="8">
        <f t="shared" si="45"/>
        <v>-4.025175748440176E-5</v>
      </c>
      <c r="CZ36" s="10" t="str">
        <f t="shared" si="46"/>
        <v>NA</v>
      </c>
      <c r="DA36" s="8">
        <f t="shared" si="47"/>
        <v>-1.2980020221559823E-4</v>
      </c>
      <c r="DB36" t="s">
        <v>4</v>
      </c>
      <c r="DC36" s="5" t="s">
        <v>5</v>
      </c>
    </row>
    <row r="37" spans="1:107" x14ac:dyDescent="0.25">
      <c r="A37" s="9">
        <v>45623.668750925928</v>
      </c>
      <c r="B37" t="s">
        <v>0</v>
      </c>
      <c r="C37">
        <v>36</v>
      </c>
      <c r="D37" s="7">
        <v>45623</v>
      </c>
      <c r="E37">
        <v>15.9250001</v>
      </c>
      <c r="F37">
        <v>14.048620809999999</v>
      </c>
      <c r="G37">
        <v>13.941650040000001</v>
      </c>
      <c r="H37">
        <v>14.07508749</v>
      </c>
      <c r="I37">
        <v>14.1949041</v>
      </c>
      <c r="J37">
        <v>4.8437800070000003</v>
      </c>
      <c r="K37" s="1">
        <v>5.2472999999999997E-5</v>
      </c>
      <c r="L37">
        <v>240</v>
      </c>
      <c r="M37" s="8">
        <f t="shared" si="1"/>
        <v>-8.3267178060705897E-5</v>
      </c>
      <c r="N37" s="8" t="str">
        <f t="shared" si="2"/>
        <v>NA</v>
      </c>
      <c r="O37" s="8">
        <f t="shared" si="3"/>
        <v>1.3574017806070591E-4</v>
      </c>
      <c r="P37">
        <v>5.0716958380000001</v>
      </c>
      <c r="Q37" s="1">
        <v>5.7175000000000001E-5</v>
      </c>
      <c r="R37">
        <v>240</v>
      </c>
      <c r="S37" s="8">
        <f t="shared" si="4"/>
        <v>-2.7301976910860242E-5</v>
      </c>
      <c r="T37" s="10" t="str">
        <f t="shared" si="5"/>
        <v>NA</v>
      </c>
      <c r="U37" s="8">
        <f t="shared" si="6"/>
        <v>8.447697691086024E-5</v>
      </c>
      <c r="V37">
        <v>7.6480029270000003</v>
      </c>
      <c r="W37" s="1">
        <v>-9.8140000000000006E-5</v>
      </c>
      <c r="X37">
        <v>240</v>
      </c>
      <c r="Y37" s="8">
        <f t="shared" si="7"/>
        <v>-1.3147327513037254E-4</v>
      </c>
      <c r="Z37" s="8" t="str">
        <f t="shared" si="8"/>
        <v>NA</v>
      </c>
      <c r="AA37" s="8">
        <f t="shared" si="9"/>
        <v>3.3333275130372533E-5</v>
      </c>
      <c r="AB37">
        <v>1.1701616690000001</v>
      </c>
      <c r="AC37">
        <v>-1.4206203849999999E-4</v>
      </c>
      <c r="AD37">
        <v>240</v>
      </c>
      <c r="AE37" s="8">
        <f t="shared" si="10"/>
        <v>-9.0922251390060273E-6</v>
      </c>
      <c r="AF37" s="8">
        <f t="shared" si="11"/>
        <v>3.3656488197845754E-5</v>
      </c>
      <c r="AG37" s="8">
        <f t="shared" si="12"/>
        <v>-1.6662630155883971E-4</v>
      </c>
      <c r="AH37">
        <v>2.17661792</v>
      </c>
      <c r="AI37">
        <v>-2.2365620470000001E-4</v>
      </c>
      <c r="AJ37">
        <v>240</v>
      </c>
      <c r="AK37" s="8">
        <f t="shared" si="13"/>
        <v>-1.6912449531138256E-5</v>
      </c>
      <c r="AL37" s="8">
        <f t="shared" si="14"/>
        <v>3.6753997500422396E-6</v>
      </c>
      <c r="AM37" s="8">
        <f t="shared" si="0"/>
        <v>-2.1041915491890398E-4</v>
      </c>
      <c r="AN37">
        <v>4.9653504130000004</v>
      </c>
      <c r="AO37" s="1">
        <v>5.3897000000000003E-5</v>
      </c>
      <c r="AP37">
        <v>240</v>
      </c>
      <c r="AQ37" s="8">
        <f t="shared" si="15"/>
        <v>-3.8581065373328823E-5</v>
      </c>
      <c r="AR37" s="8" t="str">
        <f t="shared" si="16"/>
        <v>NA</v>
      </c>
      <c r="AS37" s="8">
        <f t="shared" si="17"/>
        <v>9.2478065373328825E-5</v>
      </c>
      <c r="AT37">
        <v>2.469722505</v>
      </c>
      <c r="AU37">
        <v>4.3645631880000002E-3</v>
      </c>
      <c r="AV37">
        <v>240</v>
      </c>
      <c r="AW37" s="8">
        <f t="shared" si="18"/>
        <v>-1.9189889432560055E-5</v>
      </c>
      <c r="AX37" s="8" t="str">
        <f t="shared" si="19"/>
        <v>NA</v>
      </c>
      <c r="AY37" s="8">
        <f t="shared" si="20"/>
        <v>4.3837530774325601E-3</v>
      </c>
      <c r="AZ37">
        <v>1.954255828</v>
      </c>
      <c r="BA37">
        <v>-1.5404295970000001E-4</v>
      </c>
      <c r="BB37">
        <v>240</v>
      </c>
      <c r="BC37" s="8">
        <f t="shared" si="21"/>
        <v>-3.3594706566170485E-5</v>
      </c>
      <c r="BD37" s="8">
        <f t="shared" si="22"/>
        <v>1.2055300576390714E-4</v>
      </c>
      <c r="BE37" s="8">
        <f t="shared" si="23"/>
        <v>-2.4100125889773666E-4</v>
      </c>
      <c r="BF37">
        <v>9.4189670759999995</v>
      </c>
      <c r="BG37" s="1">
        <v>1.4817999999999999E-5</v>
      </c>
      <c r="BH37">
        <v>240</v>
      </c>
      <c r="BI37" s="8">
        <f t="shared" si="24"/>
        <v>-5.0704227904667341E-5</v>
      </c>
      <c r="BJ37" s="10" t="str">
        <f t="shared" si="25"/>
        <v>NA</v>
      </c>
      <c r="BK37" s="8">
        <f t="shared" si="26"/>
        <v>6.5522227904667347E-5</v>
      </c>
      <c r="BL37">
        <v>4.7725383299999997</v>
      </c>
      <c r="BM37">
        <v>-1.590321656E-4</v>
      </c>
      <c r="BN37">
        <v>240</v>
      </c>
      <c r="BO37" s="8">
        <f t="shared" si="27"/>
        <v>-3.7082904123819698E-5</v>
      </c>
      <c r="BP37" s="8" t="str">
        <f t="shared" si="28"/>
        <v>NA</v>
      </c>
      <c r="BQ37" s="8">
        <f t="shared" si="29"/>
        <v>-1.219492614761803E-4</v>
      </c>
      <c r="BR37">
        <v>2.520961244</v>
      </c>
      <c r="BS37">
        <v>-2.0193103950000001E-4</v>
      </c>
      <c r="BT37">
        <v>240</v>
      </c>
      <c r="BU37" s="8">
        <f t="shared" si="30"/>
        <v>-4.3336676827793565E-5</v>
      </c>
      <c r="BV37" s="8">
        <f t="shared" si="31"/>
        <v>3.081607659227498E-5</v>
      </c>
      <c r="BW37" s="8">
        <f t="shared" si="32"/>
        <v>-1.8941043926448141E-4</v>
      </c>
      <c r="BX37">
        <v>4.0705708290000002</v>
      </c>
      <c r="BY37">
        <v>-2.5706689959999998E-4</v>
      </c>
      <c r="BZ37">
        <v>240</v>
      </c>
      <c r="CA37" s="8">
        <f t="shared" si="33"/>
        <v>-3.1628575266157006E-5</v>
      </c>
      <c r="CB37" s="8" t="str">
        <f t="shared" si="34"/>
        <v>NA</v>
      </c>
      <c r="CC37" s="8">
        <f t="shared" si="35"/>
        <v>-2.2543832433384299E-4</v>
      </c>
      <c r="CD37">
        <v>4.6482608379999997</v>
      </c>
      <c r="CE37" s="1">
        <v>4.1937000000000002E-5</v>
      </c>
      <c r="CF37">
        <v>240</v>
      </c>
      <c r="CG37" s="8">
        <f t="shared" si="36"/>
        <v>-2.5022539625478988E-5</v>
      </c>
      <c r="CH37" s="8" t="str">
        <f t="shared" si="37"/>
        <v>NA</v>
      </c>
      <c r="CI37" s="8">
        <f t="shared" si="38"/>
        <v>6.6959539625478993E-5</v>
      </c>
      <c r="CJ37">
        <v>1.2124483340000001</v>
      </c>
      <c r="CK37">
        <v>-2.2003127050000001E-4</v>
      </c>
      <c r="CL37">
        <v>240</v>
      </c>
      <c r="CM37" s="8">
        <f t="shared" si="39"/>
        <v>-2.0842637603418354E-5</v>
      </c>
      <c r="CN37" s="8">
        <f t="shared" si="40"/>
        <v>5.3481818932370977E-5</v>
      </c>
      <c r="CO37" s="8">
        <f t="shared" si="41"/>
        <v>-2.5267045182895265E-4</v>
      </c>
      <c r="CP37">
        <v>1.809437924</v>
      </c>
      <c r="CQ37">
        <v>-3.216133736E-4</v>
      </c>
      <c r="CR37">
        <v>240</v>
      </c>
      <c r="CS37" s="8">
        <f t="shared" si="42"/>
        <v>-1.4059439320143786E-5</v>
      </c>
      <c r="CT37" s="8">
        <f t="shared" si="43"/>
        <v>1.4613238255593081E-5</v>
      </c>
      <c r="CU37" s="8">
        <f t="shared" si="44"/>
        <v>-3.221671725354493E-4</v>
      </c>
      <c r="CV37">
        <v>7.2568829179999996</v>
      </c>
      <c r="CW37">
        <v>-1.694334842E-4</v>
      </c>
      <c r="CX37">
        <v>240</v>
      </c>
      <c r="CY37" s="8">
        <f t="shared" si="45"/>
        <v>-3.9065286286999159E-5</v>
      </c>
      <c r="CZ37" s="10" t="str">
        <f t="shared" si="46"/>
        <v>NA</v>
      </c>
      <c r="DA37" s="8">
        <f t="shared" si="47"/>
        <v>-1.3036819791300083E-4</v>
      </c>
      <c r="DB37" t="s">
        <v>4</v>
      </c>
      <c r="DC37" s="5" t="s">
        <v>5</v>
      </c>
    </row>
    <row r="38" spans="1:107" x14ac:dyDescent="0.25">
      <c r="A38" s="9">
        <v>45623.682639872684</v>
      </c>
      <c r="B38" t="s">
        <v>0</v>
      </c>
      <c r="C38">
        <v>37</v>
      </c>
      <c r="D38" s="7">
        <v>45623</v>
      </c>
      <c r="E38">
        <v>16.23833329</v>
      </c>
      <c r="F38">
        <v>14.07956667</v>
      </c>
      <c r="G38">
        <v>13.968120839999999</v>
      </c>
      <c r="H38">
        <v>14.06600416</v>
      </c>
      <c r="I38">
        <v>14.17537083</v>
      </c>
      <c r="J38">
        <v>4.8988849979999998</v>
      </c>
      <c r="K38" s="1">
        <v>2.5256999999999999E-5</v>
      </c>
      <c r="L38">
        <v>240</v>
      </c>
      <c r="M38" s="8">
        <f t="shared" si="1"/>
        <v>-8.4395125146054958E-5</v>
      </c>
      <c r="N38" s="8" t="str">
        <f t="shared" si="2"/>
        <v>NA</v>
      </c>
      <c r="O38" s="8">
        <f t="shared" si="3"/>
        <v>1.0965212514605496E-4</v>
      </c>
      <c r="P38">
        <v>5.1293279170000003</v>
      </c>
      <c r="Q38" s="1">
        <v>5.1403000000000002E-5</v>
      </c>
      <c r="R38">
        <v>240</v>
      </c>
      <c r="S38" s="8">
        <f t="shared" si="4"/>
        <v>-2.7634005301417749E-5</v>
      </c>
      <c r="T38" s="10" t="str">
        <f t="shared" si="5"/>
        <v>NA</v>
      </c>
      <c r="U38" s="8">
        <f t="shared" si="6"/>
        <v>7.9037005301417748E-5</v>
      </c>
      <c r="V38">
        <v>7.5318904379999996</v>
      </c>
      <c r="W38" s="1">
        <v>-6.8713000000000004E-5</v>
      </c>
      <c r="X38">
        <v>240</v>
      </c>
      <c r="Y38" s="8">
        <f t="shared" si="7"/>
        <v>-1.297550026916114E-4</v>
      </c>
      <c r="Z38" s="8" t="str">
        <f t="shared" si="8"/>
        <v>NA</v>
      </c>
      <c r="AA38" s="8">
        <f t="shared" si="9"/>
        <v>6.1042002691611395E-5</v>
      </c>
      <c r="AB38">
        <v>4.0918379160000002</v>
      </c>
      <c r="AC38">
        <v>3.6679355470000002E-3</v>
      </c>
      <c r="AD38">
        <v>240</v>
      </c>
      <c r="AE38" s="8">
        <f t="shared" si="10"/>
        <v>-3.1847575194156528E-5</v>
      </c>
      <c r="AF38" s="8" t="str">
        <f t="shared" si="11"/>
        <v>NA</v>
      </c>
      <c r="AG38" s="8">
        <f t="shared" si="12"/>
        <v>3.6997831221941566E-3</v>
      </c>
      <c r="AH38">
        <v>1.9231841679999999</v>
      </c>
      <c r="AI38">
        <v>-1.704201153E-4</v>
      </c>
      <c r="AJ38">
        <v>240</v>
      </c>
      <c r="AK38" s="8">
        <f t="shared" si="13"/>
        <v>-1.4968518709672018E-5</v>
      </c>
      <c r="AL38" s="8">
        <f t="shared" si="14"/>
        <v>1.1224878156899194E-5</v>
      </c>
      <c r="AM38" s="8">
        <f t="shared" si="0"/>
        <v>-1.6667647474722717E-4</v>
      </c>
      <c r="AN38">
        <v>5.0197975020000003</v>
      </c>
      <c r="AO38" s="1">
        <v>2.4456000000000001E-5</v>
      </c>
      <c r="AP38">
        <v>240</v>
      </c>
      <c r="AQ38" s="8">
        <f t="shared" si="15"/>
        <v>-3.9070066235825978E-5</v>
      </c>
      <c r="AR38" s="8" t="str">
        <f t="shared" si="16"/>
        <v>NA</v>
      </c>
      <c r="AS38" s="8">
        <f t="shared" si="17"/>
        <v>6.3526066235825975E-5</v>
      </c>
      <c r="AT38">
        <v>5.0168341759999997</v>
      </c>
      <c r="AU38" s="1">
        <v>2.3453999999999999E-5</v>
      </c>
      <c r="AV38">
        <v>240</v>
      </c>
      <c r="AW38" s="8">
        <f t="shared" si="18"/>
        <v>-3.9047002089702103E-5</v>
      </c>
      <c r="AX38" s="8" t="str">
        <f t="shared" si="19"/>
        <v>NA</v>
      </c>
      <c r="AY38" s="8">
        <f t="shared" si="20"/>
        <v>6.2501002089702099E-5</v>
      </c>
      <c r="AZ38">
        <v>1.816705</v>
      </c>
      <c r="BA38" s="1">
        <v>-9.7218000000000003E-5</v>
      </c>
      <c r="BB38">
        <v>240</v>
      </c>
      <c r="BC38" s="8">
        <f t="shared" si="21"/>
        <v>-3.1297131059630517E-5</v>
      </c>
      <c r="BD38" s="8">
        <f t="shared" si="22"/>
        <v>1.2762204848333381E-4</v>
      </c>
      <c r="BE38" s="8">
        <f t="shared" si="23"/>
        <v>-1.935429174237033E-4</v>
      </c>
      <c r="BF38">
        <v>9.4070924960000006</v>
      </c>
      <c r="BG38" s="1">
        <v>-4.4786000000000001E-5</v>
      </c>
      <c r="BH38">
        <v>240</v>
      </c>
      <c r="BI38" s="8">
        <f t="shared" si="24"/>
        <v>-5.0680254433300474E-5</v>
      </c>
      <c r="BJ38" s="10" t="str">
        <f t="shared" si="25"/>
        <v>NA</v>
      </c>
      <c r="BK38" s="8">
        <f t="shared" si="26"/>
        <v>5.8942544333004729E-6</v>
      </c>
      <c r="BL38">
        <v>4.5623937510000001</v>
      </c>
      <c r="BM38">
        <v>-1.9244933229999999E-4</v>
      </c>
      <c r="BN38">
        <v>240</v>
      </c>
      <c r="BO38" s="8">
        <f t="shared" si="27"/>
        <v>-3.551000333668211E-5</v>
      </c>
      <c r="BP38" s="8" t="str">
        <f t="shared" si="28"/>
        <v>NA</v>
      </c>
      <c r="BQ38" s="8">
        <f t="shared" si="29"/>
        <v>-1.5693932896331789E-4</v>
      </c>
      <c r="BR38">
        <v>2.2775637459999998</v>
      </c>
      <c r="BS38">
        <v>-1.983573358E-4</v>
      </c>
      <c r="BT38">
        <v>240</v>
      </c>
      <c r="BU38" s="8">
        <f t="shared" si="30"/>
        <v>-3.9236535956704597E-5</v>
      </c>
      <c r="BV38" s="8">
        <f t="shared" si="31"/>
        <v>3.5032148847834184E-5</v>
      </c>
      <c r="BW38" s="8">
        <f t="shared" si="32"/>
        <v>-1.9415294869112957E-4</v>
      </c>
      <c r="BX38">
        <v>3.7621495880000002</v>
      </c>
      <c r="BY38">
        <v>-2.5360224790000002E-4</v>
      </c>
      <c r="BZ38">
        <v>240</v>
      </c>
      <c r="CA38" s="8">
        <f t="shared" si="33"/>
        <v>-2.9281546423671931E-5</v>
      </c>
      <c r="CB38" s="8" t="str">
        <f t="shared" si="34"/>
        <v>NA</v>
      </c>
      <c r="CC38" s="8">
        <f t="shared" si="35"/>
        <v>-2.2432070147632808E-4</v>
      </c>
      <c r="CD38">
        <v>4.696914595</v>
      </c>
      <c r="CE38" s="1">
        <v>1.9412999999999999E-5</v>
      </c>
      <c r="CF38">
        <v>240</v>
      </c>
      <c r="CG38" s="8">
        <f t="shared" si="36"/>
        <v>-2.5304399507850061E-5</v>
      </c>
      <c r="CH38" s="8" t="str">
        <f t="shared" si="37"/>
        <v>NA</v>
      </c>
      <c r="CI38" s="8">
        <f t="shared" si="38"/>
        <v>4.4717399507850059E-5</v>
      </c>
      <c r="CJ38">
        <v>2.5959916349999999</v>
      </c>
      <c r="CK38">
        <v>4.2680054409999996E-3</v>
      </c>
      <c r="CL38">
        <v>240</v>
      </c>
      <c r="CM38" s="8">
        <f t="shared" si="39"/>
        <v>-4.4722225364216807E-5</v>
      </c>
      <c r="CN38" s="8">
        <f t="shared" si="40"/>
        <v>2.9516418410008626E-5</v>
      </c>
      <c r="CO38" s="8">
        <f t="shared" si="41"/>
        <v>4.2832112479542078E-3</v>
      </c>
      <c r="CP38">
        <v>1.4713724969999999</v>
      </c>
      <c r="CQ38">
        <v>-2.7178333189999999E-4</v>
      </c>
      <c r="CR38">
        <v>240</v>
      </c>
      <c r="CS38" s="8">
        <f t="shared" si="42"/>
        <v>-1.1451980063430584E-5</v>
      </c>
      <c r="CT38" s="8">
        <f t="shared" si="43"/>
        <v>2.4683789715689747E-5</v>
      </c>
      <c r="CU38" s="8">
        <f t="shared" si="44"/>
        <v>-2.8501514155225918E-4</v>
      </c>
      <c r="CV38">
        <v>7.0636208140000001</v>
      </c>
      <c r="CW38">
        <v>-1.8976959559999999E-4</v>
      </c>
      <c r="CX38">
        <v>240</v>
      </c>
      <c r="CY38" s="8">
        <f t="shared" si="45"/>
        <v>-3.8054914441002532E-5</v>
      </c>
      <c r="CZ38" s="10" t="str">
        <f t="shared" si="46"/>
        <v>NA</v>
      </c>
      <c r="DA38" s="8">
        <f t="shared" si="47"/>
        <v>-1.5171468115899746E-4</v>
      </c>
      <c r="DB38" t="s">
        <v>4</v>
      </c>
      <c r="DC38" s="5" t="s">
        <v>5</v>
      </c>
    </row>
    <row r="39" spans="1:107" x14ac:dyDescent="0.25">
      <c r="A39" s="9">
        <v>45623.696528819448</v>
      </c>
      <c r="B39" t="s">
        <v>0</v>
      </c>
      <c r="C39">
        <v>38</v>
      </c>
      <c r="D39" s="7">
        <v>45623</v>
      </c>
      <c r="E39">
        <v>16.43833338</v>
      </c>
      <c r="F39">
        <v>14.06630839</v>
      </c>
      <c r="G39">
        <v>13.957437540000001</v>
      </c>
      <c r="H39">
        <v>14.01965828</v>
      </c>
      <c r="I39">
        <v>14.134920859999999</v>
      </c>
      <c r="J39">
        <v>4.7816349880000004</v>
      </c>
      <c r="K39">
        <v>-2.740496412E-4</v>
      </c>
      <c r="L39">
        <v>240</v>
      </c>
      <c r="M39" s="8">
        <f t="shared" si="1"/>
        <v>-8.2551549288489208E-5</v>
      </c>
      <c r="N39" s="8" t="str">
        <f t="shared" si="2"/>
        <v>NA</v>
      </c>
      <c r="O39" s="8">
        <f t="shared" si="3"/>
        <v>-1.9149809191151081E-4</v>
      </c>
      <c r="P39">
        <v>5.1184279300000002</v>
      </c>
      <c r="Q39">
        <v>-1.6131089550000001E-4</v>
      </c>
      <c r="R39">
        <v>240</v>
      </c>
      <c r="S39" s="8">
        <f t="shared" si="4"/>
        <v>-2.7597018972059418E-5</v>
      </c>
      <c r="T39" s="10" t="str">
        <f t="shared" si="5"/>
        <v>NA</v>
      </c>
      <c r="U39" s="8">
        <f t="shared" si="6"/>
        <v>-1.337138765279406E-4</v>
      </c>
      <c r="V39">
        <v>7.4241033410000004</v>
      </c>
      <c r="W39" s="1">
        <v>-7.7047999999999998E-5</v>
      </c>
      <c r="X39">
        <v>240</v>
      </c>
      <c r="Y39" s="8">
        <f t="shared" si="7"/>
        <v>-1.2817189819286953E-4</v>
      </c>
      <c r="Z39" s="8" t="str">
        <f t="shared" si="8"/>
        <v>NA</v>
      </c>
      <c r="AA39" s="8">
        <f t="shared" si="9"/>
        <v>5.1123898192869532E-5</v>
      </c>
      <c r="AB39">
        <v>4.9396783329999998</v>
      </c>
      <c r="AC39">
        <v>-2.690633267E-4</v>
      </c>
      <c r="AD39">
        <v>240</v>
      </c>
      <c r="AE39" s="8">
        <f t="shared" si="10"/>
        <v>-3.851137433288279E-5</v>
      </c>
      <c r="AF39" s="8" t="str">
        <f t="shared" si="11"/>
        <v>NA</v>
      </c>
      <c r="AG39" s="8">
        <f t="shared" si="12"/>
        <v>-2.305519523671172E-4</v>
      </c>
      <c r="AH39">
        <v>1.7470741679999999</v>
      </c>
      <c r="AI39">
        <v>-1.4796265099999999E-4</v>
      </c>
      <c r="AJ39">
        <v>240</v>
      </c>
      <c r="AK39" s="8">
        <f t="shared" si="13"/>
        <v>-1.3620770976456564E-5</v>
      </c>
      <c r="AL39" s="8">
        <f t="shared" si="14"/>
        <v>1.6470977509252141E-5</v>
      </c>
      <c r="AM39" s="8">
        <f t="shared" si="0"/>
        <v>-1.5081285753279559E-4</v>
      </c>
      <c r="AN39">
        <v>4.910758736</v>
      </c>
      <c r="AO39">
        <v>-2.7069992100000001E-4</v>
      </c>
      <c r="AP39">
        <v>240</v>
      </c>
      <c r="AQ39" s="8">
        <f t="shared" si="15"/>
        <v>-3.8285907541212831E-5</v>
      </c>
      <c r="AR39" s="8" t="str">
        <f t="shared" si="16"/>
        <v>NA</v>
      </c>
      <c r="AS39" s="8">
        <f t="shared" si="17"/>
        <v>-2.3241401345878719E-4</v>
      </c>
      <c r="AT39">
        <v>4.9056620740000003</v>
      </c>
      <c r="AU39">
        <v>-2.8402078650000001E-4</v>
      </c>
      <c r="AV39">
        <v>240</v>
      </c>
      <c r="AW39" s="8">
        <f t="shared" si="18"/>
        <v>-3.824617227002748E-5</v>
      </c>
      <c r="AX39" s="8" t="str">
        <f t="shared" si="19"/>
        <v>NA</v>
      </c>
      <c r="AY39" s="8">
        <f t="shared" si="20"/>
        <v>-2.4577461422997253E-4</v>
      </c>
      <c r="AZ39">
        <v>1.702988757</v>
      </c>
      <c r="BA39" s="1">
        <v>-7.9987999999999994E-5</v>
      </c>
      <c r="BB39">
        <v>240</v>
      </c>
      <c r="BC39" s="8">
        <f t="shared" si="21"/>
        <v>-2.9400897530664556E-5</v>
      </c>
      <c r="BD39" s="8">
        <f t="shared" si="22"/>
        <v>1.3346617891386603E-4</v>
      </c>
      <c r="BE39" s="8">
        <f t="shared" si="23"/>
        <v>-1.8405328138320146E-4</v>
      </c>
      <c r="BF39">
        <v>9.4094779210000006</v>
      </c>
      <c r="BG39" s="1">
        <v>-8.2755999999999992E-6</v>
      </c>
      <c r="BH39">
        <v>240</v>
      </c>
      <c r="BI39" s="8">
        <f t="shared" si="24"/>
        <v>-5.073306574876619E-5</v>
      </c>
      <c r="BJ39" s="10" t="str">
        <f t="shared" si="25"/>
        <v>NA</v>
      </c>
      <c r="BK39" s="8">
        <f t="shared" si="26"/>
        <v>4.2457465748766191E-5</v>
      </c>
      <c r="BL39">
        <v>4.3643162550000003</v>
      </c>
      <c r="BM39">
        <v>-1.7367445600000001E-4</v>
      </c>
      <c r="BN39">
        <v>240</v>
      </c>
      <c r="BO39" s="8">
        <f t="shared" si="27"/>
        <v>-3.402566031082294E-5</v>
      </c>
      <c r="BP39" s="8" t="str">
        <f t="shared" si="28"/>
        <v>NA</v>
      </c>
      <c r="BQ39" s="8">
        <f t="shared" si="29"/>
        <v>-1.3964879568917706E-4</v>
      </c>
      <c r="BR39">
        <v>2.0093133339999998</v>
      </c>
      <c r="BS39">
        <v>-2.6452556550000001E-4</v>
      </c>
      <c r="BT39">
        <v>240</v>
      </c>
      <c r="BU39" s="8">
        <f t="shared" si="30"/>
        <v>-3.4689374898751582E-5</v>
      </c>
      <c r="BV39" s="8">
        <f t="shared" si="31"/>
        <v>3.9678717234397974E-5</v>
      </c>
      <c r="BW39" s="8">
        <f t="shared" si="32"/>
        <v>-2.6951490783564639E-4</v>
      </c>
      <c r="BX39">
        <v>3.4801916770000001</v>
      </c>
      <c r="BY39">
        <v>-2.7223798189999999E-4</v>
      </c>
      <c r="BZ39">
        <v>240</v>
      </c>
      <c r="CA39" s="8">
        <f t="shared" si="33"/>
        <v>-2.7132731199873884E-5</v>
      </c>
      <c r="CB39" s="8" t="str">
        <f t="shared" si="34"/>
        <v>NA</v>
      </c>
      <c r="CC39" s="8">
        <f t="shared" si="35"/>
        <v>-2.451052507001261E-4</v>
      </c>
      <c r="CD39">
        <v>4.7682158350000003</v>
      </c>
      <c r="CE39" s="1">
        <v>5.2672E-5</v>
      </c>
      <c r="CF39">
        <v>240</v>
      </c>
      <c r="CG39" s="8">
        <f t="shared" si="36"/>
        <v>-2.570878102827349E-5</v>
      </c>
      <c r="CH39" s="8" t="str">
        <f t="shared" si="37"/>
        <v>NA</v>
      </c>
      <c r="CI39" s="8">
        <f t="shared" si="38"/>
        <v>7.8380781028273487E-5</v>
      </c>
      <c r="CJ39">
        <v>4.5570212540000004</v>
      </c>
      <c r="CK39" s="1">
        <v>9.7675000000000002E-5</v>
      </c>
      <c r="CL39">
        <v>240</v>
      </c>
      <c r="CM39" s="8">
        <f t="shared" si="39"/>
        <v>-7.8673751886615954E-5</v>
      </c>
      <c r="CN39" s="8" t="str">
        <f t="shared" si="40"/>
        <v>NA</v>
      </c>
      <c r="CO39" s="8">
        <f t="shared" si="41"/>
        <v>1.7634875188661596E-4</v>
      </c>
      <c r="CP39">
        <v>1.198655413</v>
      </c>
      <c r="CQ39">
        <v>-2.1542244830000001E-4</v>
      </c>
      <c r="CR39">
        <v>240</v>
      </c>
      <c r="CS39" s="8">
        <f t="shared" si="42"/>
        <v>-9.3451160570092968E-6</v>
      </c>
      <c r="CT39" s="8">
        <f t="shared" si="43"/>
        <v>3.2807694762240109E-5</v>
      </c>
      <c r="CU39" s="8">
        <f t="shared" si="44"/>
        <v>-2.3888502700523083E-4</v>
      </c>
      <c r="CV39">
        <v>6.8789170840000002</v>
      </c>
      <c r="CW39">
        <v>-1.3620637230000001E-4</v>
      </c>
      <c r="CX39">
        <v>240</v>
      </c>
      <c r="CY39" s="8">
        <f t="shared" si="45"/>
        <v>-3.7089045283162098E-5</v>
      </c>
      <c r="CZ39" s="10" t="str">
        <f t="shared" si="46"/>
        <v>NA</v>
      </c>
      <c r="DA39" s="8">
        <f t="shared" si="47"/>
        <v>-9.9117327016837918E-5</v>
      </c>
      <c r="DB39" t="s">
        <v>4</v>
      </c>
      <c r="DC39" s="5" t="s">
        <v>5</v>
      </c>
    </row>
    <row r="40" spans="1:107" x14ac:dyDescent="0.25">
      <c r="A40" s="9">
        <v>45623.710417766204</v>
      </c>
      <c r="B40" t="s">
        <v>0</v>
      </c>
      <c r="C40">
        <v>39</v>
      </c>
      <c r="D40" s="7">
        <v>45623</v>
      </c>
      <c r="E40">
        <v>16.92500003</v>
      </c>
      <c r="F40">
        <v>14.05815413</v>
      </c>
      <c r="G40">
        <v>13.94624172</v>
      </c>
      <c r="H40">
        <v>14.067475</v>
      </c>
      <c r="I40">
        <v>14.178362480000001</v>
      </c>
      <c r="J40">
        <v>4.7667695879999998</v>
      </c>
      <c r="K40" s="1">
        <v>7.8316E-5</v>
      </c>
      <c r="L40">
        <v>240</v>
      </c>
      <c r="M40" s="8">
        <f t="shared" si="1"/>
        <v>-8.2470699179637609E-5</v>
      </c>
      <c r="N40" s="8" t="str">
        <f t="shared" si="2"/>
        <v>NA</v>
      </c>
      <c r="O40" s="8">
        <f t="shared" si="3"/>
        <v>1.6078669917963761E-4</v>
      </c>
      <c r="P40">
        <v>5.0247362510000002</v>
      </c>
      <c r="Q40" s="1">
        <v>1.3123E-5</v>
      </c>
      <c r="R40">
        <v>240</v>
      </c>
      <c r="S40" s="8">
        <f t="shared" si="4"/>
        <v>-2.7113200643383452E-5</v>
      </c>
      <c r="T40" s="10" t="str">
        <f t="shared" si="5"/>
        <v>NA</v>
      </c>
      <c r="U40" s="8">
        <f t="shared" si="6"/>
        <v>4.0236200643383451E-5</v>
      </c>
      <c r="V40">
        <v>7.3217500109999998</v>
      </c>
      <c r="W40">
        <v>-1.069639855E-4</v>
      </c>
      <c r="X40">
        <v>240</v>
      </c>
      <c r="Y40" s="8">
        <f t="shared" si="7"/>
        <v>-1.2667485421275398E-4</v>
      </c>
      <c r="Z40" s="8" t="str">
        <f t="shared" si="8"/>
        <v>NA</v>
      </c>
      <c r="AA40" s="8">
        <f t="shared" si="9"/>
        <v>1.971086871275398E-5</v>
      </c>
      <c r="AB40">
        <v>4.9322341600000001</v>
      </c>
      <c r="AC40" s="1">
        <v>6.1588999999999996E-5</v>
      </c>
      <c r="AD40">
        <v>240</v>
      </c>
      <c r="AE40" s="8">
        <f t="shared" si="10"/>
        <v>-3.8518130560531414E-5</v>
      </c>
      <c r="AF40" s="8" t="str">
        <f t="shared" si="11"/>
        <v>NA</v>
      </c>
      <c r="AG40" s="8">
        <f t="shared" si="12"/>
        <v>1.001071305605314E-4</v>
      </c>
      <c r="AH40">
        <v>1.5852458389999999</v>
      </c>
      <c r="AI40">
        <v>-1.3167355710000001E-4</v>
      </c>
      <c r="AJ40">
        <v>240</v>
      </c>
      <c r="AK40" s="8">
        <f t="shared" si="13"/>
        <v>-1.2379928490082302E-5</v>
      </c>
      <c r="AL40" s="8">
        <f t="shared" si="14"/>
        <v>2.129164352457927E-5</v>
      </c>
      <c r="AM40" s="8">
        <f t="shared" si="0"/>
        <v>-1.4058527213449699E-4</v>
      </c>
      <c r="AN40">
        <v>4.8908874950000003</v>
      </c>
      <c r="AO40" s="1">
        <v>7.3931999999999996E-5</v>
      </c>
      <c r="AP40">
        <v>240</v>
      </c>
      <c r="AQ40" s="8">
        <f t="shared" si="15"/>
        <v>-3.8195235055360886E-5</v>
      </c>
      <c r="AR40" s="8" t="str">
        <f t="shared" si="16"/>
        <v>NA</v>
      </c>
      <c r="AS40" s="8">
        <f t="shared" si="17"/>
        <v>1.1212723505536088E-4</v>
      </c>
      <c r="AT40">
        <v>4.892828325</v>
      </c>
      <c r="AU40" s="1">
        <v>6.9157000000000002E-5</v>
      </c>
      <c r="AV40">
        <v>240</v>
      </c>
      <c r="AW40" s="8">
        <f t="shared" si="18"/>
        <v>-3.8210391907389945E-5</v>
      </c>
      <c r="AX40" s="8" t="str">
        <f t="shared" si="19"/>
        <v>NA</v>
      </c>
      <c r="AY40" s="8">
        <f t="shared" si="20"/>
        <v>1.0736739190738995E-4</v>
      </c>
      <c r="AZ40">
        <v>1.5841574970000001</v>
      </c>
      <c r="BA40">
        <v>-1.211444901E-4</v>
      </c>
      <c r="BB40">
        <v>240</v>
      </c>
      <c r="BC40" s="8">
        <f t="shared" si="21"/>
        <v>-2.7407780883126391E-5</v>
      </c>
      <c r="BD40" s="8">
        <f t="shared" si="22"/>
        <v>1.3957318143473268E-4</v>
      </c>
      <c r="BE40" s="8">
        <f t="shared" si="23"/>
        <v>-2.333098906516063E-4</v>
      </c>
      <c r="BF40">
        <v>9.3795012670000002</v>
      </c>
      <c r="BG40" s="1">
        <v>1.0087E-5</v>
      </c>
      <c r="BH40">
        <v>240</v>
      </c>
      <c r="BI40" s="8">
        <f t="shared" si="24"/>
        <v>-5.061127332532708E-5</v>
      </c>
      <c r="BJ40" s="10" t="str">
        <f t="shared" si="25"/>
        <v>NA</v>
      </c>
      <c r="BK40" s="8">
        <f t="shared" si="26"/>
        <v>6.069827332532708E-5</v>
      </c>
      <c r="BL40">
        <v>4.1436066690000004</v>
      </c>
      <c r="BM40">
        <v>-1.615602615E-4</v>
      </c>
      <c r="BN40">
        <v>240</v>
      </c>
      <c r="BO40" s="8">
        <f t="shared" si="27"/>
        <v>-3.2359368491140467E-5</v>
      </c>
      <c r="BP40" s="8" t="str">
        <f t="shared" si="28"/>
        <v>NA</v>
      </c>
      <c r="BQ40" s="8">
        <f t="shared" si="29"/>
        <v>-1.2920089300885954E-4</v>
      </c>
      <c r="BR40">
        <v>1.714347914</v>
      </c>
      <c r="BS40">
        <v>-2.1232590189999999E-4</v>
      </c>
      <c r="BT40">
        <v>240</v>
      </c>
      <c r="BU40" s="8">
        <f t="shared" si="30"/>
        <v>-2.9660227643613399E-5</v>
      </c>
      <c r="BV40" s="8">
        <f t="shared" si="31"/>
        <v>4.4788036491292578E-5</v>
      </c>
      <c r="BW40" s="8">
        <f t="shared" si="32"/>
        <v>-2.2745371074767918E-4</v>
      </c>
      <c r="BX40">
        <v>3.186114184</v>
      </c>
      <c r="BY40">
        <v>-1.9572307819999999E-4</v>
      </c>
      <c r="BZ40">
        <v>240</v>
      </c>
      <c r="CA40" s="8">
        <f t="shared" si="33"/>
        <v>-2.4881860458967547E-5</v>
      </c>
      <c r="CB40" s="8" t="str">
        <f t="shared" si="34"/>
        <v>NA</v>
      </c>
      <c r="CC40" s="8">
        <f t="shared" si="35"/>
        <v>-1.7084121774103245E-4</v>
      </c>
      <c r="CD40">
        <v>4.7880762460000001</v>
      </c>
      <c r="CE40" s="1">
        <v>-3.8395000000000001E-5</v>
      </c>
      <c r="CF40">
        <v>240</v>
      </c>
      <c r="CG40" s="8">
        <f t="shared" si="36"/>
        <v>-2.5836196263590955E-5</v>
      </c>
      <c r="CH40" s="8" t="str">
        <f t="shared" si="37"/>
        <v>NA</v>
      </c>
      <c r="CI40" s="8">
        <f t="shared" si="38"/>
        <v>-1.2558803736409046E-5</v>
      </c>
      <c r="CJ40">
        <v>4.436298335</v>
      </c>
      <c r="CK40">
        <v>-3.9901379810000002E-4</v>
      </c>
      <c r="CL40">
        <v>240</v>
      </c>
      <c r="CM40" s="8">
        <f t="shared" si="39"/>
        <v>-7.6753159283794652E-5</v>
      </c>
      <c r="CN40" s="8" t="str">
        <f t="shared" si="40"/>
        <v>NA</v>
      </c>
      <c r="CO40" s="8">
        <f t="shared" si="41"/>
        <v>-3.2226063881620539E-4</v>
      </c>
      <c r="CP40">
        <v>3.148161451</v>
      </c>
      <c r="CQ40">
        <v>3.7815127130000001E-3</v>
      </c>
      <c r="CR40">
        <v>240</v>
      </c>
      <c r="CS40" s="8">
        <f t="shared" si="42"/>
        <v>-2.4585469761080854E-5</v>
      </c>
      <c r="CT40" s="8" t="str">
        <f t="shared" si="43"/>
        <v>NA</v>
      </c>
      <c r="CU40" s="8">
        <f t="shared" si="44"/>
        <v>3.806098182761081E-3</v>
      </c>
      <c r="CV40">
        <v>6.7010758279999996</v>
      </c>
      <c r="CW40">
        <v>-1.274975886E-4</v>
      </c>
      <c r="CX40">
        <v>240</v>
      </c>
      <c r="CY40" s="8">
        <f t="shared" si="45"/>
        <v>-3.6158636866747437E-5</v>
      </c>
      <c r="CZ40" s="10" t="str">
        <f t="shared" si="46"/>
        <v>NA</v>
      </c>
      <c r="DA40" s="8">
        <f t="shared" si="47"/>
        <v>-9.1338951733252563E-5</v>
      </c>
      <c r="DB40" t="s">
        <v>4</v>
      </c>
      <c r="DC40" s="5" t="s">
        <v>5</v>
      </c>
    </row>
    <row r="41" spans="1:107" x14ac:dyDescent="0.25">
      <c r="A41" s="9">
        <v>45623.72430671296</v>
      </c>
      <c r="B41" t="s">
        <v>0</v>
      </c>
      <c r="C41">
        <v>40</v>
      </c>
      <c r="D41" s="7">
        <v>45623</v>
      </c>
      <c r="E41">
        <v>17.23833329</v>
      </c>
      <c r="F41">
        <v>14.028004129999999</v>
      </c>
      <c r="G41">
        <v>13.92276678</v>
      </c>
      <c r="H41">
        <v>14.055491610000001</v>
      </c>
      <c r="I41">
        <v>14.14089169</v>
      </c>
      <c r="J41">
        <v>4.8257508299999996</v>
      </c>
      <c r="K41" s="1">
        <v>7.1186999999999995E-5</v>
      </c>
      <c r="L41">
        <v>240</v>
      </c>
      <c r="M41" s="8">
        <f t="shared" si="1"/>
        <v>-8.366910942361786E-5</v>
      </c>
      <c r="N41" s="8" t="str">
        <f t="shared" si="2"/>
        <v>NA</v>
      </c>
      <c r="O41" s="8">
        <f t="shared" si="3"/>
        <v>1.5485610942361785E-4</v>
      </c>
      <c r="P41">
        <v>5.0723004139999999</v>
      </c>
      <c r="Q41" s="1">
        <v>5.7676999999999997E-5</v>
      </c>
      <c r="R41">
        <v>240</v>
      </c>
      <c r="S41" s="8">
        <f t="shared" si="4"/>
        <v>-2.7391395181222045E-5</v>
      </c>
      <c r="T41" s="10" t="str">
        <f t="shared" si="5"/>
        <v>NA</v>
      </c>
      <c r="U41" s="8">
        <f t="shared" si="6"/>
        <v>8.5068395181222048E-5</v>
      </c>
      <c r="V41">
        <v>7.2183937489999996</v>
      </c>
      <c r="W41">
        <v>-1.0575622559999999E-4</v>
      </c>
      <c r="X41">
        <v>240</v>
      </c>
      <c r="Y41" s="8">
        <f t="shared" si="7"/>
        <v>-1.2515287210712454E-4</v>
      </c>
      <c r="Z41" s="8" t="str">
        <f t="shared" si="8"/>
        <v>NA</v>
      </c>
      <c r="AA41" s="8">
        <f t="shared" si="9"/>
        <v>1.9396646507124544E-5</v>
      </c>
      <c r="AB41">
        <v>4.9941595809999999</v>
      </c>
      <c r="AC41" s="1">
        <v>7.9531999999999997E-5</v>
      </c>
      <c r="AD41">
        <v>240</v>
      </c>
      <c r="AE41" s="8">
        <f t="shared" si="10"/>
        <v>-3.9067342199123222E-5</v>
      </c>
      <c r="AF41" s="8" t="str">
        <f t="shared" si="11"/>
        <v>NA</v>
      </c>
      <c r="AG41" s="8">
        <f t="shared" si="12"/>
        <v>1.1859934219912323E-4</v>
      </c>
      <c r="AH41">
        <v>1.4813733259999999</v>
      </c>
      <c r="AI41" s="1">
        <v>-6.8621999999999995E-5</v>
      </c>
      <c r="AJ41">
        <v>240</v>
      </c>
      <c r="AK41" s="8">
        <f t="shared" si="13"/>
        <v>-1.1588199718661598E-5</v>
      </c>
      <c r="AL41" s="8">
        <f t="shared" si="14"/>
        <v>2.4385877373744984E-5</v>
      </c>
      <c r="AM41" s="8">
        <f t="shared" si="0"/>
        <v>-8.1419677655083389E-5</v>
      </c>
      <c r="AN41">
        <v>4.950524594</v>
      </c>
      <c r="AO41" s="1">
        <v>6.4278999999999999E-5</v>
      </c>
      <c r="AP41">
        <v>240</v>
      </c>
      <c r="AQ41" s="8">
        <f t="shared" si="15"/>
        <v>-3.8726002892412094E-5</v>
      </c>
      <c r="AR41" s="8" t="str">
        <f t="shared" si="16"/>
        <v>NA</v>
      </c>
      <c r="AS41" s="8">
        <f t="shared" si="17"/>
        <v>1.0300500289241209E-4</v>
      </c>
      <c r="AT41">
        <v>4.9399962449999997</v>
      </c>
      <c r="AU41">
        <v>1.214552331E-4</v>
      </c>
      <c r="AV41">
        <v>240</v>
      </c>
      <c r="AW41" s="8">
        <f t="shared" si="18"/>
        <v>-3.8643643767417442E-5</v>
      </c>
      <c r="AX41" s="8" t="str">
        <f t="shared" si="19"/>
        <v>NA</v>
      </c>
      <c r="AY41" s="8">
        <f t="shared" si="20"/>
        <v>1.6009887686741745E-4</v>
      </c>
      <c r="AZ41">
        <v>1.4718741660000001</v>
      </c>
      <c r="BA41" s="1">
        <v>-6.0059999999999998E-5</v>
      </c>
      <c r="BB41">
        <v>240</v>
      </c>
      <c r="BC41" s="8">
        <f t="shared" si="21"/>
        <v>-2.5519427958705916E-5</v>
      </c>
      <c r="BD41" s="8">
        <f t="shared" si="22"/>
        <v>1.4534367133333602E-4</v>
      </c>
      <c r="BE41" s="8">
        <f t="shared" si="23"/>
        <v>-1.798842433746301E-4</v>
      </c>
      <c r="BF41">
        <v>9.3676495709999994</v>
      </c>
      <c r="BG41" s="1">
        <v>-4.1260000000000001E-5</v>
      </c>
      <c r="BH41">
        <v>240</v>
      </c>
      <c r="BI41" s="8">
        <f t="shared" si="24"/>
        <v>-5.0587104543383643E-5</v>
      </c>
      <c r="BJ41" s="10" t="str">
        <f t="shared" si="25"/>
        <v>NA</v>
      </c>
      <c r="BK41" s="8">
        <f t="shared" si="26"/>
        <v>9.3271045433836416E-6</v>
      </c>
      <c r="BL41">
        <v>3.9314516620000002</v>
      </c>
      <c r="BM41">
        <v>-1.8762157210000001E-4</v>
      </c>
      <c r="BN41">
        <v>240</v>
      </c>
      <c r="BO41" s="8">
        <f t="shared" si="27"/>
        <v>-3.0754196962987624E-5</v>
      </c>
      <c r="BP41" s="8" t="str">
        <f t="shared" si="28"/>
        <v>NA</v>
      </c>
      <c r="BQ41" s="8">
        <f t="shared" si="29"/>
        <v>-1.5686737513701237E-4</v>
      </c>
      <c r="BR41">
        <v>1.4427712539999999</v>
      </c>
      <c r="BS41">
        <v>-2.2617743889999999E-4</v>
      </c>
      <c r="BT41">
        <v>240</v>
      </c>
      <c r="BU41" s="8">
        <f t="shared" si="30"/>
        <v>-2.5014840213823546E-5</v>
      </c>
      <c r="BV41" s="8">
        <f t="shared" si="31"/>
        <v>4.9492221336625026E-5</v>
      </c>
      <c r="BW41" s="8">
        <f t="shared" si="32"/>
        <v>-2.5065482002280146E-4</v>
      </c>
      <c r="BX41">
        <v>2.94980332</v>
      </c>
      <c r="BY41">
        <v>-1.89441187E-4</v>
      </c>
      <c r="BZ41">
        <v>240</v>
      </c>
      <c r="CA41" s="8">
        <f t="shared" si="33"/>
        <v>-2.3075148852066644E-5</v>
      </c>
      <c r="CB41" s="8" t="str">
        <f t="shared" si="34"/>
        <v>NA</v>
      </c>
      <c r="CC41" s="8">
        <f t="shared" si="35"/>
        <v>-1.6636603814793337E-4</v>
      </c>
      <c r="CD41">
        <v>4.6327833219999999</v>
      </c>
      <c r="CE41">
        <v>-1.214120556E-4</v>
      </c>
      <c r="CF41">
        <v>240</v>
      </c>
      <c r="CG41" s="8">
        <f t="shared" si="36"/>
        <v>-2.5017918578250175E-5</v>
      </c>
      <c r="CH41" s="8" t="str">
        <f t="shared" si="37"/>
        <v>NA</v>
      </c>
      <c r="CI41" s="8">
        <f t="shared" si="38"/>
        <v>-9.6394137021749821E-5</v>
      </c>
      <c r="CJ41">
        <v>4.3545791569999999</v>
      </c>
      <c r="CK41" s="1">
        <v>5.694E-5</v>
      </c>
      <c r="CL41">
        <v>240</v>
      </c>
      <c r="CM41" s="8">
        <f t="shared" si="39"/>
        <v>-7.5499911374586777E-5</v>
      </c>
      <c r="CN41" s="8" t="str">
        <f t="shared" si="40"/>
        <v>NA</v>
      </c>
      <c r="CO41" s="8">
        <f t="shared" si="41"/>
        <v>1.3243991137458678E-4</v>
      </c>
      <c r="CP41">
        <v>4.3949670909999998</v>
      </c>
      <c r="CQ41" s="1">
        <v>5.9169000000000002E-5</v>
      </c>
      <c r="CR41">
        <v>240</v>
      </c>
      <c r="CS41" s="8">
        <f t="shared" si="42"/>
        <v>-3.4380095492183299E-5</v>
      </c>
      <c r="CT41" s="8" t="str">
        <f t="shared" si="43"/>
        <v>NA</v>
      </c>
      <c r="CU41" s="8">
        <f t="shared" si="44"/>
        <v>9.3549095492183302E-5</v>
      </c>
      <c r="CV41">
        <v>6.5502254049999999</v>
      </c>
      <c r="CW41">
        <v>-1.45692774E-4</v>
      </c>
      <c r="CX41">
        <v>240</v>
      </c>
      <c r="CY41" s="8">
        <f t="shared" si="45"/>
        <v>-3.5372473621479634E-5</v>
      </c>
      <c r="CZ41" s="10" t="str">
        <f t="shared" si="46"/>
        <v>NA</v>
      </c>
      <c r="DA41" s="8">
        <f t="shared" si="47"/>
        <v>-1.1032030037852036E-4</v>
      </c>
      <c r="DB41" t="s">
        <v>4</v>
      </c>
      <c r="DC41" s="5" t="s">
        <v>5</v>
      </c>
    </row>
    <row r="42" spans="1:107" x14ac:dyDescent="0.25">
      <c r="A42" s="9">
        <v>45623.738195659724</v>
      </c>
      <c r="B42" t="s">
        <v>0</v>
      </c>
      <c r="C42">
        <v>41</v>
      </c>
      <c r="D42" s="7">
        <v>45623</v>
      </c>
      <c r="E42">
        <v>17.43833338</v>
      </c>
      <c r="F42">
        <v>14.04315826</v>
      </c>
      <c r="G42">
        <v>13.941916750000001</v>
      </c>
      <c r="H42">
        <v>14.021245800000001</v>
      </c>
      <c r="I42">
        <v>14.13702919</v>
      </c>
      <c r="J42">
        <v>4.8937341730000004</v>
      </c>
      <c r="K42" s="1">
        <v>3.9646E-5</v>
      </c>
      <c r="L42">
        <v>240</v>
      </c>
      <c r="M42" s="8">
        <f t="shared" si="1"/>
        <v>-8.5028280787698675E-5</v>
      </c>
      <c r="N42" s="8" t="str">
        <f t="shared" si="2"/>
        <v>NA</v>
      </c>
      <c r="O42" s="8">
        <f t="shared" si="3"/>
        <v>1.2467428078769867E-4</v>
      </c>
      <c r="P42">
        <v>5.1355974790000003</v>
      </c>
      <c r="Q42" s="1">
        <v>4.6122999999999999E-5</v>
      </c>
      <c r="R42">
        <v>240</v>
      </c>
      <c r="S42" s="8">
        <f t="shared" si="4"/>
        <v>-2.7755021210609435E-5</v>
      </c>
      <c r="T42" s="10" t="str">
        <f t="shared" si="5"/>
        <v>NA</v>
      </c>
      <c r="U42" s="8">
        <f t="shared" si="6"/>
        <v>7.3878021210609427E-5</v>
      </c>
      <c r="V42">
        <v>7.1083837509999999</v>
      </c>
      <c r="W42" s="1">
        <v>-6.5810999999999997E-5</v>
      </c>
      <c r="X42">
        <v>240</v>
      </c>
      <c r="Y42" s="8">
        <f t="shared" si="7"/>
        <v>-1.2350765860177888E-4</v>
      </c>
      <c r="Z42" s="8" t="str">
        <f t="shared" si="8"/>
        <v>NA</v>
      </c>
      <c r="AA42" s="8">
        <f t="shared" si="9"/>
        <v>5.7696658601778878E-5</v>
      </c>
      <c r="AB42">
        <v>5.059285418</v>
      </c>
      <c r="AC42" s="1">
        <v>4.5639999999999997E-5</v>
      </c>
      <c r="AD42">
        <v>240</v>
      </c>
      <c r="AE42" s="8">
        <f t="shared" si="10"/>
        <v>-3.9643258470093615E-5</v>
      </c>
      <c r="AF42" s="8" t="str">
        <f t="shared" si="11"/>
        <v>NA</v>
      </c>
      <c r="AG42" s="8">
        <f t="shared" si="12"/>
        <v>8.5283258470093612E-5</v>
      </c>
      <c r="AH42">
        <v>1.412689587</v>
      </c>
      <c r="AI42" s="1">
        <v>-3.3374000000000003E-5</v>
      </c>
      <c r="AJ42">
        <v>240</v>
      </c>
      <c r="AK42" s="8">
        <f t="shared" si="13"/>
        <v>-1.106947203180123E-5</v>
      </c>
      <c r="AL42" s="8">
        <f t="shared" si="14"/>
        <v>2.6431881113936219E-5</v>
      </c>
      <c r="AM42" s="8">
        <f t="shared" si="0"/>
        <v>-4.873640908213499E-5</v>
      </c>
      <c r="AN42">
        <v>5.0139008519999999</v>
      </c>
      <c r="AO42" s="1">
        <v>4.6910999999999999E-5</v>
      </c>
      <c r="AP42">
        <v>240</v>
      </c>
      <c r="AQ42" s="8">
        <f t="shared" si="15"/>
        <v>-3.9287636691158222E-5</v>
      </c>
      <c r="AR42" s="8" t="str">
        <f t="shared" si="16"/>
        <v>NA</v>
      </c>
      <c r="AS42" s="8">
        <f t="shared" si="17"/>
        <v>8.6198636691158214E-5</v>
      </c>
      <c r="AT42">
        <v>5.022972083</v>
      </c>
      <c r="AU42" s="1">
        <v>5.1504E-5</v>
      </c>
      <c r="AV42">
        <v>240</v>
      </c>
      <c r="AW42" s="8">
        <f t="shared" si="18"/>
        <v>-3.9358716522688484E-5</v>
      </c>
      <c r="AX42" s="8" t="str">
        <f t="shared" si="19"/>
        <v>NA</v>
      </c>
      <c r="AY42" s="8">
        <f t="shared" si="20"/>
        <v>9.0862716522688484E-5</v>
      </c>
      <c r="AZ42">
        <v>1.3742545880000001</v>
      </c>
      <c r="BA42" s="1">
        <v>-6.8956999999999997E-5</v>
      </c>
      <c r="BB42">
        <v>240</v>
      </c>
      <c r="BC42" s="8">
        <f t="shared" si="21"/>
        <v>-2.3877575048301903E-5</v>
      </c>
      <c r="BD42" s="8">
        <f t="shared" si="22"/>
        <v>1.5036055837915155E-4</v>
      </c>
      <c r="BE42" s="8">
        <f t="shared" si="23"/>
        <v>-1.9543998333084963E-4</v>
      </c>
      <c r="BF42">
        <v>9.3640970869999993</v>
      </c>
      <c r="BG42" s="1">
        <v>-7.6247000000000002E-7</v>
      </c>
      <c r="BH42">
        <v>240</v>
      </c>
      <c r="BI42" s="8">
        <f t="shared" si="24"/>
        <v>-5.0607687680090273E-5</v>
      </c>
      <c r="BJ42" s="10" t="str">
        <f t="shared" si="25"/>
        <v>NA</v>
      </c>
      <c r="BK42" s="8">
        <f t="shared" si="26"/>
        <v>4.984521768009027E-5</v>
      </c>
      <c r="BL42">
        <v>3.731275836</v>
      </c>
      <c r="BM42">
        <v>-1.7009593090000001E-4</v>
      </c>
      <c r="BN42">
        <v>240</v>
      </c>
      <c r="BO42" s="8">
        <f t="shared" si="27"/>
        <v>-2.9237317164098097E-5</v>
      </c>
      <c r="BP42" s="8" t="str">
        <f t="shared" si="28"/>
        <v>NA</v>
      </c>
      <c r="BQ42" s="8">
        <f t="shared" si="29"/>
        <v>-1.4085861373590192E-4</v>
      </c>
      <c r="BR42">
        <v>1.1777108329999999</v>
      </c>
      <c r="BS42">
        <v>-2.0916682089999999E-4</v>
      </c>
      <c r="BT42">
        <v>240</v>
      </c>
      <c r="BU42" s="8">
        <f t="shared" si="30"/>
        <v>-2.046264138079461E-5</v>
      </c>
      <c r="BV42" s="8">
        <f t="shared" si="31"/>
        <v>5.408353347503058E-5</v>
      </c>
      <c r="BW42" s="8">
        <f t="shared" si="32"/>
        <v>-2.4278771299423595E-4</v>
      </c>
      <c r="BX42">
        <v>2.6924770800000002</v>
      </c>
      <c r="BY42">
        <v>-2.0064437309999999E-4</v>
      </c>
      <c r="BZ42">
        <v>240</v>
      </c>
      <c r="CA42" s="8">
        <f t="shared" si="33"/>
        <v>-2.1097557458902571E-5</v>
      </c>
      <c r="CB42" s="8" t="str">
        <f t="shared" si="34"/>
        <v>NA</v>
      </c>
      <c r="CC42" s="8">
        <f t="shared" si="35"/>
        <v>-1.7954681564109741E-4</v>
      </c>
      <c r="CD42">
        <v>4.6286837519999997</v>
      </c>
      <c r="CE42" s="1">
        <v>4.4861000000000003E-5</v>
      </c>
      <c r="CF42">
        <v>240</v>
      </c>
      <c r="CG42" s="8">
        <f t="shared" si="36"/>
        <v>-2.5015437101386438E-5</v>
      </c>
      <c r="CH42" s="8" t="str">
        <f t="shared" si="37"/>
        <v>NA</v>
      </c>
      <c r="CI42" s="8">
        <f t="shared" si="38"/>
        <v>6.9876437101386437E-5</v>
      </c>
      <c r="CJ42">
        <v>4.403922917</v>
      </c>
      <c r="CK42" s="1">
        <v>8.2205000000000003E-5</v>
      </c>
      <c r="CL42">
        <v>240</v>
      </c>
      <c r="CM42" s="8">
        <f t="shared" si="39"/>
        <v>-7.6517845292872427E-5</v>
      </c>
      <c r="CN42" s="8" t="str">
        <f t="shared" si="40"/>
        <v>NA</v>
      </c>
      <c r="CO42" s="8">
        <f t="shared" si="41"/>
        <v>1.5872284529287243E-4</v>
      </c>
      <c r="CP42">
        <v>4.4435291689999996</v>
      </c>
      <c r="CQ42" s="1">
        <v>7.7247000000000001E-5</v>
      </c>
      <c r="CR42">
        <v>240</v>
      </c>
      <c r="CS42" s="8">
        <f t="shared" si="42"/>
        <v>-3.4818350974890038E-5</v>
      </c>
      <c r="CT42" s="8" t="str">
        <f t="shared" si="43"/>
        <v>NA</v>
      </c>
      <c r="CU42" s="8">
        <f t="shared" si="44"/>
        <v>1.1206535097489004E-4</v>
      </c>
      <c r="CV42">
        <v>6.4000574910000001</v>
      </c>
      <c r="CW42">
        <v>-1.100562998E-4</v>
      </c>
      <c r="CX42">
        <v>240</v>
      </c>
      <c r="CY42" s="8">
        <f t="shared" si="45"/>
        <v>-3.4588717698025957E-5</v>
      </c>
      <c r="CZ42" s="10" t="str">
        <f t="shared" si="46"/>
        <v>NA</v>
      </c>
      <c r="DA42" s="8">
        <f t="shared" si="47"/>
        <v>-7.5467582101974045E-5</v>
      </c>
      <c r="DB42" t="s">
        <v>4</v>
      </c>
      <c r="DC42" s="5" t="s">
        <v>5</v>
      </c>
    </row>
    <row r="43" spans="1:107" x14ac:dyDescent="0.25">
      <c r="A43" s="9">
        <v>45623.75208460648</v>
      </c>
      <c r="B43" t="s">
        <v>0</v>
      </c>
      <c r="C43">
        <v>42</v>
      </c>
      <c r="D43" s="7">
        <v>45623</v>
      </c>
      <c r="E43">
        <v>17.92500003</v>
      </c>
      <c r="F43">
        <v>14.039170840000001</v>
      </c>
      <c r="G43">
        <v>13.9570791</v>
      </c>
      <c r="H43">
        <v>14.06668335</v>
      </c>
      <c r="I43">
        <v>14.17443748</v>
      </c>
      <c r="J43">
        <v>4.9711933369999999</v>
      </c>
      <c r="K43" s="1">
        <v>5.8193999999999999E-5</v>
      </c>
      <c r="L43">
        <v>240</v>
      </c>
      <c r="M43" s="8">
        <f t="shared" si="1"/>
        <v>-8.6557457540199025E-5</v>
      </c>
      <c r="N43" s="8" t="str">
        <f t="shared" si="2"/>
        <v>NA</v>
      </c>
      <c r="O43" s="8">
        <f t="shared" si="3"/>
        <v>1.4475145754019902E-4</v>
      </c>
      <c r="P43">
        <v>5.1960899769999997</v>
      </c>
      <c r="Q43" s="1">
        <v>5.2512000000000001E-5</v>
      </c>
      <c r="R43">
        <v>240</v>
      </c>
      <c r="S43" s="8">
        <f t="shared" si="4"/>
        <v>-2.8104015836516886E-5</v>
      </c>
      <c r="T43" s="10" t="str">
        <f t="shared" si="5"/>
        <v>NA</v>
      </c>
      <c r="U43" s="8">
        <f t="shared" si="6"/>
        <v>8.0616015836516887E-5</v>
      </c>
      <c r="V43">
        <v>7.01751623</v>
      </c>
      <c r="W43" s="1">
        <v>-6.4523999999999994E-5</v>
      </c>
      <c r="X43">
        <v>240</v>
      </c>
      <c r="Y43" s="8">
        <f t="shared" si="7"/>
        <v>-1.2218763623513492E-4</v>
      </c>
      <c r="Z43" s="8" t="str">
        <f t="shared" si="8"/>
        <v>NA</v>
      </c>
      <c r="AA43" s="8">
        <f t="shared" si="9"/>
        <v>5.7663636235134923E-5</v>
      </c>
      <c r="AB43">
        <v>5.1229408340000004</v>
      </c>
      <c r="AC43" s="1">
        <v>3.2555000000000003E-5</v>
      </c>
      <c r="AD43">
        <v>240</v>
      </c>
      <c r="AE43" s="8">
        <f t="shared" si="10"/>
        <v>-4.0209344666275725E-5</v>
      </c>
      <c r="AF43" s="8" t="str">
        <f t="shared" si="11"/>
        <v>NA</v>
      </c>
      <c r="AG43" s="8">
        <f t="shared" si="12"/>
        <v>7.2764344666275728E-5</v>
      </c>
      <c r="AH43">
        <v>4.1068183190000003</v>
      </c>
      <c r="AI43">
        <v>4.4203863620000004E-3</v>
      </c>
      <c r="AJ43">
        <v>240</v>
      </c>
      <c r="AK43" s="8">
        <f t="shared" si="13"/>
        <v>-3.223392161285423E-5</v>
      </c>
      <c r="AL43" s="8" t="str">
        <f t="shared" si="14"/>
        <v>NA</v>
      </c>
      <c r="AM43" s="8">
        <f t="shared" si="0"/>
        <v>4.4526202836128546E-3</v>
      </c>
      <c r="AN43">
        <v>5.075618317</v>
      </c>
      <c r="AO43" s="1">
        <v>3.4063999999999998E-5</v>
      </c>
      <c r="AP43">
        <v>240</v>
      </c>
      <c r="AQ43" s="8">
        <f t="shared" si="15"/>
        <v>-3.9837915938483254E-5</v>
      </c>
      <c r="AR43" s="8" t="str">
        <f t="shared" si="16"/>
        <v>NA</v>
      </c>
      <c r="AS43" s="8">
        <f t="shared" si="17"/>
        <v>7.3901915938483258E-5</v>
      </c>
      <c r="AT43">
        <v>5.093371264</v>
      </c>
      <c r="AU43" s="1">
        <v>4.0389999999999998E-5</v>
      </c>
      <c r="AV43">
        <v>240</v>
      </c>
      <c r="AW43" s="8">
        <f t="shared" si="18"/>
        <v>-3.9977256678088825E-5</v>
      </c>
      <c r="AX43" s="8" t="str">
        <f t="shared" si="19"/>
        <v>NA</v>
      </c>
      <c r="AY43" s="8">
        <f t="shared" si="20"/>
        <v>8.0367256678088829E-5</v>
      </c>
      <c r="AZ43">
        <v>2.24160417</v>
      </c>
      <c r="BA43">
        <v>3.4362253009999999E-3</v>
      </c>
      <c r="BB43">
        <v>240</v>
      </c>
      <c r="BC43" s="8">
        <f t="shared" si="21"/>
        <v>-3.9030378545646995E-5</v>
      </c>
      <c r="BD43" s="8">
        <f t="shared" si="22"/>
        <v>1.0578553591665603E-4</v>
      </c>
      <c r="BE43" s="8">
        <f t="shared" si="23"/>
        <v>3.3694701436289909E-3</v>
      </c>
      <c r="BF43">
        <v>9.3345387140000007</v>
      </c>
      <c r="BG43" s="1">
        <v>5.2464999999999997E-6</v>
      </c>
      <c r="BH43">
        <v>240</v>
      </c>
      <c r="BI43" s="8">
        <f t="shared" si="24"/>
        <v>-5.0487582972206099E-5</v>
      </c>
      <c r="BJ43" s="10" t="str">
        <f t="shared" si="25"/>
        <v>NA</v>
      </c>
      <c r="BK43" s="8">
        <f t="shared" si="26"/>
        <v>5.5734082972206097E-5</v>
      </c>
      <c r="BL43">
        <v>3.5145283420000002</v>
      </c>
      <c r="BM43">
        <v>-1.7887749510000001E-4</v>
      </c>
      <c r="BN43">
        <v>240</v>
      </c>
      <c r="BO43" s="8">
        <f t="shared" si="27"/>
        <v>-2.7585109026631511E-5</v>
      </c>
      <c r="BP43" s="8" t="str">
        <f t="shared" si="28"/>
        <v>NA</v>
      </c>
      <c r="BQ43" s="8">
        <f t="shared" si="29"/>
        <v>-1.5129238607336851E-4</v>
      </c>
      <c r="BR43">
        <v>3.221939715</v>
      </c>
      <c r="BS43">
        <v>4.1069025279999996E-3</v>
      </c>
      <c r="BT43">
        <v>240</v>
      </c>
      <c r="BU43" s="8">
        <f t="shared" si="30"/>
        <v>-5.6099791573685362E-5</v>
      </c>
      <c r="BV43" s="8">
        <f t="shared" si="31"/>
        <v>1.8673898025889676E-5</v>
      </c>
      <c r="BW43" s="8">
        <f t="shared" si="32"/>
        <v>4.144328421547795E-3</v>
      </c>
      <c r="BX43">
        <v>2.466339166</v>
      </c>
      <c r="BY43">
        <v>-1.6064491019999999E-4</v>
      </c>
      <c r="BZ43">
        <v>240</v>
      </c>
      <c r="CA43" s="8">
        <f t="shared" si="33"/>
        <v>-1.9357998618968436E-5</v>
      </c>
      <c r="CB43" s="8" t="str">
        <f t="shared" si="34"/>
        <v>NA</v>
      </c>
      <c r="CC43" s="8">
        <f t="shared" si="35"/>
        <v>-1.4128691158103157E-4</v>
      </c>
      <c r="CD43">
        <v>4.6727858270000002</v>
      </c>
      <c r="CE43" s="1">
        <v>3.0272000000000001E-5</v>
      </c>
      <c r="CF43">
        <v>240</v>
      </c>
      <c r="CG43" s="8">
        <f t="shared" si="36"/>
        <v>-2.5273628336682604E-5</v>
      </c>
      <c r="CH43" s="8" t="str">
        <f t="shared" si="37"/>
        <v>NA</v>
      </c>
      <c r="CI43" s="8">
        <f t="shared" si="38"/>
        <v>5.5545628336682609E-5</v>
      </c>
      <c r="CJ43">
        <v>4.4714579109999999</v>
      </c>
      <c r="CK43" s="1">
        <v>1.1334E-5</v>
      </c>
      <c r="CL43">
        <v>240</v>
      </c>
      <c r="CM43" s="8">
        <f t="shared" si="39"/>
        <v>-7.7856160892695835E-5</v>
      </c>
      <c r="CN43" s="8" t="str">
        <f t="shared" si="40"/>
        <v>NA</v>
      </c>
      <c r="CO43" s="8">
        <f t="shared" si="41"/>
        <v>8.9190160892695832E-5</v>
      </c>
      <c r="CP43">
        <v>4.508587511</v>
      </c>
      <c r="CQ43" s="1">
        <v>1.3643E-5</v>
      </c>
      <c r="CR43">
        <v>240</v>
      </c>
      <c r="CS43" s="8">
        <f t="shared" si="42"/>
        <v>-3.5387359538625731E-5</v>
      </c>
      <c r="CT43" s="8" t="str">
        <f t="shared" si="43"/>
        <v>NA</v>
      </c>
      <c r="CU43" s="8">
        <f t="shared" si="44"/>
        <v>4.9030359538625729E-5</v>
      </c>
      <c r="CV43">
        <v>6.2537170790000003</v>
      </c>
      <c r="CW43">
        <v>-1.190528187E-4</v>
      </c>
      <c r="CX43">
        <v>240</v>
      </c>
      <c r="CY43" s="8">
        <f t="shared" si="45"/>
        <v>-3.382438806935081E-5</v>
      </c>
      <c r="CZ43" s="10" t="str">
        <f t="shared" si="46"/>
        <v>NA</v>
      </c>
      <c r="DA43" s="8">
        <f t="shared" si="47"/>
        <v>-8.5228430630649186E-5</v>
      </c>
      <c r="DB43" t="s">
        <v>4</v>
      </c>
      <c r="DC43" s="5" t="s">
        <v>5</v>
      </c>
    </row>
    <row r="44" spans="1:107" x14ac:dyDescent="0.25">
      <c r="A44" s="9">
        <v>45623.765973553243</v>
      </c>
      <c r="B44" t="s">
        <v>0</v>
      </c>
      <c r="C44">
        <v>43</v>
      </c>
      <c r="D44" s="7">
        <v>45623</v>
      </c>
      <c r="E44">
        <v>18.23833329</v>
      </c>
      <c r="F44">
        <v>14.18781671</v>
      </c>
      <c r="G44">
        <v>14.089104130000001</v>
      </c>
      <c r="H44">
        <v>14.101383370000001</v>
      </c>
      <c r="I44">
        <v>14.16354582</v>
      </c>
      <c r="J44">
        <v>7.3547624909999998</v>
      </c>
      <c r="K44">
        <v>3.5857915180000002E-3</v>
      </c>
      <c r="L44">
        <v>240</v>
      </c>
      <c r="M44" s="8">
        <f t="shared" si="1"/>
        <v>-1.2833093433133435E-4</v>
      </c>
      <c r="N44" s="8" t="str">
        <f t="shared" si="2"/>
        <v>NA</v>
      </c>
      <c r="O44" s="8">
        <f t="shared" si="3"/>
        <v>3.7141224523313345E-3</v>
      </c>
      <c r="P44">
        <v>5.4447016890000004</v>
      </c>
      <c r="Q44">
        <v>1.3453787080000001E-4</v>
      </c>
      <c r="R44">
        <v>240</v>
      </c>
      <c r="S44" s="8">
        <f t="shared" si="4"/>
        <v>-2.9471800799518435E-5</v>
      </c>
      <c r="T44" s="10" t="str">
        <f t="shared" si="5"/>
        <v>NA</v>
      </c>
      <c r="U44" s="8">
        <f t="shared" si="6"/>
        <v>1.6400967159951844E-4</v>
      </c>
      <c r="V44">
        <v>6.8340878859999998</v>
      </c>
      <c r="W44">
        <v>-2.5674016519999999E-4</v>
      </c>
      <c r="X44">
        <v>240</v>
      </c>
      <c r="Y44" s="8">
        <f t="shared" si="7"/>
        <v>-1.1924584713456706E-4</v>
      </c>
      <c r="Z44" s="8" t="str">
        <f t="shared" si="8"/>
        <v>NA</v>
      </c>
      <c r="AA44" s="8">
        <f t="shared" si="9"/>
        <v>-1.3749431806543293E-4</v>
      </c>
      <c r="AB44">
        <v>7.5241199849999996</v>
      </c>
      <c r="AC44">
        <v>3.286126729E-3</v>
      </c>
      <c r="AD44">
        <v>240</v>
      </c>
      <c r="AE44" s="8">
        <f t="shared" si="10"/>
        <v>-5.9154752590981494E-5</v>
      </c>
      <c r="AF44" s="8" t="str">
        <f t="shared" si="11"/>
        <v>NA</v>
      </c>
      <c r="AG44" s="8">
        <f t="shared" si="12"/>
        <v>3.3452814815909814E-3</v>
      </c>
      <c r="AH44">
        <v>7.5776270810000002</v>
      </c>
      <c r="AI44">
        <v>3.215733239E-3</v>
      </c>
      <c r="AJ44">
        <v>240</v>
      </c>
      <c r="AK44" s="8">
        <f t="shared" si="13"/>
        <v>-5.9575426242126364E-5</v>
      </c>
      <c r="AL44" s="8" t="str">
        <f t="shared" si="14"/>
        <v>NA</v>
      </c>
      <c r="AM44" s="8">
        <f t="shared" si="0"/>
        <v>3.2753086652421264E-3</v>
      </c>
      <c r="AN44">
        <v>7.3681833169999997</v>
      </c>
      <c r="AO44">
        <v>3.3233349930000002E-3</v>
      </c>
      <c r="AP44">
        <v>240</v>
      </c>
      <c r="AQ44" s="8">
        <f t="shared" si="15"/>
        <v>-5.7928775993878901E-5</v>
      </c>
      <c r="AR44" s="8" t="str">
        <f t="shared" si="16"/>
        <v>NA</v>
      </c>
      <c r="AS44" s="8">
        <f t="shared" si="17"/>
        <v>3.3812637689938792E-3</v>
      </c>
      <c r="AT44">
        <v>7.4002849939999997</v>
      </c>
      <c r="AU44">
        <v>3.3434083679999998E-3</v>
      </c>
      <c r="AV44">
        <v>240</v>
      </c>
      <c r="AW44" s="8">
        <f t="shared" si="18"/>
        <v>-5.8181159895847015E-5</v>
      </c>
      <c r="AX44" s="8" t="str">
        <f t="shared" si="19"/>
        <v>NA</v>
      </c>
      <c r="AY44" s="8">
        <f t="shared" si="20"/>
        <v>3.4015895278958468E-3</v>
      </c>
      <c r="AZ44">
        <v>7.2912037630000004</v>
      </c>
      <c r="BA44">
        <v>3.348475221E-3</v>
      </c>
      <c r="BB44">
        <v>240</v>
      </c>
      <c r="BC44" s="8">
        <f t="shared" si="21"/>
        <v>-1.272219181042118E-4</v>
      </c>
      <c r="BD44" s="8" t="str">
        <f t="shared" si="22"/>
        <v>NA</v>
      </c>
      <c r="BE44" s="8">
        <f t="shared" si="23"/>
        <v>3.4756971391042119E-3</v>
      </c>
      <c r="BF44">
        <v>9.2899962150000004</v>
      </c>
      <c r="BG44">
        <v>-1.8393547240000001E-4</v>
      </c>
      <c r="BH44">
        <v>240</v>
      </c>
      <c r="BI44" s="8">
        <f t="shared" si="24"/>
        <v>-5.0286119151377485E-5</v>
      </c>
      <c r="BJ44" s="10" t="str">
        <f t="shared" si="25"/>
        <v>NA</v>
      </c>
      <c r="BK44" s="8">
        <f t="shared" si="26"/>
        <v>-1.3364935324862253E-4</v>
      </c>
      <c r="BL44">
        <v>7.7986999900000002</v>
      </c>
      <c r="BM44">
        <v>4.2769027809999999E-3</v>
      </c>
      <c r="BN44">
        <v>240</v>
      </c>
      <c r="BO44" s="8">
        <f t="shared" si="27"/>
        <v>-6.1313505015794876E-5</v>
      </c>
      <c r="BP44" s="8" t="str">
        <f t="shared" si="28"/>
        <v>NA</v>
      </c>
      <c r="BQ44" s="8">
        <f t="shared" si="29"/>
        <v>4.338216286015795E-3</v>
      </c>
      <c r="BR44">
        <v>7.989183734</v>
      </c>
      <c r="BS44">
        <v>3.8928194090000002E-3</v>
      </c>
      <c r="BT44">
        <v>240</v>
      </c>
      <c r="BU44" s="8">
        <f t="shared" si="30"/>
        <v>-1.394007507901887E-4</v>
      </c>
      <c r="BV44" s="8" t="str">
        <f t="shared" si="31"/>
        <v>NA</v>
      </c>
      <c r="BW44" s="8">
        <f t="shared" si="32"/>
        <v>4.0322201597901884E-3</v>
      </c>
      <c r="BX44">
        <v>2.2602320819999999</v>
      </c>
      <c r="BY44">
        <v>-1.8997657540000001E-4</v>
      </c>
      <c r="BZ44">
        <v>240</v>
      </c>
      <c r="CA44" s="8">
        <f t="shared" si="33"/>
        <v>-1.7769981057646442E-5</v>
      </c>
      <c r="CB44" s="8">
        <f t="shared" si="34"/>
        <v>1.1846371521447051E-6</v>
      </c>
      <c r="CC44" s="8">
        <f t="shared" si="35"/>
        <v>-1.7339123149449827E-4</v>
      </c>
      <c r="CD44">
        <v>6.1904258089999997</v>
      </c>
      <c r="CE44">
        <v>3.3988729910000002E-3</v>
      </c>
      <c r="CF44">
        <v>240</v>
      </c>
      <c r="CG44" s="8">
        <f t="shared" si="36"/>
        <v>-3.3508354860953656E-5</v>
      </c>
      <c r="CH44" s="8" t="str">
        <f t="shared" si="37"/>
        <v>NA</v>
      </c>
      <c r="CI44" s="8">
        <f t="shared" si="38"/>
        <v>3.432381345860954E-3</v>
      </c>
      <c r="CJ44">
        <v>7.8335954049999996</v>
      </c>
      <c r="CK44">
        <v>4.2109295249999996E-3</v>
      </c>
      <c r="CL44">
        <v>240</v>
      </c>
      <c r="CM44" s="8">
        <f t="shared" si="39"/>
        <v>-1.3668593903983588E-4</v>
      </c>
      <c r="CN44" s="8" t="str">
        <f t="shared" si="40"/>
        <v>NA</v>
      </c>
      <c r="CO44" s="8">
        <f t="shared" si="41"/>
        <v>4.3476154640398352E-3</v>
      </c>
      <c r="CP44">
        <v>7.9723174989999999</v>
      </c>
      <c r="CQ44">
        <v>3.9056911969999998E-3</v>
      </c>
      <c r="CR44">
        <v>240</v>
      </c>
      <c r="CS44" s="8">
        <f t="shared" si="42"/>
        <v>-6.2678488669807864E-5</v>
      </c>
      <c r="CT44" s="8" t="str">
        <f t="shared" si="43"/>
        <v>NA</v>
      </c>
      <c r="CU44" s="8">
        <f t="shared" si="44"/>
        <v>3.9683696856698076E-3</v>
      </c>
      <c r="CV44">
        <v>6.1246274889999999</v>
      </c>
      <c r="CW44">
        <v>-1.198824809E-4</v>
      </c>
      <c r="CX44">
        <v>240</v>
      </c>
      <c r="CY44" s="8">
        <f t="shared" si="45"/>
        <v>-3.3152193019451717E-5</v>
      </c>
      <c r="CZ44" s="10" t="str">
        <f t="shared" si="46"/>
        <v>NA</v>
      </c>
      <c r="DA44" s="8">
        <f t="shared" si="47"/>
        <v>-8.6730287880548289E-5</v>
      </c>
      <c r="DB44" t="s">
        <v>4</v>
      </c>
      <c r="DC44" s="5" t="s">
        <v>5</v>
      </c>
    </row>
    <row r="45" spans="1:107" x14ac:dyDescent="0.25">
      <c r="A45" s="9">
        <v>45623.7798625</v>
      </c>
      <c r="B45" t="s">
        <v>0</v>
      </c>
      <c r="C45">
        <v>44</v>
      </c>
      <c r="D45" s="7">
        <v>45623</v>
      </c>
      <c r="E45">
        <v>18.43833338</v>
      </c>
      <c r="F45">
        <v>14.11623752</v>
      </c>
      <c r="G45">
        <v>14.02579171</v>
      </c>
      <c r="H45">
        <v>14.10612502</v>
      </c>
      <c r="I45">
        <v>14.243562470000001</v>
      </c>
      <c r="J45">
        <v>9.4122658369999996</v>
      </c>
      <c r="K45">
        <v>2.9948607900000002E-4</v>
      </c>
      <c r="L45">
        <v>240</v>
      </c>
      <c r="M45" s="8">
        <f t="shared" si="1"/>
        <v>-1.6457877088475232E-4</v>
      </c>
      <c r="N45" s="8" t="str">
        <f t="shared" si="2"/>
        <v>NA</v>
      </c>
      <c r="O45" s="8">
        <f t="shared" si="3"/>
        <v>4.6406484988475234E-4</v>
      </c>
      <c r="P45">
        <v>7.9229341509999998</v>
      </c>
      <c r="Q45">
        <v>3.6829630830000001E-3</v>
      </c>
      <c r="R45">
        <v>240</v>
      </c>
      <c r="S45" s="8">
        <f t="shared" si="4"/>
        <v>-4.2919951893295212E-5</v>
      </c>
      <c r="T45" s="10" t="str">
        <f t="shared" si="5"/>
        <v>NA</v>
      </c>
      <c r="U45" s="8">
        <f t="shared" si="6"/>
        <v>3.7258830348932954E-3</v>
      </c>
      <c r="V45">
        <v>8.680185453</v>
      </c>
      <c r="W45">
        <v>2.9321074239999998E-3</v>
      </c>
      <c r="X45">
        <v>240</v>
      </c>
      <c r="Y45" s="8">
        <f t="shared" si="7"/>
        <v>-1.5177793292776151E-4</v>
      </c>
      <c r="Z45" s="8" t="str">
        <f t="shared" si="8"/>
        <v>NA</v>
      </c>
      <c r="AA45" s="8">
        <f t="shared" si="9"/>
        <v>3.0838853569277614E-3</v>
      </c>
      <c r="AB45">
        <v>9.4765191479999995</v>
      </c>
      <c r="AC45">
        <v>3.3343446400000001E-4</v>
      </c>
      <c r="AD45">
        <v>240</v>
      </c>
      <c r="AE45" s="8">
        <f t="shared" si="10"/>
        <v>-7.4629036840764468E-5</v>
      </c>
      <c r="AF45" s="8" t="str">
        <f t="shared" si="11"/>
        <v>NA</v>
      </c>
      <c r="AG45" s="8">
        <f t="shared" si="12"/>
        <v>4.0806350084076449E-4</v>
      </c>
      <c r="AH45">
        <v>9.5140370609999998</v>
      </c>
      <c r="AI45">
        <v>3.7788169460000002E-4</v>
      </c>
      <c r="AJ45">
        <v>240</v>
      </c>
      <c r="AK45" s="8">
        <f t="shared" si="13"/>
        <v>-7.4924496140507085E-5</v>
      </c>
      <c r="AL45" s="8" t="str">
        <f t="shared" si="14"/>
        <v>NA</v>
      </c>
      <c r="AM45" s="8">
        <f t="shared" si="0"/>
        <v>4.5280619074050709E-4</v>
      </c>
      <c r="AN45">
        <v>9.4559162499999996</v>
      </c>
      <c r="AO45">
        <v>4.723167969E-4</v>
      </c>
      <c r="AP45">
        <v>240</v>
      </c>
      <c r="AQ45" s="8">
        <f t="shared" si="15"/>
        <v>-7.4466785869721689E-5</v>
      </c>
      <c r="AR45" s="8" t="str">
        <f t="shared" si="16"/>
        <v>NA</v>
      </c>
      <c r="AS45" s="8">
        <f t="shared" si="17"/>
        <v>5.4678358276972171E-4</v>
      </c>
      <c r="AT45">
        <v>9.4505724789999999</v>
      </c>
      <c r="AU45">
        <v>4.3885338490000001E-4</v>
      </c>
      <c r="AV45">
        <v>240</v>
      </c>
      <c r="AW45" s="8">
        <f t="shared" si="18"/>
        <v>-7.4424702856265028E-5</v>
      </c>
      <c r="AX45" s="8" t="str">
        <f t="shared" si="19"/>
        <v>NA</v>
      </c>
      <c r="AY45" s="8">
        <f t="shared" si="20"/>
        <v>5.1327808775626508E-4</v>
      </c>
      <c r="AZ45">
        <v>9.3680612209999996</v>
      </c>
      <c r="BA45">
        <v>4.5734087790000002E-4</v>
      </c>
      <c r="BB45">
        <v>240</v>
      </c>
      <c r="BC45" s="8">
        <f t="shared" si="21"/>
        <v>-1.6380582826979625E-4</v>
      </c>
      <c r="BD45" s="8" t="str">
        <f t="shared" si="22"/>
        <v>NA</v>
      </c>
      <c r="BE45" s="8">
        <f t="shared" si="23"/>
        <v>6.211467061697963E-4</v>
      </c>
      <c r="BF45">
        <v>8.8796825249999998</v>
      </c>
      <c r="BG45" s="1">
        <v>4.2741999999999998E-5</v>
      </c>
      <c r="BH45">
        <v>240</v>
      </c>
      <c r="BI45" s="8">
        <f t="shared" si="24"/>
        <v>-4.8102829019805916E-5</v>
      </c>
      <c r="BJ45" s="10" t="str">
        <f t="shared" si="25"/>
        <v>NA</v>
      </c>
      <c r="BK45" s="8">
        <f t="shared" si="26"/>
        <v>9.0844829019805915E-5</v>
      </c>
      <c r="BL45">
        <v>9.6256254279999993</v>
      </c>
      <c r="BM45">
        <v>1.7647455340000001E-4</v>
      </c>
      <c r="BN45">
        <v>240</v>
      </c>
      <c r="BO45" s="8">
        <f t="shared" si="27"/>
        <v>-7.5803271587671276E-5</v>
      </c>
      <c r="BP45" s="8" t="str">
        <f t="shared" si="28"/>
        <v>NA</v>
      </c>
      <c r="BQ45" s="8">
        <f t="shared" si="29"/>
        <v>2.522778249876713E-4</v>
      </c>
      <c r="BR45">
        <v>9.5849204100000005</v>
      </c>
      <c r="BS45">
        <v>1.624305571E-4</v>
      </c>
      <c r="BT45">
        <v>240</v>
      </c>
      <c r="BU45" s="8">
        <f t="shared" si="30"/>
        <v>-1.6759773336456991E-4</v>
      </c>
      <c r="BV45" s="8" t="str">
        <f t="shared" si="31"/>
        <v>NA</v>
      </c>
      <c r="BW45" s="8">
        <f t="shared" si="32"/>
        <v>3.3002829046456994E-4</v>
      </c>
      <c r="BX45">
        <v>8.5610275050000002</v>
      </c>
      <c r="BY45">
        <v>2.3134573669999999E-3</v>
      </c>
      <c r="BZ45">
        <v>240</v>
      </c>
      <c r="CA45" s="8">
        <f t="shared" si="33"/>
        <v>-6.7419400213028827E-5</v>
      </c>
      <c r="CB45" s="8" t="str">
        <f t="shared" si="34"/>
        <v>NA</v>
      </c>
      <c r="CC45" s="8">
        <f t="shared" si="35"/>
        <v>2.3808767672130289E-3</v>
      </c>
      <c r="CD45">
        <v>9.357002499</v>
      </c>
      <c r="CE45">
        <v>1.1332643289999999E-3</v>
      </c>
      <c r="CF45">
        <v>240</v>
      </c>
      <c r="CG45" s="8">
        <f t="shared" si="36"/>
        <v>-5.0688556722617029E-5</v>
      </c>
      <c r="CH45" s="8" t="str">
        <f t="shared" si="37"/>
        <v>NA</v>
      </c>
      <c r="CI45" s="8">
        <f t="shared" si="38"/>
        <v>1.183952885722617E-3</v>
      </c>
      <c r="CJ45">
        <v>9.5596408329999996</v>
      </c>
      <c r="CK45">
        <v>2.5108249629999998E-4</v>
      </c>
      <c r="CL45">
        <v>240</v>
      </c>
      <c r="CM45" s="8">
        <f t="shared" si="39"/>
        <v>-1.6715570571860269E-4</v>
      </c>
      <c r="CN45" s="8" t="str">
        <f t="shared" si="40"/>
        <v>NA</v>
      </c>
      <c r="CO45" s="8">
        <f t="shared" si="41"/>
        <v>4.1823820201860267E-4</v>
      </c>
      <c r="CP45">
        <v>9.5276029270000002</v>
      </c>
      <c r="CQ45">
        <v>2.3136061769999999E-4</v>
      </c>
      <c r="CR45">
        <v>240</v>
      </c>
      <c r="CS45" s="8">
        <f t="shared" si="42"/>
        <v>-7.5031329408891773E-5</v>
      </c>
      <c r="CT45" s="8" t="str">
        <f t="shared" si="43"/>
        <v>NA</v>
      </c>
      <c r="CU45" s="8">
        <f t="shared" si="44"/>
        <v>3.0639194710889179E-4</v>
      </c>
      <c r="CV45">
        <v>7.9219724830000002</v>
      </c>
      <c r="CW45">
        <v>2.7378005519999998E-3</v>
      </c>
      <c r="CX45">
        <v>240</v>
      </c>
      <c r="CY45" s="8">
        <f t="shared" si="45"/>
        <v>-4.2914742365674422E-5</v>
      </c>
      <c r="CZ45" s="10" t="str">
        <f t="shared" si="46"/>
        <v>NA</v>
      </c>
      <c r="DA45" s="8">
        <f t="shared" si="47"/>
        <v>2.7807152943656742E-3</v>
      </c>
      <c r="DB45" t="s">
        <v>4</v>
      </c>
      <c r="DC45" s="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3A9E-D88B-4D2B-BCF4-3120433564F2}">
  <dimension ref="A1:DC40"/>
  <sheetViews>
    <sheetView zoomScale="56" workbookViewId="0">
      <selection activeCell="L49" sqref="L49"/>
    </sheetView>
  </sheetViews>
  <sheetFormatPr defaultRowHeight="15" x14ac:dyDescent="0.25"/>
  <cols>
    <col min="1" max="1" width="18.5703125" bestFit="1" customWidth="1"/>
    <col min="2" max="2" width="9.140625" bestFit="1" customWidth="1"/>
    <col min="3" max="3" width="9.140625" customWidth="1"/>
    <col min="4" max="4" width="10.5703125" bestFit="1" customWidth="1"/>
    <col min="6" max="10" width="8.85546875" customWidth="1"/>
    <col min="11" max="11" width="12.5703125" customWidth="1"/>
    <col min="12" max="93" width="8.85546875" customWidth="1"/>
  </cols>
  <sheetData>
    <row r="1" spans="1:107" x14ac:dyDescent="0.2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25">
      <c r="A2" s="9">
        <v>45623.866666666669</v>
      </c>
      <c r="B2">
        <v>0</v>
      </c>
      <c r="C2">
        <v>1</v>
      </c>
      <c r="D2" s="7">
        <v>45623</v>
      </c>
      <c r="E2">
        <v>20.4816666</v>
      </c>
      <c r="F2">
        <v>14.03660002</v>
      </c>
      <c r="G2">
        <v>13.912237449999999</v>
      </c>
      <c r="H2">
        <v>14.238558250000001</v>
      </c>
      <c r="I2">
        <v>14.35374579</v>
      </c>
      <c r="J2">
        <v>10.15619583</v>
      </c>
      <c r="K2">
        <v>-1.112568431E-4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-1.7992765607305599E-4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6.8670812973055986E-5</v>
      </c>
      <c r="P2">
        <v>10.30167082</v>
      </c>
      <c r="Q2" s="1">
        <v>-1.1714E-5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-5.6079419140400897E-5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4.4365419140400894E-5</v>
      </c>
      <c r="V2">
        <v>10.24984167</v>
      </c>
      <c r="W2" s="1">
        <v>-8.5237999999999999E-5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-1.8158669029947583E-4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9.6348690299475831E-5</v>
      </c>
      <c r="AB2">
        <v>9.6591917079999998</v>
      </c>
      <c r="AC2">
        <v>-5.4317986090000002E-4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-7.6860659458855368E-5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-4.6631920144114467E-4</v>
      </c>
      <c r="AH2">
        <v>10.132616670000001</v>
      </c>
      <c r="AI2" s="1">
        <v>-9.3418999999999994E-5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-8.0627822994233417E-5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IF(AL2="NA",AI2-AK2,AI2-AK2-AL2)</f>
        <v>-1.2791177005766577E-5</v>
      </c>
      <c r="AN2">
        <v>9.5584012349999998</v>
      </c>
      <c r="AO2">
        <v>-6.8314799749999997E-4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-7.6058643880726415E-5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-6.0708935361927351E-4</v>
      </c>
      <c r="AT2">
        <v>9.4842845879999995</v>
      </c>
      <c r="AU2">
        <v>-8.4190211410000001E-4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-7.5468878759843568E-5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-7.6643323534015639E-4</v>
      </c>
      <c r="AZ2">
        <v>10.144012500000001</v>
      </c>
      <c r="BA2" s="1">
        <v>-9.9606999999999997E-5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-1.797118156100758E-4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8.0104815610075806E-5</v>
      </c>
      <c r="BF2">
        <v>8.8852266709999999</v>
      </c>
      <c r="BG2" s="1">
        <v>4.6125000000000003E-5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-4.8368692743812389E-5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9.4493692743812392E-5</v>
      </c>
      <c r="BL2">
        <v>8.2551070870000007</v>
      </c>
      <c r="BM2">
        <v>-1.55140171E-3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-6.568799893315986E-5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IF(BP2="NA",BM2-BO2,BM2-BO2-BP2)</f>
        <v>-1.48571371106684E-3</v>
      </c>
      <c r="BR2">
        <v>9.6356778859999999</v>
      </c>
      <c r="BS2" s="1">
        <v>-6.5041000000000001E-6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-1.7070613502565352E-4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1.642020350256535E-4</v>
      </c>
      <c r="BX2">
        <v>8.9918075240000004</v>
      </c>
      <c r="BY2">
        <v>-6.7309585069999999E-4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-7.1550112774895709E-5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-6.0154573792510426E-4</v>
      </c>
      <c r="CD2">
        <v>9.8955862480000008</v>
      </c>
      <c r="CE2" s="1">
        <v>8.5879999999999998E-5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-5.3868808131997674E-5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1.3974880813199766E-4</v>
      </c>
      <c r="CJ2">
        <v>9.6382624979999996</v>
      </c>
      <c r="CK2" s="1">
        <v>-1.4864E-5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-1.7075192413673433E-4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1.5588792413673432E-4</v>
      </c>
      <c r="CP2">
        <v>8.8966354410000008</v>
      </c>
      <c r="CQ2">
        <v>-7.4780696909999996E-4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-7.0792804163307175E-5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 t="shared" ref="CU2:CU40" si="0">IF(CQ2="NA","NA",IF(CT2="NA",CQ2-CS2,CQ2-CS2-CT2))</f>
        <v>-6.7701416493669276E-4</v>
      </c>
      <c r="CV2">
        <v>9.5426103990000009</v>
      </c>
      <c r="CW2" s="1">
        <v>-6.0411999999999999E-6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-5.194730618067538E-5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4.5906106180675381E-5</v>
      </c>
      <c r="DB2" t="s">
        <v>1</v>
      </c>
      <c r="DC2" s="5" t="s">
        <v>6</v>
      </c>
    </row>
    <row r="3" spans="1:107" x14ac:dyDescent="0.25">
      <c r="A3" s="9">
        <f>A2+40/24/60</f>
        <v>45623.89444444445</v>
      </c>
      <c r="B3">
        <v>1</v>
      </c>
      <c r="C3">
        <v>2</v>
      </c>
      <c r="D3" s="7">
        <v>45623</v>
      </c>
      <c r="E3">
        <v>21.28166672</v>
      </c>
      <c r="F3">
        <v>14.008624989999999</v>
      </c>
      <c r="G3">
        <v>13.88844166</v>
      </c>
      <c r="H3">
        <v>13.98633336</v>
      </c>
      <c r="I3">
        <v>14.142320850000001</v>
      </c>
      <c r="J3">
        <v>10.18830833</v>
      </c>
      <c r="K3">
        <v>-1.046656918E-4</v>
      </c>
      <c r="L3">
        <v>240</v>
      </c>
      <c r="M3" s="8">
        <f t="shared" ref="M3:M40" si="1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-1.8124801520679647E-4</v>
      </c>
      <c r="N3" s="8" t="str">
        <f t="shared" ref="N3:N40" si="2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0" si="3">IF(N3="NA",K3-M3,K3-M3-N3)</f>
        <v>7.6582323406796467E-5</v>
      </c>
      <c r="P3">
        <v>10.309179139999999</v>
      </c>
      <c r="Q3" s="1">
        <v>3.0913E-5</v>
      </c>
      <c r="R3">
        <v>240</v>
      </c>
      <c r="S3" s="8">
        <f t="shared" ref="S3:S40" si="4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-5.6207853541669614E-5</v>
      </c>
      <c r="T3" s="10" t="str">
        <f t="shared" ref="T3:T40" si="5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0" si="6">IF(T3="NA",Q3-S3,Q3-S3-T3)</f>
        <v>8.7120853541669614E-5</v>
      </c>
      <c r="V3">
        <v>10.26079584</v>
      </c>
      <c r="W3" s="1">
        <v>-8.0587000000000006E-5</v>
      </c>
      <c r="X3">
        <v>240</v>
      </c>
      <c r="Y3" s="8">
        <f t="shared" ref="Y3:Y40" si="7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-1.8253755385141097E-4</v>
      </c>
      <c r="Z3" s="8" t="str">
        <f t="shared" ref="Z3:Z40" si="8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0" si="9">IF(Z3="NA",W3-Y3,W3-Y3-Z3)</f>
        <v>1.0195055385141097E-4</v>
      </c>
      <c r="AB3">
        <v>9.9028183100000007</v>
      </c>
      <c r="AC3">
        <v>-3.772871599E-4</v>
      </c>
      <c r="AD3">
        <v>240</v>
      </c>
      <c r="AE3" s="8">
        <f t="shared" ref="AE3:AE40" si="10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-7.9059439059695776E-5</v>
      </c>
      <c r="AF3" s="8" t="str">
        <f t="shared" ref="AF3:AF40" si="11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0" si="12">IF(AF3="NA",AC3-AE3,AC3-AE3-AF3)</f>
        <v>-2.982277208403042E-4</v>
      </c>
      <c r="AH3">
        <v>10.13488334</v>
      </c>
      <c r="AI3">
        <v>-1.0636264930000001E-4</v>
      </c>
      <c r="AJ3">
        <v>240</v>
      </c>
      <c r="AK3" s="8">
        <f t="shared" ref="AK3:AK40" si="13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-8.0912137001113566E-5</v>
      </c>
      <c r="AL3" s="8" t="str">
        <f t="shared" ref="AL3:AL40" si="14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0" si="15">IF(AL3="NA",AI3-AK3,AI3-AK3-AL3)</f>
        <v>-2.545051229888644E-5</v>
      </c>
      <c r="AN3">
        <v>9.9887983479999995</v>
      </c>
      <c r="AO3">
        <v>-4.3713038639999998E-4</v>
      </c>
      <c r="AP3">
        <v>240</v>
      </c>
      <c r="AQ3" s="8">
        <f t="shared" ref="AQ3:AQ40" si="16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-7.9745863202987092E-5</v>
      </c>
      <c r="AR3" s="8" t="str">
        <f t="shared" ref="AR3:AR40" si="17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0" si="18">IF(AR3="NA",AO3-AQ3,AO3-AQ3-AR3)</f>
        <v>-3.5738452319701287E-4</v>
      </c>
      <c r="AT3">
        <v>9.5154612299999997</v>
      </c>
      <c r="AU3">
        <v>-8.1316694599999995E-4</v>
      </c>
      <c r="AV3">
        <v>240</v>
      </c>
      <c r="AW3" s="8">
        <f t="shared" ref="AW3:AW40" si="19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-7.5966962503837222E-5</v>
      </c>
      <c r="AX3" s="8" t="str">
        <f t="shared" ref="AX3:AX40" si="20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0" si="21">IF(AX3="NA",AU3-AW3,AU3-AW3-AX3)</f>
        <v>-7.3719998349616278E-4</v>
      </c>
      <c r="AZ3">
        <v>10.159529170000001</v>
      </c>
      <c r="BA3" s="1">
        <v>-7.4493000000000007E-5</v>
      </c>
      <c r="BB3">
        <v>240</v>
      </c>
      <c r="BC3" s="8">
        <f t="shared" ref="BC3:BC40" si="22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-1.8073603957155198E-4</v>
      </c>
      <c r="BD3" s="8" t="str">
        <f t="shared" ref="BD3:BD40" si="23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0" si="24">IF(BD3="NA",BA3-BC3,BA3-BC3-BD3)</f>
        <v>1.0624303957155197E-4</v>
      </c>
      <c r="BF3">
        <v>8.7992725010000008</v>
      </c>
      <c r="BG3" s="1">
        <v>-5.7925E-7</v>
      </c>
      <c r="BH3">
        <v>240</v>
      </c>
      <c r="BI3" s="8">
        <f t="shared" ref="BI3:BI40" si="25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-4.7975519029485895E-5</v>
      </c>
      <c r="BJ3" s="10" t="str">
        <f t="shared" ref="BJ3:BJ40" si="26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0" si="27">IF(BJ3="NA",BG3-BI3,BG3-BI3-BJ3)</f>
        <v>4.7396269029485895E-5</v>
      </c>
      <c r="BL3">
        <v>8.6770262559999995</v>
      </c>
      <c r="BM3">
        <v>-1.0952254680000001E-3</v>
      </c>
      <c r="BN3">
        <v>240</v>
      </c>
      <c r="BO3" s="8">
        <f t="shared" ref="BO3:BO40" si="28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-6.9273292413421262E-5</v>
      </c>
      <c r="BP3" s="8" t="str">
        <f t="shared" ref="BP3:BP40" si="29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0" si="30">IF(BP3="NA",BM3-BO3,BM3-BO3-BP3)</f>
        <v>-1.0259521755865788E-3</v>
      </c>
      <c r="BR3">
        <v>9.8141900100000008</v>
      </c>
      <c r="BS3" s="1">
        <v>-5.3331999999999997E-5</v>
      </c>
      <c r="BT3">
        <v>240</v>
      </c>
      <c r="BU3" s="8">
        <f t="shared" ref="BU3:BU40" si="31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-1.7459252336691602E-4</v>
      </c>
      <c r="BV3" s="8" t="str">
        <f t="shared" ref="BV3:BV40" si="32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0" si="33">IF(BV3="NA",BS3-BU3,BS3-BU3-BV3)</f>
        <v>1.2126052336691602E-4</v>
      </c>
      <c r="BX3">
        <v>9.3852487369999995</v>
      </c>
      <c r="BY3">
        <v>-5.4048365079999996E-4</v>
      </c>
      <c r="BZ3">
        <v>240</v>
      </c>
      <c r="CA3" s="8">
        <f t="shared" ref="CA3:CA40" si="34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-7.4927407264825213E-5</v>
      </c>
      <c r="CB3" s="8" t="str">
        <f t="shared" ref="CB3:CB40" si="35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0" si="36">IF(CB3="NA",BY3-CA3,BY3-CA3-CB3)</f>
        <v>-4.6555624353517477E-4</v>
      </c>
      <c r="CD3">
        <v>10.04145832</v>
      </c>
      <c r="CE3" s="1">
        <v>3.8534000000000001E-5</v>
      </c>
      <c r="CF3">
        <v>240</v>
      </c>
      <c r="CG3" s="8">
        <f t="shared" ref="CG3:CG40" si="37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-5.474818226850017E-5</v>
      </c>
      <c r="CH3" s="8" t="str">
        <f t="shared" ref="CH3:CH40" si="38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0" si="39">IF(CH3="NA",CE3-CG3,CE3-CG3-CH3)</f>
        <v>9.3282182268500171E-5</v>
      </c>
      <c r="CJ3">
        <v>9.8165233369999996</v>
      </c>
      <c r="CK3" s="1">
        <v>-2.3290999999999999E-6</v>
      </c>
      <c r="CL3">
        <v>240</v>
      </c>
      <c r="CM3" s="8">
        <f t="shared" ref="CM3:CM40" si="40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-1.7463403279849976E-4</v>
      </c>
      <c r="CN3" s="8" t="str">
        <f t="shared" ref="CN3:CN40" si="41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0" si="42">IF(CN3="NA",CK3-CM3,CK3-CM3-CN3)</f>
        <v>1.7230493279849976E-4</v>
      </c>
      <c r="CP3">
        <v>9.305037081</v>
      </c>
      <c r="CQ3">
        <v>-4.4590243299999998E-4</v>
      </c>
      <c r="CR3">
        <v>240</v>
      </c>
      <c r="CS3" s="8">
        <f t="shared" ref="CS3:CS40" si="43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-7.4287035167620771E-5</v>
      </c>
      <c r="CT3" s="8" t="str">
        <f t="shared" ref="CT3:CT40" si="44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si="0"/>
        <v>-3.7161539783237918E-4</v>
      </c>
      <c r="CV3">
        <v>9.7406091969999995</v>
      </c>
      <c r="CW3" s="1">
        <v>-8.2941999999999993E-6</v>
      </c>
      <c r="CX3">
        <v>240</v>
      </c>
      <c r="CY3" s="8">
        <f t="shared" ref="CY3:CY40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-5.3107888389222048E-5</v>
      </c>
      <c r="CZ3" s="10" t="str">
        <f t="shared" ref="CZ3:CZ40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0" si="47">IF(CZ3="NA",CW3-CY3,CW3-CY3-CZ3)</f>
        <v>4.4813688389222049E-5</v>
      </c>
      <c r="DB3" t="s">
        <v>1</v>
      </c>
      <c r="DC3" s="5" t="s">
        <v>6</v>
      </c>
    </row>
    <row r="4" spans="1:107" x14ac:dyDescent="0.25">
      <c r="A4" s="9">
        <f t="shared" ref="A4:A18" si="48">A3+40/24/60</f>
        <v>45623.922222222231</v>
      </c>
      <c r="B4">
        <v>2</v>
      </c>
      <c r="C4">
        <v>3</v>
      </c>
      <c r="D4" s="7">
        <v>45623</v>
      </c>
      <c r="E4">
        <v>22.05500005</v>
      </c>
      <c r="F4">
        <v>14.036045769999999</v>
      </c>
      <c r="G4">
        <v>13.910950039999999</v>
      </c>
      <c r="H4">
        <v>13.97457494</v>
      </c>
      <c r="I4">
        <v>14.12170835</v>
      </c>
      <c r="J4">
        <v>10.19842085</v>
      </c>
      <c r="K4" s="1">
        <v>-5.3029999999999999E-5</v>
      </c>
      <c r="L4">
        <v>240</v>
      </c>
      <c r="M4" s="8">
        <f t="shared" si="1"/>
        <v>-1.8218011335692074E-4</v>
      </c>
      <c r="N4" s="8" t="str">
        <f t="shared" si="2"/>
        <v>NA</v>
      </c>
      <c r="O4" s="8">
        <f t="shared" si="3"/>
        <v>1.2915011335692074E-4</v>
      </c>
      <c r="P4">
        <v>10.315550010000001</v>
      </c>
      <c r="Q4" s="1">
        <v>-1.0387999999999999E-5</v>
      </c>
      <c r="R4">
        <v>240</v>
      </c>
      <c r="S4" s="8">
        <f t="shared" si="4"/>
        <v>-5.6330204205010036E-5</v>
      </c>
      <c r="T4" s="10" t="str">
        <f t="shared" si="5"/>
        <v>NA</v>
      </c>
      <c r="U4" s="8">
        <f t="shared" si="6"/>
        <v>4.594220420501004E-5</v>
      </c>
      <c r="V4">
        <v>10.26842501</v>
      </c>
      <c r="W4" s="1">
        <v>-4.7666000000000001E-5</v>
      </c>
      <c r="X4">
        <v>240</v>
      </c>
      <c r="Y4" s="8">
        <f t="shared" si="7"/>
        <v>-1.834306369420752E-4</v>
      </c>
      <c r="Z4" s="8" t="str">
        <f t="shared" si="8"/>
        <v>NA</v>
      </c>
      <c r="AA4" s="8">
        <f t="shared" si="9"/>
        <v>1.357646369420752E-4</v>
      </c>
      <c r="AB4">
        <v>9.8981637239999998</v>
      </c>
      <c r="AC4">
        <v>-3.6537632490000002E-4</v>
      </c>
      <c r="AD4">
        <v>240</v>
      </c>
      <c r="AE4" s="8">
        <f t="shared" si="10"/>
        <v>-7.9282337148345826E-5</v>
      </c>
      <c r="AF4" s="8" t="str">
        <f t="shared" si="11"/>
        <v>NA</v>
      </c>
      <c r="AG4" s="8">
        <f t="shared" si="12"/>
        <v>-2.8609398775165419E-4</v>
      </c>
      <c r="AH4">
        <v>10.13439166</v>
      </c>
      <c r="AI4" s="1">
        <v>-5.5858E-5</v>
      </c>
      <c r="AJ4">
        <v>240</v>
      </c>
      <c r="AK4" s="8">
        <f t="shared" si="13"/>
        <v>-8.1174476275161703E-5</v>
      </c>
      <c r="AL4" s="8" t="str">
        <f t="shared" si="14"/>
        <v>NA</v>
      </c>
      <c r="AM4" s="8">
        <f t="shared" si="15"/>
        <v>2.5316476275161704E-5</v>
      </c>
      <c r="AN4">
        <v>10.060570439999999</v>
      </c>
      <c r="AO4">
        <v>-3.3526274659999999E-4</v>
      </c>
      <c r="AP4">
        <v>240</v>
      </c>
      <c r="AQ4" s="8">
        <f t="shared" si="16"/>
        <v>-8.0583182878129765E-5</v>
      </c>
      <c r="AR4" s="8" t="str">
        <f t="shared" si="17"/>
        <v>NA</v>
      </c>
      <c r="AS4" s="8">
        <f t="shared" si="18"/>
        <v>-2.5467956372187024E-4</v>
      </c>
      <c r="AT4">
        <v>9.6766575100000001</v>
      </c>
      <c r="AU4">
        <v>-4.9690659269999995E-4</v>
      </c>
      <c r="AV4">
        <v>240</v>
      </c>
      <c r="AW4" s="8">
        <f t="shared" si="19"/>
        <v>-7.7508116108111844E-5</v>
      </c>
      <c r="AX4" s="8" t="str">
        <f t="shared" si="20"/>
        <v>NA</v>
      </c>
      <c r="AY4" s="8">
        <f t="shared" si="21"/>
        <v>-4.193984765918881E-4</v>
      </c>
      <c r="AZ4">
        <v>10.183154200000001</v>
      </c>
      <c r="BA4" s="1">
        <v>-2.9277000000000001E-5</v>
      </c>
      <c r="BB4">
        <v>240</v>
      </c>
      <c r="BC4" s="8">
        <f t="shared" si="22"/>
        <v>-1.8190739662278239E-4</v>
      </c>
      <c r="BD4" s="8" t="str">
        <f t="shared" si="23"/>
        <v>NA</v>
      </c>
      <c r="BE4" s="8">
        <f t="shared" si="24"/>
        <v>1.5263039662278239E-4</v>
      </c>
      <c r="BF4">
        <v>8.7394799869999993</v>
      </c>
      <c r="BG4" s="1">
        <v>-9.6053999999999995E-6</v>
      </c>
      <c r="BH4">
        <v>240</v>
      </c>
      <c r="BI4" s="8">
        <f t="shared" si="25"/>
        <v>-4.7723746366996511E-5</v>
      </c>
      <c r="BJ4" s="10" t="str">
        <f t="shared" si="26"/>
        <v>NA</v>
      </c>
      <c r="BK4" s="8">
        <f t="shared" si="27"/>
        <v>3.8118346366996509E-5</v>
      </c>
      <c r="BL4">
        <v>9.1009849630000001</v>
      </c>
      <c r="BM4">
        <v>-9.7799037760000007E-4</v>
      </c>
      <c r="BN4">
        <v>240</v>
      </c>
      <c r="BO4" s="8">
        <f t="shared" si="28"/>
        <v>-7.2897092666699526E-5</v>
      </c>
      <c r="BP4" s="8" t="str">
        <f t="shared" si="29"/>
        <v>NA</v>
      </c>
      <c r="BQ4" s="8">
        <f t="shared" si="30"/>
        <v>-9.0509328493330052E-4</v>
      </c>
      <c r="BR4">
        <v>9.8425387299999993</v>
      </c>
      <c r="BS4" s="1">
        <v>-8.7122999999999999E-5</v>
      </c>
      <c r="BT4">
        <v>240</v>
      </c>
      <c r="BU4" s="8">
        <f t="shared" si="31"/>
        <v>-1.7582279138355841E-4</v>
      </c>
      <c r="BV4" s="8" t="str">
        <f t="shared" si="32"/>
        <v>NA</v>
      </c>
      <c r="BW4" s="8">
        <f t="shared" si="33"/>
        <v>8.8699791383558415E-5</v>
      </c>
      <c r="BX4">
        <v>9.5193899870000003</v>
      </c>
      <c r="BY4">
        <v>-4.6438557469999998E-4</v>
      </c>
      <c r="BZ4">
        <v>240</v>
      </c>
      <c r="CA4" s="8">
        <f t="shared" si="34"/>
        <v>-7.6248434299582156E-5</v>
      </c>
      <c r="CB4" s="8" t="str">
        <f t="shared" si="35"/>
        <v>NA</v>
      </c>
      <c r="CC4" s="8">
        <f t="shared" si="36"/>
        <v>-3.8813714040041784E-4</v>
      </c>
      <c r="CD4">
        <v>10.075287489999999</v>
      </c>
      <c r="CE4" s="1">
        <v>2.5962999999999999E-5</v>
      </c>
      <c r="CF4">
        <v>240</v>
      </c>
      <c r="CG4" s="8">
        <f t="shared" si="37"/>
        <v>-5.5018200792560836E-5</v>
      </c>
      <c r="CH4" s="8" t="str">
        <f t="shared" si="38"/>
        <v>NA</v>
      </c>
      <c r="CI4" s="8">
        <f t="shared" si="39"/>
        <v>8.0981200792560831E-5</v>
      </c>
      <c r="CJ4">
        <v>9.8426641579999998</v>
      </c>
      <c r="CK4" s="1">
        <v>-3.8577E-5</v>
      </c>
      <c r="CL4">
        <v>240</v>
      </c>
      <c r="CM4" s="8">
        <f t="shared" si="40"/>
        <v>-1.7582503197429244E-4</v>
      </c>
      <c r="CN4" s="8" t="str">
        <f t="shared" si="41"/>
        <v>NA</v>
      </c>
      <c r="CO4" s="8">
        <f t="shared" si="42"/>
        <v>1.3724803197429243E-4</v>
      </c>
      <c r="CP4">
        <v>9.4007591569999995</v>
      </c>
      <c r="CQ4">
        <v>-4.266588246E-4</v>
      </c>
      <c r="CR4">
        <v>240</v>
      </c>
      <c r="CS4" s="8">
        <f t="shared" si="43"/>
        <v>-7.5298224773602803E-5</v>
      </c>
      <c r="CT4" s="8" t="str">
        <f t="shared" si="44"/>
        <v>NA</v>
      </c>
      <c r="CU4" s="8">
        <f t="shared" si="0"/>
        <v>-3.5136059982639721E-4</v>
      </c>
      <c r="CV4">
        <v>9.7918196159999997</v>
      </c>
      <c r="CW4" s="1">
        <v>-2.4326000000000001E-5</v>
      </c>
      <c r="CX4">
        <v>240</v>
      </c>
      <c r="CY4" s="8">
        <f t="shared" si="45"/>
        <v>-5.3470265567342532E-5</v>
      </c>
      <c r="CZ4" s="10" t="str">
        <f t="shared" si="46"/>
        <v>NA</v>
      </c>
      <c r="DA4" s="8">
        <f t="shared" si="47"/>
        <v>2.9144265567342532E-5</v>
      </c>
      <c r="DB4" t="s">
        <v>1</v>
      </c>
      <c r="DC4" s="5" t="s">
        <v>6</v>
      </c>
    </row>
    <row r="5" spans="1:107" x14ac:dyDescent="0.25">
      <c r="A5" s="9">
        <f t="shared" si="48"/>
        <v>45623.950000000012</v>
      </c>
      <c r="B5">
        <v>3</v>
      </c>
      <c r="C5">
        <v>4</v>
      </c>
      <c r="D5" s="7">
        <v>45623</v>
      </c>
      <c r="E5">
        <v>22.4816666</v>
      </c>
      <c r="F5">
        <v>14.022420820000001</v>
      </c>
      <c r="G5">
        <v>13.897416679999999</v>
      </c>
      <c r="H5">
        <v>13.949033330000001</v>
      </c>
      <c r="I5">
        <v>14.0860542</v>
      </c>
      <c r="J5">
        <v>10.234387529999999</v>
      </c>
      <c r="K5" s="1">
        <v>-3.7490999999999997E-5</v>
      </c>
      <c r="L5">
        <v>240</v>
      </c>
      <c r="M5" s="8">
        <f t="shared" si="1"/>
        <v>-1.8357745750636144E-4</v>
      </c>
      <c r="N5" s="8" t="str">
        <f t="shared" si="2"/>
        <v>NA</v>
      </c>
      <c r="O5" s="8">
        <f t="shared" si="3"/>
        <v>1.4608645750636143E-4</v>
      </c>
      <c r="P5">
        <v>10.32409586</v>
      </c>
      <c r="Q5" s="1">
        <v>-1.2486999999999999E-5</v>
      </c>
      <c r="R5">
        <v>240</v>
      </c>
      <c r="S5" s="8">
        <f t="shared" si="4"/>
        <v>-5.6464558493970282E-5</v>
      </c>
      <c r="T5" s="10" t="str">
        <f t="shared" si="5"/>
        <v>NA</v>
      </c>
      <c r="U5" s="8">
        <f t="shared" si="6"/>
        <v>4.3977558493970285E-5</v>
      </c>
      <c r="V5">
        <v>10.29940416</v>
      </c>
      <c r="W5" s="1">
        <v>-3.7015999999999999E-5</v>
      </c>
      <c r="X5">
        <v>240</v>
      </c>
      <c r="Y5" s="8">
        <f t="shared" si="7"/>
        <v>-1.8474368143486182E-4</v>
      </c>
      <c r="Z5" s="8" t="str">
        <f t="shared" si="8"/>
        <v>NA</v>
      </c>
      <c r="AA5" s="8">
        <f t="shared" si="9"/>
        <v>1.4772768143486183E-4</v>
      </c>
      <c r="AB5">
        <v>9.8755633120000006</v>
      </c>
      <c r="AC5">
        <v>-3.9097898269999998E-4</v>
      </c>
      <c r="AD5">
        <v>240</v>
      </c>
      <c r="AE5" s="8">
        <f t="shared" si="10"/>
        <v>-7.9360776633306709E-5</v>
      </c>
      <c r="AF5" s="8" t="str">
        <f t="shared" si="11"/>
        <v>NA</v>
      </c>
      <c r="AG5" s="8">
        <f t="shared" si="12"/>
        <v>-3.1161820606669327E-4</v>
      </c>
      <c r="AH5">
        <v>10.16095831</v>
      </c>
      <c r="AI5" s="1">
        <v>-3.8275000000000002E-5</v>
      </c>
      <c r="AJ5">
        <v>240</v>
      </c>
      <c r="AK5" s="8">
        <f t="shared" si="13"/>
        <v>-8.1654232507466257E-5</v>
      </c>
      <c r="AL5" s="8" t="str">
        <f t="shared" si="14"/>
        <v>NA</v>
      </c>
      <c r="AM5" s="8">
        <f t="shared" si="15"/>
        <v>4.3379232507466255E-5</v>
      </c>
      <c r="AN5" s="2">
        <v>9.8014047800000004</v>
      </c>
      <c r="AO5" s="2">
        <v>-1.7982640019999999E-4</v>
      </c>
      <c r="AP5" s="2">
        <v>105</v>
      </c>
      <c r="AQ5" s="8">
        <f t="shared" si="16"/>
        <v>-7.8764833039248158E-5</v>
      </c>
      <c r="AR5" s="8" t="str">
        <f t="shared" si="17"/>
        <v>NA</v>
      </c>
      <c r="AS5" s="8">
        <f t="shared" si="18"/>
        <v>-1.0106156716075184E-4</v>
      </c>
      <c r="AT5">
        <v>9.8136450249999996</v>
      </c>
      <c r="AU5">
        <v>-4.2547302609999998E-4</v>
      </c>
      <c r="AV5">
        <v>240</v>
      </c>
      <c r="AW5" s="8">
        <f t="shared" si="19"/>
        <v>-7.8863196577478085E-5</v>
      </c>
      <c r="AX5" s="8" t="str">
        <f t="shared" si="20"/>
        <v>NA</v>
      </c>
      <c r="AY5" s="8">
        <f t="shared" si="21"/>
        <v>-3.4660982952252191E-4</v>
      </c>
      <c r="AZ5">
        <v>10.21754585</v>
      </c>
      <c r="BA5" s="1">
        <v>-3.2224000000000002E-5</v>
      </c>
      <c r="BB5">
        <v>240</v>
      </c>
      <c r="BC5" s="8">
        <f t="shared" si="22"/>
        <v>-1.8327536294667504E-4</v>
      </c>
      <c r="BD5" s="8" t="str">
        <f t="shared" si="23"/>
        <v>NA</v>
      </c>
      <c r="BE5" s="8">
        <f t="shared" si="24"/>
        <v>1.5105136294667505E-4</v>
      </c>
      <c r="BF5">
        <v>8.7174695690000004</v>
      </c>
      <c r="BG5" s="1">
        <v>-2.7359E-5</v>
      </c>
      <c r="BH5">
        <v>240</v>
      </c>
      <c r="BI5" s="8">
        <f t="shared" si="25"/>
        <v>-4.7677595895376199E-5</v>
      </c>
      <c r="BJ5" s="10" t="str">
        <f t="shared" si="26"/>
        <v>NA</v>
      </c>
      <c r="BK5" s="8">
        <f t="shared" si="27"/>
        <v>2.0318595895376199E-5</v>
      </c>
      <c r="BL5">
        <v>9.4002662340000001</v>
      </c>
      <c r="BM5">
        <v>-5.3864809310000001E-4</v>
      </c>
      <c r="BN5">
        <v>240</v>
      </c>
      <c r="BO5" s="8">
        <f t="shared" si="28"/>
        <v>-7.5541253224876208E-5</v>
      </c>
      <c r="BP5" s="8" t="str">
        <f t="shared" si="29"/>
        <v>NA</v>
      </c>
      <c r="BQ5" s="8">
        <f t="shared" si="30"/>
        <v>-4.6310683987512379E-4</v>
      </c>
      <c r="BR5">
        <v>9.8516916909999992</v>
      </c>
      <c r="BS5" s="1">
        <v>-8.4029000000000005E-5</v>
      </c>
      <c r="BT5">
        <v>240</v>
      </c>
      <c r="BU5" s="8">
        <f t="shared" si="31"/>
        <v>-1.7671292077507705E-4</v>
      </c>
      <c r="BV5" s="8" t="str">
        <f t="shared" si="32"/>
        <v>NA</v>
      </c>
      <c r="BW5" s="8">
        <f t="shared" si="33"/>
        <v>9.2683920775077041E-5</v>
      </c>
      <c r="BX5">
        <v>9.5893004099999999</v>
      </c>
      <c r="BY5">
        <v>-4.5660505130000001E-4</v>
      </c>
      <c r="BZ5">
        <v>240</v>
      </c>
      <c r="CA5" s="8">
        <f t="shared" si="34"/>
        <v>-7.7060346216702616E-5</v>
      </c>
      <c r="CB5" s="8" t="str">
        <f t="shared" si="35"/>
        <v>NA</v>
      </c>
      <c r="CC5" s="8">
        <f t="shared" si="36"/>
        <v>-3.7954470508329741E-4</v>
      </c>
      <c r="CD5">
        <v>10.08534584</v>
      </c>
      <c r="CE5" s="1">
        <v>3.1634000000000002E-5</v>
      </c>
      <c r="CF5">
        <v>240</v>
      </c>
      <c r="CG5" s="8">
        <f t="shared" si="37"/>
        <v>-5.5158786574323798E-5</v>
      </c>
      <c r="CH5" s="8" t="str">
        <f t="shared" si="38"/>
        <v>NA</v>
      </c>
      <c r="CI5" s="8">
        <f t="shared" si="39"/>
        <v>8.67927865743238E-5</v>
      </c>
      <c r="CJ5">
        <v>9.8536971169999994</v>
      </c>
      <c r="CK5" s="1">
        <v>-4.3337999999999997E-5</v>
      </c>
      <c r="CL5">
        <v>240</v>
      </c>
      <c r="CM5" s="8">
        <f t="shared" si="40"/>
        <v>-1.7674889273775856E-4</v>
      </c>
      <c r="CN5" s="8" t="str">
        <f t="shared" si="41"/>
        <v>NA</v>
      </c>
      <c r="CO5" s="8">
        <f t="shared" si="42"/>
        <v>1.3341089273775857E-4</v>
      </c>
      <c r="CP5" s="2">
        <v>9.2210346600000008</v>
      </c>
      <c r="CQ5" s="2">
        <v>-4.27950087E-4</v>
      </c>
      <c r="CR5" s="2">
        <v>75</v>
      </c>
      <c r="CS5" s="8">
        <f t="shared" si="43"/>
        <v>-7.4100934687039882E-5</v>
      </c>
      <c r="CT5" s="8" t="str">
        <f t="shared" si="44"/>
        <v>NA</v>
      </c>
      <c r="CU5" s="8">
        <f t="shared" si="0"/>
        <v>-3.5384915231296014E-4</v>
      </c>
      <c r="CV5">
        <v>9.8001904290000006</v>
      </c>
      <c r="CW5" s="1">
        <v>-9.7581999999999992E-6</v>
      </c>
      <c r="CX5">
        <v>240</v>
      </c>
      <c r="CY5" s="8">
        <f t="shared" si="45"/>
        <v>-5.3599214229914976E-5</v>
      </c>
      <c r="CZ5" s="10" t="str">
        <f t="shared" si="46"/>
        <v>NA</v>
      </c>
      <c r="DA5" s="8">
        <f t="shared" si="47"/>
        <v>4.3841014229914978E-5</v>
      </c>
      <c r="DB5" t="s">
        <v>1</v>
      </c>
      <c r="DC5" s="5" t="s">
        <v>6</v>
      </c>
    </row>
    <row r="6" spans="1:107" x14ac:dyDescent="0.25">
      <c r="A6" s="9">
        <f t="shared" si="48"/>
        <v>45623.977777777793</v>
      </c>
      <c r="B6">
        <v>4</v>
      </c>
      <c r="C6">
        <v>5</v>
      </c>
      <c r="D6" s="7">
        <v>45623</v>
      </c>
      <c r="E6">
        <v>23.28166672</v>
      </c>
      <c r="F6">
        <v>13.997170779999999</v>
      </c>
      <c r="G6">
        <v>13.873304040000001</v>
      </c>
      <c r="H6">
        <v>13.94539587</v>
      </c>
      <c r="I6">
        <v>14.086654129999999</v>
      </c>
      <c r="J6">
        <v>10.255066640000001</v>
      </c>
      <c r="K6" s="1">
        <v>-5.2385000000000001E-5</v>
      </c>
      <c r="L6">
        <v>240</v>
      </c>
      <c r="M6" s="8">
        <f t="shared" si="1"/>
        <v>-1.8470476164792621E-4</v>
      </c>
      <c r="N6" s="8" t="str">
        <f t="shared" si="2"/>
        <v>NA</v>
      </c>
      <c r="O6" s="8">
        <f t="shared" si="3"/>
        <v>1.323197616479262E-4</v>
      </c>
      <c r="P6">
        <v>10.33089586</v>
      </c>
      <c r="Q6" s="1">
        <v>4.8211000000000003E-6</v>
      </c>
      <c r="R6">
        <v>240</v>
      </c>
      <c r="S6" s="8">
        <f t="shared" si="4"/>
        <v>-5.6589494718130214E-5</v>
      </c>
      <c r="T6" s="10" t="str">
        <f t="shared" si="5"/>
        <v>NA</v>
      </c>
      <c r="U6" s="8">
        <f t="shared" si="6"/>
        <v>6.1410594718130208E-5</v>
      </c>
      <c r="V6">
        <v>10.313166669999999</v>
      </c>
      <c r="W6" s="1">
        <v>-5.2933999999999998E-5</v>
      </c>
      <c r="X6">
        <v>240</v>
      </c>
      <c r="Y6" s="8">
        <f t="shared" si="7"/>
        <v>-1.8575120557360773E-4</v>
      </c>
      <c r="Z6" s="8" t="str">
        <f t="shared" si="8"/>
        <v>NA</v>
      </c>
      <c r="AA6" s="8">
        <f t="shared" si="9"/>
        <v>1.3281720557360772E-4</v>
      </c>
      <c r="AB6">
        <v>9.8945995890000003</v>
      </c>
      <c r="AC6">
        <v>-3.4299338530000001E-4</v>
      </c>
      <c r="AD6">
        <v>240</v>
      </c>
      <c r="AE6" s="8">
        <f t="shared" si="10"/>
        <v>-7.9773718070789865E-5</v>
      </c>
      <c r="AF6" s="8" t="str">
        <f t="shared" si="11"/>
        <v>NA</v>
      </c>
      <c r="AG6" s="8">
        <f t="shared" si="12"/>
        <v>-2.6321966722921012E-4</v>
      </c>
      <c r="AH6">
        <v>10.17617079</v>
      </c>
      <c r="AI6" s="1">
        <v>-6.1317999999999998E-5</v>
      </c>
      <c r="AJ6">
        <v>240</v>
      </c>
      <c r="AK6" s="8">
        <f t="shared" si="13"/>
        <v>-8.2043843446090464E-5</v>
      </c>
      <c r="AL6" s="8" t="str">
        <f t="shared" si="14"/>
        <v>NA</v>
      </c>
      <c r="AM6" s="8">
        <f t="shared" si="15"/>
        <v>2.0725843446090466E-5</v>
      </c>
      <c r="AN6">
        <v>10.084600419999999</v>
      </c>
      <c r="AO6">
        <v>-3.0145580360000003E-4</v>
      </c>
      <c r="AP6">
        <v>240</v>
      </c>
      <c r="AQ6" s="8">
        <f t="shared" si="16"/>
        <v>-8.130557113761433E-5</v>
      </c>
      <c r="AR6" s="8" t="str">
        <f t="shared" si="17"/>
        <v>NA</v>
      </c>
      <c r="AS6" s="8">
        <f t="shared" si="18"/>
        <v>-2.201502324623857E-4</v>
      </c>
      <c r="AT6">
        <v>9.9321962480000003</v>
      </c>
      <c r="AU6">
        <v>-3.1854238869999998E-4</v>
      </c>
      <c r="AV6">
        <v>240</v>
      </c>
      <c r="AW6" s="8">
        <f t="shared" si="19"/>
        <v>-8.0076835468163263E-5</v>
      </c>
      <c r="AX6" s="8" t="str">
        <f t="shared" si="20"/>
        <v>NA</v>
      </c>
      <c r="AY6" s="8">
        <f t="shared" si="21"/>
        <v>-2.3846555323183671E-4</v>
      </c>
      <c r="AZ6">
        <v>10.23565415</v>
      </c>
      <c r="BA6" s="1">
        <v>-6.9142999999999999E-5</v>
      </c>
      <c r="BB6">
        <v>240</v>
      </c>
      <c r="BC6" s="8">
        <f t="shared" si="22"/>
        <v>-1.8435512185870656E-4</v>
      </c>
      <c r="BD6" s="8" t="str">
        <f t="shared" si="23"/>
        <v>NA</v>
      </c>
      <c r="BE6" s="8">
        <f t="shared" si="24"/>
        <v>1.1521212185870656E-4</v>
      </c>
      <c r="BF6">
        <v>8.6972604239999995</v>
      </c>
      <c r="BG6" s="1">
        <v>-2.2708999999999999E-5</v>
      </c>
      <c r="BH6">
        <v>240</v>
      </c>
      <c r="BI6" s="8">
        <f t="shared" si="25"/>
        <v>-4.7640938355771101E-5</v>
      </c>
      <c r="BJ6" s="10" t="str">
        <f t="shared" si="26"/>
        <v>NA</v>
      </c>
      <c r="BK6" s="8">
        <f t="shared" si="27"/>
        <v>2.4931938355771102E-5</v>
      </c>
      <c r="BL6">
        <v>9.4624025340000006</v>
      </c>
      <c r="BM6">
        <v>-4.783469028E-4</v>
      </c>
      <c r="BN6">
        <v>240</v>
      </c>
      <c r="BO6" s="8">
        <f t="shared" si="28"/>
        <v>-7.6289194446920805E-5</v>
      </c>
      <c r="BP6" s="8" t="str">
        <f t="shared" si="29"/>
        <v>NA</v>
      </c>
      <c r="BQ6" s="8">
        <f t="shared" si="30"/>
        <v>-4.020577083530792E-4</v>
      </c>
      <c r="BR6">
        <v>9.8556558649999992</v>
      </c>
      <c r="BS6" s="1">
        <v>-7.4851000000000006E-5</v>
      </c>
      <c r="BT6">
        <v>240</v>
      </c>
      <c r="BU6" s="8">
        <f t="shared" si="31"/>
        <v>-1.7751094471959576E-4</v>
      </c>
      <c r="BV6" s="8" t="str">
        <f t="shared" si="32"/>
        <v>NA</v>
      </c>
      <c r="BW6" s="8">
        <f t="shared" si="33"/>
        <v>1.0265994471959576E-4</v>
      </c>
      <c r="BX6">
        <v>9.5683816789999998</v>
      </c>
      <c r="BY6">
        <v>-3.9655120850000001E-4</v>
      </c>
      <c r="BZ6">
        <v>240</v>
      </c>
      <c r="CA6" s="8">
        <f t="shared" si="34"/>
        <v>-7.7143635332432961E-5</v>
      </c>
      <c r="CB6" s="8" t="str">
        <f t="shared" si="35"/>
        <v>NA</v>
      </c>
      <c r="CC6" s="8">
        <f t="shared" si="36"/>
        <v>-3.1940757316756708E-4</v>
      </c>
      <c r="CD6">
        <v>10.088062539999999</v>
      </c>
      <c r="CE6" s="1">
        <v>3.6140000000000003E-5</v>
      </c>
      <c r="CF6">
        <v>240</v>
      </c>
      <c r="CG6" s="8">
        <f t="shared" si="37"/>
        <v>-5.5259327899516466E-5</v>
      </c>
      <c r="CH6" s="8" t="str">
        <f t="shared" si="38"/>
        <v>NA</v>
      </c>
      <c r="CI6" s="8">
        <f t="shared" si="39"/>
        <v>9.1399327899516469E-5</v>
      </c>
      <c r="CJ6">
        <v>9.8512683150000004</v>
      </c>
      <c r="CK6" s="1">
        <v>-4.0070000000000001E-5</v>
      </c>
      <c r="CL6">
        <v>240</v>
      </c>
      <c r="CM6" s="8">
        <f t="shared" si="40"/>
        <v>-1.7743192023292814E-4</v>
      </c>
      <c r="CN6" s="8" t="str">
        <f t="shared" si="41"/>
        <v>NA</v>
      </c>
      <c r="CO6" s="8">
        <f t="shared" si="42"/>
        <v>1.3736192023292812E-4</v>
      </c>
      <c r="CP6">
        <v>9.5063420569999995</v>
      </c>
      <c r="CQ6">
        <v>-3.5116566659999999E-4</v>
      </c>
      <c r="CR6">
        <v>240</v>
      </c>
      <c r="CS6" s="8">
        <f t="shared" si="43"/>
        <v>-7.6643450229425009E-5</v>
      </c>
      <c r="CT6" s="8" t="str">
        <f t="shared" si="44"/>
        <v>NA</v>
      </c>
      <c r="CU6" s="8">
        <f t="shared" si="0"/>
        <v>-2.7452221637057497E-4</v>
      </c>
      <c r="CV6">
        <v>9.7831195990000008</v>
      </c>
      <c r="CW6" s="1">
        <v>-3.8546999999999997E-6</v>
      </c>
      <c r="CX6">
        <v>240</v>
      </c>
      <c r="CY6" s="8">
        <f t="shared" si="45"/>
        <v>-5.3588943531800029E-5</v>
      </c>
      <c r="CZ6" s="10" t="str">
        <f t="shared" si="46"/>
        <v>NA</v>
      </c>
      <c r="DA6" s="8">
        <f t="shared" si="47"/>
        <v>4.9734243531800027E-5</v>
      </c>
      <c r="DB6" t="s">
        <v>1</v>
      </c>
      <c r="DC6" s="5" t="s">
        <v>6</v>
      </c>
    </row>
    <row r="7" spans="1:107" x14ac:dyDescent="0.25">
      <c r="A7" s="9">
        <f t="shared" si="48"/>
        <v>45624.005555555574</v>
      </c>
      <c r="B7">
        <v>5</v>
      </c>
      <c r="C7">
        <v>6</v>
      </c>
      <c r="D7" s="7">
        <v>45623</v>
      </c>
      <c r="E7">
        <v>1.6557500060000001</v>
      </c>
      <c r="F7">
        <v>13.97302082</v>
      </c>
      <c r="G7">
        <v>13.85648321</v>
      </c>
      <c r="H7">
        <v>13.92356667</v>
      </c>
      <c r="I7">
        <v>14.064312490000001</v>
      </c>
      <c r="J7">
        <v>10.26700834</v>
      </c>
      <c r="K7" s="1">
        <v>-8.5050999999999996E-5</v>
      </c>
      <c r="L7">
        <v>240</v>
      </c>
      <c r="M7" s="8">
        <f t="shared" si="1"/>
        <v>-1.8567710164549858E-4</v>
      </c>
      <c r="N7" s="8" t="str">
        <f t="shared" si="2"/>
        <v>NA</v>
      </c>
      <c r="O7" s="8">
        <f t="shared" si="3"/>
        <v>1.0062610164549859E-4</v>
      </c>
      <c r="P7">
        <v>10.338933369999999</v>
      </c>
      <c r="Q7" s="1">
        <v>7.9910000000000002E-6</v>
      </c>
      <c r="R7">
        <v>240</v>
      </c>
      <c r="S7" s="8">
        <f t="shared" si="4"/>
        <v>-5.6721335667043078E-5</v>
      </c>
      <c r="T7" s="10" t="str">
        <f t="shared" si="5"/>
        <v>NA</v>
      </c>
      <c r="U7" s="8">
        <f t="shared" si="6"/>
        <v>6.4712335667043084E-5</v>
      </c>
      <c r="V7">
        <v>10.320304180000001</v>
      </c>
      <c r="W7" s="1">
        <v>-7.0096000000000001E-5</v>
      </c>
      <c r="X7">
        <v>240</v>
      </c>
      <c r="Y7" s="8">
        <f t="shared" si="7"/>
        <v>-1.8664094785787659E-4</v>
      </c>
      <c r="Z7" s="8" t="str">
        <f t="shared" si="8"/>
        <v>NA</v>
      </c>
      <c r="AA7" s="8">
        <f t="shared" si="9"/>
        <v>1.1654494785787659E-4</v>
      </c>
      <c r="AB7">
        <v>9.9646695609999991</v>
      </c>
      <c r="AC7">
        <v>-2.9681664230000001E-4</v>
      </c>
      <c r="AD7">
        <v>240</v>
      </c>
      <c r="AE7" s="8">
        <f t="shared" si="10"/>
        <v>-8.0600452104779186E-5</v>
      </c>
      <c r="AF7" s="8" t="str">
        <f t="shared" si="11"/>
        <v>NA</v>
      </c>
      <c r="AG7" s="8">
        <f t="shared" si="12"/>
        <v>-2.1621619019522082E-4</v>
      </c>
      <c r="AH7">
        <v>10.187687479999999</v>
      </c>
      <c r="AI7" s="1">
        <v>-8.4610999999999993E-5</v>
      </c>
      <c r="AJ7">
        <v>240</v>
      </c>
      <c r="AK7" s="8">
        <f t="shared" si="13"/>
        <v>-8.2404359900098295E-5</v>
      </c>
      <c r="AL7" s="8" t="str">
        <f t="shared" si="14"/>
        <v>NA</v>
      </c>
      <c r="AM7" s="8">
        <f t="shared" si="15"/>
        <v>-2.206640099901698E-6</v>
      </c>
      <c r="AN7">
        <v>10.12203875</v>
      </c>
      <c r="AO7">
        <v>-3.6375216030000001E-4</v>
      </c>
      <c r="AP7">
        <v>240</v>
      </c>
      <c r="AQ7" s="8">
        <f t="shared" si="16"/>
        <v>-8.1873352094399067E-5</v>
      </c>
      <c r="AR7" s="8" t="str">
        <f t="shared" si="17"/>
        <v>NA</v>
      </c>
      <c r="AS7" s="8">
        <f t="shared" si="18"/>
        <v>-2.8187880820560091E-4</v>
      </c>
      <c r="AT7">
        <v>9.9811995899999992</v>
      </c>
      <c r="AU7">
        <v>-5.0718095760000003E-4</v>
      </c>
      <c r="AV7">
        <v>240</v>
      </c>
      <c r="AW7" s="8">
        <f t="shared" si="19"/>
        <v>-8.0734157272075398E-5</v>
      </c>
      <c r="AX7" s="8" t="str">
        <f t="shared" si="20"/>
        <v>NA</v>
      </c>
      <c r="AY7" s="8">
        <f t="shared" si="21"/>
        <v>-4.2644680032792462E-4</v>
      </c>
      <c r="AZ7">
        <v>10.25585001</v>
      </c>
      <c r="BA7" s="1">
        <v>-9.1129000000000001E-5</v>
      </c>
      <c r="BB7">
        <v>240</v>
      </c>
      <c r="BC7" s="8">
        <f t="shared" si="22"/>
        <v>-1.854753051430518E-4</v>
      </c>
      <c r="BD7" s="8" t="str">
        <f t="shared" si="23"/>
        <v>NA</v>
      </c>
      <c r="BE7" s="8">
        <f t="shared" si="24"/>
        <v>9.4346305143051798E-5</v>
      </c>
      <c r="BF7">
        <v>8.68568666</v>
      </c>
      <c r="BG7" s="1">
        <v>-2.2650000000000002E-5</v>
      </c>
      <c r="BH7">
        <v>240</v>
      </c>
      <c r="BI7" s="8">
        <f t="shared" si="25"/>
        <v>-4.7651312849172392E-5</v>
      </c>
      <c r="BJ7" s="10" t="str">
        <f t="shared" si="26"/>
        <v>NA</v>
      </c>
      <c r="BK7" s="8">
        <f t="shared" si="27"/>
        <v>2.500131284917239E-5</v>
      </c>
      <c r="BL7">
        <v>9.2854220909999992</v>
      </c>
      <c r="BM7">
        <v>-7.8324070070000002E-4</v>
      </c>
      <c r="BN7">
        <v>240</v>
      </c>
      <c r="BO7" s="8">
        <f t="shared" si="28"/>
        <v>-7.5106275620764068E-5</v>
      </c>
      <c r="BP7" s="8" t="str">
        <f t="shared" si="29"/>
        <v>NA</v>
      </c>
      <c r="BQ7" s="8">
        <f t="shared" si="30"/>
        <v>-7.0813442507923594E-4</v>
      </c>
      <c r="BR7">
        <v>9.8717837609999997</v>
      </c>
      <c r="BS7" s="1">
        <v>-7.8615999999999994E-5</v>
      </c>
      <c r="BT7">
        <v>240</v>
      </c>
      <c r="BU7" s="8">
        <f t="shared" si="31"/>
        <v>-1.7852953227595988E-4</v>
      </c>
      <c r="BV7" s="8" t="str">
        <f t="shared" si="32"/>
        <v>NA</v>
      </c>
      <c r="BW7" s="8">
        <f t="shared" si="33"/>
        <v>9.9913532275959884E-5</v>
      </c>
      <c r="BX7">
        <v>9.5953241859999991</v>
      </c>
      <c r="BY7">
        <v>-4.0164978169999999E-4</v>
      </c>
      <c r="BZ7">
        <v>240</v>
      </c>
      <c r="CA7" s="8">
        <f t="shared" si="34"/>
        <v>-7.7612956731694101E-5</v>
      </c>
      <c r="CB7" s="8" t="str">
        <f t="shared" si="35"/>
        <v>NA</v>
      </c>
      <c r="CC7" s="8">
        <f t="shared" si="36"/>
        <v>-3.2403682496830589E-4</v>
      </c>
      <c r="CD7">
        <v>10.103608339999999</v>
      </c>
      <c r="CE7" s="1">
        <v>3.2540999999999999E-5</v>
      </c>
      <c r="CF7">
        <v>240</v>
      </c>
      <c r="CG7" s="8">
        <f t="shared" si="37"/>
        <v>-5.5430298232154673E-5</v>
      </c>
      <c r="CH7" s="8" t="str">
        <f t="shared" si="38"/>
        <v>NA</v>
      </c>
      <c r="CI7" s="8">
        <f t="shared" si="39"/>
        <v>8.7971298232154672E-5</v>
      </c>
      <c r="CJ7">
        <v>9.8743808229999992</v>
      </c>
      <c r="CK7" s="1">
        <v>-4.0954999999999997E-5</v>
      </c>
      <c r="CL7">
        <v>240</v>
      </c>
      <c r="CM7" s="8">
        <f t="shared" si="40"/>
        <v>-1.785764997010349E-4</v>
      </c>
      <c r="CN7" s="8" t="str">
        <f t="shared" si="41"/>
        <v>NA</v>
      </c>
      <c r="CO7" s="8">
        <f t="shared" si="42"/>
        <v>1.3762149970103491E-4</v>
      </c>
      <c r="CP7">
        <v>9.5370621010000001</v>
      </c>
      <c r="CQ7">
        <v>-3.2950685539999999E-4</v>
      </c>
      <c r="CR7">
        <v>240</v>
      </c>
      <c r="CS7" s="8">
        <f t="shared" si="43"/>
        <v>-7.7141696710193131E-5</v>
      </c>
      <c r="CT7" s="8" t="str">
        <f t="shared" si="44"/>
        <v>NA</v>
      </c>
      <c r="CU7" s="8">
        <f t="shared" si="0"/>
        <v>-2.5236515868980685E-4</v>
      </c>
      <c r="CV7">
        <v>9.7620620850000002</v>
      </c>
      <c r="CW7" s="1">
        <v>-5.7154000000000002E-5</v>
      </c>
      <c r="CX7">
        <v>240</v>
      </c>
      <c r="CY7" s="8">
        <f t="shared" si="45"/>
        <v>-5.3556511151575338E-5</v>
      </c>
      <c r="CZ7" s="10" t="str">
        <f t="shared" si="46"/>
        <v>NA</v>
      </c>
      <c r="DA7" s="8">
        <f t="shared" si="47"/>
        <v>-3.5974888484246643E-6</v>
      </c>
      <c r="DB7" t="s">
        <v>1</v>
      </c>
      <c r="DC7" s="5" t="s">
        <v>6</v>
      </c>
    </row>
    <row r="8" spans="1:107" x14ac:dyDescent="0.25">
      <c r="A8" s="9">
        <f t="shared" si="48"/>
        <v>45624.033333333355</v>
      </c>
      <c r="B8">
        <v>6</v>
      </c>
      <c r="C8">
        <v>7</v>
      </c>
      <c r="D8" s="7">
        <v>45624</v>
      </c>
      <c r="E8">
        <v>0.4824999921</v>
      </c>
      <c r="F8">
        <v>13.9517042</v>
      </c>
      <c r="G8">
        <v>13.84100409</v>
      </c>
      <c r="H8">
        <v>13.922879200000001</v>
      </c>
      <c r="I8">
        <v>14.07684169</v>
      </c>
      <c r="J8">
        <v>10.27209165</v>
      </c>
      <c r="K8" s="1">
        <v>-9.0971999999999996E-5</v>
      </c>
      <c r="L8">
        <v>240</v>
      </c>
      <c r="M8" s="8">
        <f t="shared" si="1"/>
        <v>-1.8652666452801555E-4</v>
      </c>
      <c r="N8" s="8" t="str">
        <f t="shared" si="2"/>
        <v>NA</v>
      </c>
      <c r="O8" s="8">
        <f t="shared" si="3"/>
        <v>9.5554664528015555E-5</v>
      </c>
      <c r="P8">
        <v>10.357324999999999</v>
      </c>
      <c r="Q8" s="1">
        <v>2.5491E-5</v>
      </c>
      <c r="R8">
        <v>240</v>
      </c>
      <c r="S8" s="8">
        <f t="shared" si="4"/>
        <v>-5.6910205744752753E-5</v>
      </c>
      <c r="T8" s="10" t="str">
        <f t="shared" si="5"/>
        <v>NA</v>
      </c>
      <c r="U8" s="8">
        <f t="shared" si="6"/>
        <v>8.240120574475275E-5</v>
      </c>
      <c r="V8">
        <v>10.32720831</v>
      </c>
      <c r="W8" s="1">
        <v>-6.6402999999999994E-5</v>
      </c>
      <c r="X8">
        <v>240</v>
      </c>
      <c r="Y8" s="8">
        <f t="shared" si="7"/>
        <v>-1.8752750516495871E-4</v>
      </c>
      <c r="Z8" s="8" t="str">
        <f t="shared" si="8"/>
        <v>NA</v>
      </c>
      <c r="AA8" s="8">
        <f t="shared" si="9"/>
        <v>1.2112450516495872E-4</v>
      </c>
      <c r="AB8">
        <v>9.9371454200000002</v>
      </c>
      <c r="AC8">
        <v>-2.7011597310000002E-4</v>
      </c>
      <c r="AD8">
        <v>240</v>
      </c>
      <c r="AE8" s="8">
        <f t="shared" si="10"/>
        <v>-8.0638902006284995E-5</v>
      </c>
      <c r="AF8" s="8" t="str">
        <f t="shared" si="11"/>
        <v>NA</v>
      </c>
      <c r="AG8" s="8">
        <f t="shared" si="12"/>
        <v>-1.8947707109371502E-4</v>
      </c>
      <c r="AH8">
        <v>10.194845839999999</v>
      </c>
      <c r="AI8" s="1">
        <v>-8.3170999999999994E-5</v>
      </c>
      <c r="AJ8">
        <v>240</v>
      </c>
      <c r="AK8" s="8">
        <f t="shared" si="13"/>
        <v>-8.2730114123754286E-5</v>
      </c>
      <c r="AL8" s="8" t="str">
        <f t="shared" si="14"/>
        <v>NA</v>
      </c>
      <c r="AM8" s="8">
        <f t="shared" si="15"/>
        <v>-4.4088587624570763E-7</v>
      </c>
      <c r="AN8">
        <v>10.131341669999999</v>
      </c>
      <c r="AO8">
        <v>-3.4211222709999999E-4</v>
      </c>
      <c r="AP8">
        <v>240</v>
      </c>
      <c r="AQ8" s="8">
        <f t="shared" si="16"/>
        <v>-8.22147843861705E-5</v>
      </c>
      <c r="AR8" s="8" t="str">
        <f t="shared" si="17"/>
        <v>NA</v>
      </c>
      <c r="AS8" s="8">
        <f t="shared" si="18"/>
        <v>-2.598974427138295E-4</v>
      </c>
      <c r="AT8">
        <v>10.02752252</v>
      </c>
      <c r="AU8">
        <v>-4.5060760500000003E-4</v>
      </c>
      <c r="AV8">
        <v>240</v>
      </c>
      <c r="AW8" s="8">
        <f t="shared" si="19"/>
        <v>-8.1372302777078209E-5</v>
      </c>
      <c r="AX8" s="8" t="str">
        <f t="shared" si="20"/>
        <v>NA</v>
      </c>
      <c r="AY8" s="8">
        <f t="shared" si="21"/>
        <v>-3.692353022229218E-4</v>
      </c>
      <c r="AZ8">
        <v>10.25832084</v>
      </c>
      <c r="BA8" s="1">
        <v>-7.7987999999999999E-5</v>
      </c>
      <c r="BB8">
        <v>240</v>
      </c>
      <c r="BC8" s="8">
        <f t="shared" si="22"/>
        <v>-1.8627660608376974E-4</v>
      </c>
      <c r="BD8" s="8" t="str">
        <f t="shared" si="23"/>
        <v>NA</v>
      </c>
      <c r="BE8" s="8">
        <f t="shared" si="24"/>
        <v>1.0828860608376974E-4</v>
      </c>
      <c r="BF8">
        <v>8.6675842089999993</v>
      </c>
      <c r="BG8" s="1">
        <v>-1.3292000000000001E-5</v>
      </c>
      <c r="BH8">
        <v>240</v>
      </c>
      <c r="BI8" s="8">
        <f t="shared" si="25"/>
        <v>-4.7625617680642452E-5</v>
      </c>
      <c r="BJ8" s="10" t="str">
        <f t="shared" si="26"/>
        <v>NA</v>
      </c>
      <c r="BK8" s="8">
        <f t="shared" si="27"/>
        <v>3.4333617680642452E-5</v>
      </c>
      <c r="BL8">
        <v>9.5055795790000008</v>
      </c>
      <c r="BM8">
        <v>-4.3672652199999999E-4</v>
      </c>
      <c r="BN8">
        <v>240</v>
      </c>
      <c r="BO8" s="8">
        <f t="shared" si="28"/>
        <v>-7.7136790072648934E-5</v>
      </c>
      <c r="BP8" s="8" t="str">
        <f t="shared" si="29"/>
        <v>NA</v>
      </c>
      <c r="BQ8" s="8">
        <f t="shared" si="30"/>
        <v>-3.5958973192735109E-4</v>
      </c>
      <c r="BR8">
        <v>9.88142794</v>
      </c>
      <c r="BS8" s="1">
        <v>-7.6261999999999996E-5</v>
      </c>
      <c r="BT8">
        <v>240</v>
      </c>
      <c r="BU8" s="8">
        <f t="shared" si="31"/>
        <v>-1.7943276376648564E-4</v>
      </c>
      <c r="BV8" s="8" t="str">
        <f t="shared" si="32"/>
        <v>NA</v>
      </c>
      <c r="BW8" s="8">
        <f t="shared" si="33"/>
        <v>1.0317076376648565E-4</v>
      </c>
      <c r="BX8">
        <v>9.6258704230000003</v>
      </c>
      <c r="BY8">
        <v>-3.646278617E-4</v>
      </c>
      <c r="BZ8">
        <v>240</v>
      </c>
      <c r="CA8" s="8">
        <f t="shared" si="34"/>
        <v>-7.8112937766135063E-5</v>
      </c>
      <c r="CB8" s="8" t="str">
        <f t="shared" si="35"/>
        <v>NA</v>
      </c>
      <c r="CC8" s="8">
        <f t="shared" si="36"/>
        <v>-2.8651492393386494E-4</v>
      </c>
      <c r="CD8">
        <v>10.10416667</v>
      </c>
      <c r="CE8" s="1">
        <v>3.6662000000000002E-5</v>
      </c>
      <c r="CF8">
        <v>240</v>
      </c>
      <c r="CG8" s="8">
        <f t="shared" si="37"/>
        <v>-5.5519181262437285E-5</v>
      </c>
      <c r="CH8" s="8" t="str">
        <f t="shared" si="38"/>
        <v>NA</v>
      </c>
      <c r="CI8" s="8">
        <f t="shared" si="39"/>
        <v>9.2181181262437288E-5</v>
      </c>
      <c r="CJ8">
        <v>9.8849683049999992</v>
      </c>
      <c r="CK8" s="1">
        <v>-2.5168E-5</v>
      </c>
      <c r="CL8">
        <v>240</v>
      </c>
      <c r="CM8" s="8">
        <f t="shared" si="40"/>
        <v>-1.794970517904989E-4</v>
      </c>
      <c r="CN8" s="8" t="str">
        <f t="shared" si="41"/>
        <v>NA</v>
      </c>
      <c r="CO8" s="8">
        <f t="shared" si="42"/>
        <v>1.543290517904989E-4</v>
      </c>
      <c r="CP8" s="2">
        <v>9.5255744789999994</v>
      </c>
      <c r="CQ8" s="2">
        <v>-3.8176397340000001E-4</v>
      </c>
      <c r="CR8" s="2">
        <v>149</v>
      </c>
      <c r="CS8" s="8">
        <f t="shared" si="43"/>
        <v>-7.7299046607456223E-5</v>
      </c>
      <c r="CT8" s="8" t="str">
        <f t="shared" si="44"/>
        <v>NA</v>
      </c>
      <c r="CU8" s="8">
        <f t="shared" si="0"/>
        <v>-3.0446492679254381E-4</v>
      </c>
      <c r="CV8">
        <v>9.814350847</v>
      </c>
      <c r="CW8" s="1">
        <v>-3.2401999999999999E-5</v>
      </c>
      <c r="CX8">
        <v>240</v>
      </c>
      <c r="CY8" s="8">
        <f t="shared" si="45"/>
        <v>-5.3926735518481697E-5</v>
      </c>
      <c r="CZ8" s="10" t="str">
        <f t="shared" si="46"/>
        <v>NA</v>
      </c>
      <c r="DA8" s="8">
        <f t="shared" si="47"/>
        <v>2.1524735518481698E-5</v>
      </c>
      <c r="DB8" t="s">
        <v>1</v>
      </c>
      <c r="DC8" s="5" t="s">
        <v>6</v>
      </c>
    </row>
    <row r="9" spans="1:107" x14ac:dyDescent="0.25">
      <c r="A9" s="9">
        <f t="shared" si="48"/>
        <v>45624.061111111136</v>
      </c>
      <c r="B9">
        <v>7</v>
      </c>
      <c r="C9">
        <v>8</v>
      </c>
      <c r="D9" s="7">
        <v>45624</v>
      </c>
      <c r="E9">
        <v>1.282500008</v>
      </c>
      <c r="F9">
        <v>13.979566569999999</v>
      </c>
      <c r="G9">
        <v>13.87174164</v>
      </c>
      <c r="H9">
        <v>13.92942919</v>
      </c>
      <c r="I9">
        <v>14.0952167</v>
      </c>
      <c r="J9">
        <v>10.26207499</v>
      </c>
      <c r="K9" s="1">
        <v>-7.2486999999999999E-5</v>
      </c>
      <c r="L9">
        <v>240</v>
      </c>
      <c r="M9" s="8">
        <f t="shared" si="1"/>
        <v>-1.8710166943333148E-4</v>
      </c>
      <c r="N9" s="8" t="str">
        <f t="shared" si="2"/>
        <v>NA</v>
      </c>
      <c r="O9" s="8">
        <f t="shared" si="3"/>
        <v>1.1461466943333148E-4</v>
      </c>
      <c r="P9">
        <v>10.36958336</v>
      </c>
      <c r="Q9" s="1">
        <v>-1.6419E-5</v>
      </c>
      <c r="R9">
        <v>240</v>
      </c>
      <c r="S9" s="8">
        <f t="shared" si="4"/>
        <v>-5.7065635781311397E-5</v>
      </c>
      <c r="T9" s="10" t="str">
        <f t="shared" si="5"/>
        <v>NA</v>
      </c>
      <c r="U9" s="8">
        <f t="shared" si="6"/>
        <v>4.0646635781311397E-5</v>
      </c>
      <c r="V9">
        <v>10.32637081</v>
      </c>
      <c r="W9" s="1">
        <v>-5.0726999999999997E-5</v>
      </c>
      <c r="X9">
        <v>240</v>
      </c>
      <c r="Y9" s="8">
        <f t="shared" si="7"/>
        <v>-1.8827393286653649E-4</v>
      </c>
      <c r="Z9" s="8" t="str">
        <f t="shared" si="8"/>
        <v>NA</v>
      </c>
      <c r="AA9" s="8">
        <f t="shared" si="9"/>
        <v>1.3754693286653649E-4</v>
      </c>
      <c r="AB9">
        <v>9.9030820649999995</v>
      </c>
      <c r="AC9">
        <v>-3.3339961449999999E-4</v>
      </c>
      <c r="AD9">
        <v>240</v>
      </c>
      <c r="AE9" s="8">
        <f t="shared" si="10"/>
        <v>-8.0622668755024788E-5</v>
      </c>
      <c r="AF9" s="8" t="str">
        <f t="shared" si="11"/>
        <v>NA</v>
      </c>
      <c r="AG9" s="8">
        <f t="shared" si="12"/>
        <v>-2.5277694574497519E-4</v>
      </c>
      <c r="AH9">
        <v>10.18522922</v>
      </c>
      <c r="AI9" s="1">
        <v>-6.8248000000000001E-5</v>
      </c>
      <c r="AJ9">
        <v>240</v>
      </c>
      <c r="AK9" s="8">
        <f t="shared" si="13"/>
        <v>-8.2919676541937202E-5</v>
      </c>
      <c r="AL9" s="8" t="str">
        <f t="shared" si="14"/>
        <v>NA</v>
      </c>
      <c r="AM9" s="8">
        <f t="shared" si="15"/>
        <v>1.46716765419372E-5</v>
      </c>
      <c r="AN9">
        <v>10.162948739999999</v>
      </c>
      <c r="AO9">
        <v>-3.3053506819999997E-4</v>
      </c>
      <c r="AP9">
        <v>240</v>
      </c>
      <c r="AQ9" s="8">
        <f t="shared" si="16"/>
        <v>-8.2738287379759942E-5</v>
      </c>
      <c r="AR9" s="8" t="str">
        <f t="shared" si="17"/>
        <v>NA</v>
      </c>
      <c r="AS9" s="8">
        <f t="shared" si="18"/>
        <v>-2.4779678082024006E-4</v>
      </c>
      <c r="AT9">
        <v>10.06334833</v>
      </c>
      <c r="AU9">
        <v>-3.2908096469999999E-4</v>
      </c>
      <c r="AV9">
        <v>240</v>
      </c>
      <c r="AW9" s="8">
        <f t="shared" si="19"/>
        <v>-8.1927423568818207E-5</v>
      </c>
      <c r="AX9" s="8" t="str">
        <f t="shared" si="20"/>
        <v>NA</v>
      </c>
      <c r="AY9" s="8">
        <f t="shared" si="21"/>
        <v>-2.4715354113118181E-4</v>
      </c>
      <c r="AZ9">
        <v>10.259258300000001</v>
      </c>
      <c r="BA9" s="1">
        <v>-6.3632000000000003E-5</v>
      </c>
      <c r="BB9">
        <v>240</v>
      </c>
      <c r="BC9" s="8">
        <f t="shared" si="22"/>
        <v>-1.8705031457558685E-4</v>
      </c>
      <c r="BD9" s="8" t="str">
        <f t="shared" si="23"/>
        <v>NA</v>
      </c>
      <c r="BE9" s="8">
        <f t="shared" si="24"/>
        <v>1.2341831457558686E-4</v>
      </c>
      <c r="BF9">
        <v>8.6472391799999997</v>
      </c>
      <c r="BG9" s="1">
        <v>-6.5714000000000002E-8</v>
      </c>
      <c r="BH9">
        <v>240</v>
      </c>
      <c r="BI9" s="8">
        <f t="shared" si="25"/>
        <v>-4.7587273705060966E-5</v>
      </c>
      <c r="BJ9" s="10" t="str">
        <f t="shared" si="26"/>
        <v>NA</v>
      </c>
      <c r="BK9" s="8">
        <f t="shared" si="27"/>
        <v>4.7521559705060966E-5</v>
      </c>
      <c r="BL9">
        <v>9.5687200069999996</v>
      </c>
      <c r="BM9">
        <v>-4.2808489990000002E-4</v>
      </c>
      <c r="BN9">
        <v>240</v>
      </c>
      <c r="BO9" s="8">
        <f t="shared" si="28"/>
        <v>-7.7900570597153724E-5</v>
      </c>
      <c r="BP9" s="8" t="str">
        <f t="shared" si="29"/>
        <v>NA</v>
      </c>
      <c r="BQ9" s="8">
        <f t="shared" si="30"/>
        <v>-3.501843293028463E-4</v>
      </c>
      <c r="BR9">
        <v>9.8947187260000007</v>
      </c>
      <c r="BS9" s="1">
        <v>-7.2316000000000004E-5</v>
      </c>
      <c r="BT9">
        <v>240</v>
      </c>
      <c r="BU9" s="8">
        <f t="shared" si="31"/>
        <v>-1.8040390408488398E-4</v>
      </c>
      <c r="BV9" s="8" t="str">
        <f t="shared" si="32"/>
        <v>NA</v>
      </c>
      <c r="BW9" s="8">
        <f t="shared" si="33"/>
        <v>1.0808790408488398E-4</v>
      </c>
      <c r="BX9">
        <v>9.6288620829999996</v>
      </c>
      <c r="BY9">
        <v>-3.926596395E-4</v>
      </c>
      <c r="BZ9">
        <v>240</v>
      </c>
      <c r="CA9" s="8">
        <f t="shared" si="34"/>
        <v>-7.8390197426433925E-5</v>
      </c>
      <c r="CB9" s="8" t="str">
        <f t="shared" si="35"/>
        <v>NA</v>
      </c>
      <c r="CC9" s="8">
        <f t="shared" si="36"/>
        <v>-3.1426944207356606E-4</v>
      </c>
      <c r="CD9">
        <v>10.10567503</v>
      </c>
      <c r="CE9" s="1">
        <v>3.4347000000000002E-5</v>
      </c>
      <c r="CF9">
        <v>240</v>
      </c>
      <c r="CG9" s="8">
        <f t="shared" si="37"/>
        <v>-5.5613301958765789E-5</v>
      </c>
      <c r="CH9" s="8" t="str">
        <f t="shared" si="38"/>
        <v>NA</v>
      </c>
      <c r="CI9" s="8">
        <f t="shared" si="39"/>
        <v>8.9960301958765784E-5</v>
      </c>
      <c r="CJ9">
        <v>9.8978087430000006</v>
      </c>
      <c r="CK9" s="1">
        <v>-1.7136999999999999E-5</v>
      </c>
      <c r="CL9">
        <v>240</v>
      </c>
      <c r="CM9" s="8">
        <f t="shared" si="40"/>
        <v>-1.8046024233419914E-4</v>
      </c>
      <c r="CN9" s="8" t="str">
        <f t="shared" si="41"/>
        <v>NA</v>
      </c>
      <c r="CO9" s="8">
        <f t="shared" si="42"/>
        <v>1.6332324233419914E-4</v>
      </c>
      <c r="CP9">
        <v>9.5925012269999996</v>
      </c>
      <c r="CQ9">
        <v>-3.3399243419999998E-4</v>
      </c>
      <c r="CR9">
        <v>240</v>
      </c>
      <c r="CS9" s="8">
        <f t="shared" si="43"/>
        <v>-7.8094177537908733E-5</v>
      </c>
      <c r="CT9" s="8" t="str">
        <f t="shared" si="44"/>
        <v>NA</v>
      </c>
      <c r="CU9" s="8">
        <f t="shared" si="0"/>
        <v>-2.5589825666209127E-4</v>
      </c>
      <c r="CV9">
        <v>9.8094662390000007</v>
      </c>
      <c r="CW9" s="1">
        <v>3.5089000000000002E-5</v>
      </c>
      <c r="CX9">
        <v>240</v>
      </c>
      <c r="CY9" s="8">
        <f t="shared" si="45"/>
        <v>-5.3983213034688843E-5</v>
      </c>
      <c r="CZ9" s="10" t="str">
        <f t="shared" si="46"/>
        <v>NA</v>
      </c>
      <c r="DA9" s="8">
        <f t="shared" si="47"/>
        <v>8.9072213034688838E-5</v>
      </c>
      <c r="DB9" t="s">
        <v>1</v>
      </c>
      <c r="DC9" s="5" t="s">
        <v>6</v>
      </c>
    </row>
    <row r="10" spans="1:107" x14ac:dyDescent="0.25">
      <c r="A10" s="9">
        <f t="shared" si="48"/>
        <v>45624.088888888917</v>
      </c>
      <c r="B10">
        <v>8</v>
      </c>
      <c r="C10">
        <v>9</v>
      </c>
      <c r="D10" s="7">
        <v>45624</v>
      </c>
      <c r="E10">
        <v>2.0574999909999998</v>
      </c>
      <c r="F10">
        <v>13.99427917</v>
      </c>
      <c r="G10">
        <v>13.88879989</v>
      </c>
      <c r="H10">
        <v>13.92469172</v>
      </c>
      <c r="I10">
        <v>14.081829170000001</v>
      </c>
      <c r="J10">
        <v>10.261920809999999</v>
      </c>
      <c r="K10" s="1">
        <v>-7.8786000000000001E-5</v>
      </c>
      <c r="L10">
        <v>240</v>
      </c>
      <c r="M10" s="8">
        <f t="shared" si="1"/>
        <v>-1.8785574029131283E-4</v>
      </c>
      <c r="N10" s="8" t="str">
        <f t="shared" si="2"/>
        <v>NA</v>
      </c>
      <c r="O10" s="8">
        <f t="shared" si="3"/>
        <v>1.0906974029131282E-4</v>
      </c>
      <c r="P10">
        <v>10.36086669</v>
      </c>
      <c r="Q10" s="1">
        <v>-2.0027999999999999E-5</v>
      </c>
      <c r="R10">
        <v>240</v>
      </c>
      <c r="S10" s="8">
        <f t="shared" si="4"/>
        <v>-5.7105666630750367E-5</v>
      </c>
      <c r="T10" s="10" t="str">
        <f t="shared" si="5"/>
        <v>NA</v>
      </c>
      <c r="U10" s="8">
        <f t="shared" si="6"/>
        <v>3.7077666630750368E-5</v>
      </c>
      <c r="V10">
        <v>10.32836665</v>
      </c>
      <c r="W10" s="1">
        <v>-5.0673000000000001E-5</v>
      </c>
      <c r="X10">
        <v>240</v>
      </c>
      <c r="Y10" s="8">
        <f t="shared" si="7"/>
        <v>-1.8907210442952702E-4</v>
      </c>
      <c r="Z10" s="8" t="str">
        <f t="shared" si="8"/>
        <v>NA</v>
      </c>
      <c r="AA10" s="8">
        <f t="shared" si="9"/>
        <v>1.3839910442952702E-4</v>
      </c>
      <c r="AB10">
        <v>9.9973445810000001</v>
      </c>
      <c r="AC10">
        <v>-2.7318920300000002E-4</v>
      </c>
      <c r="AD10">
        <v>240</v>
      </c>
      <c r="AE10" s="8">
        <f t="shared" si="10"/>
        <v>-8.165273979377928E-5</v>
      </c>
      <c r="AF10" s="8" t="str">
        <f t="shared" si="11"/>
        <v>NA</v>
      </c>
      <c r="AG10" s="8">
        <f t="shared" si="12"/>
        <v>-1.9153646320622074E-4</v>
      </c>
      <c r="AH10">
        <v>10.185087490000001</v>
      </c>
      <c r="AI10" s="1">
        <v>-6.4912000000000005E-5</v>
      </c>
      <c r="AJ10">
        <v>240</v>
      </c>
      <c r="AK10" s="8">
        <f t="shared" si="13"/>
        <v>-8.3186119259946563E-5</v>
      </c>
      <c r="AL10" s="8" t="str">
        <f t="shared" si="14"/>
        <v>NA</v>
      </c>
      <c r="AM10" s="8">
        <f t="shared" si="15"/>
        <v>1.8274119259946558E-5</v>
      </c>
      <c r="AN10">
        <v>10.160474990000001</v>
      </c>
      <c r="AO10">
        <v>-3.3840191229999998E-4</v>
      </c>
      <c r="AP10">
        <v>240</v>
      </c>
      <c r="AQ10" s="8">
        <f t="shared" si="16"/>
        <v>-8.2985098074581624E-5</v>
      </c>
      <c r="AR10" s="8" t="str">
        <f t="shared" si="17"/>
        <v>NA</v>
      </c>
      <c r="AS10" s="8">
        <f t="shared" si="18"/>
        <v>-2.5541681422541838E-4</v>
      </c>
      <c r="AT10">
        <v>10.004054999999999</v>
      </c>
      <c r="AU10">
        <v>-4.1653294990000002E-4</v>
      </c>
      <c r="AV10">
        <v>240</v>
      </c>
      <c r="AW10" s="8">
        <f t="shared" si="19"/>
        <v>-8.1707546756975831E-5</v>
      </c>
      <c r="AX10" s="8" t="str">
        <f t="shared" si="20"/>
        <v>NA</v>
      </c>
      <c r="AY10" s="8">
        <f t="shared" si="21"/>
        <v>-3.3482540314302419E-4</v>
      </c>
      <c r="AZ10">
        <v>10.26372916</v>
      </c>
      <c r="BA10" s="1">
        <v>-6.0794000000000001E-5</v>
      </c>
      <c r="BB10">
        <v>240</v>
      </c>
      <c r="BC10" s="8">
        <f t="shared" si="22"/>
        <v>-1.8788884412579429E-4</v>
      </c>
      <c r="BD10" s="8" t="str">
        <f t="shared" si="23"/>
        <v>NA</v>
      </c>
      <c r="BE10" s="8">
        <f t="shared" si="24"/>
        <v>1.2709484412579429E-4</v>
      </c>
      <c r="BF10">
        <v>8.6269520839999991</v>
      </c>
      <c r="BG10" s="1">
        <v>1.6246999999999999E-5</v>
      </c>
      <c r="BH10">
        <v>240</v>
      </c>
      <c r="BI10" s="8">
        <f t="shared" si="25"/>
        <v>-4.7548903435255093E-5</v>
      </c>
      <c r="BJ10" s="10" t="str">
        <f t="shared" si="26"/>
        <v>NA</v>
      </c>
      <c r="BK10" s="8">
        <f t="shared" si="27"/>
        <v>6.3795903435255095E-5</v>
      </c>
      <c r="BL10">
        <v>9.5136262810000005</v>
      </c>
      <c r="BM10">
        <v>-4.4216862120000002E-4</v>
      </c>
      <c r="BN10">
        <v>240</v>
      </c>
      <c r="BO10" s="8">
        <f t="shared" si="28"/>
        <v>-7.7701998258026541E-5</v>
      </c>
      <c r="BP10" s="8" t="str">
        <f t="shared" si="29"/>
        <v>NA</v>
      </c>
      <c r="BQ10" s="8">
        <f t="shared" si="30"/>
        <v>-3.6446662294197348E-4</v>
      </c>
      <c r="BR10">
        <v>9.8938816749999994</v>
      </c>
      <c r="BS10" s="1">
        <v>-4.8662000000000003E-5</v>
      </c>
      <c r="BT10">
        <v>240</v>
      </c>
      <c r="BU10" s="8">
        <f t="shared" si="31"/>
        <v>-1.8111837937792263E-4</v>
      </c>
      <c r="BV10" s="8" t="str">
        <f t="shared" si="32"/>
        <v>NA</v>
      </c>
      <c r="BW10" s="8">
        <f t="shared" si="33"/>
        <v>1.3245637937792261E-4</v>
      </c>
      <c r="BX10">
        <v>9.6181116899999992</v>
      </c>
      <c r="BY10">
        <v>-3.5795138100000001E-4</v>
      </c>
      <c r="BZ10">
        <v>240</v>
      </c>
      <c r="CA10" s="8">
        <f t="shared" si="34"/>
        <v>-7.8555376857133508E-5</v>
      </c>
      <c r="CB10" s="8" t="str">
        <f t="shared" si="35"/>
        <v>NA</v>
      </c>
      <c r="CC10" s="8">
        <f t="shared" si="36"/>
        <v>-2.793960041428665E-4</v>
      </c>
      <c r="CD10">
        <v>10.10524582</v>
      </c>
      <c r="CE10" s="1">
        <v>1.6473E-5</v>
      </c>
      <c r="CF10">
        <v>240</v>
      </c>
      <c r="CG10" s="8">
        <f t="shared" si="37"/>
        <v>-5.5696769033392865E-5</v>
      </c>
      <c r="CH10" s="8" t="str">
        <f t="shared" si="38"/>
        <v>NA</v>
      </c>
      <c r="CI10" s="8">
        <f t="shared" si="39"/>
        <v>7.2169769033392868E-5</v>
      </c>
      <c r="CJ10">
        <v>9.8963799869999995</v>
      </c>
      <c r="CK10" s="1">
        <v>-3.4189999999999998E-6</v>
      </c>
      <c r="CL10">
        <v>240</v>
      </c>
      <c r="CM10" s="8">
        <f t="shared" si="40"/>
        <v>-1.8116411372521765E-4</v>
      </c>
      <c r="CN10" s="8" t="str">
        <f t="shared" si="41"/>
        <v>NA</v>
      </c>
      <c r="CO10" s="8">
        <f t="shared" si="42"/>
        <v>1.7774511372521765E-4</v>
      </c>
      <c r="CP10">
        <v>9.5718562479999996</v>
      </c>
      <c r="CQ10">
        <v>-2.7016458149999999E-4</v>
      </c>
      <c r="CR10">
        <v>240</v>
      </c>
      <c r="CS10" s="8">
        <f t="shared" si="43"/>
        <v>-7.8177588181443553E-5</v>
      </c>
      <c r="CT10" s="8" t="str">
        <f t="shared" si="44"/>
        <v>NA</v>
      </c>
      <c r="CU10" s="8">
        <f t="shared" si="0"/>
        <v>-1.9198699331855642E-4</v>
      </c>
      <c r="CV10">
        <v>9.8040920620000005</v>
      </c>
      <c r="CW10" s="1">
        <v>-1.9167000000000001E-5</v>
      </c>
      <c r="CX10">
        <v>240</v>
      </c>
      <c r="CY10" s="8">
        <f t="shared" si="45"/>
        <v>-5.4036909233677046E-5</v>
      </c>
      <c r="CZ10" s="10" t="str">
        <f t="shared" si="46"/>
        <v>NA</v>
      </c>
      <c r="DA10" s="8">
        <f t="shared" si="47"/>
        <v>3.4869909233677045E-5</v>
      </c>
      <c r="DB10" t="s">
        <v>1</v>
      </c>
      <c r="DC10" s="5" t="s">
        <v>6</v>
      </c>
    </row>
    <row r="11" spans="1:107" x14ac:dyDescent="0.25">
      <c r="A11" s="9">
        <f t="shared" si="48"/>
        <v>45624.116666666698</v>
      </c>
      <c r="B11">
        <v>9</v>
      </c>
      <c r="C11">
        <v>10</v>
      </c>
      <c r="D11" s="7">
        <v>45624</v>
      </c>
      <c r="E11">
        <v>2.482500017</v>
      </c>
      <c r="F11">
        <v>13.986533319999999</v>
      </c>
      <c r="G11">
        <v>13.874641649999999</v>
      </c>
      <c r="H11">
        <v>13.97279163</v>
      </c>
      <c r="I11">
        <v>14.13132495</v>
      </c>
      <c r="J11">
        <v>10.262474989999999</v>
      </c>
      <c r="K11" s="1">
        <v>-7.4323E-5</v>
      </c>
      <c r="L11">
        <v>240</v>
      </c>
      <c r="M11" s="8">
        <f t="shared" si="1"/>
        <v>-1.8862280796004761E-4</v>
      </c>
      <c r="N11" s="8" t="str">
        <f t="shared" si="2"/>
        <v>NA</v>
      </c>
      <c r="O11" s="8">
        <f t="shared" si="3"/>
        <v>1.1429980796004761E-4</v>
      </c>
      <c r="P11">
        <v>10.365208320000001</v>
      </c>
      <c r="Q11" s="1">
        <v>-1.6803000000000002E-5</v>
      </c>
      <c r="R11">
        <v>240</v>
      </c>
      <c r="S11" s="8">
        <f t="shared" si="4"/>
        <v>-5.7217633346572735E-5</v>
      </c>
      <c r="T11" s="10" t="str">
        <f t="shared" si="5"/>
        <v>NA</v>
      </c>
      <c r="U11" s="8">
        <f t="shared" si="6"/>
        <v>4.0414633346572734E-5</v>
      </c>
      <c r="V11">
        <v>10.33492085</v>
      </c>
      <c r="W11" s="1">
        <v>-5.5275999999999997E-5</v>
      </c>
      <c r="X11">
        <v>240</v>
      </c>
      <c r="Y11" s="8">
        <f t="shared" si="7"/>
        <v>-1.8995435240245508E-4</v>
      </c>
      <c r="Z11" s="8" t="str">
        <f t="shared" si="8"/>
        <v>NA</v>
      </c>
      <c r="AA11" s="8">
        <f t="shared" si="9"/>
        <v>1.3467835240245509E-4</v>
      </c>
      <c r="AB11">
        <v>9.9196962630000005</v>
      </c>
      <c r="AC11">
        <v>-2.9561479509999998E-4</v>
      </c>
      <c r="AD11">
        <v>240</v>
      </c>
      <c r="AE11" s="8">
        <f t="shared" si="10"/>
        <v>-8.1279175443941715E-5</v>
      </c>
      <c r="AF11" s="8" t="str">
        <f t="shared" si="11"/>
        <v>NA</v>
      </c>
      <c r="AG11" s="8">
        <f t="shared" si="12"/>
        <v>-2.1433561965605825E-4</v>
      </c>
      <c r="AH11">
        <v>10.191037440000001</v>
      </c>
      <c r="AI11" s="1">
        <v>-5.1819E-5</v>
      </c>
      <c r="AJ11">
        <v>240</v>
      </c>
      <c r="AK11" s="8">
        <f t="shared" si="13"/>
        <v>-8.3502468027285277E-5</v>
      </c>
      <c r="AL11" s="8" t="str">
        <f t="shared" si="14"/>
        <v>NA</v>
      </c>
      <c r="AM11" s="8">
        <f t="shared" si="15"/>
        <v>3.1683468027285277E-5</v>
      </c>
      <c r="AN11">
        <v>10.14663333</v>
      </c>
      <c r="AO11">
        <v>-2.1844116249999999E-4</v>
      </c>
      <c r="AP11">
        <v>240</v>
      </c>
      <c r="AQ11" s="8">
        <f t="shared" si="16"/>
        <v>-8.3138633354183026E-5</v>
      </c>
      <c r="AR11" s="8" t="str">
        <f t="shared" si="17"/>
        <v>NA</v>
      </c>
      <c r="AS11" s="8">
        <f t="shared" si="18"/>
        <v>-1.3530252914581697E-4</v>
      </c>
      <c r="AT11">
        <v>10.03905795</v>
      </c>
      <c r="AU11">
        <v>-3.4318955900000003E-4</v>
      </c>
      <c r="AV11">
        <v>240</v>
      </c>
      <c r="AW11" s="8">
        <f t="shared" si="19"/>
        <v>-8.2257191226052349E-5</v>
      </c>
      <c r="AX11" s="8" t="str">
        <f t="shared" si="20"/>
        <v>NA</v>
      </c>
      <c r="AY11" s="8">
        <f t="shared" si="21"/>
        <v>-2.6093236777394765E-4</v>
      </c>
      <c r="AZ11">
        <v>10.27309161</v>
      </c>
      <c r="BA11" s="1">
        <v>-4.9852000000000003E-5</v>
      </c>
      <c r="BB11">
        <v>240</v>
      </c>
      <c r="BC11" s="8">
        <f t="shared" si="22"/>
        <v>-1.8881793990213722E-4</v>
      </c>
      <c r="BD11" s="8" t="str">
        <f t="shared" si="23"/>
        <v>NA</v>
      </c>
      <c r="BE11" s="8">
        <f t="shared" si="24"/>
        <v>1.3896593990213722E-4</v>
      </c>
      <c r="BF11">
        <v>8.5941824629999992</v>
      </c>
      <c r="BG11" s="1">
        <v>3.4761000000000001E-5</v>
      </c>
      <c r="BH11">
        <v>240</v>
      </c>
      <c r="BI11" s="8">
        <f t="shared" si="25"/>
        <v>-4.7441282982480312E-5</v>
      </c>
      <c r="BJ11" s="10" t="str">
        <f t="shared" si="26"/>
        <v>NA</v>
      </c>
      <c r="BK11" s="8">
        <f t="shared" si="27"/>
        <v>8.2202282982480314E-5</v>
      </c>
      <c r="BL11">
        <v>9.5188100020000004</v>
      </c>
      <c r="BM11">
        <v>-4.0396719319999997E-4</v>
      </c>
      <c r="BN11">
        <v>240</v>
      </c>
      <c r="BO11" s="8">
        <f t="shared" si="28"/>
        <v>-7.7994427214056841E-5</v>
      </c>
      <c r="BP11" s="8" t="str">
        <f t="shared" si="29"/>
        <v>NA</v>
      </c>
      <c r="BQ11" s="8">
        <f t="shared" si="30"/>
        <v>-3.2597276598594313E-4</v>
      </c>
      <c r="BR11">
        <v>9.8910483560000007</v>
      </c>
      <c r="BS11" s="1">
        <v>-1.7618999999999999E-5</v>
      </c>
      <c r="BT11">
        <v>240</v>
      </c>
      <c r="BU11" s="8">
        <f t="shared" si="31"/>
        <v>-1.8179604007759269E-4</v>
      </c>
      <c r="BV11" s="8" t="str">
        <f t="shared" si="32"/>
        <v>NA</v>
      </c>
      <c r="BW11" s="8">
        <f t="shared" si="33"/>
        <v>1.6417704007759269E-4</v>
      </c>
      <c r="BX11">
        <v>9.6172412470000008</v>
      </c>
      <c r="BY11">
        <v>-3.1001807479999997E-4</v>
      </c>
      <c r="BZ11">
        <v>240</v>
      </c>
      <c r="CA11" s="8">
        <f t="shared" si="34"/>
        <v>-7.8800944895587261E-5</v>
      </c>
      <c r="CB11" s="8" t="str">
        <f t="shared" si="35"/>
        <v>NA</v>
      </c>
      <c r="CC11" s="8">
        <f t="shared" si="36"/>
        <v>-2.3121712990441273E-4</v>
      </c>
      <c r="CD11">
        <v>10.10574166</v>
      </c>
      <c r="CE11" s="1">
        <v>6.8464999999999996E-6</v>
      </c>
      <c r="CF11">
        <v>240</v>
      </c>
      <c r="CG11" s="8">
        <f t="shared" si="37"/>
        <v>-5.5785335243225021E-5</v>
      </c>
      <c r="CH11" s="8" t="str">
        <f t="shared" si="38"/>
        <v>NA</v>
      </c>
      <c r="CI11" s="8">
        <f t="shared" si="39"/>
        <v>6.2631835243225024E-5</v>
      </c>
      <c r="CJ11">
        <v>9.8856983110000005</v>
      </c>
      <c r="CK11" s="1">
        <v>8.4593000000000005E-6</v>
      </c>
      <c r="CL11">
        <v>240</v>
      </c>
      <c r="CM11" s="8">
        <f t="shared" si="40"/>
        <v>-1.8169770702327627E-4</v>
      </c>
      <c r="CN11" s="8" t="str">
        <f t="shared" si="41"/>
        <v>NA</v>
      </c>
      <c r="CO11" s="8">
        <f t="shared" si="42"/>
        <v>1.9015700702327626E-4</v>
      </c>
      <c r="CP11">
        <v>9.5362212540000009</v>
      </c>
      <c r="CQ11">
        <v>-2.7880199120000002E-4</v>
      </c>
      <c r="CR11">
        <v>240</v>
      </c>
      <c r="CS11" s="8">
        <f t="shared" si="43"/>
        <v>-7.8137090070709545E-5</v>
      </c>
      <c r="CT11" s="8" t="str">
        <f t="shared" si="44"/>
        <v>NA</v>
      </c>
      <c r="CU11" s="8">
        <f t="shared" si="0"/>
        <v>-2.0066490112929047E-4</v>
      </c>
      <c r="CV11">
        <v>9.7874658189999995</v>
      </c>
      <c r="CW11" s="1">
        <v>-3.9502999999999998E-5</v>
      </c>
      <c r="CX11">
        <v>240</v>
      </c>
      <c r="CY11" s="8">
        <f t="shared" si="45"/>
        <v>-5.4028400909520281E-5</v>
      </c>
      <c r="CZ11" s="10" t="str">
        <f t="shared" si="46"/>
        <v>NA</v>
      </c>
      <c r="DA11" s="8">
        <f t="shared" si="47"/>
        <v>1.4525400909520284E-5</v>
      </c>
      <c r="DB11" t="s">
        <v>1</v>
      </c>
      <c r="DC11" s="5" t="s">
        <v>6</v>
      </c>
    </row>
    <row r="12" spans="1:107" x14ac:dyDescent="0.25">
      <c r="A12" s="9">
        <f t="shared" si="48"/>
        <v>45624.144444444479</v>
      </c>
      <c r="B12">
        <v>10</v>
      </c>
      <c r="C12">
        <v>11</v>
      </c>
      <c r="D12" s="7">
        <v>45624</v>
      </c>
      <c r="E12">
        <v>3.2824999749999999</v>
      </c>
      <c r="F12">
        <v>13.99042914</v>
      </c>
      <c r="G12">
        <v>13.88765001</v>
      </c>
      <c r="H12">
        <v>13.979779199999999</v>
      </c>
      <c r="I12">
        <v>14.13302082</v>
      </c>
      <c r="J12">
        <v>10.27932919</v>
      </c>
      <c r="K12" s="1">
        <v>-5.3406999999999999E-5</v>
      </c>
      <c r="L12">
        <v>240</v>
      </c>
      <c r="M12" s="8">
        <f t="shared" si="1"/>
        <v>-1.8969075162088804E-4</v>
      </c>
      <c r="N12" s="8" t="str">
        <f t="shared" si="2"/>
        <v>NA</v>
      </c>
      <c r="O12" s="8">
        <f t="shared" si="3"/>
        <v>1.3628375162088804E-4</v>
      </c>
      <c r="P12">
        <v>10.376612509999999</v>
      </c>
      <c r="Q12" s="1">
        <v>-2.6852999999999999E-5</v>
      </c>
      <c r="R12">
        <v>240</v>
      </c>
      <c r="S12" s="8">
        <f t="shared" si="4"/>
        <v>-5.7368720278071199E-5</v>
      </c>
      <c r="T12" s="10" t="str">
        <f t="shared" si="5"/>
        <v>NA</v>
      </c>
      <c r="U12" s="8">
        <f t="shared" si="6"/>
        <v>3.0515720278071201E-5</v>
      </c>
      <c r="V12">
        <v>10.3520375</v>
      </c>
      <c r="W12" s="1">
        <v>-3.4479E-5</v>
      </c>
      <c r="X12">
        <v>240</v>
      </c>
      <c r="Y12" s="8">
        <f t="shared" si="7"/>
        <v>-1.9103248255663842E-4</v>
      </c>
      <c r="Z12" s="8" t="str">
        <f t="shared" si="8"/>
        <v>NA</v>
      </c>
      <c r="AA12" s="8">
        <f t="shared" si="9"/>
        <v>1.5655348255663842E-4</v>
      </c>
      <c r="AB12">
        <v>9.9392674880000005</v>
      </c>
      <c r="AC12">
        <v>-2.8432571690000002E-4</v>
      </c>
      <c r="AD12">
        <v>240</v>
      </c>
      <c r="AE12" s="8">
        <f t="shared" si="10"/>
        <v>-8.1700674552526514E-5</v>
      </c>
      <c r="AF12" s="8" t="str">
        <f t="shared" si="11"/>
        <v>NA</v>
      </c>
      <c r="AG12" s="8">
        <f t="shared" si="12"/>
        <v>-2.0262504234747352E-4</v>
      </c>
      <c r="AH12">
        <v>10.207187469999999</v>
      </c>
      <c r="AI12" s="1">
        <v>-3.0158000000000002E-5</v>
      </c>
      <c r="AJ12">
        <v>240</v>
      </c>
      <c r="AK12" s="8">
        <f t="shared" si="13"/>
        <v>-8.3902973995813281E-5</v>
      </c>
      <c r="AL12" s="8" t="str">
        <f t="shared" si="14"/>
        <v>NA</v>
      </c>
      <c r="AM12" s="8">
        <f t="shared" si="15"/>
        <v>5.3744973995813276E-5</v>
      </c>
      <c r="AN12">
        <v>10.14480331</v>
      </c>
      <c r="AO12">
        <v>-3.1758195060000002E-4</v>
      </c>
      <c r="AP12">
        <v>240</v>
      </c>
      <c r="AQ12" s="8">
        <f t="shared" si="16"/>
        <v>-8.3390176854620913E-5</v>
      </c>
      <c r="AR12" s="8" t="str">
        <f t="shared" si="17"/>
        <v>NA</v>
      </c>
      <c r="AS12" s="8">
        <f t="shared" si="18"/>
        <v>-2.341917737453791E-4</v>
      </c>
      <c r="AT12">
        <v>10.04928043</v>
      </c>
      <c r="AU12">
        <v>-2.6741848319999998E-4</v>
      </c>
      <c r="AV12">
        <v>240</v>
      </c>
      <c r="AW12" s="8">
        <f t="shared" si="19"/>
        <v>-8.2604979782440033E-5</v>
      </c>
      <c r="AX12" s="8" t="str">
        <f t="shared" si="20"/>
        <v>NA</v>
      </c>
      <c r="AY12" s="8">
        <f t="shared" si="21"/>
        <v>-1.8481350341755995E-4</v>
      </c>
      <c r="AZ12">
        <v>10.288154179999999</v>
      </c>
      <c r="BA12" s="1">
        <v>-3.8991E-5</v>
      </c>
      <c r="BB12">
        <v>240</v>
      </c>
      <c r="BC12" s="8">
        <f t="shared" si="22"/>
        <v>-1.8985360456150361E-4</v>
      </c>
      <c r="BD12" s="8" t="str">
        <f t="shared" si="23"/>
        <v>NA</v>
      </c>
      <c r="BE12" s="8">
        <f t="shared" si="24"/>
        <v>1.5086260456150362E-4</v>
      </c>
      <c r="BF12">
        <v>8.5740795609999996</v>
      </c>
      <c r="BG12" s="1">
        <v>4.1724999999999998E-5</v>
      </c>
      <c r="BH12">
        <v>240</v>
      </c>
      <c r="BI12" s="8">
        <f t="shared" si="25"/>
        <v>-4.7403135802064987E-5</v>
      </c>
      <c r="BJ12" s="10" t="str">
        <f t="shared" si="26"/>
        <v>NA</v>
      </c>
      <c r="BK12" s="8">
        <f t="shared" si="27"/>
        <v>8.9128135802064992E-5</v>
      </c>
      <c r="BL12">
        <v>9.5392087659999998</v>
      </c>
      <c r="BM12">
        <v>-3.753052361E-4</v>
      </c>
      <c r="BN12">
        <v>240</v>
      </c>
      <c r="BO12" s="8">
        <f t="shared" si="28"/>
        <v>-7.8412196051723149E-5</v>
      </c>
      <c r="BP12" s="8" t="str">
        <f t="shared" si="29"/>
        <v>NA</v>
      </c>
      <c r="BQ12" s="8">
        <f t="shared" si="30"/>
        <v>-2.9689304004827687E-4</v>
      </c>
      <c r="BR12">
        <v>9.8957612990000001</v>
      </c>
      <c r="BS12" s="1">
        <v>-8.4043000000000002E-6</v>
      </c>
      <c r="BT12">
        <v>240</v>
      </c>
      <c r="BU12" s="8">
        <f t="shared" si="31"/>
        <v>-1.8261253861724081E-4</v>
      </c>
      <c r="BV12" s="8" t="str">
        <f t="shared" si="32"/>
        <v>NA</v>
      </c>
      <c r="BW12" s="8">
        <f t="shared" si="33"/>
        <v>1.7420823861724082E-4</v>
      </c>
      <c r="BX12">
        <v>9.6141833309999996</v>
      </c>
      <c r="BY12">
        <v>-3.1674591519999999E-4</v>
      </c>
      <c r="BZ12">
        <v>240</v>
      </c>
      <c r="CA12" s="8">
        <f t="shared" si="34"/>
        <v>-7.902848619002337E-5</v>
      </c>
      <c r="CB12" s="8" t="str">
        <f t="shared" si="35"/>
        <v>NA</v>
      </c>
      <c r="CC12" s="8">
        <f t="shared" si="36"/>
        <v>-2.3771742900997661E-4</v>
      </c>
      <c r="CD12">
        <v>10.11044585</v>
      </c>
      <c r="CE12" s="1">
        <v>-3.4104E-6</v>
      </c>
      <c r="CF12">
        <v>240</v>
      </c>
      <c r="CG12" s="8">
        <f t="shared" si="37"/>
        <v>-5.589717639511585E-5</v>
      </c>
      <c r="CH12" s="8" t="str">
        <f t="shared" si="38"/>
        <v>NA</v>
      </c>
      <c r="CI12" s="8">
        <f t="shared" si="39"/>
        <v>5.2486776395115853E-5</v>
      </c>
      <c r="CJ12">
        <v>9.8921504579999997</v>
      </c>
      <c r="CK12" s="1">
        <v>7.9628999999999996E-6</v>
      </c>
      <c r="CL12">
        <v>240</v>
      </c>
      <c r="CM12" s="8">
        <f t="shared" si="40"/>
        <v>-1.8254590555873929E-4</v>
      </c>
      <c r="CN12" s="8" t="str">
        <f t="shared" si="41"/>
        <v>NA</v>
      </c>
      <c r="CO12" s="8">
        <f t="shared" si="42"/>
        <v>1.905088055587393E-4</v>
      </c>
      <c r="CP12">
        <v>9.5480325100000005</v>
      </c>
      <c r="CQ12">
        <v>-2.5965760770000002E-4</v>
      </c>
      <c r="CR12">
        <v>240</v>
      </c>
      <c r="CS12" s="8">
        <f t="shared" si="43"/>
        <v>-7.848472713489898E-5</v>
      </c>
      <c r="CT12" s="8" t="str">
        <f t="shared" si="44"/>
        <v>NA</v>
      </c>
      <c r="CU12" s="8">
        <f t="shared" si="0"/>
        <v>-1.8117288056510104E-4</v>
      </c>
      <c r="CV12">
        <v>9.799491239</v>
      </c>
      <c r="CW12" s="1">
        <v>-4.1967E-5</v>
      </c>
      <c r="CX12">
        <v>240</v>
      </c>
      <c r="CY12" s="8">
        <f t="shared" si="45"/>
        <v>-5.4178015341309144E-5</v>
      </c>
      <c r="CZ12" s="10" t="str">
        <f t="shared" si="46"/>
        <v>NA</v>
      </c>
      <c r="DA12" s="8">
        <f t="shared" si="47"/>
        <v>1.2211015341309144E-5</v>
      </c>
      <c r="DB12" t="s">
        <v>1</v>
      </c>
      <c r="DC12" s="5" t="s">
        <v>6</v>
      </c>
    </row>
    <row r="13" spans="1:107" x14ac:dyDescent="0.25">
      <c r="A13" s="9">
        <f t="shared" si="48"/>
        <v>45624.17222222226</v>
      </c>
      <c r="B13">
        <v>11</v>
      </c>
      <c r="C13">
        <v>12</v>
      </c>
      <c r="D13" s="7">
        <v>45624</v>
      </c>
      <c r="E13">
        <v>4.0575000110000001</v>
      </c>
      <c r="F13">
        <v>13.985924929999999</v>
      </c>
      <c r="G13">
        <v>13.88135009</v>
      </c>
      <c r="H13">
        <v>14.00359997</v>
      </c>
      <c r="I13">
        <v>14.139329180000001</v>
      </c>
      <c r="J13">
        <v>10.28259166</v>
      </c>
      <c r="K13" s="1">
        <v>-3.8627000000000001E-5</v>
      </c>
      <c r="L13">
        <v>240</v>
      </c>
      <c r="M13" s="8">
        <f t="shared" si="1"/>
        <v>-1.9050936250317963E-4</v>
      </c>
      <c r="N13" s="8" t="str">
        <f t="shared" si="2"/>
        <v>NA</v>
      </c>
      <c r="O13" s="8">
        <f t="shared" si="3"/>
        <v>1.5188236250317962E-4</v>
      </c>
      <c r="P13">
        <v>10.372604170000001</v>
      </c>
      <c r="Q13" s="1">
        <v>3.5170000000000001E-7</v>
      </c>
      <c r="R13">
        <v>240</v>
      </c>
      <c r="S13" s="8">
        <f t="shared" si="4"/>
        <v>-5.7434659450963264E-5</v>
      </c>
      <c r="T13" s="10" t="str">
        <f t="shared" si="5"/>
        <v>NA</v>
      </c>
      <c r="U13" s="8">
        <f t="shared" si="6"/>
        <v>5.7786359450963262E-5</v>
      </c>
      <c r="V13">
        <v>10.35682918</v>
      </c>
      <c r="W13" s="1">
        <v>-2.8059E-5</v>
      </c>
      <c r="X13">
        <v>240</v>
      </c>
      <c r="Y13" s="8">
        <f t="shared" si="7"/>
        <v>-1.9188478837602006E-4</v>
      </c>
      <c r="Z13" s="8" t="str">
        <f t="shared" si="8"/>
        <v>NA</v>
      </c>
      <c r="AA13" s="8">
        <f t="shared" si="9"/>
        <v>1.6382578837602005E-4</v>
      </c>
      <c r="AB13">
        <v>9.944456271</v>
      </c>
      <c r="AC13">
        <v>-3.2041669359999999E-4</v>
      </c>
      <c r="AD13">
        <v>240</v>
      </c>
      <c r="AE13" s="8">
        <f t="shared" si="10"/>
        <v>-8.2004600667434367E-5</v>
      </c>
      <c r="AF13" s="8" t="str">
        <f t="shared" si="11"/>
        <v>NA</v>
      </c>
      <c r="AG13" s="8">
        <f t="shared" si="12"/>
        <v>-2.3841209293256563E-4</v>
      </c>
      <c r="AH13">
        <v>10.20766667</v>
      </c>
      <c r="AI13" s="1">
        <v>-2.6404999999999999E-5</v>
      </c>
      <c r="AJ13">
        <v>240</v>
      </c>
      <c r="AK13" s="8">
        <f t="shared" si="13"/>
        <v>-8.4175102811875942E-5</v>
      </c>
      <c r="AL13" s="8" t="str">
        <f t="shared" si="14"/>
        <v>NA</v>
      </c>
      <c r="AM13" s="8">
        <f t="shared" si="15"/>
        <v>5.777010281187594E-5</v>
      </c>
      <c r="AN13">
        <v>10.078851670000001</v>
      </c>
      <c r="AO13">
        <v>-4.4022449949999997E-4</v>
      </c>
      <c r="AP13">
        <v>240</v>
      </c>
      <c r="AQ13" s="8">
        <f t="shared" si="16"/>
        <v>-8.3112860458236102E-5</v>
      </c>
      <c r="AR13" s="8" t="str">
        <f t="shared" si="17"/>
        <v>NA</v>
      </c>
      <c r="AS13" s="8">
        <f t="shared" si="18"/>
        <v>-3.5711163904176386E-4</v>
      </c>
      <c r="AT13">
        <v>10.069674579999999</v>
      </c>
      <c r="AU13">
        <v>-4.0974656940000003E-4</v>
      </c>
      <c r="AV13">
        <v>240</v>
      </c>
      <c r="AW13" s="8">
        <f t="shared" si="19"/>
        <v>-8.3037183761569043E-5</v>
      </c>
      <c r="AX13" s="8" t="str">
        <f t="shared" si="20"/>
        <v>NA</v>
      </c>
      <c r="AY13" s="8">
        <f t="shared" si="21"/>
        <v>-3.2670938563843097E-4</v>
      </c>
      <c r="AZ13">
        <v>10.291050009999999</v>
      </c>
      <c r="BA13" s="1">
        <v>-3.8173999999999997E-5</v>
      </c>
      <c r="BB13">
        <v>240</v>
      </c>
      <c r="BC13" s="8">
        <f t="shared" si="22"/>
        <v>-1.9066607346862594E-4</v>
      </c>
      <c r="BD13" s="8" t="str">
        <f t="shared" si="23"/>
        <v>NA</v>
      </c>
      <c r="BE13" s="8">
        <f t="shared" si="24"/>
        <v>1.5249207346862593E-4</v>
      </c>
      <c r="BF13">
        <v>8.5464670700000003</v>
      </c>
      <c r="BG13" s="1">
        <v>3.1832999999999998E-5</v>
      </c>
      <c r="BH13">
        <v>240</v>
      </c>
      <c r="BI13" s="8">
        <f t="shared" si="25"/>
        <v>-4.7323065416302469E-5</v>
      </c>
      <c r="BJ13" s="10" t="str">
        <f t="shared" si="26"/>
        <v>NA</v>
      </c>
      <c r="BK13" s="8">
        <f t="shared" si="27"/>
        <v>7.915606541630246E-5</v>
      </c>
      <c r="BL13">
        <v>9.5061720730000001</v>
      </c>
      <c r="BM13">
        <v>-4.3088100130000002E-4</v>
      </c>
      <c r="BN13">
        <v>240</v>
      </c>
      <c r="BO13" s="8">
        <f t="shared" si="28"/>
        <v>-7.8390393952015568E-5</v>
      </c>
      <c r="BP13" s="8" t="str">
        <f t="shared" si="29"/>
        <v>NA</v>
      </c>
      <c r="BQ13" s="8">
        <f t="shared" si="30"/>
        <v>-3.5249060734798447E-4</v>
      </c>
      <c r="BR13">
        <v>9.8960670709999992</v>
      </c>
      <c r="BS13" s="1">
        <v>3.1052E-7</v>
      </c>
      <c r="BT13">
        <v>240</v>
      </c>
      <c r="BU13" s="8">
        <f t="shared" si="31"/>
        <v>-1.8334807909554953E-4</v>
      </c>
      <c r="BV13" s="8" t="str">
        <f t="shared" si="32"/>
        <v>NA</v>
      </c>
      <c r="BW13" s="8">
        <f t="shared" si="33"/>
        <v>1.8365859909554955E-4</v>
      </c>
      <c r="BX13">
        <v>9.6313825089999998</v>
      </c>
      <c r="BY13">
        <v>-3.4886581840000002E-4</v>
      </c>
      <c r="BZ13">
        <v>240</v>
      </c>
      <c r="CA13" s="8">
        <f t="shared" si="34"/>
        <v>-7.9422912123322564E-5</v>
      </c>
      <c r="CB13" s="8" t="str">
        <f t="shared" si="35"/>
        <v>NA</v>
      </c>
      <c r="CC13" s="8">
        <f t="shared" si="36"/>
        <v>-2.6944290627667746E-4</v>
      </c>
      <c r="CD13">
        <v>10.119895830000001</v>
      </c>
      <c r="CE13" s="1">
        <v>-1.1565E-5</v>
      </c>
      <c r="CF13">
        <v>240</v>
      </c>
      <c r="CG13" s="8">
        <f t="shared" si="37"/>
        <v>-5.6035375605707054E-5</v>
      </c>
      <c r="CH13" s="8" t="str">
        <f t="shared" si="38"/>
        <v>NA</v>
      </c>
      <c r="CI13" s="8">
        <f t="shared" si="39"/>
        <v>4.4470375605707052E-5</v>
      </c>
      <c r="CJ13">
        <v>9.8900787589999997</v>
      </c>
      <c r="CK13" s="1">
        <v>-1.7054E-5</v>
      </c>
      <c r="CL13">
        <v>240</v>
      </c>
      <c r="CM13" s="8">
        <f t="shared" si="40"/>
        <v>-1.8323713143378177E-4</v>
      </c>
      <c r="CN13" s="8" t="str">
        <f t="shared" si="41"/>
        <v>NA</v>
      </c>
      <c r="CO13" s="8">
        <f t="shared" si="42"/>
        <v>1.6618313143378178E-4</v>
      </c>
      <c r="CP13">
        <v>9.5215807990000005</v>
      </c>
      <c r="CQ13">
        <v>-3.1875927460000002E-4</v>
      </c>
      <c r="CR13">
        <v>240</v>
      </c>
      <c r="CS13" s="8">
        <f t="shared" si="43"/>
        <v>-7.85174583573475E-5</v>
      </c>
      <c r="CT13" s="8" t="str">
        <f t="shared" si="44"/>
        <v>NA</v>
      </c>
      <c r="CU13" s="8">
        <f t="shared" si="0"/>
        <v>-2.4024181624265252E-4</v>
      </c>
      <c r="CV13">
        <v>9.8094137309999994</v>
      </c>
      <c r="CW13" s="1">
        <v>3.3573E-7</v>
      </c>
      <c r="CX13">
        <v>240</v>
      </c>
      <c r="CY13" s="8">
        <f t="shared" si="45"/>
        <v>-5.4316189822713334E-5</v>
      </c>
      <c r="CZ13" s="10" t="str">
        <f t="shared" si="46"/>
        <v>NA</v>
      </c>
      <c r="DA13" s="8">
        <f t="shared" si="47"/>
        <v>5.4651919822713333E-5</v>
      </c>
      <c r="DB13" t="s">
        <v>1</v>
      </c>
      <c r="DC13" s="5" t="s">
        <v>6</v>
      </c>
    </row>
    <row r="14" spans="1:107" x14ac:dyDescent="0.25">
      <c r="A14" s="9">
        <f t="shared" si="48"/>
        <v>45624.200000000041</v>
      </c>
      <c r="B14">
        <v>12</v>
      </c>
      <c r="C14">
        <v>13</v>
      </c>
      <c r="D14" s="7">
        <v>45624</v>
      </c>
      <c r="E14">
        <v>4.4824999930000002</v>
      </c>
      <c r="F14">
        <v>13.975545800000001</v>
      </c>
      <c r="G14">
        <v>13.87486251</v>
      </c>
      <c r="H14">
        <v>14.0300791</v>
      </c>
      <c r="I14">
        <v>14.13488334</v>
      </c>
      <c r="J14">
        <v>10.29382084</v>
      </c>
      <c r="K14" s="1">
        <v>-5.0108000000000002E-5</v>
      </c>
      <c r="L14">
        <v>240</v>
      </c>
      <c r="M14" s="8">
        <f t="shared" si="1"/>
        <v>-1.9147664440714374E-4</v>
      </c>
      <c r="N14" s="8" t="str">
        <f t="shared" si="2"/>
        <v>NA</v>
      </c>
      <c r="O14" s="8">
        <f t="shared" si="3"/>
        <v>1.4136864440714375E-4</v>
      </c>
      <c r="P14">
        <v>10.39156667</v>
      </c>
      <c r="Q14" s="1">
        <v>4.6994000000000003E-6</v>
      </c>
      <c r="R14">
        <v>240</v>
      </c>
      <c r="S14" s="8">
        <f t="shared" si="4"/>
        <v>-5.7627918611336516E-5</v>
      </c>
      <c r="T14" s="10" t="str">
        <f t="shared" si="5"/>
        <v>NA</v>
      </c>
      <c r="U14" s="8">
        <f t="shared" si="6"/>
        <v>6.2327318611336521E-5</v>
      </c>
      <c r="V14">
        <v>10.36677083</v>
      </c>
      <c r="W14" s="1">
        <v>-3.3047999999999999E-5</v>
      </c>
      <c r="X14">
        <v>240</v>
      </c>
      <c r="Y14" s="8">
        <f t="shared" si="7"/>
        <v>-1.9283359626319868E-4</v>
      </c>
      <c r="Z14" s="8" t="str">
        <f t="shared" si="8"/>
        <v>NA</v>
      </c>
      <c r="AA14" s="8">
        <f t="shared" si="9"/>
        <v>1.5978559626319866E-4</v>
      </c>
      <c r="AB14">
        <v>9.9794641849999994</v>
      </c>
      <c r="AC14">
        <v>-2.6851525679999998E-4</v>
      </c>
      <c r="AD14">
        <v>240</v>
      </c>
      <c r="AE14" s="8">
        <f t="shared" si="10"/>
        <v>-8.2555479278264345E-5</v>
      </c>
      <c r="AF14" s="8" t="str">
        <f t="shared" si="11"/>
        <v>NA</v>
      </c>
      <c r="AG14" s="8">
        <f t="shared" si="12"/>
        <v>-1.8595977752173563E-4</v>
      </c>
      <c r="AH14">
        <v>10.21822504</v>
      </c>
      <c r="AI14" s="1">
        <v>-3.2894E-5</v>
      </c>
      <c r="AJ14">
        <v>240</v>
      </c>
      <c r="AK14" s="8">
        <f t="shared" si="13"/>
        <v>-8.4530637107583533E-5</v>
      </c>
      <c r="AL14" s="8" t="str">
        <f t="shared" si="14"/>
        <v>NA</v>
      </c>
      <c r="AM14" s="8">
        <f t="shared" si="15"/>
        <v>5.1636637107583532E-5</v>
      </c>
      <c r="AN14">
        <v>10.19999166</v>
      </c>
      <c r="AO14">
        <v>-2.5672547049999998E-4</v>
      </c>
      <c r="AP14">
        <v>240</v>
      </c>
      <c r="AQ14" s="8">
        <f t="shared" si="16"/>
        <v>-8.4379800810478002E-5</v>
      </c>
      <c r="AR14" s="8" t="str">
        <f t="shared" si="17"/>
        <v>NA</v>
      </c>
      <c r="AS14" s="8">
        <f t="shared" si="18"/>
        <v>-1.7234566968952198E-4</v>
      </c>
      <c r="AT14">
        <v>10.101343740000001</v>
      </c>
      <c r="AU14">
        <v>-3.9610577320000001E-4</v>
      </c>
      <c r="AV14">
        <v>240</v>
      </c>
      <c r="AW14" s="8">
        <f t="shared" si="19"/>
        <v>-8.3563732315774169E-5</v>
      </c>
      <c r="AX14" s="8" t="str">
        <f t="shared" si="20"/>
        <v>NA</v>
      </c>
      <c r="AY14" s="8">
        <f t="shared" si="21"/>
        <v>-3.1254204088422587E-4</v>
      </c>
      <c r="AZ14">
        <v>10.301308349999999</v>
      </c>
      <c r="BA14" s="1">
        <v>-4.1776000000000001E-5</v>
      </c>
      <c r="BB14">
        <v>240</v>
      </c>
      <c r="BC14" s="8">
        <f t="shared" si="22"/>
        <v>-1.9161592051385369E-4</v>
      </c>
      <c r="BD14" s="8" t="str">
        <f t="shared" si="23"/>
        <v>NA</v>
      </c>
      <c r="BE14" s="8">
        <f t="shared" si="24"/>
        <v>1.498399205138537E-4</v>
      </c>
      <c r="BF14">
        <v>8.5178758380000001</v>
      </c>
      <c r="BG14" s="1">
        <v>-1.2489E-5</v>
      </c>
      <c r="BH14">
        <v>240</v>
      </c>
      <c r="BI14" s="8">
        <f t="shared" si="25"/>
        <v>-4.7237098228012789E-5</v>
      </c>
      <c r="BJ14" s="10" t="str">
        <f t="shared" si="26"/>
        <v>NA</v>
      </c>
      <c r="BK14" s="8">
        <f t="shared" si="27"/>
        <v>3.4748098228012787E-5</v>
      </c>
      <c r="BL14">
        <v>9.535200433</v>
      </c>
      <c r="BM14">
        <v>-4.4177160979999997E-4</v>
      </c>
      <c r="BN14">
        <v>240</v>
      </c>
      <c r="BO14" s="8">
        <f t="shared" si="28"/>
        <v>-7.888029128295616E-5</v>
      </c>
      <c r="BP14" s="8" t="str">
        <f t="shared" si="29"/>
        <v>NA</v>
      </c>
      <c r="BQ14" s="8">
        <f t="shared" si="30"/>
        <v>-3.628913185170438E-4</v>
      </c>
      <c r="BR14">
        <v>9.8942970989999992</v>
      </c>
      <c r="BS14" s="1">
        <v>-3.0706E-5</v>
      </c>
      <c r="BT14">
        <v>240</v>
      </c>
      <c r="BU14" s="8">
        <f t="shared" si="31"/>
        <v>-1.84045053506474E-4</v>
      </c>
      <c r="BV14" s="8" t="str">
        <f t="shared" si="32"/>
        <v>NA</v>
      </c>
      <c r="BW14" s="8">
        <f t="shared" si="33"/>
        <v>1.5333905350647399E-4</v>
      </c>
      <c r="BX14">
        <v>9.6312500080000003</v>
      </c>
      <c r="BY14">
        <v>-3.6320468240000001E-4</v>
      </c>
      <c r="BZ14">
        <v>240</v>
      </c>
      <c r="CA14" s="8">
        <f t="shared" si="34"/>
        <v>-7.9674864874443896E-5</v>
      </c>
      <c r="CB14" s="8" t="str">
        <f t="shared" si="35"/>
        <v>NA</v>
      </c>
      <c r="CC14" s="8">
        <f t="shared" si="36"/>
        <v>-2.8352981752555612E-4</v>
      </c>
      <c r="CD14">
        <v>10.13372081</v>
      </c>
      <c r="CE14" s="1">
        <v>-1.9898000000000002E-5</v>
      </c>
      <c r="CF14">
        <v>240</v>
      </c>
      <c r="CG14" s="8">
        <f t="shared" si="37"/>
        <v>-5.6197997531462418E-5</v>
      </c>
      <c r="CH14" s="8" t="str">
        <f t="shared" si="38"/>
        <v>NA</v>
      </c>
      <c r="CI14" s="8">
        <f t="shared" si="39"/>
        <v>3.629999753146242E-5</v>
      </c>
      <c r="CJ14">
        <v>9.8925549900000007</v>
      </c>
      <c r="CK14" s="1">
        <v>-5.2623000000000001E-5</v>
      </c>
      <c r="CL14">
        <v>240</v>
      </c>
      <c r="CM14" s="8">
        <f t="shared" si="40"/>
        <v>-1.8401264831983862E-4</v>
      </c>
      <c r="CN14" s="8" t="str">
        <f t="shared" si="41"/>
        <v>NA</v>
      </c>
      <c r="CO14" s="8">
        <f t="shared" si="42"/>
        <v>1.3138964831983861E-4</v>
      </c>
      <c r="CP14">
        <v>9.5443795599999994</v>
      </c>
      <c r="CQ14">
        <v>-3.6859898999999998E-4</v>
      </c>
      <c r="CR14">
        <v>240</v>
      </c>
      <c r="CS14" s="8">
        <f t="shared" si="43"/>
        <v>-7.8956225943855105E-5</v>
      </c>
      <c r="CT14" s="8" t="str">
        <f t="shared" si="44"/>
        <v>NA</v>
      </c>
      <c r="CU14" s="8">
        <f t="shared" si="0"/>
        <v>-2.8964276405614485E-4</v>
      </c>
      <c r="CV14">
        <v>9.8169791459999995</v>
      </c>
      <c r="CW14" s="1">
        <v>-3.7768999999999997E-5</v>
      </c>
      <c r="CX14">
        <v>240</v>
      </c>
      <c r="CY14" s="8">
        <f t="shared" si="45"/>
        <v>-5.4441461350396717E-5</v>
      </c>
      <c r="CZ14" s="10" t="str">
        <f t="shared" si="46"/>
        <v>NA</v>
      </c>
      <c r="DA14" s="8">
        <f t="shared" si="47"/>
        <v>1.667246135039672E-5</v>
      </c>
      <c r="DB14" t="s">
        <v>1</v>
      </c>
      <c r="DC14" s="5" t="s">
        <v>6</v>
      </c>
    </row>
    <row r="15" spans="1:107" x14ac:dyDescent="0.25">
      <c r="A15" s="9">
        <f t="shared" si="48"/>
        <v>45624.227777777822</v>
      </c>
      <c r="B15">
        <v>13</v>
      </c>
      <c r="C15">
        <v>14</v>
      </c>
      <c r="D15" s="7">
        <v>45624</v>
      </c>
      <c r="E15">
        <v>5.2825000109999998</v>
      </c>
      <c r="F15">
        <v>13.971700070000001</v>
      </c>
      <c r="G15">
        <v>13.86358755</v>
      </c>
      <c r="H15">
        <v>14.015766660000001</v>
      </c>
      <c r="I15">
        <v>14.1056375</v>
      </c>
      <c r="J15">
        <v>10.31032501</v>
      </c>
      <c r="K15" s="1">
        <v>-2.5338E-5</v>
      </c>
      <c r="L15">
        <v>240</v>
      </c>
      <c r="M15" s="8">
        <f t="shared" si="1"/>
        <v>-1.9254409256825732E-4</v>
      </c>
      <c r="N15" s="8" t="str">
        <f t="shared" si="2"/>
        <v>NA</v>
      </c>
      <c r="O15" s="8">
        <f t="shared" si="3"/>
        <v>1.6720609256825732E-4</v>
      </c>
      <c r="P15">
        <v>10.38864167</v>
      </c>
      <c r="Q15" s="1">
        <v>-6.8298000000000002E-6</v>
      </c>
      <c r="R15">
        <v>240</v>
      </c>
      <c r="S15" s="8">
        <f t="shared" si="4"/>
        <v>-5.7699933726062768E-5</v>
      </c>
      <c r="T15" s="10" t="str">
        <f t="shared" si="5"/>
        <v>NA</v>
      </c>
      <c r="U15" s="8">
        <f t="shared" si="6"/>
        <v>5.0870133726062768E-5</v>
      </c>
      <c r="V15">
        <v>10.379366640000001</v>
      </c>
      <c r="W15" s="1">
        <v>-2.0100999999999999E-5</v>
      </c>
      <c r="X15">
        <v>240</v>
      </c>
      <c r="Y15" s="8">
        <f t="shared" si="7"/>
        <v>-1.9383343679211932E-4</v>
      </c>
      <c r="Z15" s="8" t="str">
        <f t="shared" si="8"/>
        <v>NA</v>
      </c>
      <c r="AA15" s="8">
        <f t="shared" si="9"/>
        <v>1.7373243679211933E-4</v>
      </c>
      <c r="AB15">
        <v>10.059001670000001</v>
      </c>
      <c r="AC15">
        <v>-2.264629862E-4</v>
      </c>
      <c r="AD15">
        <v>240</v>
      </c>
      <c r="AE15" s="8">
        <f t="shared" si="10"/>
        <v>-8.3477739873255721E-5</v>
      </c>
      <c r="AF15" s="8" t="str">
        <f t="shared" si="11"/>
        <v>NA</v>
      </c>
      <c r="AG15" s="8">
        <f t="shared" si="12"/>
        <v>-1.4298524632674428E-4</v>
      </c>
      <c r="AH15">
        <v>10.23548751</v>
      </c>
      <c r="AI15" s="1">
        <v>-1.9431000000000001E-5</v>
      </c>
      <c r="AJ15">
        <v>240</v>
      </c>
      <c r="AK15" s="8">
        <f t="shared" si="13"/>
        <v>-8.4942362260860213E-5</v>
      </c>
      <c r="AL15" s="8" t="str">
        <f t="shared" si="14"/>
        <v>NA</v>
      </c>
      <c r="AM15" s="8">
        <f t="shared" si="15"/>
        <v>6.5511362260860215E-5</v>
      </c>
      <c r="AN15">
        <v>10.18703419</v>
      </c>
      <c r="AO15">
        <v>-3.1328104819999998E-4</v>
      </c>
      <c r="AP15">
        <v>240</v>
      </c>
      <c r="AQ15" s="8">
        <f t="shared" si="16"/>
        <v>-8.4540257382498507E-5</v>
      </c>
      <c r="AR15" s="8" t="str">
        <f t="shared" si="17"/>
        <v>NA</v>
      </c>
      <c r="AS15" s="8">
        <f t="shared" si="18"/>
        <v>-2.2874079081750147E-4</v>
      </c>
      <c r="AT15">
        <v>10.08049999</v>
      </c>
      <c r="AU15">
        <v>-3.4988017339999998E-4</v>
      </c>
      <c r="AV15">
        <v>240</v>
      </c>
      <c r="AW15" s="8">
        <f t="shared" si="19"/>
        <v>-8.3656150338185274E-5</v>
      </c>
      <c r="AX15" s="8" t="str">
        <f t="shared" si="20"/>
        <v>NA</v>
      </c>
      <c r="AY15" s="8">
        <f t="shared" si="21"/>
        <v>-2.6622402306181474E-4</v>
      </c>
      <c r="AZ15">
        <v>10.315062490000001</v>
      </c>
      <c r="BA15" s="1">
        <v>-4.0292E-5</v>
      </c>
      <c r="BB15">
        <v>240</v>
      </c>
      <c r="BC15" s="8">
        <f t="shared" si="22"/>
        <v>-1.926325644434674E-4</v>
      </c>
      <c r="BD15" s="8" t="str">
        <f t="shared" si="23"/>
        <v>NA</v>
      </c>
      <c r="BE15" s="8">
        <f t="shared" si="24"/>
        <v>1.5234056444346738E-4</v>
      </c>
      <c r="BF15">
        <v>8.5011775059999994</v>
      </c>
      <c r="BG15" s="1">
        <v>-2.6075E-5</v>
      </c>
      <c r="BH15">
        <v>240</v>
      </c>
      <c r="BI15" s="8">
        <f t="shared" si="25"/>
        <v>-4.7216700149182788E-5</v>
      </c>
      <c r="BJ15" s="10" t="str">
        <f t="shared" si="26"/>
        <v>NA</v>
      </c>
      <c r="BK15" s="8">
        <f t="shared" si="27"/>
        <v>2.1141700149182788E-5</v>
      </c>
      <c r="BL15">
        <v>9.5201579370000005</v>
      </c>
      <c r="BM15">
        <v>-3.6791897589999998E-4</v>
      </c>
      <c r="BN15">
        <v>240</v>
      </c>
      <c r="BO15" s="8">
        <f t="shared" si="28"/>
        <v>-7.9005978315658905E-5</v>
      </c>
      <c r="BP15" s="8" t="str">
        <f t="shared" si="29"/>
        <v>NA</v>
      </c>
      <c r="BQ15" s="8">
        <f t="shared" si="30"/>
        <v>-2.8891299758434109E-4</v>
      </c>
      <c r="BR15">
        <v>9.900462933</v>
      </c>
      <c r="BS15" s="1">
        <v>-4.3661000000000001E-5</v>
      </c>
      <c r="BT15">
        <v>240</v>
      </c>
      <c r="BU15" s="8">
        <f t="shared" si="31"/>
        <v>-1.8488996705644608E-4</v>
      </c>
      <c r="BV15" s="8" t="str">
        <f t="shared" si="32"/>
        <v>NA</v>
      </c>
      <c r="BW15" s="8">
        <f t="shared" si="33"/>
        <v>1.4122896705644607E-4</v>
      </c>
      <c r="BX15">
        <v>9.6081458170000005</v>
      </c>
      <c r="BY15">
        <v>-3.9354646129999998E-4</v>
      </c>
      <c r="BZ15">
        <v>240</v>
      </c>
      <c r="CA15" s="8">
        <f t="shared" si="34"/>
        <v>-7.9736172981054499E-5</v>
      </c>
      <c r="CB15" s="8" t="str">
        <f t="shared" si="35"/>
        <v>NA</v>
      </c>
      <c r="CC15" s="8">
        <f t="shared" si="36"/>
        <v>-3.1381028831894547E-4</v>
      </c>
      <c r="CD15">
        <v>10.145720819999999</v>
      </c>
      <c r="CE15" s="1">
        <v>-9.9673000000000003E-6</v>
      </c>
      <c r="CF15">
        <v>240</v>
      </c>
      <c r="CG15" s="8">
        <f t="shared" si="37"/>
        <v>-5.6350718170177794E-5</v>
      </c>
      <c r="CH15" s="8" t="str">
        <f t="shared" si="38"/>
        <v>NA</v>
      </c>
      <c r="CI15" s="8">
        <f t="shared" si="39"/>
        <v>4.6383418170177792E-5</v>
      </c>
      <c r="CJ15">
        <v>9.9053833680000007</v>
      </c>
      <c r="CK15" s="1">
        <v>-4.8140999999999999E-5</v>
      </c>
      <c r="CL15">
        <v>240</v>
      </c>
      <c r="CM15" s="8">
        <f t="shared" si="40"/>
        <v>-1.8498185559450841E-4</v>
      </c>
      <c r="CN15" s="8" t="str">
        <f t="shared" si="41"/>
        <v>NA</v>
      </c>
      <c r="CO15" s="8">
        <f t="shared" si="42"/>
        <v>1.3684085559450841E-4</v>
      </c>
      <c r="CP15">
        <v>9.5475433429999992</v>
      </c>
      <c r="CQ15">
        <v>-3.9609024819999998E-4</v>
      </c>
      <c r="CR15">
        <v>240</v>
      </c>
      <c r="CS15" s="8">
        <f t="shared" si="43"/>
        <v>-7.9233244586546348E-5</v>
      </c>
      <c r="CT15" s="8" t="str">
        <f t="shared" si="44"/>
        <v>NA</v>
      </c>
      <c r="CU15" s="8">
        <f t="shared" si="0"/>
        <v>-3.1685700361345364E-4</v>
      </c>
      <c r="CV15">
        <v>9.8522099730000008</v>
      </c>
      <c r="CW15" s="1">
        <v>-7.5242999999999998E-5</v>
      </c>
      <c r="CX15">
        <v>240</v>
      </c>
      <c r="CY15" s="8">
        <f t="shared" si="45"/>
        <v>-5.4720518866193085E-5</v>
      </c>
      <c r="CZ15" s="10" t="str">
        <f t="shared" si="46"/>
        <v>NA</v>
      </c>
      <c r="DA15" s="8">
        <f t="shared" si="47"/>
        <v>-2.0522481133806913E-5</v>
      </c>
      <c r="DB15" t="s">
        <v>1</v>
      </c>
      <c r="DC15" s="5" t="s">
        <v>6</v>
      </c>
    </row>
    <row r="16" spans="1:107" x14ac:dyDescent="0.25">
      <c r="A16" s="9">
        <f t="shared" si="48"/>
        <v>45624.255555555603</v>
      </c>
      <c r="B16">
        <v>14</v>
      </c>
      <c r="C16">
        <v>15</v>
      </c>
      <c r="D16" s="7">
        <v>45624</v>
      </c>
      <c r="E16">
        <v>6.0575000350000003</v>
      </c>
      <c r="F16">
        <v>13.96679999</v>
      </c>
      <c r="G16">
        <v>13.85646669</v>
      </c>
      <c r="H16">
        <v>13.97287912</v>
      </c>
      <c r="I16">
        <v>14.05765828</v>
      </c>
      <c r="J16">
        <v>10.31621249</v>
      </c>
      <c r="K16" s="1">
        <v>-3.0216999999999999E-5</v>
      </c>
      <c r="L16">
        <v>240</v>
      </c>
      <c r="M16" s="8">
        <f t="shared" si="1"/>
        <v>-1.9341492683387895E-4</v>
      </c>
      <c r="N16" s="8" t="str">
        <f t="shared" si="2"/>
        <v>NA</v>
      </c>
      <c r="O16" s="8">
        <f t="shared" si="3"/>
        <v>1.6319792683387895E-4</v>
      </c>
      <c r="P16">
        <v>10.39391253</v>
      </c>
      <c r="Q16" s="1">
        <v>3.4655000000000001E-6</v>
      </c>
      <c r="R16">
        <v>240</v>
      </c>
      <c r="S16" s="8">
        <f t="shared" si="4"/>
        <v>-5.7817489690471528E-5</v>
      </c>
      <c r="T16" s="10" t="str">
        <f t="shared" si="5"/>
        <v>NA</v>
      </c>
      <c r="U16" s="8">
        <f t="shared" si="6"/>
        <v>6.128298969047153E-5</v>
      </c>
      <c r="V16">
        <v>10.3850625</v>
      </c>
      <c r="W16" s="1">
        <v>-1.7518000000000001E-5</v>
      </c>
      <c r="X16">
        <v>240</v>
      </c>
      <c r="Y16" s="8">
        <f t="shared" si="7"/>
        <v>-1.9470577070313528E-4</v>
      </c>
      <c r="Z16" s="8" t="str">
        <f t="shared" si="8"/>
        <v>NA</v>
      </c>
      <c r="AA16" s="8">
        <f t="shared" si="9"/>
        <v>1.7718777070313527E-4</v>
      </c>
      <c r="AB16">
        <v>10.03193209</v>
      </c>
      <c r="AC16">
        <v>-3.311616174E-4</v>
      </c>
      <c r="AD16">
        <v>240</v>
      </c>
      <c r="AE16" s="8">
        <f t="shared" si="10"/>
        <v>-8.3516667239767254E-5</v>
      </c>
      <c r="AF16" s="8" t="str">
        <f t="shared" si="11"/>
        <v>NA</v>
      </c>
      <c r="AG16" s="8">
        <f t="shared" si="12"/>
        <v>-2.4764495016023276E-4</v>
      </c>
      <c r="AH16">
        <v>10.24059585</v>
      </c>
      <c r="AI16" s="1">
        <v>-1.0719E-5</v>
      </c>
      <c r="AJ16">
        <v>240</v>
      </c>
      <c r="AK16" s="8">
        <f t="shared" si="13"/>
        <v>-8.525381035961454E-5</v>
      </c>
      <c r="AL16" s="8" t="str">
        <f t="shared" si="14"/>
        <v>NA</v>
      </c>
      <c r="AM16" s="8">
        <f t="shared" si="15"/>
        <v>7.4534810359614537E-5</v>
      </c>
      <c r="AN16">
        <v>10.190941649999999</v>
      </c>
      <c r="AO16">
        <v>-2.3498540710000001E-4</v>
      </c>
      <c r="AP16">
        <v>240</v>
      </c>
      <c r="AQ16" s="8">
        <f t="shared" si="16"/>
        <v>-8.4840435023612152E-5</v>
      </c>
      <c r="AR16" s="8" t="str">
        <f t="shared" si="17"/>
        <v>NA</v>
      </c>
      <c r="AS16" s="8">
        <f t="shared" si="18"/>
        <v>-1.5014497207638787E-4</v>
      </c>
      <c r="AT16">
        <v>10.00114084</v>
      </c>
      <c r="AU16">
        <v>-4.3595328830000002E-4</v>
      </c>
      <c r="AV16">
        <v>240</v>
      </c>
      <c r="AW16" s="8">
        <f t="shared" si="19"/>
        <v>-8.32603275280272E-5</v>
      </c>
      <c r="AX16" s="8" t="str">
        <f t="shared" si="20"/>
        <v>NA</v>
      </c>
      <c r="AY16" s="8">
        <f t="shared" si="21"/>
        <v>-3.5269296077197282E-4</v>
      </c>
      <c r="AZ16">
        <v>10.32029168</v>
      </c>
      <c r="BA16" s="1">
        <v>-3.8247999999999997E-5</v>
      </c>
      <c r="BB16">
        <v>240</v>
      </c>
      <c r="BC16" s="8">
        <f t="shared" si="22"/>
        <v>-1.934914060878839E-4</v>
      </c>
      <c r="BD16" s="8" t="str">
        <f t="shared" si="23"/>
        <v>NA</v>
      </c>
      <c r="BE16" s="8">
        <f t="shared" si="24"/>
        <v>1.5524340608788389E-4</v>
      </c>
      <c r="BF16">
        <v>8.4913791780000007</v>
      </c>
      <c r="BG16" s="1">
        <v>-3.4462000000000003E-5</v>
      </c>
      <c r="BH16">
        <v>240</v>
      </c>
      <c r="BI16" s="8">
        <f t="shared" si="25"/>
        <v>-4.7234400584463999E-5</v>
      </c>
      <c r="BJ16" s="10" t="str">
        <f t="shared" si="26"/>
        <v>NA</v>
      </c>
      <c r="BK16" s="8">
        <f t="shared" si="27"/>
        <v>1.2772400584463996E-5</v>
      </c>
      <c r="BL16">
        <v>9.5473354260000001</v>
      </c>
      <c r="BM16">
        <v>-4.0809699839999998E-4</v>
      </c>
      <c r="BN16">
        <v>240</v>
      </c>
      <c r="BO16" s="8">
        <f t="shared" si="28"/>
        <v>-7.948235979333504E-5</v>
      </c>
      <c r="BP16" s="8" t="str">
        <f t="shared" si="29"/>
        <v>NA</v>
      </c>
      <c r="BQ16" s="8">
        <f t="shared" si="30"/>
        <v>-3.2861463860666491E-4</v>
      </c>
      <c r="BR16">
        <v>9.9059066770000008</v>
      </c>
      <c r="BS16" s="1">
        <v>-4.6281E-5</v>
      </c>
      <c r="BT16">
        <v>240</v>
      </c>
      <c r="BU16" s="8">
        <f t="shared" si="31"/>
        <v>-1.857222519420195E-4</v>
      </c>
      <c r="BV16" s="8" t="str">
        <f t="shared" si="32"/>
        <v>NA</v>
      </c>
      <c r="BW16" s="8">
        <f t="shared" si="33"/>
        <v>1.3944125194201952E-4</v>
      </c>
      <c r="BX16">
        <v>9.6162124989999995</v>
      </c>
      <c r="BY16">
        <v>-3.9100096999999999E-4</v>
      </c>
      <c r="BZ16">
        <v>240</v>
      </c>
      <c r="CA16" s="8">
        <f t="shared" si="34"/>
        <v>-8.0055767142446212E-5</v>
      </c>
      <c r="CB16" s="8" t="str">
        <f t="shared" si="35"/>
        <v>NA</v>
      </c>
      <c r="CC16" s="8">
        <f t="shared" si="36"/>
        <v>-3.1094520285755375E-4</v>
      </c>
      <c r="CD16">
        <v>10.155625000000001</v>
      </c>
      <c r="CE16" s="1">
        <v>3.7948999999999999E-6</v>
      </c>
      <c r="CF16">
        <v>240</v>
      </c>
      <c r="CG16" s="8">
        <f t="shared" si="37"/>
        <v>-5.6491984326694628E-5</v>
      </c>
      <c r="CH16" s="8" t="str">
        <f t="shared" si="38"/>
        <v>NA</v>
      </c>
      <c r="CI16" s="8">
        <f t="shared" si="39"/>
        <v>6.0286884326694628E-5</v>
      </c>
      <c r="CJ16">
        <v>9.9098795929999994</v>
      </c>
      <c r="CK16" s="1">
        <v>-4.0589000000000001E-5</v>
      </c>
      <c r="CL16">
        <v>240</v>
      </c>
      <c r="CM16" s="8">
        <f t="shared" si="40"/>
        <v>-1.8579673870333831E-4</v>
      </c>
      <c r="CN16" s="8" t="str">
        <f t="shared" si="41"/>
        <v>NA</v>
      </c>
      <c r="CO16" s="8">
        <f t="shared" si="42"/>
        <v>1.4520773870333831E-4</v>
      </c>
      <c r="CP16">
        <v>9.5533104099999999</v>
      </c>
      <c r="CQ16">
        <v>-3.5006316529999999E-4</v>
      </c>
      <c r="CR16">
        <v>240</v>
      </c>
      <c r="CS16" s="8">
        <f t="shared" si="43"/>
        <v>-7.9532102031023072E-5</v>
      </c>
      <c r="CT16" s="8" t="str">
        <f t="shared" si="44"/>
        <v>NA</v>
      </c>
      <c r="CU16" s="8">
        <f t="shared" si="0"/>
        <v>-2.7053106326897693E-4</v>
      </c>
      <c r="CV16">
        <v>9.8536562480000001</v>
      </c>
      <c r="CW16" s="1">
        <v>-1.9148999999999999E-5</v>
      </c>
      <c r="CX16">
        <v>240</v>
      </c>
      <c r="CY16" s="8">
        <f t="shared" si="45"/>
        <v>-5.4812243886777293E-5</v>
      </c>
      <c r="CZ16" s="10" t="str">
        <f t="shared" si="46"/>
        <v>NA</v>
      </c>
      <c r="DA16" s="8">
        <f t="shared" si="47"/>
        <v>3.5663243886777297E-5</v>
      </c>
      <c r="DB16" t="s">
        <v>1</v>
      </c>
      <c r="DC16" s="5" t="s">
        <v>6</v>
      </c>
    </row>
    <row r="17" spans="1:107" x14ac:dyDescent="0.25">
      <c r="A17" s="9">
        <f t="shared" si="48"/>
        <v>45624.283333333384</v>
      </c>
      <c r="B17">
        <v>15</v>
      </c>
      <c r="C17">
        <v>16</v>
      </c>
      <c r="D17" s="7">
        <v>45624</v>
      </c>
      <c r="E17">
        <v>6.4824999869999997</v>
      </c>
      <c r="F17">
        <v>13.9676376</v>
      </c>
      <c r="G17">
        <v>13.8620833</v>
      </c>
      <c r="H17">
        <v>13.93547504</v>
      </c>
      <c r="I17">
        <v>14.02691671</v>
      </c>
      <c r="J17">
        <v>10.31926668</v>
      </c>
      <c r="K17" s="1">
        <v>-3.2568999999999999E-5</v>
      </c>
      <c r="L17">
        <v>240</v>
      </c>
      <c r="M17" s="8">
        <f t="shared" si="1"/>
        <v>-1.9423330027758305E-4</v>
      </c>
      <c r="N17" s="8" t="str">
        <f t="shared" si="2"/>
        <v>NA</v>
      </c>
      <c r="O17" s="8">
        <f t="shared" si="3"/>
        <v>1.6166430027758305E-4</v>
      </c>
      <c r="P17">
        <v>10.400991660000001</v>
      </c>
      <c r="Q17" s="1">
        <v>-9.7728000000000007E-6</v>
      </c>
      <c r="R17">
        <v>240</v>
      </c>
      <c r="S17" s="8">
        <f t="shared" si="4"/>
        <v>-5.7945209286677562E-5</v>
      </c>
      <c r="T17" s="10" t="str">
        <f t="shared" si="5"/>
        <v>NA</v>
      </c>
      <c r="U17" s="8">
        <f t="shared" si="6"/>
        <v>4.817240928667756E-5</v>
      </c>
      <c r="V17">
        <v>10.39220415</v>
      </c>
      <c r="W17" s="1">
        <v>-1.9218000000000001E-5</v>
      </c>
      <c r="X17">
        <v>240</v>
      </c>
      <c r="Y17" s="8">
        <f t="shared" si="7"/>
        <v>-1.9560615805433326E-4</v>
      </c>
      <c r="Z17" s="8" t="str">
        <f t="shared" si="8"/>
        <v>NA</v>
      </c>
      <c r="AA17" s="8">
        <f t="shared" si="9"/>
        <v>1.7638815805433327E-4</v>
      </c>
      <c r="AB17">
        <v>9.9614424820000007</v>
      </c>
      <c r="AC17">
        <v>-3.3008675049999998E-4</v>
      </c>
      <c r="AD17">
        <v>240</v>
      </c>
      <c r="AE17" s="8">
        <f t="shared" si="10"/>
        <v>-8.3191556060991276E-5</v>
      </c>
      <c r="AF17" s="8" t="str">
        <f t="shared" si="11"/>
        <v>NA</v>
      </c>
      <c r="AG17" s="8">
        <f t="shared" si="12"/>
        <v>-2.4689519443900869E-4</v>
      </c>
      <c r="AH17">
        <v>10.244954160000001</v>
      </c>
      <c r="AI17" s="1">
        <v>-1.7535999999999999E-5</v>
      </c>
      <c r="AJ17">
        <v>240</v>
      </c>
      <c r="AK17" s="8">
        <f t="shared" si="13"/>
        <v>-8.5559263117163255E-5</v>
      </c>
      <c r="AL17" s="8" t="str">
        <f t="shared" si="14"/>
        <v>NA</v>
      </c>
      <c r="AM17" s="8">
        <f t="shared" si="15"/>
        <v>6.8023263117163253E-5</v>
      </c>
      <c r="AN17">
        <v>10.227425009999999</v>
      </c>
      <c r="AO17">
        <v>-2.744959219E-4</v>
      </c>
      <c r="AP17">
        <v>240</v>
      </c>
      <c r="AQ17" s="8">
        <f t="shared" si="16"/>
        <v>-8.5412870938765228E-5</v>
      </c>
      <c r="AR17" s="8" t="str">
        <f t="shared" si="17"/>
        <v>NA</v>
      </c>
      <c r="AS17" s="8">
        <f t="shared" si="18"/>
        <v>-1.8908305096123479E-4</v>
      </c>
      <c r="AT17">
        <v>9.9290129179999997</v>
      </c>
      <c r="AU17">
        <v>-5.3834131689999996E-4</v>
      </c>
      <c r="AV17">
        <v>240</v>
      </c>
      <c r="AW17" s="8">
        <f t="shared" si="19"/>
        <v>-8.2920725215316604E-5</v>
      </c>
      <c r="AX17" s="8" t="str">
        <f t="shared" si="20"/>
        <v>NA</v>
      </c>
      <c r="AY17" s="8">
        <f t="shared" si="21"/>
        <v>-4.5542059168468335E-4</v>
      </c>
      <c r="AZ17">
        <v>10.32580003</v>
      </c>
      <c r="BA17" s="1">
        <v>-3.2123999999999999E-5</v>
      </c>
      <c r="BB17">
        <v>240</v>
      </c>
      <c r="BC17" s="8">
        <f t="shared" si="22"/>
        <v>-1.943562735635461E-4</v>
      </c>
      <c r="BD17" s="8" t="str">
        <f t="shared" si="23"/>
        <v>NA</v>
      </c>
      <c r="BE17" s="8">
        <f t="shared" si="24"/>
        <v>1.6223227356354611E-4</v>
      </c>
      <c r="BF17">
        <v>8.4802462460000001</v>
      </c>
      <c r="BG17" s="1">
        <v>-4.4873000000000002E-5</v>
      </c>
      <c r="BH17">
        <v>240</v>
      </c>
      <c r="BI17" s="8">
        <f t="shared" si="25"/>
        <v>-4.7244499331425454E-5</v>
      </c>
      <c r="BJ17" s="10" t="str">
        <f t="shared" si="26"/>
        <v>NA</v>
      </c>
      <c r="BK17" s="8">
        <f t="shared" si="27"/>
        <v>2.3714993314254522E-6</v>
      </c>
      <c r="BL17">
        <v>9.4867337620000001</v>
      </c>
      <c r="BM17">
        <v>-4.5975445400000002E-4</v>
      </c>
      <c r="BN17">
        <v>240</v>
      </c>
      <c r="BO17" s="8">
        <f t="shared" si="28"/>
        <v>-7.9227094371443622E-5</v>
      </c>
      <c r="BP17" s="8" t="str">
        <f t="shared" si="29"/>
        <v>NA</v>
      </c>
      <c r="BQ17" s="8">
        <f t="shared" si="30"/>
        <v>-3.805273596285564E-4</v>
      </c>
      <c r="BR17">
        <v>9.9068133350000007</v>
      </c>
      <c r="BS17" s="1">
        <v>-4.8538000000000002E-5</v>
      </c>
      <c r="BT17">
        <v>240</v>
      </c>
      <c r="BU17" s="8">
        <f t="shared" si="31"/>
        <v>-1.8646994102986195E-4</v>
      </c>
      <c r="BV17" s="8" t="str">
        <f t="shared" si="32"/>
        <v>NA</v>
      </c>
      <c r="BW17" s="8">
        <f t="shared" si="33"/>
        <v>1.3793194102986194E-4</v>
      </c>
      <c r="BX17">
        <v>9.6209091900000008</v>
      </c>
      <c r="BY17">
        <v>-3.7689284839999997E-4</v>
      </c>
      <c r="BZ17">
        <v>240</v>
      </c>
      <c r="CA17" s="8">
        <f t="shared" si="34"/>
        <v>-8.0347641185887366E-5</v>
      </c>
      <c r="CB17" s="8" t="str">
        <f t="shared" si="35"/>
        <v>NA</v>
      </c>
      <c r="CC17" s="8">
        <f t="shared" si="36"/>
        <v>-2.9654520721411262E-4</v>
      </c>
      <c r="CD17">
        <v>10.161383300000001</v>
      </c>
      <c r="CE17" s="1">
        <v>9.4747999999999995E-6</v>
      </c>
      <c r="CF17">
        <v>240</v>
      </c>
      <c r="CG17" s="8">
        <f t="shared" si="37"/>
        <v>-5.6610321516270721E-5</v>
      </c>
      <c r="CH17" s="8" t="str">
        <f t="shared" si="38"/>
        <v>NA</v>
      </c>
      <c r="CI17" s="8">
        <f t="shared" si="39"/>
        <v>6.6085121516270721E-5</v>
      </c>
      <c r="CJ17">
        <v>9.9073083400000002</v>
      </c>
      <c r="CK17" s="1">
        <v>-4.2942999999999999E-5</v>
      </c>
      <c r="CL17">
        <v>240</v>
      </c>
      <c r="CM17" s="8">
        <f t="shared" si="40"/>
        <v>-1.8647925820886171E-4</v>
      </c>
      <c r="CN17" s="8" t="str">
        <f t="shared" si="41"/>
        <v>NA</v>
      </c>
      <c r="CO17" s="8">
        <f t="shared" si="42"/>
        <v>1.4353625820886172E-4</v>
      </c>
      <c r="CP17">
        <v>9.3970412529999994</v>
      </c>
      <c r="CQ17">
        <v>-4.5433116689999999E-4</v>
      </c>
      <c r="CR17">
        <v>240</v>
      </c>
      <c r="CS17" s="8">
        <f t="shared" si="43"/>
        <v>-7.8478040265654475E-5</v>
      </c>
      <c r="CT17" s="8" t="str">
        <f t="shared" si="44"/>
        <v>NA</v>
      </c>
      <c r="CU17" s="8">
        <f t="shared" si="0"/>
        <v>-3.7585312663434553E-4</v>
      </c>
      <c r="CV17">
        <v>9.837491258</v>
      </c>
      <c r="CW17" s="1">
        <v>-5.9802000000000001E-5</v>
      </c>
      <c r="CX17">
        <v>240</v>
      </c>
      <c r="CY17" s="8">
        <f t="shared" si="45"/>
        <v>-5.4805878942572961E-5</v>
      </c>
      <c r="CZ17" s="10" t="str">
        <f t="shared" si="46"/>
        <v>NA</v>
      </c>
      <c r="DA17" s="8">
        <f t="shared" si="47"/>
        <v>-4.9961210574270401E-6</v>
      </c>
      <c r="DB17" t="s">
        <v>1</v>
      </c>
      <c r="DC17" s="5" t="s">
        <v>6</v>
      </c>
    </row>
    <row r="18" spans="1:107" x14ac:dyDescent="0.25">
      <c r="A18" s="9">
        <f t="shared" si="48"/>
        <v>45624.311111111165</v>
      </c>
      <c r="B18">
        <v>16</v>
      </c>
      <c r="C18">
        <v>17</v>
      </c>
      <c r="D18" s="7">
        <v>45624</v>
      </c>
      <c r="E18">
        <v>7.2825000290000004</v>
      </c>
      <c r="F18">
        <v>13.978212559999999</v>
      </c>
      <c r="G18">
        <v>13.8670458</v>
      </c>
      <c r="H18">
        <v>13.903262529999999</v>
      </c>
      <c r="I18">
        <v>14.02372093</v>
      </c>
      <c r="J18">
        <v>10.339195869999999</v>
      </c>
      <c r="K18" s="1">
        <v>-2.7684000000000001E-5</v>
      </c>
      <c r="L18">
        <v>240</v>
      </c>
      <c r="M18" s="8">
        <f t="shared" si="1"/>
        <v>-1.9537099678584581E-4</v>
      </c>
      <c r="N18" s="8" t="str">
        <f t="shared" si="2"/>
        <v>NA</v>
      </c>
      <c r="O18" s="8">
        <f t="shared" si="3"/>
        <v>1.6768699678584582E-4</v>
      </c>
      <c r="P18">
        <v>10.419824950000001</v>
      </c>
      <c r="Q18" s="1">
        <v>2.0399000000000002E-6</v>
      </c>
      <c r="R18">
        <v>240</v>
      </c>
      <c r="S18" s="8">
        <f t="shared" si="4"/>
        <v>-5.8138632847784821E-5</v>
      </c>
      <c r="T18" s="10" t="str">
        <f t="shared" si="5"/>
        <v>NA</v>
      </c>
      <c r="U18" s="8">
        <f t="shared" si="6"/>
        <v>6.0178532847784822E-5</v>
      </c>
      <c r="V18">
        <v>10.402579169999999</v>
      </c>
      <c r="W18" s="1">
        <v>-2.4201000000000001E-5</v>
      </c>
      <c r="X18">
        <v>240</v>
      </c>
      <c r="Y18" s="8">
        <f t="shared" si="7"/>
        <v>-1.9656869713471984E-4</v>
      </c>
      <c r="Z18" s="8" t="str">
        <f t="shared" si="8"/>
        <v>NA</v>
      </c>
      <c r="AA18" s="8">
        <f t="shared" si="9"/>
        <v>1.7236769713471984E-4</v>
      </c>
      <c r="AB18">
        <v>9.9291920739999995</v>
      </c>
      <c r="AC18">
        <v>-2.9062974100000001E-4</v>
      </c>
      <c r="AD18">
        <v>240</v>
      </c>
      <c r="AE18" s="8">
        <f t="shared" si="10"/>
        <v>-8.3183094742128184E-5</v>
      </c>
      <c r="AF18" s="8" t="str">
        <f t="shared" si="11"/>
        <v>NA</v>
      </c>
      <c r="AG18" s="8">
        <f t="shared" si="12"/>
        <v>-2.0744664625787183E-4</v>
      </c>
      <c r="AH18">
        <v>10.26132076</v>
      </c>
      <c r="AI18" s="1">
        <v>-1.6731E-5</v>
      </c>
      <c r="AJ18">
        <v>240</v>
      </c>
      <c r="AK18" s="8">
        <f t="shared" si="13"/>
        <v>-8.5965545897087741E-5</v>
      </c>
      <c r="AL18" s="8" t="str">
        <f t="shared" si="14"/>
        <v>NA</v>
      </c>
      <c r="AM18" s="8">
        <f t="shared" si="15"/>
        <v>6.9234545897087742E-5</v>
      </c>
      <c r="AN18">
        <v>10.22395</v>
      </c>
      <c r="AO18">
        <v>-2.6306289470000001E-4</v>
      </c>
      <c r="AP18">
        <v>240</v>
      </c>
      <c r="AQ18" s="8">
        <f t="shared" si="16"/>
        <v>-8.5652467506973251E-5</v>
      </c>
      <c r="AR18" s="8" t="str">
        <f t="shared" si="17"/>
        <v>NA</v>
      </c>
      <c r="AS18" s="8">
        <f t="shared" si="18"/>
        <v>-1.7741042719302675E-4</v>
      </c>
      <c r="AT18">
        <v>10.109657500000001</v>
      </c>
      <c r="AU18">
        <v>-2.9111061039999999E-4</v>
      </c>
      <c r="AV18">
        <v>240</v>
      </c>
      <c r="AW18" s="8">
        <f t="shared" si="19"/>
        <v>-8.4694967260733734E-5</v>
      </c>
      <c r="AX18" s="8" t="str">
        <f t="shared" si="20"/>
        <v>NA</v>
      </c>
      <c r="AY18" s="8">
        <f t="shared" si="21"/>
        <v>-2.0641564313926626E-4</v>
      </c>
      <c r="AZ18">
        <v>10.337029190000001</v>
      </c>
      <c r="BA18" s="1">
        <v>-4.3593000000000001E-5</v>
      </c>
      <c r="BB18">
        <v>240</v>
      </c>
      <c r="BC18" s="8">
        <f t="shared" si="22"/>
        <v>-1.9533005487540729E-4</v>
      </c>
      <c r="BD18" s="8" t="str">
        <f t="shared" si="23"/>
        <v>NA</v>
      </c>
      <c r="BE18" s="8">
        <f t="shared" si="24"/>
        <v>1.5173705487540729E-4</v>
      </c>
      <c r="BF18">
        <v>8.4779279350000003</v>
      </c>
      <c r="BG18" s="1">
        <v>-3.1501999999999998E-5</v>
      </c>
      <c r="BH18">
        <v>240</v>
      </c>
      <c r="BI18" s="8">
        <f t="shared" si="25"/>
        <v>-4.7303591172416336E-5</v>
      </c>
      <c r="BJ18" s="10" t="str">
        <f t="shared" si="26"/>
        <v>NA</v>
      </c>
      <c r="BK18" s="8">
        <f t="shared" si="27"/>
        <v>1.5801591172416338E-5</v>
      </c>
      <c r="BL18">
        <v>9.5748266819999994</v>
      </c>
      <c r="BM18">
        <v>-4.2603997049999999E-4</v>
      </c>
      <c r="BN18">
        <v>240</v>
      </c>
      <c r="BO18" s="8">
        <f t="shared" si="28"/>
        <v>-8.0214352697822812E-5</v>
      </c>
      <c r="BP18" s="8" t="str">
        <f t="shared" si="29"/>
        <v>NA</v>
      </c>
      <c r="BQ18" s="8">
        <f t="shared" si="30"/>
        <v>-3.4582561780217716E-4</v>
      </c>
      <c r="BR18">
        <v>9.9164616859999999</v>
      </c>
      <c r="BS18" s="1">
        <v>-5.9042999999999997E-5</v>
      </c>
      <c r="BT18">
        <v>240</v>
      </c>
      <c r="BU18" s="8">
        <f t="shared" si="31"/>
        <v>-1.8738294820431415E-4</v>
      </c>
      <c r="BV18" s="8" t="str">
        <f t="shared" si="32"/>
        <v>NA</v>
      </c>
      <c r="BW18" s="8">
        <f t="shared" si="33"/>
        <v>1.2833994820431416E-4</v>
      </c>
      <c r="BX18">
        <v>9.6365933219999995</v>
      </c>
      <c r="BY18">
        <v>-3.759986083E-4</v>
      </c>
      <c r="BZ18">
        <v>240</v>
      </c>
      <c r="CA18" s="8">
        <f t="shared" si="34"/>
        <v>-8.0731810737583848E-5</v>
      </c>
      <c r="CB18" s="8" t="str">
        <f t="shared" si="35"/>
        <v>NA</v>
      </c>
      <c r="CC18" s="8">
        <f t="shared" si="36"/>
        <v>-2.9526679756241615E-4</v>
      </c>
      <c r="CD18">
        <v>10.16390002</v>
      </c>
      <c r="CE18" s="1">
        <v>3.4972999999999999E-5</v>
      </c>
      <c r="CF18">
        <v>240</v>
      </c>
      <c r="CG18" s="8">
        <f t="shared" si="37"/>
        <v>-5.6710669747323611E-5</v>
      </c>
      <c r="CH18" s="8" t="str">
        <f t="shared" si="38"/>
        <v>NA</v>
      </c>
      <c r="CI18" s="8">
        <f t="shared" si="39"/>
        <v>9.168366974732361E-5</v>
      </c>
      <c r="CJ18">
        <v>9.9231954259999995</v>
      </c>
      <c r="CK18" s="1">
        <v>-3.2163999999999999E-5</v>
      </c>
      <c r="CL18">
        <v>240</v>
      </c>
      <c r="CM18" s="8">
        <f t="shared" si="40"/>
        <v>-1.8751018996590162E-4</v>
      </c>
      <c r="CN18" s="8" t="str">
        <f t="shared" si="41"/>
        <v>NA</v>
      </c>
      <c r="CO18" s="8">
        <f t="shared" si="42"/>
        <v>1.5534618996590162E-4</v>
      </c>
      <c r="CP18">
        <v>9.5270917060000002</v>
      </c>
      <c r="CQ18">
        <v>-3.6718348980000002E-4</v>
      </c>
      <c r="CR18">
        <v>240</v>
      </c>
      <c r="CS18" s="8">
        <f t="shared" si="43"/>
        <v>-7.9814446743589257E-5</v>
      </c>
      <c r="CT18" s="8" t="str">
        <f t="shared" si="44"/>
        <v>NA</v>
      </c>
      <c r="CU18" s="8">
        <f t="shared" si="0"/>
        <v>-2.8736904305641075E-4</v>
      </c>
      <c r="CV18">
        <v>9.8500687439999997</v>
      </c>
      <c r="CW18" s="1">
        <v>3.4672000000000003E-5</v>
      </c>
      <c r="CX18">
        <v>240</v>
      </c>
      <c r="CY18" s="8">
        <f t="shared" si="45"/>
        <v>-5.495961141198029E-5</v>
      </c>
      <c r="CZ18" s="10" t="str">
        <f t="shared" si="46"/>
        <v>NA</v>
      </c>
      <c r="DA18" s="8">
        <f t="shared" si="47"/>
        <v>8.9631611411980299E-5</v>
      </c>
      <c r="DB18" t="s">
        <v>1</v>
      </c>
      <c r="DC18" s="5" t="s">
        <v>6</v>
      </c>
    </row>
    <row r="19" spans="1:107" x14ac:dyDescent="0.25">
      <c r="A19" s="9">
        <f>A18+90/24/60</f>
        <v>45624.373611111165</v>
      </c>
      <c r="B19" t="s">
        <v>0</v>
      </c>
      <c r="C19">
        <v>18</v>
      </c>
      <c r="D19" s="7">
        <v>45624</v>
      </c>
      <c r="E19">
        <v>8.5882407690000004</v>
      </c>
      <c r="F19">
        <v>13.96478239</v>
      </c>
      <c r="G19">
        <v>13.854949100000001</v>
      </c>
      <c r="H19">
        <v>13.97260651</v>
      </c>
      <c r="I19">
        <v>14.103384269999999</v>
      </c>
      <c r="J19">
        <v>7.732323139</v>
      </c>
      <c r="K19">
        <v>1.4594226689999999E-4</v>
      </c>
      <c r="L19">
        <v>216</v>
      </c>
      <c r="M19" s="8">
        <f t="shared" si="1"/>
        <v>-1.4739433145328441E-4</v>
      </c>
      <c r="N19" s="8" t="str">
        <f t="shared" si="2"/>
        <v>NA</v>
      </c>
      <c r="O19" s="8">
        <f t="shared" si="3"/>
        <v>2.933365983532844E-4</v>
      </c>
      <c r="P19">
        <v>8.1539930859999998</v>
      </c>
      <c r="Q19">
        <v>-1.6576499460000001E-4</v>
      </c>
      <c r="R19">
        <v>216</v>
      </c>
      <c r="S19" s="8">
        <f t="shared" si="4"/>
        <v>-4.5651984974368771E-5</v>
      </c>
      <c r="T19" s="10" t="str">
        <f t="shared" si="5"/>
        <v>NA</v>
      </c>
      <c r="U19" s="8">
        <f t="shared" si="6"/>
        <v>-1.2011300962563125E-4</v>
      </c>
      <c r="V19">
        <v>7.7084245349999998</v>
      </c>
      <c r="W19" s="1">
        <v>2.9357999999999999E-5</v>
      </c>
      <c r="X19">
        <v>216</v>
      </c>
      <c r="Y19" s="8">
        <f t="shared" si="7"/>
        <v>-1.4693877382902012E-4</v>
      </c>
      <c r="Z19" s="8" t="str">
        <f t="shared" si="8"/>
        <v>NA</v>
      </c>
      <c r="AA19" s="8">
        <f t="shared" si="9"/>
        <v>1.7629677382902012E-4</v>
      </c>
      <c r="AB19">
        <v>7.3124851849999999</v>
      </c>
      <c r="AC19">
        <v>-3.2547502340000002E-4</v>
      </c>
      <c r="AD19">
        <v>216</v>
      </c>
      <c r="AE19" s="8">
        <f t="shared" si="10"/>
        <v>-6.1693571461725509E-5</v>
      </c>
      <c r="AF19" s="8" t="str">
        <f t="shared" si="11"/>
        <v>NA</v>
      </c>
      <c r="AG19" s="8">
        <f t="shared" si="12"/>
        <v>-2.637814519382745E-4</v>
      </c>
      <c r="AH19">
        <v>7.7570787709999998</v>
      </c>
      <c r="AI19" s="1">
        <v>-1.0383999999999999E-5</v>
      </c>
      <c r="AJ19">
        <v>216</v>
      </c>
      <c r="AK19" s="8">
        <f t="shared" si="13"/>
        <v>-6.5444494092731944E-5</v>
      </c>
      <c r="AL19" s="8" t="str">
        <f t="shared" si="14"/>
        <v>NA</v>
      </c>
      <c r="AM19" s="8">
        <f t="shared" si="15"/>
        <v>5.5060494092731943E-5</v>
      </c>
      <c r="AN19">
        <v>7.47701159</v>
      </c>
      <c r="AO19">
        <v>-2.8092688080000002E-4</v>
      </c>
      <c r="AP19">
        <v>216</v>
      </c>
      <c r="AQ19" s="8">
        <f t="shared" si="16"/>
        <v>-6.3081638755869122E-5</v>
      </c>
      <c r="AR19" s="8" t="str">
        <f t="shared" si="17"/>
        <v>NA</v>
      </c>
      <c r="AS19" s="8">
        <f t="shared" si="18"/>
        <v>-2.178452420441309E-4</v>
      </c>
      <c r="AT19">
        <v>7.4854985779999996</v>
      </c>
      <c r="AU19">
        <v>-2.648746918E-4</v>
      </c>
      <c r="AV19">
        <v>216</v>
      </c>
      <c r="AW19" s="8">
        <f t="shared" si="19"/>
        <v>-6.3153241307864285E-5</v>
      </c>
      <c r="AX19" s="8" t="str">
        <f t="shared" si="20"/>
        <v>NA</v>
      </c>
      <c r="AY19" s="8">
        <f t="shared" si="21"/>
        <v>-2.017214504921357E-4</v>
      </c>
      <c r="AZ19">
        <v>7.7513111119999998</v>
      </c>
      <c r="BA19" s="1">
        <v>6.4807999999999993E-5</v>
      </c>
      <c r="BB19">
        <v>216</v>
      </c>
      <c r="BC19" s="8">
        <f t="shared" si="22"/>
        <v>-1.4775628212912619E-4</v>
      </c>
      <c r="BD19" s="8" t="str">
        <f t="shared" si="23"/>
        <v>NA</v>
      </c>
      <c r="BE19" s="8">
        <f t="shared" si="24"/>
        <v>2.1256428212912618E-4</v>
      </c>
      <c r="BF19">
        <v>8.4364898200000003</v>
      </c>
      <c r="BG19" s="1">
        <v>-4.4962999999999996E-6</v>
      </c>
      <c r="BH19">
        <v>216</v>
      </c>
      <c r="BI19" s="8">
        <f t="shared" si="25"/>
        <v>-4.7233607195513277E-5</v>
      </c>
      <c r="BJ19" s="10" t="str">
        <f t="shared" si="26"/>
        <v>NA</v>
      </c>
      <c r="BK19" s="8">
        <f t="shared" si="27"/>
        <v>4.2737307195513277E-5</v>
      </c>
      <c r="BL19">
        <v>5.5959754520000002</v>
      </c>
      <c r="BM19">
        <v>-6.4601640100000004E-4</v>
      </c>
      <c r="BN19">
        <v>216</v>
      </c>
      <c r="BO19" s="8">
        <f t="shared" si="28"/>
        <v>-4.7211816873721808E-5</v>
      </c>
      <c r="BP19" s="8" t="str">
        <f t="shared" si="29"/>
        <v>NA</v>
      </c>
      <c r="BQ19" s="8">
        <f t="shared" si="30"/>
        <v>-5.9880458412627825E-4</v>
      </c>
      <c r="BR19">
        <v>6.1964888949999999</v>
      </c>
      <c r="BS19">
        <v>1.385999863E-4</v>
      </c>
      <c r="BT19">
        <v>216</v>
      </c>
      <c r="BU19" s="8">
        <f t="shared" si="31"/>
        <v>-1.1811810262165841E-4</v>
      </c>
      <c r="BV19" s="8" t="str">
        <f t="shared" si="32"/>
        <v>NA</v>
      </c>
      <c r="BW19" s="8">
        <f t="shared" si="33"/>
        <v>2.5671808892165841E-4</v>
      </c>
      <c r="BX19">
        <v>5.9428421350000002</v>
      </c>
      <c r="BY19">
        <v>-3.5437562789999999E-4</v>
      </c>
      <c r="BZ19">
        <v>216</v>
      </c>
      <c r="CA19" s="8">
        <f t="shared" si="34"/>
        <v>-5.0138242562658388E-5</v>
      </c>
      <c r="CB19" s="8" t="str">
        <f t="shared" si="35"/>
        <v>NA</v>
      </c>
      <c r="CC19" s="8">
        <f t="shared" si="36"/>
        <v>-3.0423738533734158E-4</v>
      </c>
      <c r="CD19">
        <v>6.3942184849999997</v>
      </c>
      <c r="CE19">
        <v>-2.7324482160000002E-4</v>
      </c>
      <c r="CF19">
        <v>216</v>
      </c>
      <c r="CG19" s="8">
        <f t="shared" si="37"/>
        <v>-3.5799486597706817E-5</v>
      </c>
      <c r="CH19" s="8" t="str">
        <f t="shared" si="38"/>
        <v>NA</v>
      </c>
      <c r="CI19" s="8">
        <f t="shared" si="39"/>
        <v>-2.3744533500229319E-4</v>
      </c>
      <c r="CJ19">
        <v>6.0553810270000001</v>
      </c>
      <c r="CK19" s="1">
        <v>8.9124999999999998E-5</v>
      </c>
      <c r="CL19">
        <v>216</v>
      </c>
      <c r="CM19" s="8">
        <f t="shared" si="40"/>
        <v>-1.1542829006561617E-4</v>
      </c>
      <c r="CN19" s="8" t="str">
        <f t="shared" si="41"/>
        <v>NA</v>
      </c>
      <c r="CO19" s="8">
        <f t="shared" si="42"/>
        <v>2.0455329006561617E-4</v>
      </c>
      <c r="CP19">
        <v>5.8690194819999997</v>
      </c>
      <c r="CQ19">
        <v>-2.1360964439999999E-4</v>
      </c>
      <c r="CR19">
        <v>216</v>
      </c>
      <c r="CS19" s="8">
        <f t="shared" si="43"/>
        <v>-4.9515419677807693E-5</v>
      </c>
      <c r="CT19" s="8" t="str">
        <f t="shared" si="44"/>
        <v>NA</v>
      </c>
      <c r="CU19" s="8">
        <f t="shared" si="0"/>
        <v>-1.6409422472219229E-4</v>
      </c>
      <c r="CV19">
        <v>6.3346138969999997</v>
      </c>
      <c r="CW19" s="1">
        <v>6.8717E-5</v>
      </c>
      <c r="CX19">
        <v>216</v>
      </c>
      <c r="CY19" s="8">
        <f t="shared" si="45"/>
        <v>-3.5465776754311025E-5</v>
      </c>
      <c r="CZ19" s="10" t="str">
        <f t="shared" si="46"/>
        <v>NA</v>
      </c>
      <c r="DA19" s="8">
        <f t="shared" si="47"/>
        <v>1.0418277675431102E-4</v>
      </c>
      <c r="DB19" t="s">
        <v>2</v>
      </c>
      <c r="DC19" s="5" t="s">
        <v>6</v>
      </c>
    </row>
    <row r="20" spans="1:107" x14ac:dyDescent="0.25">
      <c r="A20" s="9">
        <f>A19+20/24/60</f>
        <v>45624.387500000055</v>
      </c>
      <c r="B20" t="s">
        <v>0</v>
      </c>
      <c r="C20">
        <v>19</v>
      </c>
      <c r="D20" s="7">
        <v>45624</v>
      </c>
      <c r="E20">
        <v>9.1108333310000003</v>
      </c>
      <c r="F20">
        <v>13.978939779999999</v>
      </c>
      <c r="G20">
        <v>13.878712910000001</v>
      </c>
      <c r="H20">
        <v>14.039120410000001</v>
      </c>
      <c r="I20">
        <v>14.133726830000001</v>
      </c>
      <c r="J20">
        <v>7.8403499849999996</v>
      </c>
      <c r="K20" s="1">
        <v>6.0888999999999999E-5</v>
      </c>
      <c r="L20">
        <v>216</v>
      </c>
      <c r="M20" s="8">
        <f t="shared" si="1"/>
        <v>-1.4974268803366587E-4</v>
      </c>
      <c r="N20" s="8" t="str">
        <f t="shared" si="2"/>
        <v>NA</v>
      </c>
      <c r="O20" s="8">
        <f t="shared" si="3"/>
        <v>2.1063168803366587E-4</v>
      </c>
      <c r="P20">
        <v>8.1096407260000003</v>
      </c>
      <c r="Q20" s="1">
        <v>4.8449999999999999E-5</v>
      </c>
      <c r="R20">
        <v>216</v>
      </c>
      <c r="S20" s="8">
        <f t="shared" si="4"/>
        <v>-4.5438107890497095E-5</v>
      </c>
      <c r="T20" s="10" t="str">
        <f t="shared" si="5"/>
        <v>NA</v>
      </c>
      <c r="U20" s="8">
        <f t="shared" si="6"/>
        <v>9.3888107890497093E-5</v>
      </c>
      <c r="V20">
        <v>7.7205934750000003</v>
      </c>
      <c r="W20" s="1">
        <v>4.4707000000000002E-6</v>
      </c>
      <c r="X20">
        <v>216</v>
      </c>
      <c r="Y20" s="8">
        <f t="shared" si="7"/>
        <v>-1.4745546083701791E-4</v>
      </c>
      <c r="Z20" s="8" t="str">
        <f t="shared" si="8"/>
        <v>NA</v>
      </c>
      <c r="AA20" s="8">
        <f t="shared" si="9"/>
        <v>1.5192616083701792E-4</v>
      </c>
      <c r="AB20">
        <v>6.8938796849999999</v>
      </c>
      <c r="AC20">
        <v>-4.761845707E-4</v>
      </c>
      <c r="AD20">
        <v>216</v>
      </c>
      <c r="AE20" s="8">
        <f t="shared" si="10"/>
        <v>-5.8252466404306666E-5</v>
      </c>
      <c r="AF20" s="8" t="str">
        <f t="shared" si="11"/>
        <v>NA</v>
      </c>
      <c r="AG20" s="8">
        <f t="shared" si="12"/>
        <v>-4.1793210429569332E-4</v>
      </c>
      <c r="AH20">
        <v>7.7255990529999998</v>
      </c>
      <c r="AI20" s="1">
        <v>-3.3361999999999997E-5</v>
      </c>
      <c r="AJ20">
        <v>216</v>
      </c>
      <c r="AK20" s="8">
        <f t="shared" si="13"/>
        <v>-6.5280396504051528E-5</v>
      </c>
      <c r="AL20" s="8" t="str">
        <f t="shared" si="14"/>
        <v>NA</v>
      </c>
      <c r="AM20" s="8">
        <f t="shared" si="15"/>
        <v>3.1918396504051531E-5</v>
      </c>
      <c r="AN20">
        <v>7.1558268859999998</v>
      </c>
      <c r="AO20">
        <v>-3.1116478990000001E-4</v>
      </c>
      <c r="AP20">
        <v>216</v>
      </c>
      <c r="AQ20" s="8">
        <f t="shared" si="16"/>
        <v>-6.0465889211663752E-5</v>
      </c>
      <c r="AR20" s="8" t="str">
        <f t="shared" si="17"/>
        <v>NA</v>
      </c>
      <c r="AS20" s="8">
        <f t="shared" si="18"/>
        <v>-2.5069890068833624E-4</v>
      </c>
      <c r="AT20">
        <v>7.1451962829999998</v>
      </c>
      <c r="AU20">
        <v>-3.9801810320000002E-4</v>
      </c>
      <c r="AV20">
        <v>216</v>
      </c>
      <c r="AW20" s="8">
        <f t="shared" si="19"/>
        <v>-6.0376061876054396E-5</v>
      </c>
      <c r="AX20" s="8" t="str">
        <f t="shared" si="20"/>
        <v>NA</v>
      </c>
      <c r="AY20" s="8">
        <f t="shared" si="21"/>
        <v>-3.376420413239456E-4</v>
      </c>
      <c r="AZ20">
        <v>7.8102055769999996</v>
      </c>
      <c r="BA20" s="1">
        <v>4.5597999999999999E-5</v>
      </c>
      <c r="BB20">
        <v>216</v>
      </c>
      <c r="BC20" s="8">
        <f t="shared" si="22"/>
        <v>-1.491669605863275E-4</v>
      </c>
      <c r="BD20" s="8" t="str">
        <f t="shared" si="23"/>
        <v>NA</v>
      </c>
      <c r="BE20" s="8">
        <f t="shared" si="24"/>
        <v>1.9476496058632749E-4</v>
      </c>
      <c r="BF20">
        <v>8.4090990800000007</v>
      </c>
      <c r="BG20" s="1">
        <v>-2.6452E-5</v>
      </c>
      <c r="BH20">
        <v>216</v>
      </c>
      <c r="BI20" s="8">
        <f t="shared" si="25"/>
        <v>-4.7115965326787512E-5</v>
      </c>
      <c r="BJ20" s="10" t="str">
        <f t="shared" si="26"/>
        <v>NA</v>
      </c>
      <c r="BK20" s="8">
        <f t="shared" si="27"/>
        <v>2.0663965326787512E-5</v>
      </c>
      <c r="BL20">
        <v>5.056474068</v>
      </c>
      <c r="BM20">
        <v>-3.7184914060000001E-4</v>
      </c>
      <c r="BN20">
        <v>216</v>
      </c>
      <c r="BO20" s="8">
        <f t="shared" si="28"/>
        <v>-4.2726606675674511E-5</v>
      </c>
      <c r="BP20" s="8" t="str">
        <f t="shared" si="29"/>
        <v>NA</v>
      </c>
      <c r="BQ20" s="8">
        <f t="shared" si="30"/>
        <v>-3.2912253392432549E-4</v>
      </c>
      <c r="BR20">
        <v>6.3184152659999997</v>
      </c>
      <c r="BS20" s="1">
        <v>9.6403000000000005E-5</v>
      </c>
      <c r="BT20">
        <v>216</v>
      </c>
      <c r="BU20" s="8">
        <f t="shared" si="31"/>
        <v>-1.2067528718155685E-4</v>
      </c>
      <c r="BV20" s="8" t="str">
        <f t="shared" si="32"/>
        <v>NA</v>
      </c>
      <c r="BW20" s="8">
        <f t="shared" si="33"/>
        <v>2.1707828718155685E-4</v>
      </c>
      <c r="BX20">
        <v>5.5455564900000001</v>
      </c>
      <c r="BY20">
        <v>-3.6929040309999998E-4</v>
      </c>
      <c r="BZ20">
        <v>216</v>
      </c>
      <c r="CA20" s="8">
        <f t="shared" si="34"/>
        <v>-4.6859295184654761E-5</v>
      </c>
      <c r="CB20" s="8" t="str">
        <f t="shared" si="35"/>
        <v>NA</v>
      </c>
      <c r="CC20" s="8">
        <f t="shared" si="36"/>
        <v>-3.224311079153452E-4</v>
      </c>
      <c r="CD20">
        <v>6.2954412120000001</v>
      </c>
      <c r="CE20" s="1">
        <v>-1.1393E-6</v>
      </c>
      <c r="CF20">
        <v>216</v>
      </c>
      <c r="CG20" s="8">
        <f t="shared" si="37"/>
        <v>-3.5273194790496049E-5</v>
      </c>
      <c r="CH20" s="8" t="str">
        <f t="shared" si="38"/>
        <v>NA</v>
      </c>
      <c r="CI20" s="8">
        <f t="shared" si="39"/>
        <v>3.4133894790496052E-5</v>
      </c>
      <c r="CJ20">
        <v>6.1191370020000004</v>
      </c>
      <c r="CK20" s="1">
        <v>4.6898999999999999E-5</v>
      </c>
      <c r="CL20">
        <v>216</v>
      </c>
      <c r="CM20" s="8">
        <f t="shared" si="40"/>
        <v>-1.1686927559085841E-4</v>
      </c>
      <c r="CN20" s="8" t="str">
        <f t="shared" si="41"/>
        <v>NA</v>
      </c>
      <c r="CO20" s="8">
        <f t="shared" si="42"/>
        <v>1.6376827559085841E-4</v>
      </c>
      <c r="CP20">
        <v>5.5885328689999998</v>
      </c>
      <c r="CQ20">
        <v>-3.4043498810000001E-4</v>
      </c>
      <c r="CR20">
        <v>216</v>
      </c>
      <c r="CS20" s="8">
        <f t="shared" si="43"/>
        <v>-4.7222440494446491E-5</v>
      </c>
      <c r="CT20" s="8" t="str">
        <f t="shared" si="44"/>
        <v>NA</v>
      </c>
      <c r="CU20" s="8">
        <f t="shared" si="0"/>
        <v>-2.9321254760555351E-4</v>
      </c>
      <c r="CV20">
        <v>6.3717976629999997</v>
      </c>
      <c r="CW20" s="1">
        <v>2.6896000000000001E-5</v>
      </c>
      <c r="CX20">
        <v>216</v>
      </c>
      <c r="CY20" s="8">
        <f t="shared" si="45"/>
        <v>-3.5701018016690281E-5</v>
      </c>
      <c r="CZ20" s="10" t="str">
        <f t="shared" si="46"/>
        <v>NA</v>
      </c>
      <c r="DA20" s="8">
        <f t="shared" si="47"/>
        <v>6.2597018016690283E-5</v>
      </c>
      <c r="DB20" t="s">
        <v>2</v>
      </c>
      <c r="DC20" s="5" t="s">
        <v>6</v>
      </c>
    </row>
    <row r="21" spans="1:107" x14ac:dyDescent="0.25">
      <c r="A21" s="9">
        <f t="shared" ref="A21:A40" si="49">A20+20/24/60</f>
        <v>45624.401388888946</v>
      </c>
      <c r="B21" t="s">
        <v>0</v>
      </c>
      <c r="C21">
        <v>20</v>
      </c>
      <c r="D21" s="7">
        <v>45624</v>
      </c>
      <c r="E21">
        <v>9.2908333499999998</v>
      </c>
      <c r="F21">
        <v>13.98664816</v>
      </c>
      <c r="G21">
        <v>13.87155096</v>
      </c>
      <c r="H21">
        <v>13.97918984</v>
      </c>
      <c r="I21">
        <v>14.133550899999999</v>
      </c>
      <c r="J21">
        <v>7.9087286700000003</v>
      </c>
      <c r="K21" s="1">
        <v>7.4097000000000006E-5</v>
      </c>
      <c r="L21">
        <v>216</v>
      </c>
      <c r="M21" s="8">
        <f t="shared" si="1"/>
        <v>-1.5134031069253943E-4</v>
      </c>
      <c r="N21" s="8" t="str">
        <f t="shared" si="2"/>
        <v>NA</v>
      </c>
      <c r="O21" s="8">
        <f t="shared" si="3"/>
        <v>2.2543731069253945E-4</v>
      </c>
      <c r="P21">
        <v>8.1133925629999997</v>
      </c>
      <c r="Q21">
        <v>-1.154207872E-4</v>
      </c>
      <c r="R21">
        <v>216</v>
      </c>
      <c r="S21" s="8">
        <f t="shared" si="4"/>
        <v>-4.5493584961460875E-5</v>
      </c>
      <c r="T21" s="10" t="str">
        <f t="shared" si="5"/>
        <v>NA</v>
      </c>
      <c r="U21" s="8">
        <f t="shared" si="6"/>
        <v>-6.9927202238539131E-5</v>
      </c>
      <c r="V21">
        <v>7.7415638370000002</v>
      </c>
      <c r="W21" s="1">
        <v>3.1149999999999998E-5</v>
      </c>
      <c r="X21">
        <v>216</v>
      </c>
      <c r="Y21" s="8">
        <f t="shared" si="7"/>
        <v>-1.4814146814543679E-4</v>
      </c>
      <c r="Z21" s="8" t="str">
        <f t="shared" si="8"/>
        <v>NA</v>
      </c>
      <c r="AA21" s="8">
        <f t="shared" si="9"/>
        <v>1.7929146814543679E-4</v>
      </c>
      <c r="AB21">
        <v>6.471119474</v>
      </c>
      <c r="AC21">
        <v>-3.2467435329999999E-4</v>
      </c>
      <c r="AD21">
        <v>216</v>
      </c>
      <c r="AE21" s="8">
        <f t="shared" si="10"/>
        <v>-5.4765201775177087E-5</v>
      </c>
      <c r="AF21" s="8" t="str">
        <f t="shared" si="11"/>
        <v>NA</v>
      </c>
      <c r="AG21" s="8">
        <f t="shared" si="12"/>
        <v>-2.6990915152482289E-4</v>
      </c>
      <c r="AH21">
        <v>7.7237907290000001</v>
      </c>
      <c r="AI21" s="1">
        <v>1.7476E-5</v>
      </c>
      <c r="AJ21">
        <v>216</v>
      </c>
      <c r="AK21" s="8">
        <f t="shared" si="13"/>
        <v>-6.5366581384018372E-5</v>
      </c>
      <c r="AL21" s="8" t="str">
        <f t="shared" si="14"/>
        <v>NA</v>
      </c>
      <c r="AM21" s="8">
        <f t="shared" si="15"/>
        <v>8.2842581384018365E-5</v>
      </c>
      <c r="AN21">
        <v>6.8398411909999997</v>
      </c>
      <c r="AO21">
        <v>-2.8651920190000003E-4</v>
      </c>
      <c r="AP21">
        <v>216</v>
      </c>
      <c r="AQ21" s="8">
        <f t="shared" si="16"/>
        <v>-5.7885700370748951E-5</v>
      </c>
      <c r="AR21" s="8" t="str">
        <f t="shared" si="17"/>
        <v>NA</v>
      </c>
      <c r="AS21" s="8">
        <f t="shared" si="18"/>
        <v>-2.2863350152925108E-4</v>
      </c>
      <c r="AT21">
        <v>6.8367596949999996</v>
      </c>
      <c r="AU21">
        <v>-2.7033879660000001E-4</v>
      </c>
      <c r="AV21">
        <v>216</v>
      </c>
      <c r="AW21" s="8">
        <f t="shared" si="19"/>
        <v>-5.7859621614068991E-5</v>
      </c>
      <c r="AX21" s="8" t="str">
        <f t="shared" si="20"/>
        <v>NA</v>
      </c>
      <c r="AY21" s="8">
        <f t="shared" si="21"/>
        <v>-2.1247917498593103E-4</v>
      </c>
      <c r="AZ21">
        <v>7.862342108</v>
      </c>
      <c r="BA21" s="1">
        <v>4.3081999999999998E-5</v>
      </c>
      <c r="BB21">
        <v>216</v>
      </c>
      <c r="BC21" s="8">
        <f t="shared" si="22"/>
        <v>-1.5045266401783833E-4</v>
      </c>
      <c r="BD21" s="8" t="str">
        <f t="shared" si="23"/>
        <v>NA</v>
      </c>
      <c r="BE21" s="8">
        <f t="shared" si="24"/>
        <v>1.9353466401783833E-4</v>
      </c>
      <c r="BF21">
        <v>8.4229032549999996</v>
      </c>
      <c r="BG21" s="1">
        <v>2.4967E-5</v>
      </c>
      <c r="BH21">
        <v>216</v>
      </c>
      <c r="BI21" s="8">
        <f t="shared" si="25"/>
        <v>-4.7229079805774935E-5</v>
      </c>
      <c r="BJ21" s="10" t="str">
        <f t="shared" si="26"/>
        <v>NA</v>
      </c>
      <c r="BK21" s="8">
        <f t="shared" si="27"/>
        <v>7.2196079805774929E-5</v>
      </c>
      <c r="BL21">
        <v>4.7120037190000001</v>
      </c>
      <c r="BM21">
        <v>-3.0759011589999999E-4</v>
      </c>
      <c r="BN21">
        <v>216</v>
      </c>
      <c r="BO21" s="8">
        <f t="shared" si="28"/>
        <v>-3.9877773153971575E-5</v>
      </c>
      <c r="BP21" s="8" t="str">
        <f t="shared" si="29"/>
        <v>NA</v>
      </c>
      <c r="BQ21" s="8">
        <f t="shared" si="30"/>
        <v>-2.6771234274602842E-4</v>
      </c>
      <c r="BR21">
        <v>6.4212328789999997</v>
      </c>
      <c r="BS21" s="1">
        <v>7.3312000000000006E-5</v>
      </c>
      <c r="BT21">
        <v>216</v>
      </c>
      <c r="BU21" s="8">
        <f t="shared" si="31"/>
        <v>-1.2287580210246476E-4</v>
      </c>
      <c r="BV21" s="8" t="str">
        <f t="shared" si="32"/>
        <v>NA</v>
      </c>
      <c r="BW21" s="8">
        <f t="shared" si="33"/>
        <v>1.9618780210246475E-4</v>
      </c>
      <c r="BX21">
        <v>5.2241176410000003</v>
      </c>
      <c r="BY21">
        <v>-2.7459411790000001E-4</v>
      </c>
      <c r="BZ21">
        <v>216</v>
      </c>
      <c r="CA21" s="8">
        <f t="shared" si="34"/>
        <v>-4.421180258781097E-5</v>
      </c>
      <c r="CB21" s="8" t="str">
        <f t="shared" si="35"/>
        <v>NA</v>
      </c>
      <c r="CC21" s="8">
        <f t="shared" si="36"/>
        <v>-2.3038231531218904E-4</v>
      </c>
      <c r="CD21">
        <v>6.2622560399999996</v>
      </c>
      <c r="CE21">
        <v>-1.5733946940000001E-4</v>
      </c>
      <c r="CF21">
        <v>216</v>
      </c>
      <c r="CG21" s="8">
        <f t="shared" si="37"/>
        <v>-3.5113853421240097E-5</v>
      </c>
      <c r="CH21" s="8" t="str">
        <f t="shared" si="38"/>
        <v>NA</v>
      </c>
      <c r="CI21" s="8">
        <f t="shared" si="39"/>
        <v>-1.2222561597875992E-4</v>
      </c>
      <c r="CJ21">
        <v>6.1871435310000003</v>
      </c>
      <c r="CK21" s="1">
        <v>8.5382000000000003E-5</v>
      </c>
      <c r="CL21">
        <v>216</v>
      </c>
      <c r="CM21" s="8">
        <f t="shared" si="40"/>
        <v>-1.183963015235008E-4</v>
      </c>
      <c r="CN21" s="8" t="str">
        <f t="shared" si="41"/>
        <v>NA</v>
      </c>
      <c r="CO21" s="8">
        <f t="shared" si="42"/>
        <v>2.037783015235008E-4</v>
      </c>
      <c r="CP21">
        <v>5.3264934909999999</v>
      </c>
      <c r="CQ21">
        <v>-1.156722089E-4</v>
      </c>
      <c r="CR21">
        <v>216</v>
      </c>
      <c r="CS21" s="8">
        <f t="shared" si="43"/>
        <v>-4.507821126789822E-5</v>
      </c>
      <c r="CT21" s="8" t="str">
        <f t="shared" si="44"/>
        <v>NA</v>
      </c>
      <c r="CU21" s="8">
        <f t="shared" si="0"/>
        <v>-7.0593997632101773E-5</v>
      </c>
      <c r="CV21">
        <v>6.3939014079999996</v>
      </c>
      <c r="CW21" s="1">
        <v>-3.0487000000000001E-5</v>
      </c>
      <c r="CX21">
        <v>216</v>
      </c>
      <c r="CY21" s="8">
        <f t="shared" si="45"/>
        <v>-3.5852018090012922E-5</v>
      </c>
      <c r="CZ21" s="10" t="str">
        <f t="shared" si="46"/>
        <v>NA</v>
      </c>
      <c r="DA21" s="8">
        <f t="shared" si="47"/>
        <v>5.3650180900129203E-6</v>
      </c>
      <c r="DB21" t="s">
        <v>2</v>
      </c>
      <c r="DC21" s="5" t="s">
        <v>6</v>
      </c>
    </row>
    <row r="22" spans="1:107" x14ac:dyDescent="0.25">
      <c r="A22" s="9">
        <f t="shared" si="49"/>
        <v>45624.415277777836</v>
      </c>
      <c r="B22" t="s">
        <v>0</v>
      </c>
      <c r="C22">
        <v>21</v>
      </c>
      <c r="D22" s="7">
        <v>45624</v>
      </c>
      <c r="E22">
        <v>9.4708333370000002</v>
      </c>
      <c r="F22">
        <v>13.971097200000001</v>
      </c>
      <c r="G22">
        <v>13.868689789999999</v>
      </c>
      <c r="H22">
        <v>13.9960416</v>
      </c>
      <c r="I22">
        <v>14.095027869999999</v>
      </c>
      <c r="J22">
        <v>7.93568008</v>
      </c>
      <c r="K22" s="1">
        <v>1.6416000000000001E-6</v>
      </c>
      <c r="L22">
        <v>216</v>
      </c>
      <c r="M22" s="8">
        <f t="shared" si="1"/>
        <v>-1.5214870249009716E-4</v>
      </c>
      <c r="N22" s="8" t="str">
        <f t="shared" si="2"/>
        <v>NA</v>
      </c>
      <c r="O22" s="8">
        <f t="shared" si="3"/>
        <v>1.5379030249009716E-4</v>
      </c>
      <c r="P22">
        <v>7.4273717469999996</v>
      </c>
      <c r="Q22">
        <v>-1.016184019E-3</v>
      </c>
      <c r="R22">
        <v>216</v>
      </c>
      <c r="S22" s="8">
        <f t="shared" si="4"/>
        <v>-4.1678456912115005E-5</v>
      </c>
      <c r="T22" s="10" t="str">
        <f t="shared" si="5"/>
        <v>NA</v>
      </c>
      <c r="U22" s="8">
        <f t="shared" si="6"/>
        <v>-9.7450556208788499E-4</v>
      </c>
      <c r="V22">
        <v>7.7387735639999997</v>
      </c>
      <c r="W22" s="1">
        <v>-1.471E-5</v>
      </c>
      <c r="X22">
        <v>216</v>
      </c>
      <c r="Y22" s="8">
        <f t="shared" si="7"/>
        <v>-1.4837346575937886E-4</v>
      </c>
      <c r="Z22" s="8" t="str">
        <f t="shared" si="8"/>
        <v>NA</v>
      </c>
      <c r="AA22" s="8">
        <f t="shared" si="9"/>
        <v>1.3366346575937886E-4</v>
      </c>
      <c r="AB22">
        <v>6.0522208409999996</v>
      </c>
      <c r="AC22">
        <v>-3.8910161990000003E-4</v>
      </c>
      <c r="AD22">
        <v>216</v>
      </c>
      <c r="AE22" s="8">
        <f t="shared" si="10"/>
        <v>-5.1299561144021303E-5</v>
      </c>
      <c r="AF22" s="8" t="str">
        <f t="shared" si="11"/>
        <v>NA</v>
      </c>
      <c r="AG22" s="8">
        <f t="shared" si="12"/>
        <v>-3.3780205875597871E-4</v>
      </c>
      <c r="AH22">
        <v>7.7084495579999999</v>
      </c>
      <c r="AI22" s="1">
        <v>-2.6203E-5</v>
      </c>
      <c r="AJ22">
        <v>216</v>
      </c>
      <c r="AK22" s="8">
        <f t="shared" si="13"/>
        <v>-6.5338012246242991E-5</v>
      </c>
      <c r="AL22" s="8" t="str">
        <f t="shared" si="14"/>
        <v>NA</v>
      </c>
      <c r="AM22" s="8">
        <f t="shared" si="15"/>
        <v>3.9135012246242991E-5</v>
      </c>
      <c r="AN22">
        <v>6.5251435170000001</v>
      </c>
      <c r="AO22">
        <v>-3.4134449589999998E-4</v>
      </c>
      <c r="AP22">
        <v>216</v>
      </c>
      <c r="AQ22" s="8">
        <f t="shared" si="16"/>
        <v>-5.5308126986415062E-5</v>
      </c>
      <c r="AR22" s="8" t="str">
        <f t="shared" si="17"/>
        <v>NA</v>
      </c>
      <c r="AS22" s="8">
        <f t="shared" si="18"/>
        <v>-2.8603636891358494E-4</v>
      </c>
      <c r="AT22">
        <v>6.4639004729999998</v>
      </c>
      <c r="AU22">
        <v>-4.6832050680000001E-4</v>
      </c>
      <c r="AV22">
        <v>216</v>
      </c>
      <c r="AW22" s="8">
        <f t="shared" si="19"/>
        <v>-5.4789021460879596E-5</v>
      </c>
      <c r="AX22" s="8" t="str">
        <f t="shared" si="20"/>
        <v>NA</v>
      </c>
      <c r="AY22" s="8">
        <f t="shared" si="21"/>
        <v>-4.1353148533912042E-4</v>
      </c>
      <c r="AZ22">
        <v>7.8733055500000004</v>
      </c>
      <c r="BA22" s="1">
        <v>-6.9294000000000001E-6</v>
      </c>
      <c r="BB22">
        <v>216</v>
      </c>
      <c r="BC22" s="8">
        <f t="shared" si="22"/>
        <v>-1.5095281206706367E-4</v>
      </c>
      <c r="BD22" s="8" t="str">
        <f t="shared" si="23"/>
        <v>NA</v>
      </c>
      <c r="BE22" s="8">
        <f t="shared" si="24"/>
        <v>1.4402341206706367E-4</v>
      </c>
      <c r="BF22">
        <v>8.4045759039999997</v>
      </c>
      <c r="BG22" s="1">
        <v>-3.3872999999999999E-5</v>
      </c>
      <c r="BH22">
        <v>216</v>
      </c>
      <c r="BI22" s="8">
        <f t="shared" si="25"/>
        <v>-4.7162006509361816E-5</v>
      </c>
      <c r="BJ22" s="10" t="str">
        <f t="shared" si="26"/>
        <v>NA</v>
      </c>
      <c r="BK22" s="8">
        <f t="shared" si="27"/>
        <v>1.3289006509361817E-5</v>
      </c>
      <c r="BL22">
        <v>4.3746500079999997</v>
      </c>
      <c r="BM22">
        <v>-3.165429397E-4</v>
      </c>
      <c r="BN22">
        <v>216</v>
      </c>
      <c r="BO22" s="8">
        <f t="shared" si="28"/>
        <v>-3.7080210961371511E-5</v>
      </c>
      <c r="BP22" s="8" t="str">
        <f t="shared" si="29"/>
        <v>NA</v>
      </c>
      <c r="BQ22" s="8">
        <f t="shared" si="30"/>
        <v>-2.7946272873862848E-4</v>
      </c>
      <c r="BR22">
        <v>6.4657810290000004</v>
      </c>
      <c r="BS22" s="1">
        <v>2.8439999999999999E-5</v>
      </c>
      <c r="BT22">
        <v>216</v>
      </c>
      <c r="BU22" s="8">
        <f t="shared" si="31"/>
        <v>-1.2396671542074506E-4</v>
      </c>
      <c r="BV22" s="8" t="str">
        <f t="shared" si="32"/>
        <v>NA</v>
      </c>
      <c r="BW22" s="8">
        <f t="shared" si="33"/>
        <v>1.5240671542074506E-4</v>
      </c>
      <c r="BX22">
        <v>4.875550456</v>
      </c>
      <c r="BY22">
        <v>-3.6513649020000001E-4</v>
      </c>
      <c r="BZ22">
        <v>216</v>
      </c>
      <c r="CA22" s="8">
        <f t="shared" si="34"/>
        <v>-4.1325920732100556E-5</v>
      </c>
      <c r="CB22" s="8" t="str">
        <f t="shared" si="35"/>
        <v>NA</v>
      </c>
      <c r="CC22" s="8">
        <f t="shared" si="36"/>
        <v>-3.2381056946789944E-4</v>
      </c>
      <c r="CD22">
        <v>5.1109129409999996</v>
      </c>
      <c r="CE22">
        <v>-1.334216331E-3</v>
      </c>
      <c r="CF22">
        <v>216</v>
      </c>
      <c r="CG22" s="8">
        <f t="shared" si="37"/>
        <v>-2.8679723063421279E-5</v>
      </c>
      <c r="CH22" s="8" t="str">
        <f t="shared" si="38"/>
        <v>NA</v>
      </c>
      <c r="CI22" s="8">
        <f t="shared" si="39"/>
        <v>-1.3055366079365788E-3</v>
      </c>
      <c r="CJ22">
        <v>6.2291509129999998</v>
      </c>
      <c r="CK22" s="1">
        <v>1.2982E-5</v>
      </c>
      <c r="CL22">
        <v>216</v>
      </c>
      <c r="CM22" s="8">
        <f t="shared" si="40"/>
        <v>-1.1942986857755916E-4</v>
      </c>
      <c r="CN22" s="8" t="str">
        <f t="shared" si="41"/>
        <v>NA</v>
      </c>
      <c r="CO22" s="8">
        <f t="shared" si="42"/>
        <v>1.3241186857755916E-4</v>
      </c>
      <c r="CP22">
        <v>5.0695148259999998</v>
      </c>
      <c r="CQ22">
        <v>-3.1525252939999999E-4</v>
      </c>
      <c r="CR22">
        <v>216</v>
      </c>
      <c r="CS22" s="8">
        <f t="shared" si="43"/>
        <v>-4.2969992771106406E-5</v>
      </c>
      <c r="CT22" s="8" t="str">
        <f t="shared" si="44"/>
        <v>NA</v>
      </c>
      <c r="CU22" s="8">
        <f t="shared" si="0"/>
        <v>-2.722825366288936E-4</v>
      </c>
      <c r="CV22">
        <v>6.4413194550000004</v>
      </c>
      <c r="CW22" s="1">
        <v>1.7291000000000001E-5</v>
      </c>
      <c r="CX22">
        <v>216</v>
      </c>
      <c r="CY22" s="8">
        <f t="shared" si="45"/>
        <v>-3.6145256290803189E-5</v>
      </c>
      <c r="CZ22" s="10" t="str">
        <f t="shared" si="46"/>
        <v>NA</v>
      </c>
      <c r="DA22" s="8">
        <f t="shared" si="47"/>
        <v>5.343625629080319E-5</v>
      </c>
      <c r="DB22" t="s">
        <v>2</v>
      </c>
      <c r="DC22" s="5" t="s">
        <v>6</v>
      </c>
    </row>
    <row r="23" spans="1:107" x14ac:dyDescent="0.25">
      <c r="A23" s="9">
        <f t="shared" si="49"/>
        <v>45624.429166666727</v>
      </c>
      <c r="B23" t="s">
        <v>0</v>
      </c>
      <c r="C23">
        <v>22</v>
      </c>
      <c r="D23" s="7">
        <v>45624</v>
      </c>
      <c r="E23">
        <v>10.21583334</v>
      </c>
      <c r="F23">
        <v>13.979941650000001</v>
      </c>
      <c r="G23">
        <v>13.88735823</v>
      </c>
      <c r="H23">
        <v>13.99033749</v>
      </c>
      <c r="I23">
        <v>14.09118748</v>
      </c>
      <c r="J23">
        <v>5.1529745880000002</v>
      </c>
      <c r="K23">
        <v>2.3609263569999999E-4</v>
      </c>
      <c r="L23">
        <v>240</v>
      </c>
      <c r="M23" s="8">
        <f t="shared" si="1"/>
        <v>-9.8986655879710844E-5</v>
      </c>
      <c r="N23" s="8" t="str">
        <f t="shared" si="2"/>
        <v>NA</v>
      </c>
      <c r="O23" s="8">
        <f t="shared" si="3"/>
        <v>3.3507929157971085E-4</v>
      </c>
      <c r="P23">
        <v>5.7223024899999997</v>
      </c>
      <c r="Q23">
        <v>1.5786514150000001E-4</v>
      </c>
      <c r="R23">
        <v>240</v>
      </c>
      <c r="S23" s="8">
        <f t="shared" si="4"/>
        <v>-3.2134817032081918E-5</v>
      </c>
      <c r="T23" s="10" t="str">
        <f t="shared" si="5"/>
        <v>NA</v>
      </c>
      <c r="U23" s="8">
        <f t="shared" si="6"/>
        <v>1.8999995853208194E-4</v>
      </c>
      <c r="V23">
        <v>5.0986208399999997</v>
      </c>
      <c r="W23" s="1">
        <v>5.8479E-5</v>
      </c>
      <c r="X23">
        <v>240</v>
      </c>
      <c r="Y23" s="8">
        <f t="shared" si="7"/>
        <v>-9.7942541328558603E-5</v>
      </c>
      <c r="Z23" s="8" t="str">
        <f t="shared" si="8"/>
        <v>NA</v>
      </c>
      <c r="AA23" s="8">
        <f t="shared" si="9"/>
        <v>1.564215413285586E-4</v>
      </c>
      <c r="AB23">
        <v>4.7364358429999998</v>
      </c>
      <c r="AC23">
        <v>-3.0489471689999997E-4</v>
      </c>
      <c r="AD23">
        <v>240</v>
      </c>
      <c r="AE23" s="8">
        <f t="shared" si="10"/>
        <v>-4.0208984792162672E-5</v>
      </c>
      <c r="AF23" s="8" t="str">
        <f t="shared" si="11"/>
        <v>NA</v>
      </c>
      <c r="AG23" s="8">
        <f t="shared" si="12"/>
        <v>-2.6468573210783732E-4</v>
      </c>
      <c r="AH23">
        <v>5.3808833299999996</v>
      </c>
      <c r="AI23" s="1">
        <v>2.0837000000000001E-5</v>
      </c>
      <c r="AJ23">
        <v>240</v>
      </c>
      <c r="AK23" s="8">
        <f t="shared" si="13"/>
        <v>-4.5679887399748235E-5</v>
      </c>
      <c r="AL23" s="8" t="str">
        <f t="shared" si="14"/>
        <v>NA</v>
      </c>
      <c r="AM23" s="8">
        <f t="shared" si="15"/>
        <v>6.6516887399748232E-5</v>
      </c>
      <c r="AN23">
        <v>4.9163812399999998</v>
      </c>
      <c r="AO23">
        <v>-2.7154998569999997E-4</v>
      </c>
      <c r="AP23">
        <v>240</v>
      </c>
      <c r="AQ23" s="8">
        <f t="shared" si="16"/>
        <v>-4.1736593730872553E-5</v>
      </c>
      <c r="AR23" s="8" t="str">
        <f t="shared" si="17"/>
        <v>NA</v>
      </c>
      <c r="AS23" s="8">
        <f t="shared" si="18"/>
        <v>-2.2981339196912742E-4</v>
      </c>
      <c r="AT23">
        <v>4.8963320929999998</v>
      </c>
      <c r="AU23">
        <v>-3.158580777E-4</v>
      </c>
      <c r="AV23">
        <v>240</v>
      </c>
      <c r="AW23" s="8">
        <f t="shared" si="19"/>
        <v>-4.1566390676605441E-5</v>
      </c>
      <c r="AX23" s="8" t="str">
        <f t="shared" si="20"/>
        <v>NA</v>
      </c>
      <c r="AY23" s="8">
        <f t="shared" si="21"/>
        <v>-2.7429168702339458E-4</v>
      </c>
      <c r="AZ23">
        <v>5.2277320759999997</v>
      </c>
      <c r="BA23">
        <v>1.1080767519999999E-4</v>
      </c>
      <c r="BB23">
        <v>240</v>
      </c>
      <c r="BC23" s="8">
        <f t="shared" si="22"/>
        <v>-1.0042271841266421E-4</v>
      </c>
      <c r="BD23" s="8" t="str">
        <f t="shared" si="23"/>
        <v>NA</v>
      </c>
      <c r="BE23" s="8">
        <f t="shared" si="24"/>
        <v>2.1123039361266419E-4</v>
      </c>
      <c r="BF23">
        <v>8.3964908559999998</v>
      </c>
      <c r="BG23" s="1">
        <v>-3.1032999999999999E-5</v>
      </c>
      <c r="BH23">
        <v>240</v>
      </c>
      <c r="BI23" s="8">
        <f t="shared" si="25"/>
        <v>-4.7152295398684678E-5</v>
      </c>
      <c r="BJ23" s="10" t="str">
        <f t="shared" si="26"/>
        <v>NA</v>
      </c>
      <c r="BK23" s="8">
        <f t="shared" si="27"/>
        <v>1.6119295398684679E-5</v>
      </c>
      <c r="BL23">
        <v>4.0845579049999996</v>
      </c>
      <c r="BM23">
        <v>-3.4847936890000002E-4</v>
      </c>
      <c r="BN23">
        <v>240</v>
      </c>
      <c r="BO23" s="8">
        <f t="shared" si="28"/>
        <v>-3.4675002919669615E-5</v>
      </c>
      <c r="BP23" s="8" t="str">
        <f t="shared" si="29"/>
        <v>NA</v>
      </c>
      <c r="BQ23" s="8">
        <f t="shared" si="30"/>
        <v>-3.138043659803304E-4</v>
      </c>
      <c r="BR23">
        <v>4.451340429</v>
      </c>
      <c r="BS23">
        <v>1.2742161329999999E-4</v>
      </c>
      <c r="BT23">
        <v>240</v>
      </c>
      <c r="BU23" s="8">
        <f t="shared" si="31"/>
        <v>-8.5508534095038983E-5</v>
      </c>
      <c r="BV23" s="8" t="str">
        <f t="shared" si="32"/>
        <v>NA</v>
      </c>
      <c r="BW23" s="8">
        <f t="shared" si="33"/>
        <v>2.1293014739503897E-4</v>
      </c>
      <c r="BX23">
        <v>4.2405549960000002</v>
      </c>
      <c r="BY23">
        <v>-3.5697409060000002E-4</v>
      </c>
      <c r="BZ23">
        <v>240</v>
      </c>
      <c r="CA23" s="8">
        <f t="shared" si="34"/>
        <v>-3.5999307706550824E-5</v>
      </c>
      <c r="CB23" s="8" t="str">
        <f t="shared" si="35"/>
        <v>NA</v>
      </c>
      <c r="CC23" s="8">
        <f t="shared" si="36"/>
        <v>-3.209747828934492E-4</v>
      </c>
      <c r="CD23">
        <v>4.5034837579999998</v>
      </c>
      <c r="CE23" s="1">
        <v>6.0585999999999999E-6</v>
      </c>
      <c r="CF23">
        <v>240</v>
      </c>
      <c r="CG23" s="8">
        <f t="shared" si="37"/>
        <v>-2.5290279013244316E-5</v>
      </c>
      <c r="CH23" s="8" t="str">
        <f t="shared" si="38"/>
        <v>NA</v>
      </c>
      <c r="CI23" s="8">
        <f t="shared" si="39"/>
        <v>3.1348879013244312E-5</v>
      </c>
      <c r="CJ23">
        <v>4.3195995890000001</v>
      </c>
      <c r="CK23" s="1">
        <v>6.5275000000000001E-5</v>
      </c>
      <c r="CL23">
        <v>240</v>
      </c>
      <c r="CM23" s="8">
        <f t="shared" si="40"/>
        <v>-8.2977843331542432E-5</v>
      </c>
      <c r="CN23" s="8" t="str">
        <f t="shared" si="41"/>
        <v>NA</v>
      </c>
      <c r="CO23" s="8">
        <f t="shared" si="42"/>
        <v>1.4825284333154243E-4</v>
      </c>
      <c r="CP23">
        <v>4.0519804119999998</v>
      </c>
      <c r="CQ23">
        <v>-1.844061518E-4</v>
      </c>
      <c r="CR23">
        <v>250</v>
      </c>
      <c r="CS23" s="8">
        <f t="shared" si="43"/>
        <v>-3.4398443083534664E-5</v>
      </c>
      <c r="CT23" s="8" t="str">
        <f t="shared" si="44"/>
        <v>NA</v>
      </c>
      <c r="CU23" s="8">
        <f t="shared" si="0"/>
        <v>-1.5000770871646533E-4</v>
      </c>
      <c r="CV23">
        <v>4.9810712620000004</v>
      </c>
      <c r="CW23">
        <v>1.057361511E-4</v>
      </c>
      <c r="CX23">
        <v>240</v>
      </c>
      <c r="CY23" s="8">
        <f t="shared" si="45"/>
        <v>-2.7972274081605111E-5</v>
      </c>
      <c r="CZ23" s="10" t="str">
        <f t="shared" si="46"/>
        <v>NA</v>
      </c>
      <c r="DA23" s="8">
        <f t="shared" si="47"/>
        <v>1.3370842518160511E-4</v>
      </c>
      <c r="DB23" t="s">
        <v>3</v>
      </c>
      <c r="DC23" s="5" t="s">
        <v>6</v>
      </c>
    </row>
    <row r="24" spans="1:107" x14ac:dyDescent="0.25">
      <c r="A24" s="9">
        <f t="shared" si="49"/>
        <v>45624.443055555617</v>
      </c>
      <c r="B24" t="s">
        <v>0</v>
      </c>
      <c r="C24">
        <v>23</v>
      </c>
      <c r="D24" s="7">
        <v>45624</v>
      </c>
      <c r="E24">
        <v>10.415833299999999</v>
      </c>
      <c r="F24">
        <v>13.989808399999999</v>
      </c>
      <c r="G24">
        <v>13.873237469999999</v>
      </c>
      <c r="H24">
        <v>14.02829996</v>
      </c>
      <c r="I24">
        <v>14.162383330000001</v>
      </c>
      <c r="J24">
        <v>5.3897100050000004</v>
      </c>
      <c r="K24">
        <v>1.456726206E-4</v>
      </c>
      <c r="L24">
        <v>240</v>
      </c>
      <c r="M24" s="8">
        <f t="shared" si="1"/>
        <v>-1.0373301469683468E-4</v>
      </c>
      <c r="N24" s="8" t="str">
        <f t="shared" si="2"/>
        <v>NA</v>
      </c>
      <c r="O24" s="8">
        <f t="shared" si="3"/>
        <v>2.4940563529683469E-4</v>
      </c>
      <c r="P24">
        <v>5.861715845</v>
      </c>
      <c r="Q24">
        <v>1.0288231E-4</v>
      </c>
      <c r="R24">
        <v>240</v>
      </c>
      <c r="S24" s="8">
        <f t="shared" si="4"/>
        <v>-3.2942615926449814E-5</v>
      </c>
      <c r="T24" s="10" t="str">
        <f t="shared" si="5"/>
        <v>NA</v>
      </c>
      <c r="U24" s="8">
        <f t="shared" si="6"/>
        <v>1.3582492592644982E-4</v>
      </c>
      <c r="V24">
        <v>5.1636420950000002</v>
      </c>
      <c r="W24" s="1">
        <v>4.7620999999999997E-5</v>
      </c>
      <c r="X24">
        <v>240</v>
      </c>
      <c r="Y24" s="8">
        <f t="shared" si="7"/>
        <v>-9.9382000299258981E-5</v>
      </c>
      <c r="Z24" s="8" t="str">
        <f t="shared" si="8"/>
        <v>NA</v>
      </c>
      <c r="AA24" s="8">
        <f t="shared" si="9"/>
        <v>1.4700300029925898E-4</v>
      </c>
      <c r="AB24">
        <v>4.2448558350000001</v>
      </c>
      <c r="AC24">
        <v>-4.9002416510000001E-4</v>
      </c>
      <c r="AD24">
        <v>240</v>
      </c>
      <c r="AE24" s="8">
        <f t="shared" si="10"/>
        <v>-3.6091582115434954E-5</v>
      </c>
      <c r="AF24" s="8" t="str">
        <f t="shared" si="11"/>
        <v>NA</v>
      </c>
      <c r="AG24" s="8">
        <f t="shared" si="12"/>
        <v>-4.5393258298456507E-4</v>
      </c>
      <c r="AH24">
        <v>5.4154166559999997</v>
      </c>
      <c r="AI24" s="1">
        <v>3.4489000000000001E-5</v>
      </c>
      <c r="AJ24">
        <v>240</v>
      </c>
      <c r="AK24" s="8">
        <f t="shared" si="13"/>
        <v>-4.6044191493565337E-5</v>
      </c>
      <c r="AL24" s="8" t="str">
        <f t="shared" si="14"/>
        <v>NA</v>
      </c>
      <c r="AM24" s="8">
        <f t="shared" si="15"/>
        <v>8.0533191493565345E-5</v>
      </c>
      <c r="AN24">
        <v>4.5763629259999998</v>
      </c>
      <c r="AO24">
        <v>-3.053244239E-4</v>
      </c>
      <c r="AP24">
        <v>240</v>
      </c>
      <c r="AQ24" s="8">
        <f t="shared" si="16"/>
        <v>-3.8910197366870336E-5</v>
      </c>
      <c r="AR24" s="8" t="str">
        <f t="shared" si="17"/>
        <v>NA</v>
      </c>
      <c r="AS24" s="8">
        <f t="shared" si="18"/>
        <v>-2.6641422653312969E-4</v>
      </c>
      <c r="AT24">
        <v>4.5044795750000004</v>
      </c>
      <c r="AU24">
        <v>-3.2413507089999998E-4</v>
      </c>
      <c r="AV24">
        <v>240</v>
      </c>
      <c r="AW24" s="8">
        <f t="shared" si="19"/>
        <v>-3.8299014333524961E-5</v>
      </c>
      <c r="AX24" s="8" t="str">
        <f t="shared" si="20"/>
        <v>NA</v>
      </c>
      <c r="AY24" s="8">
        <f t="shared" si="21"/>
        <v>-2.8583605656647501E-4</v>
      </c>
      <c r="AZ24">
        <v>5.3561300100000002</v>
      </c>
      <c r="BA24" s="1">
        <v>8.5158E-5</v>
      </c>
      <c r="BB24">
        <v>240</v>
      </c>
      <c r="BC24" s="8">
        <f t="shared" si="22"/>
        <v>-1.0308671756551903E-4</v>
      </c>
      <c r="BD24" s="8" t="str">
        <f t="shared" si="23"/>
        <v>NA</v>
      </c>
      <c r="BE24" s="8">
        <f t="shared" si="24"/>
        <v>1.8824471756551903E-4</v>
      </c>
      <c r="BF24">
        <v>8.3823704120000002</v>
      </c>
      <c r="BG24" s="1">
        <v>2.9952999999999999E-5</v>
      </c>
      <c r="BH24">
        <v>240</v>
      </c>
      <c r="BI24" s="8">
        <f t="shared" si="25"/>
        <v>-4.7108596925812413E-5</v>
      </c>
      <c r="BJ24" s="10" t="str">
        <f t="shared" si="26"/>
        <v>NA</v>
      </c>
      <c r="BK24" s="8">
        <f t="shared" si="27"/>
        <v>7.7061596925812409E-5</v>
      </c>
      <c r="BL24">
        <v>3.6549529199999999</v>
      </c>
      <c r="BM24">
        <v>-2.7976960159999998E-4</v>
      </c>
      <c r="BN24">
        <v>240</v>
      </c>
      <c r="BO24" s="8">
        <f t="shared" si="28"/>
        <v>-3.1075974913581196E-5</v>
      </c>
      <c r="BP24" s="8" t="str">
        <f t="shared" si="29"/>
        <v>NA</v>
      </c>
      <c r="BQ24" s="8">
        <f t="shared" si="30"/>
        <v>-2.4869362668641877E-4</v>
      </c>
      <c r="BR24">
        <v>4.57901208</v>
      </c>
      <c r="BS24" s="1">
        <v>9.8288999999999994E-5</v>
      </c>
      <c r="BT24">
        <v>240</v>
      </c>
      <c r="BU24" s="8">
        <f t="shared" si="31"/>
        <v>-8.8129922936665213E-5</v>
      </c>
      <c r="BV24" s="8" t="str">
        <f t="shared" si="32"/>
        <v>NA</v>
      </c>
      <c r="BW24" s="8">
        <f t="shared" si="33"/>
        <v>1.8641892293666521E-4</v>
      </c>
      <c r="BX24">
        <v>3.861409997</v>
      </c>
      <c r="BY24">
        <v>-2.3569495680000001E-4</v>
      </c>
      <c r="BZ24">
        <v>240</v>
      </c>
      <c r="CA24" s="8">
        <f t="shared" si="34"/>
        <v>-3.2831361394888683E-5</v>
      </c>
      <c r="CB24" s="8" t="str">
        <f t="shared" si="35"/>
        <v>NA</v>
      </c>
      <c r="CC24" s="8">
        <f t="shared" si="36"/>
        <v>-2.0286359540511132E-4</v>
      </c>
      <c r="CD24">
        <v>4.5395204109999998</v>
      </c>
      <c r="CE24" s="1">
        <v>4.0259000000000002E-5</v>
      </c>
      <c r="CF24">
        <v>240</v>
      </c>
      <c r="CG24" s="8">
        <f t="shared" si="37"/>
        <v>-2.5511928818148401E-5</v>
      </c>
      <c r="CH24" s="8" t="str">
        <f t="shared" si="38"/>
        <v>NA</v>
      </c>
      <c r="CI24" s="8">
        <f t="shared" si="39"/>
        <v>6.5770928818148399E-5</v>
      </c>
      <c r="CJ24">
        <v>4.3960100019999997</v>
      </c>
      <c r="CK24" s="1">
        <v>7.5714E-5</v>
      </c>
      <c r="CL24">
        <v>240</v>
      </c>
      <c r="CM24" s="8">
        <f t="shared" si="40"/>
        <v>-8.4607774763736698E-5</v>
      </c>
      <c r="CN24" s="8" t="str">
        <f t="shared" si="41"/>
        <v>NA</v>
      </c>
      <c r="CO24" s="8">
        <f t="shared" si="42"/>
        <v>1.603217747637367E-4</v>
      </c>
      <c r="CP24">
        <v>3.782790002</v>
      </c>
      <c r="CQ24">
        <v>-2.1973955480000001E-4</v>
      </c>
      <c r="CR24">
        <v>240</v>
      </c>
      <c r="CS24" s="8">
        <f t="shared" si="43"/>
        <v>-3.2162900529372014E-5</v>
      </c>
      <c r="CT24" s="8" t="str">
        <f t="shared" si="44"/>
        <v>NA</v>
      </c>
      <c r="CU24" s="8">
        <f t="shared" si="0"/>
        <v>-1.87576654270628E-4</v>
      </c>
      <c r="CV24">
        <v>4.9841579119999997</v>
      </c>
      <c r="CW24" s="1">
        <v>5.2788999999999999E-5</v>
      </c>
      <c r="CX24">
        <v>240</v>
      </c>
      <c r="CY24" s="8">
        <f t="shared" si="45"/>
        <v>-2.8010774345509413E-5</v>
      </c>
      <c r="CZ24" s="10" t="str">
        <f t="shared" si="46"/>
        <v>NA</v>
      </c>
      <c r="DA24" s="8">
        <f t="shared" si="47"/>
        <v>8.0799774345509409E-5</v>
      </c>
      <c r="DB24" t="s">
        <v>3</v>
      </c>
      <c r="DC24" s="5" t="s">
        <v>6</v>
      </c>
    </row>
    <row r="25" spans="1:107" x14ac:dyDescent="0.25">
      <c r="A25" s="9">
        <f t="shared" si="49"/>
        <v>45624.456944444508</v>
      </c>
      <c r="B25" t="s">
        <v>0</v>
      </c>
      <c r="C25">
        <v>24</v>
      </c>
      <c r="D25" s="7">
        <v>45624</v>
      </c>
      <c r="E25">
        <v>10.85750006</v>
      </c>
      <c r="F25">
        <v>13.99567922</v>
      </c>
      <c r="G25">
        <v>13.89116662</v>
      </c>
      <c r="H25">
        <v>14.005829139999999</v>
      </c>
      <c r="I25">
        <v>14.106412499999999</v>
      </c>
      <c r="J25">
        <v>5.5061512490000002</v>
      </c>
      <c r="K25" s="1">
        <v>6.0643999999999997E-5</v>
      </c>
      <c r="L25">
        <v>240</v>
      </c>
      <c r="M25" s="8">
        <f t="shared" si="1"/>
        <v>-1.0617715709424054E-4</v>
      </c>
      <c r="N25" s="8" t="str">
        <f t="shared" si="2"/>
        <v>NA</v>
      </c>
      <c r="O25" s="8">
        <f t="shared" si="3"/>
        <v>1.6682115709424055E-4</v>
      </c>
      <c r="P25">
        <v>5.958924584</v>
      </c>
      <c r="Q25" s="1">
        <v>-3.5920999999999997E-5</v>
      </c>
      <c r="R25">
        <v>240</v>
      </c>
      <c r="S25" s="8">
        <f t="shared" si="4"/>
        <v>-3.3514231391258101E-5</v>
      </c>
      <c r="T25" s="10" t="str">
        <f t="shared" si="5"/>
        <v>NA</v>
      </c>
      <c r="U25" s="8">
        <f t="shared" si="6"/>
        <v>-2.4067686087418959E-6</v>
      </c>
      <c r="V25">
        <v>5.1927975000000002</v>
      </c>
      <c r="W25" s="1">
        <v>9.9719000000000002E-6</v>
      </c>
      <c r="X25">
        <v>240</v>
      </c>
      <c r="Y25" s="8">
        <f t="shared" si="7"/>
        <v>-1.0013464051068595E-4</v>
      </c>
      <c r="Z25" s="8" t="str">
        <f t="shared" si="8"/>
        <v>NA</v>
      </c>
      <c r="AA25" s="8">
        <f t="shared" si="9"/>
        <v>1.1010654051068595E-4</v>
      </c>
      <c r="AB25">
        <v>3.7724145839999998</v>
      </c>
      <c r="AC25">
        <v>-2.7586551669999998E-4</v>
      </c>
      <c r="AD25">
        <v>240</v>
      </c>
      <c r="AE25" s="8">
        <f t="shared" si="10"/>
        <v>-3.2124241303332472E-5</v>
      </c>
      <c r="AF25" s="8" t="str">
        <f t="shared" si="11"/>
        <v>NA</v>
      </c>
      <c r="AG25" s="8">
        <f t="shared" si="12"/>
        <v>-2.437412753966675E-4</v>
      </c>
      <c r="AH25">
        <v>5.4306862239999996</v>
      </c>
      <c r="AI25" s="1">
        <v>7.0288999999999997E-6</v>
      </c>
      <c r="AJ25">
        <v>240</v>
      </c>
      <c r="AK25" s="8">
        <f t="shared" si="13"/>
        <v>-4.6245361112319214E-5</v>
      </c>
      <c r="AL25" s="8" t="str">
        <f t="shared" si="14"/>
        <v>NA</v>
      </c>
      <c r="AM25" s="8">
        <f t="shared" si="15"/>
        <v>5.3274261112319217E-5</v>
      </c>
      <c r="AN25">
        <v>4.2375966849999998</v>
      </c>
      <c r="AO25">
        <v>-2.536693765E-4</v>
      </c>
      <c r="AP25">
        <v>240</v>
      </c>
      <c r="AQ25" s="8">
        <f t="shared" si="16"/>
        <v>-3.6085529685021963E-5</v>
      </c>
      <c r="AR25" s="8" t="str">
        <f t="shared" si="17"/>
        <v>NA</v>
      </c>
      <c r="AS25" s="8">
        <f t="shared" si="18"/>
        <v>-2.1758384681497804E-4</v>
      </c>
      <c r="AT25">
        <v>4.1202116789999996</v>
      </c>
      <c r="AU25">
        <v>-3.3747768729999999E-4</v>
      </c>
      <c r="AV25">
        <v>240</v>
      </c>
      <c r="AW25" s="8">
        <f t="shared" si="19"/>
        <v>-3.5085930045541524E-5</v>
      </c>
      <c r="AX25" s="8" t="str">
        <f t="shared" si="20"/>
        <v>NA</v>
      </c>
      <c r="AY25" s="8">
        <f t="shared" si="21"/>
        <v>-3.0239175725445846E-4</v>
      </c>
      <c r="AZ25">
        <v>5.4172670639999998</v>
      </c>
      <c r="BA25" s="1">
        <v>3.7432999999999999E-5</v>
      </c>
      <c r="BB25">
        <v>240</v>
      </c>
      <c r="BC25" s="8">
        <f t="shared" si="22"/>
        <v>-1.0446317038244205E-4</v>
      </c>
      <c r="BD25" s="8" t="str">
        <f t="shared" si="23"/>
        <v>NA</v>
      </c>
      <c r="BE25" s="8">
        <f t="shared" si="24"/>
        <v>1.4189617038244204E-4</v>
      </c>
      <c r="BF25">
        <v>8.3753104090000008</v>
      </c>
      <c r="BG25" s="1">
        <v>-3.7902999999999999E-5</v>
      </c>
      <c r="BH25">
        <v>240</v>
      </c>
      <c r="BI25" s="8">
        <f t="shared" si="25"/>
        <v>-4.7104487909531585E-5</v>
      </c>
      <c r="BJ25" s="10" t="str">
        <f t="shared" si="26"/>
        <v>NA</v>
      </c>
      <c r="BK25" s="8">
        <f t="shared" si="27"/>
        <v>9.201487909531586E-6</v>
      </c>
      <c r="BL25">
        <v>3.2967566590000001</v>
      </c>
      <c r="BM25">
        <v>-3.0015870539999999E-4</v>
      </c>
      <c r="BN25">
        <v>240</v>
      </c>
      <c r="BO25" s="8">
        <f t="shared" si="28"/>
        <v>-2.8073745362257931E-5</v>
      </c>
      <c r="BP25" s="8" t="str">
        <f t="shared" si="29"/>
        <v>NA</v>
      </c>
      <c r="BQ25" s="8">
        <f t="shared" si="30"/>
        <v>-2.7208496003774203E-4</v>
      </c>
      <c r="BR25">
        <v>4.6474345899999996</v>
      </c>
      <c r="BS25" s="1">
        <v>2.9329E-5</v>
      </c>
      <c r="BT25">
        <v>240</v>
      </c>
      <c r="BU25" s="8">
        <f t="shared" si="31"/>
        <v>-8.961820520953824E-5</v>
      </c>
      <c r="BV25" s="8" t="str">
        <f t="shared" si="32"/>
        <v>NA</v>
      </c>
      <c r="BW25" s="8">
        <f t="shared" si="33"/>
        <v>1.1894720520953824E-4</v>
      </c>
      <c r="BX25">
        <v>3.4865524990000001</v>
      </c>
      <c r="BY25">
        <v>-3.7583209969999998E-4</v>
      </c>
      <c r="BZ25">
        <v>240</v>
      </c>
      <c r="CA25" s="8">
        <f t="shared" si="34"/>
        <v>-2.9689964159732681E-5</v>
      </c>
      <c r="CB25" s="8" t="str">
        <f t="shared" si="35"/>
        <v>NA</v>
      </c>
      <c r="CC25" s="8">
        <f t="shared" si="36"/>
        <v>-3.4614213554026729E-4</v>
      </c>
      <c r="CD25">
        <v>4.6001979249999998</v>
      </c>
      <c r="CE25" s="1">
        <v>5.0056999999999999E-5</v>
      </c>
      <c r="CF25">
        <v>240</v>
      </c>
      <c r="CG25" s="8">
        <f t="shared" si="37"/>
        <v>-2.5872470028903351E-5</v>
      </c>
      <c r="CH25" s="8" t="str">
        <f t="shared" si="38"/>
        <v>NA</v>
      </c>
      <c r="CI25" s="8">
        <f t="shared" si="39"/>
        <v>7.5929470028903356E-5</v>
      </c>
      <c r="CJ25">
        <v>4.461809991</v>
      </c>
      <c r="CK25" s="1">
        <v>2.9745000000000001E-5</v>
      </c>
      <c r="CL25">
        <v>240</v>
      </c>
      <c r="CM25" s="8">
        <f t="shared" si="40"/>
        <v>-8.6038737207790587E-5</v>
      </c>
      <c r="CN25" s="8" t="str">
        <f t="shared" si="41"/>
        <v>NA</v>
      </c>
      <c r="CO25" s="8">
        <f t="shared" si="42"/>
        <v>1.1578373720779058E-4</v>
      </c>
      <c r="CP25">
        <v>3.4884160959999999</v>
      </c>
      <c r="CQ25">
        <v>-2.6880932420000002E-4</v>
      </c>
      <c r="CR25">
        <v>230</v>
      </c>
      <c r="CS25" s="8">
        <f t="shared" si="43"/>
        <v>-2.9705833740974911E-5</v>
      </c>
      <c r="CT25" s="8" t="str">
        <f t="shared" si="44"/>
        <v>NA</v>
      </c>
      <c r="CU25" s="8">
        <f t="shared" si="0"/>
        <v>-2.3910349045902512E-4</v>
      </c>
      <c r="CV25">
        <v>5.0206891579999997</v>
      </c>
      <c r="CW25" s="1">
        <v>3.4450999999999999E-5</v>
      </c>
      <c r="CX25">
        <v>240</v>
      </c>
      <c r="CY25" s="8">
        <f t="shared" si="45"/>
        <v>-2.823740019073092E-5</v>
      </c>
      <c r="CZ25" s="10" t="str">
        <f t="shared" si="46"/>
        <v>NA</v>
      </c>
      <c r="DA25" s="8">
        <f t="shared" si="47"/>
        <v>6.2688400190730916E-5</v>
      </c>
      <c r="DB25" t="s">
        <v>3</v>
      </c>
      <c r="DC25" s="5" t="s">
        <v>6</v>
      </c>
    </row>
    <row r="26" spans="1:107" x14ac:dyDescent="0.25">
      <c r="A26" s="9">
        <f t="shared" si="49"/>
        <v>45624.470833333398</v>
      </c>
      <c r="B26" t="s">
        <v>0</v>
      </c>
      <c r="C26">
        <v>25</v>
      </c>
      <c r="D26" s="7">
        <v>45624</v>
      </c>
      <c r="E26">
        <v>11.21583334</v>
      </c>
      <c r="F26">
        <v>13.960787529999999</v>
      </c>
      <c r="G26">
        <v>13.847258289999999</v>
      </c>
      <c r="H26">
        <v>14.01303751</v>
      </c>
      <c r="I26">
        <v>14.14985411</v>
      </c>
      <c r="J26">
        <v>5.5730066699999998</v>
      </c>
      <c r="K26" s="1">
        <v>3.5312999999999999E-5</v>
      </c>
      <c r="L26">
        <v>240</v>
      </c>
      <c r="M26" s="8">
        <f t="shared" si="1"/>
        <v>-1.0767187731975842E-4</v>
      </c>
      <c r="N26" s="8" t="str">
        <f t="shared" si="2"/>
        <v>NA</v>
      </c>
      <c r="O26" s="8">
        <f t="shared" si="3"/>
        <v>1.4298487731975842E-4</v>
      </c>
      <c r="P26">
        <v>5.9446687359999997</v>
      </c>
      <c r="Q26" s="1">
        <v>8.0024000000000005E-5</v>
      </c>
      <c r="R26">
        <v>240</v>
      </c>
      <c r="S26" s="8">
        <f t="shared" si="4"/>
        <v>-3.3459299113723827E-5</v>
      </c>
      <c r="T26" s="10" t="str">
        <f t="shared" si="5"/>
        <v>NA</v>
      </c>
      <c r="U26" s="8">
        <f t="shared" si="6"/>
        <v>1.1348329911372383E-4</v>
      </c>
      <c r="V26">
        <v>5.2149674929999996</v>
      </c>
      <c r="W26" s="1">
        <v>7.3234000000000001E-6</v>
      </c>
      <c r="X26">
        <v>240</v>
      </c>
      <c r="Y26" s="8">
        <f t="shared" si="7"/>
        <v>-1.0075447121846422E-4</v>
      </c>
      <c r="Z26" s="8" t="str">
        <f t="shared" si="8"/>
        <v>NA</v>
      </c>
      <c r="AA26" s="8">
        <f t="shared" si="9"/>
        <v>1.0807787121846422E-4</v>
      </c>
      <c r="AB26">
        <v>3.4008045889999998</v>
      </c>
      <c r="AC26">
        <v>-3.989132206E-4</v>
      </c>
      <c r="AD26">
        <v>240</v>
      </c>
      <c r="AE26" s="8">
        <f t="shared" si="10"/>
        <v>-2.9004447562810884E-5</v>
      </c>
      <c r="AF26" s="8" t="str">
        <f t="shared" si="11"/>
        <v>NA</v>
      </c>
      <c r="AG26" s="8">
        <f t="shared" si="12"/>
        <v>-3.6990877303718912E-4</v>
      </c>
      <c r="AH26">
        <v>5.4540262359999998</v>
      </c>
      <c r="AI26" s="1">
        <v>5.7035999999999999E-6</v>
      </c>
      <c r="AJ26">
        <v>240</v>
      </c>
      <c r="AK26" s="8">
        <f t="shared" si="13"/>
        <v>-4.6515762322813318E-5</v>
      </c>
      <c r="AL26" s="8" t="str">
        <f t="shared" si="14"/>
        <v>NA</v>
      </c>
      <c r="AM26" s="8">
        <f t="shared" si="15"/>
        <v>5.2219362322813316E-5</v>
      </c>
      <c r="AN26">
        <v>3.90088875</v>
      </c>
      <c r="AO26">
        <v>-2.9797304770000002E-4</v>
      </c>
      <c r="AP26">
        <v>240</v>
      </c>
      <c r="AQ26" s="8">
        <f t="shared" si="16"/>
        <v>-3.3269516150295311E-5</v>
      </c>
      <c r="AR26" s="8" t="str">
        <f t="shared" si="17"/>
        <v>NA</v>
      </c>
      <c r="AS26" s="8">
        <f t="shared" si="18"/>
        <v>-2.6470353154970473E-4</v>
      </c>
      <c r="AT26">
        <v>3.6873708430000001</v>
      </c>
      <c r="AU26">
        <v>-2.5672584590000002E-4</v>
      </c>
      <c r="AV26">
        <v>240</v>
      </c>
      <c r="AW26" s="8">
        <f t="shared" si="19"/>
        <v>-3.1448485633771669E-5</v>
      </c>
      <c r="AX26" s="8" t="str">
        <f t="shared" si="20"/>
        <v>NA</v>
      </c>
      <c r="AY26" s="8">
        <f t="shared" si="21"/>
        <v>-2.2527736026622835E-4</v>
      </c>
      <c r="AZ26">
        <v>5.4553912520000001</v>
      </c>
      <c r="BA26" s="1">
        <v>1.1245E-5</v>
      </c>
      <c r="BB26">
        <v>240</v>
      </c>
      <c r="BC26" s="8">
        <f t="shared" si="22"/>
        <v>-1.0539951814136755E-4</v>
      </c>
      <c r="BD26" s="8" t="str">
        <f t="shared" si="23"/>
        <v>NA</v>
      </c>
      <c r="BE26" s="8">
        <f t="shared" si="24"/>
        <v>1.1664451814136756E-4</v>
      </c>
      <c r="BF26">
        <v>8.3696045600000009</v>
      </c>
      <c r="BG26" s="1">
        <v>4.0658999999999998E-5</v>
      </c>
      <c r="BH26">
        <v>240</v>
      </c>
      <c r="BI26" s="8">
        <f t="shared" si="25"/>
        <v>-4.7107940723549665E-5</v>
      </c>
      <c r="BJ26" s="10" t="str">
        <f t="shared" si="26"/>
        <v>NA</v>
      </c>
      <c r="BK26" s="8">
        <f t="shared" si="27"/>
        <v>8.7766940723549663E-5</v>
      </c>
      <c r="BL26">
        <v>2.8927654180000002</v>
      </c>
      <c r="BM26">
        <v>-4.1429976289999998E-4</v>
      </c>
      <c r="BN26">
        <v>240</v>
      </c>
      <c r="BO26" s="8">
        <f t="shared" si="28"/>
        <v>-2.4671533068756899E-5</v>
      </c>
      <c r="BP26" s="8" t="str">
        <f t="shared" si="29"/>
        <v>NA</v>
      </c>
      <c r="BQ26" s="8">
        <f t="shared" si="30"/>
        <v>-3.8962822983124306E-4</v>
      </c>
      <c r="BR26">
        <v>4.6931683340000001</v>
      </c>
      <c r="BS26" s="1">
        <v>4.4987000000000001E-5</v>
      </c>
      <c r="BT26">
        <v>240</v>
      </c>
      <c r="BU26" s="8">
        <f t="shared" si="31"/>
        <v>-9.0673181465871644E-5</v>
      </c>
      <c r="BV26" s="8" t="str">
        <f t="shared" si="32"/>
        <v>NA</v>
      </c>
      <c r="BW26" s="8">
        <f t="shared" si="33"/>
        <v>1.3566018146587164E-4</v>
      </c>
      <c r="BX26">
        <v>3.0909316599999999</v>
      </c>
      <c r="BY26">
        <v>-3.3836868440000002E-4</v>
      </c>
      <c r="BZ26">
        <v>240</v>
      </c>
      <c r="CA26" s="8">
        <f t="shared" si="34"/>
        <v>-2.6361633815327103E-5</v>
      </c>
      <c r="CB26" s="8" t="str">
        <f t="shared" si="35"/>
        <v>NA</v>
      </c>
      <c r="CC26" s="8">
        <f t="shared" si="36"/>
        <v>-3.1200705058467289E-4</v>
      </c>
      <c r="CD26">
        <v>4.6551908490000002</v>
      </c>
      <c r="CE26" s="1">
        <v>4.1921000000000001E-5</v>
      </c>
      <c r="CF26">
        <v>240</v>
      </c>
      <c r="CG26" s="8">
        <f t="shared" si="37"/>
        <v>-2.6201531147548363E-5</v>
      </c>
      <c r="CH26" s="8" t="str">
        <f t="shared" si="38"/>
        <v>NA</v>
      </c>
      <c r="CI26" s="8">
        <f t="shared" si="39"/>
        <v>6.8122531147548357E-5</v>
      </c>
      <c r="CJ26">
        <v>4.5039829170000001</v>
      </c>
      <c r="CK26" s="1">
        <v>5.4073999999999998E-5</v>
      </c>
      <c r="CL26">
        <v>240</v>
      </c>
      <c r="CM26" s="8">
        <f t="shared" si="40"/>
        <v>-8.7018072075896466E-5</v>
      </c>
      <c r="CN26" s="8" t="str">
        <f t="shared" si="41"/>
        <v>NA</v>
      </c>
      <c r="CO26" s="8">
        <f t="shared" si="42"/>
        <v>1.4109207207589646E-4</v>
      </c>
      <c r="CP26">
        <v>3.1492108060000001</v>
      </c>
      <c r="CQ26">
        <v>-2.5306933610000002E-4</v>
      </c>
      <c r="CR26">
        <v>250</v>
      </c>
      <c r="CS26" s="8">
        <f t="shared" si="43"/>
        <v>-2.685867926146356E-5</v>
      </c>
      <c r="CT26" s="8" t="str">
        <f t="shared" si="44"/>
        <v>NA</v>
      </c>
      <c r="CU26" s="8">
        <f t="shared" si="0"/>
        <v>-2.2621065683853646E-4</v>
      </c>
      <c r="CV26">
        <v>5.0344175160000004</v>
      </c>
      <c r="CW26" s="1">
        <v>6.2025000000000003E-5</v>
      </c>
      <c r="CX26">
        <v>240</v>
      </c>
      <c r="CY26" s="8">
        <f t="shared" si="45"/>
        <v>-2.833599129100648E-5</v>
      </c>
      <c r="CZ26" s="10" t="str">
        <f t="shared" si="46"/>
        <v>NA</v>
      </c>
      <c r="DA26" s="8">
        <f t="shared" si="47"/>
        <v>9.0360991291006483E-5</v>
      </c>
      <c r="DB26" t="s">
        <v>3</v>
      </c>
      <c r="DC26" s="5" t="s">
        <v>6</v>
      </c>
    </row>
    <row r="27" spans="1:107" x14ac:dyDescent="0.25">
      <c r="A27" s="9">
        <f t="shared" si="49"/>
        <v>45624.484722222289</v>
      </c>
      <c r="B27" t="s">
        <v>0</v>
      </c>
      <c r="C27">
        <v>26</v>
      </c>
      <c r="D27" s="7">
        <v>45624</v>
      </c>
      <c r="E27">
        <v>11.415833299999999</v>
      </c>
      <c r="F27">
        <v>14.01180426</v>
      </c>
      <c r="G27">
        <v>13.90475837</v>
      </c>
      <c r="H27">
        <v>13.98900424</v>
      </c>
      <c r="I27">
        <v>14.096129149999999</v>
      </c>
      <c r="J27">
        <v>5.5882083439999999</v>
      </c>
      <c r="K27" s="1">
        <v>1.5445E-6</v>
      </c>
      <c r="L27">
        <v>240</v>
      </c>
      <c r="M27" s="8">
        <f t="shared" si="1"/>
        <v>-1.0817166040067164E-4</v>
      </c>
      <c r="N27" s="8" t="str">
        <f t="shared" si="2"/>
        <v>NA</v>
      </c>
      <c r="O27" s="8">
        <f t="shared" si="3"/>
        <v>1.0971616040067164E-4</v>
      </c>
      <c r="P27">
        <v>5.9479979099999998</v>
      </c>
      <c r="Q27" s="1">
        <v>-7.8326999999999997E-5</v>
      </c>
      <c r="R27">
        <v>240</v>
      </c>
      <c r="S27" s="8">
        <f t="shared" si="4"/>
        <v>-3.350329693420738E-5</v>
      </c>
      <c r="T27" s="10" t="str">
        <f t="shared" si="5"/>
        <v>NA</v>
      </c>
      <c r="U27" s="8">
        <f t="shared" si="6"/>
        <v>-4.4823703065792617E-5</v>
      </c>
      <c r="V27">
        <v>5.2133221030000003</v>
      </c>
      <c r="W27" s="1">
        <v>-3.0208999999999997E-7</v>
      </c>
      <c r="X27">
        <v>240</v>
      </c>
      <c r="Y27" s="8">
        <f t="shared" si="7"/>
        <v>-1.0091493970344199E-4</v>
      </c>
      <c r="Z27" s="8" t="str">
        <f t="shared" si="8"/>
        <v>NA</v>
      </c>
      <c r="AA27" s="8">
        <f t="shared" si="9"/>
        <v>1.0061284970344198E-4</v>
      </c>
      <c r="AB27">
        <v>2.9661849949999999</v>
      </c>
      <c r="AC27">
        <v>-2.6668131710000002E-4</v>
      </c>
      <c r="AD27">
        <v>240</v>
      </c>
      <c r="AE27" s="8">
        <f t="shared" si="10"/>
        <v>-2.5336672570125975E-5</v>
      </c>
      <c r="AF27" s="8" t="str">
        <f t="shared" si="11"/>
        <v>NA</v>
      </c>
      <c r="AG27" s="8">
        <f t="shared" si="12"/>
        <v>-2.4134464452987405E-4</v>
      </c>
      <c r="AH27">
        <v>5.4527145839999998</v>
      </c>
      <c r="AI27" s="1">
        <v>3.7021999999999999E-6</v>
      </c>
      <c r="AJ27">
        <v>240</v>
      </c>
      <c r="AK27" s="8">
        <f t="shared" si="13"/>
        <v>-4.6576206226529928E-5</v>
      </c>
      <c r="AL27" s="8" t="str">
        <f t="shared" si="14"/>
        <v>NA</v>
      </c>
      <c r="AM27" s="8">
        <f t="shared" si="15"/>
        <v>5.0278406226529928E-5</v>
      </c>
      <c r="AN27">
        <v>3.5749675070000002</v>
      </c>
      <c r="AO27">
        <v>-2.5132772620000001E-4</v>
      </c>
      <c r="AP27">
        <v>240</v>
      </c>
      <c r="AQ27" s="8">
        <f t="shared" si="16"/>
        <v>-3.0536794342356432E-5</v>
      </c>
      <c r="AR27" s="8" t="str">
        <f t="shared" si="17"/>
        <v>NA</v>
      </c>
      <c r="AS27" s="8">
        <f t="shared" si="18"/>
        <v>-2.2079093185764357E-4</v>
      </c>
      <c r="AT27">
        <v>3.3351775140000002</v>
      </c>
      <c r="AU27">
        <v>-3.3713199869999999E-4</v>
      </c>
      <c r="AV27">
        <v>240</v>
      </c>
      <c r="AW27" s="8">
        <f t="shared" si="19"/>
        <v>-2.8488546998217401E-5</v>
      </c>
      <c r="AX27" s="8" t="str">
        <f t="shared" si="20"/>
        <v>NA</v>
      </c>
      <c r="AY27" s="8">
        <f t="shared" si="21"/>
        <v>-3.0864345170178258E-4</v>
      </c>
      <c r="AZ27">
        <v>5.460405819</v>
      </c>
      <c r="BA27" s="1">
        <v>1.0815000000000001E-5</v>
      </c>
      <c r="BB27">
        <v>240</v>
      </c>
      <c r="BC27" s="8">
        <f t="shared" si="22"/>
        <v>-1.0569777065253947E-4</v>
      </c>
      <c r="BD27" s="8" t="str">
        <f t="shared" si="23"/>
        <v>NA</v>
      </c>
      <c r="BE27" s="8">
        <f t="shared" si="24"/>
        <v>1.1651277065253946E-4</v>
      </c>
      <c r="BF27">
        <v>8.3611262439999994</v>
      </c>
      <c r="BG27" s="1">
        <v>-3.4622999999999997E-5</v>
      </c>
      <c r="BH27">
        <v>240</v>
      </c>
      <c r="BI27" s="8">
        <f t="shared" si="25"/>
        <v>-4.7095728595695829E-5</v>
      </c>
      <c r="BJ27" s="10" t="str">
        <f t="shared" si="26"/>
        <v>NA</v>
      </c>
      <c r="BK27" s="8">
        <f t="shared" si="27"/>
        <v>1.2472728595695832E-5</v>
      </c>
      <c r="BL27">
        <v>2.3186241590000001</v>
      </c>
      <c r="BM27">
        <v>-4.6726502619999998E-4</v>
      </c>
      <c r="BN27">
        <v>240</v>
      </c>
      <c r="BO27" s="8">
        <f t="shared" si="28"/>
        <v>-1.9805312625070004E-5</v>
      </c>
      <c r="BP27" s="8" t="str">
        <f t="shared" si="29"/>
        <v>NA</v>
      </c>
      <c r="BQ27" s="8">
        <f t="shared" si="30"/>
        <v>-4.4745971357492998E-4</v>
      </c>
      <c r="BR27">
        <v>4.7086258230000002</v>
      </c>
      <c r="BS27" s="1">
        <v>-1.66E-6</v>
      </c>
      <c r="BT27">
        <v>240</v>
      </c>
      <c r="BU27" s="8">
        <f t="shared" si="31"/>
        <v>-9.1145469553987173E-5</v>
      </c>
      <c r="BV27" s="8" t="str">
        <f t="shared" si="32"/>
        <v>NA</v>
      </c>
      <c r="BW27" s="8">
        <f t="shared" si="33"/>
        <v>8.9485469553987179E-5</v>
      </c>
      <c r="BX27">
        <v>2.724551677</v>
      </c>
      <c r="BY27">
        <v>-2.330287501E-4</v>
      </c>
      <c r="BZ27">
        <v>240</v>
      </c>
      <c r="CA27" s="8">
        <f t="shared" si="34"/>
        <v>-2.3272679841918163E-5</v>
      </c>
      <c r="CB27" s="8" t="str">
        <f t="shared" si="35"/>
        <v>NA</v>
      </c>
      <c r="CC27" s="8">
        <f t="shared" si="36"/>
        <v>-2.0975607025808184E-4</v>
      </c>
      <c r="CD27">
        <v>4.7124904059999997</v>
      </c>
      <c r="CE27" s="1">
        <v>4.7370999999999998E-5</v>
      </c>
      <c r="CF27">
        <v>240</v>
      </c>
      <c r="CG27" s="8">
        <f t="shared" si="37"/>
        <v>-2.6544051924830194E-5</v>
      </c>
      <c r="CH27" s="8" t="str">
        <f t="shared" si="38"/>
        <v>NA</v>
      </c>
      <c r="CI27" s="8">
        <f t="shared" si="39"/>
        <v>7.3915051924830185E-5</v>
      </c>
      <c r="CJ27">
        <v>4.5363366559999996</v>
      </c>
      <c r="CK27" s="1">
        <v>3.4612999999999998E-6</v>
      </c>
      <c r="CL27">
        <v>240</v>
      </c>
      <c r="CM27" s="8">
        <f t="shared" si="40"/>
        <v>-8.7810446212660098E-5</v>
      </c>
      <c r="CN27" s="8" t="str">
        <f t="shared" si="41"/>
        <v>NA</v>
      </c>
      <c r="CO27" s="8">
        <f t="shared" si="42"/>
        <v>9.1271746212660091E-5</v>
      </c>
      <c r="CP27">
        <v>2.8277720890000002</v>
      </c>
      <c r="CQ27">
        <v>-2.9639616510000001E-4</v>
      </c>
      <c r="CR27">
        <v>240</v>
      </c>
      <c r="CS27" s="8">
        <f t="shared" si="43"/>
        <v>-2.4154371909609815E-5</v>
      </c>
      <c r="CT27" s="8" t="str">
        <f t="shared" si="44"/>
        <v>NA</v>
      </c>
      <c r="CU27" s="8">
        <f t="shared" si="0"/>
        <v>-2.7224179319039021E-4</v>
      </c>
      <c r="CV27">
        <v>5.0859462600000001</v>
      </c>
      <c r="CW27" s="1">
        <v>2.6078E-5</v>
      </c>
      <c r="CX27">
        <v>240</v>
      </c>
      <c r="CY27" s="8">
        <f t="shared" si="45"/>
        <v>-2.8647617285427304E-5</v>
      </c>
      <c r="CZ27" s="10" t="str">
        <f t="shared" si="46"/>
        <v>NA</v>
      </c>
      <c r="DA27" s="8">
        <f t="shared" si="47"/>
        <v>5.4725617285427304E-5</v>
      </c>
      <c r="DB27" t="s">
        <v>3</v>
      </c>
      <c r="DC27" s="5" t="s">
        <v>6</v>
      </c>
    </row>
    <row r="28" spans="1:107" x14ac:dyDescent="0.25">
      <c r="A28" s="9">
        <f t="shared" si="49"/>
        <v>45624.498611111179</v>
      </c>
      <c r="B28" t="s">
        <v>0</v>
      </c>
      <c r="C28">
        <v>27</v>
      </c>
      <c r="D28" s="7">
        <v>45624</v>
      </c>
      <c r="E28">
        <v>11.85750006</v>
      </c>
      <c r="F28">
        <v>13.957449990000001</v>
      </c>
      <c r="G28">
        <v>13.84477493</v>
      </c>
      <c r="H28">
        <v>14.0101792</v>
      </c>
      <c r="I28">
        <v>14.150295829999999</v>
      </c>
      <c r="J28">
        <v>5.6069487650000003</v>
      </c>
      <c r="K28" s="1">
        <v>-3.1371999999999998E-6</v>
      </c>
      <c r="L28">
        <v>240</v>
      </c>
      <c r="M28" s="8">
        <f t="shared" si="1"/>
        <v>-1.0874119518037667E-4</v>
      </c>
      <c r="N28" s="8" t="str">
        <f t="shared" si="2"/>
        <v>NA</v>
      </c>
      <c r="O28" s="8">
        <f t="shared" si="3"/>
        <v>1.0560399518037668E-4</v>
      </c>
      <c r="P28">
        <v>5.9810275019999999</v>
      </c>
      <c r="Q28" s="1">
        <v>7.3776000000000007E-5</v>
      </c>
      <c r="R28">
        <v>240</v>
      </c>
      <c r="S28" s="8">
        <f t="shared" si="4"/>
        <v>-3.3714742751557852E-5</v>
      </c>
      <c r="T28" s="10" t="str">
        <f t="shared" si="5"/>
        <v>NA</v>
      </c>
      <c r="U28" s="8">
        <f t="shared" si="6"/>
        <v>1.0749074275155787E-4</v>
      </c>
      <c r="V28">
        <v>5.221765832</v>
      </c>
      <c r="W28" s="1">
        <v>-6.0889000000000003E-6</v>
      </c>
      <c r="X28">
        <v>240</v>
      </c>
      <c r="Y28" s="8">
        <f t="shared" si="7"/>
        <v>-1.0127095525969799E-4</v>
      </c>
      <c r="Z28" s="8" t="str">
        <f t="shared" si="8"/>
        <v>NA</v>
      </c>
      <c r="AA28" s="8">
        <f t="shared" si="9"/>
        <v>9.5182055259697992E-5</v>
      </c>
      <c r="AB28">
        <v>2.6042954090000001</v>
      </c>
      <c r="AC28">
        <v>-3.2506314609999999E-4</v>
      </c>
      <c r="AD28">
        <v>240</v>
      </c>
      <c r="AE28" s="8">
        <f t="shared" si="10"/>
        <v>-2.2279682054764045E-5</v>
      </c>
      <c r="AF28" s="8" t="str">
        <f t="shared" si="11"/>
        <v>NA</v>
      </c>
      <c r="AG28" s="8">
        <f t="shared" si="12"/>
        <v>-3.0278346404523593E-4</v>
      </c>
      <c r="AH28">
        <v>5.4702074959999996</v>
      </c>
      <c r="AI28" s="1">
        <v>-7.4137000000000003E-7</v>
      </c>
      <c r="AJ28">
        <v>240</v>
      </c>
      <c r="AK28" s="8">
        <f t="shared" si="13"/>
        <v>-4.6797488243188364E-5</v>
      </c>
      <c r="AL28" s="8" t="str">
        <f t="shared" si="14"/>
        <v>NA</v>
      </c>
      <c r="AM28" s="8">
        <f t="shared" si="15"/>
        <v>4.6056118243188367E-5</v>
      </c>
      <c r="AN28">
        <v>3.2336812519999998</v>
      </c>
      <c r="AO28">
        <v>-2.9427679389999999E-4</v>
      </c>
      <c r="AP28">
        <v>240</v>
      </c>
      <c r="AQ28" s="8">
        <f t="shared" si="16"/>
        <v>-2.7664062192036573E-5</v>
      </c>
      <c r="AR28" s="8" t="str">
        <f t="shared" si="17"/>
        <v>NA</v>
      </c>
      <c r="AS28" s="8">
        <f t="shared" si="18"/>
        <v>-2.6661273170796343E-4</v>
      </c>
      <c r="AT28">
        <v>2.9328379139999998</v>
      </c>
      <c r="AU28">
        <v>-3.906011695E-4</v>
      </c>
      <c r="AV28">
        <v>240</v>
      </c>
      <c r="AW28" s="8">
        <f t="shared" si="19"/>
        <v>-2.5090354963674324E-5</v>
      </c>
      <c r="AX28" s="8" t="str">
        <f t="shared" si="20"/>
        <v>NA</v>
      </c>
      <c r="AY28" s="8">
        <f t="shared" si="21"/>
        <v>-3.6551081453632569E-4</v>
      </c>
      <c r="AZ28">
        <v>5.4671754119999996</v>
      </c>
      <c r="BA28" s="1">
        <v>-1.3251999999999999E-5</v>
      </c>
      <c r="BB28">
        <v>240</v>
      </c>
      <c r="BC28" s="8">
        <f t="shared" si="22"/>
        <v>-1.0603043000369705E-4</v>
      </c>
      <c r="BD28" s="8" t="str">
        <f t="shared" si="23"/>
        <v>NA</v>
      </c>
      <c r="BE28" s="8">
        <f t="shared" si="24"/>
        <v>9.2778430003697049E-5</v>
      </c>
      <c r="BF28">
        <v>8.3525708400000003</v>
      </c>
      <c r="BG28" s="1">
        <v>4.2454999999999999E-5</v>
      </c>
      <c r="BH28">
        <v>240</v>
      </c>
      <c r="BI28" s="8">
        <f t="shared" si="25"/>
        <v>-4.7083009916038249E-5</v>
      </c>
      <c r="BJ28" s="10" t="str">
        <f t="shared" si="26"/>
        <v>NA</v>
      </c>
      <c r="BK28" s="8">
        <f t="shared" si="27"/>
        <v>8.9538009916038242E-5</v>
      </c>
      <c r="BL28">
        <v>1.851487501</v>
      </c>
      <c r="BM28">
        <v>-3.3970502390000002E-4</v>
      </c>
      <c r="BN28">
        <v>240</v>
      </c>
      <c r="BO28" s="8">
        <f t="shared" si="28"/>
        <v>-1.5839429239899116E-5</v>
      </c>
      <c r="BP28" s="8">
        <f t="shared" si="29"/>
        <v>1.3360633300358194E-5</v>
      </c>
      <c r="BQ28" s="8">
        <f t="shared" si="30"/>
        <v>-3.3722622796045909E-4</v>
      </c>
      <c r="BR28">
        <v>4.7209254280000001</v>
      </c>
      <c r="BS28" s="1">
        <v>2.4167000000000001E-5</v>
      </c>
      <c r="BT28">
        <v>240</v>
      </c>
      <c r="BU28" s="8">
        <f t="shared" si="31"/>
        <v>-9.1557653710458192E-5</v>
      </c>
      <c r="BV28" s="8" t="str">
        <f t="shared" si="32"/>
        <v>NA</v>
      </c>
      <c r="BW28" s="8">
        <f t="shared" si="33"/>
        <v>1.1572465371045819E-4</v>
      </c>
      <c r="BX28">
        <v>2.384282909</v>
      </c>
      <c r="BY28">
        <v>-2.8403052330000002E-4</v>
      </c>
      <c r="BZ28">
        <v>240</v>
      </c>
      <c r="CA28" s="8">
        <f t="shared" si="34"/>
        <v>-2.0397480622801311E-5</v>
      </c>
      <c r="CB28" s="8" t="str">
        <f t="shared" si="35"/>
        <v>NA</v>
      </c>
      <c r="CC28" s="8">
        <f t="shared" si="36"/>
        <v>-2.6363304267719868E-4</v>
      </c>
      <c r="CD28">
        <v>4.768224579</v>
      </c>
      <c r="CE28" s="1">
        <v>3.6646000000000001E-5</v>
      </c>
      <c r="CF28">
        <v>240</v>
      </c>
      <c r="CG28" s="8">
        <f t="shared" si="37"/>
        <v>-2.6878235388298045E-5</v>
      </c>
      <c r="CH28" s="8" t="str">
        <f t="shared" si="38"/>
        <v>NA</v>
      </c>
      <c r="CI28" s="8">
        <f t="shared" si="39"/>
        <v>6.3524235388298043E-5</v>
      </c>
      <c r="CJ28">
        <v>4.5545799990000004</v>
      </c>
      <c r="CK28" s="1">
        <v>3.1055E-5</v>
      </c>
      <c r="CL28">
        <v>240</v>
      </c>
      <c r="CM28" s="8">
        <f t="shared" si="40"/>
        <v>-8.8331549545717802E-5</v>
      </c>
      <c r="CN28" s="8" t="str">
        <f t="shared" si="41"/>
        <v>NA</v>
      </c>
      <c r="CO28" s="8">
        <f t="shared" si="42"/>
        <v>1.193865495457178E-4</v>
      </c>
      <c r="CP28">
        <v>2.5371487570000002</v>
      </c>
      <c r="CQ28">
        <v>-2.2729696089999999E-4</v>
      </c>
      <c r="CR28">
        <v>240</v>
      </c>
      <c r="CS28" s="8">
        <f t="shared" si="43"/>
        <v>-2.1705244127164918E-5</v>
      </c>
      <c r="CT28" s="8" t="str">
        <f t="shared" si="44"/>
        <v>NA</v>
      </c>
      <c r="CU28" s="8">
        <f t="shared" si="0"/>
        <v>-2.0559171677283507E-4</v>
      </c>
      <c r="CV28">
        <v>5.0729058379999996</v>
      </c>
      <c r="CW28" s="1">
        <v>-4.1470000000000001E-5</v>
      </c>
      <c r="CX28">
        <v>240</v>
      </c>
      <c r="CY28" s="8">
        <f t="shared" si="45"/>
        <v>-2.8595707890300556E-5</v>
      </c>
      <c r="CZ28" s="10" t="str">
        <f t="shared" si="46"/>
        <v>NA</v>
      </c>
      <c r="DA28" s="8">
        <f t="shared" si="47"/>
        <v>-1.2874292109699445E-5</v>
      </c>
      <c r="DB28" t="s">
        <v>3</v>
      </c>
      <c r="DC28" s="5" t="s">
        <v>6</v>
      </c>
    </row>
    <row r="29" spans="1:107" x14ac:dyDescent="0.25">
      <c r="A29" s="9">
        <f t="shared" si="49"/>
        <v>45624.51250000007</v>
      </c>
      <c r="B29" t="s">
        <v>0</v>
      </c>
      <c r="C29">
        <v>28</v>
      </c>
      <c r="D29" s="7">
        <v>45624</v>
      </c>
      <c r="E29">
        <v>12.21583334</v>
      </c>
      <c r="F29">
        <v>14.005183369999999</v>
      </c>
      <c r="G29">
        <v>13.907374989999999</v>
      </c>
      <c r="H29">
        <v>13.983249989999999</v>
      </c>
      <c r="I29">
        <v>14.08872906</v>
      </c>
      <c r="J29">
        <v>5.5890429279999996</v>
      </c>
      <c r="K29" s="1">
        <v>-1.2285E-5</v>
      </c>
      <c r="L29">
        <v>240</v>
      </c>
      <c r="M29" s="8">
        <f t="shared" si="1"/>
        <v>-1.0860004300885488E-4</v>
      </c>
      <c r="N29" s="8" t="str">
        <f t="shared" si="2"/>
        <v>NA</v>
      </c>
      <c r="O29" s="8">
        <f t="shared" si="3"/>
        <v>9.6315043008854889E-5</v>
      </c>
      <c r="P29">
        <v>5.9546095809999997</v>
      </c>
      <c r="Q29" s="1">
        <v>9.2839999999999995E-6</v>
      </c>
      <c r="R29">
        <v>240</v>
      </c>
      <c r="S29" s="8">
        <f t="shared" si="4"/>
        <v>-3.3591114090316212E-5</v>
      </c>
      <c r="T29" s="10" t="str">
        <f t="shared" si="5"/>
        <v>NA</v>
      </c>
      <c r="U29" s="8">
        <f t="shared" si="6"/>
        <v>4.2875114090316213E-5</v>
      </c>
      <c r="V29">
        <v>5.2091037370000004</v>
      </c>
      <c r="W29" s="1">
        <v>-8.3999000000000007E-6</v>
      </c>
      <c r="X29">
        <v>240</v>
      </c>
      <c r="Y29" s="8">
        <f t="shared" si="7"/>
        <v>-1.0121748878357994E-4</v>
      </c>
      <c r="Z29" s="8" t="str">
        <f t="shared" si="8"/>
        <v>NA</v>
      </c>
      <c r="AA29" s="8">
        <f t="shared" si="9"/>
        <v>9.2817588783579945E-5</v>
      </c>
      <c r="AB29">
        <v>2.2283749940000002</v>
      </c>
      <c r="AC29">
        <v>-2.830681801E-4</v>
      </c>
      <c r="AD29">
        <v>240</v>
      </c>
      <c r="AE29" s="8">
        <f t="shared" si="10"/>
        <v>-1.9092965771061081E-5</v>
      </c>
      <c r="AF29" s="8">
        <f t="shared" si="11"/>
        <v>2.133620450791291E-6</v>
      </c>
      <c r="AG29" s="8">
        <f t="shared" si="12"/>
        <v>-2.6610883477973024E-4</v>
      </c>
      <c r="AH29">
        <v>5.4610508360000001</v>
      </c>
      <c r="AI29" s="1">
        <v>-6.1932000000000003E-6</v>
      </c>
      <c r="AJ29">
        <v>240</v>
      </c>
      <c r="AK29" s="8">
        <f t="shared" si="13"/>
        <v>-4.6790893348973055E-5</v>
      </c>
      <c r="AL29" s="8" t="str">
        <f t="shared" si="14"/>
        <v>NA</v>
      </c>
      <c r="AM29" s="8">
        <f t="shared" si="15"/>
        <v>4.0597693348973055E-5</v>
      </c>
      <c r="AN29">
        <v>2.907888335</v>
      </c>
      <c r="AO29">
        <v>-2.5553957619999998E-4</v>
      </c>
      <c r="AP29">
        <v>240</v>
      </c>
      <c r="AQ29" s="8">
        <f t="shared" si="16"/>
        <v>-2.491511195185436E-5</v>
      </c>
      <c r="AR29" s="8" t="str">
        <f t="shared" si="17"/>
        <v>NA</v>
      </c>
      <c r="AS29" s="8">
        <f t="shared" si="18"/>
        <v>-2.3062446424814562E-4</v>
      </c>
      <c r="AT29">
        <v>2.483552918</v>
      </c>
      <c r="AU29">
        <v>-3.2207028E-4</v>
      </c>
      <c r="AV29">
        <v>240</v>
      </c>
      <c r="AW29" s="8">
        <f t="shared" si="19"/>
        <v>-2.1279358717302523E-5</v>
      </c>
      <c r="AX29" s="8" t="str">
        <f t="shared" si="20"/>
        <v>NA</v>
      </c>
      <c r="AY29" s="8">
        <f t="shared" si="21"/>
        <v>-3.0079092128269748E-4</v>
      </c>
      <c r="AZ29">
        <v>5.4527300079999996</v>
      </c>
      <c r="BA29" s="1">
        <v>-7.4977999999999996E-6</v>
      </c>
      <c r="BB29">
        <v>240</v>
      </c>
      <c r="BC29" s="8">
        <f t="shared" si="22"/>
        <v>-1.0595136251644007E-4</v>
      </c>
      <c r="BD29" s="8" t="str">
        <f t="shared" si="23"/>
        <v>NA</v>
      </c>
      <c r="BE29" s="8">
        <f t="shared" si="24"/>
        <v>9.8453562516440072E-5</v>
      </c>
      <c r="BF29">
        <v>8.3460329140000002</v>
      </c>
      <c r="BG29" s="1">
        <v>-3.6684000000000003E-5</v>
      </c>
      <c r="BH29">
        <v>240</v>
      </c>
      <c r="BI29" s="8">
        <f t="shared" si="25"/>
        <v>-4.7081599557804539E-5</v>
      </c>
      <c r="BJ29" s="10" t="str">
        <f t="shared" si="26"/>
        <v>NA</v>
      </c>
      <c r="BK29" s="8">
        <f t="shared" si="27"/>
        <v>1.0397599557804536E-5</v>
      </c>
      <c r="BL29">
        <v>1.4575516630000001</v>
      </c>
      <c r="BM29">
        <v>-3.1644065670000002E-4</v>
      </c>
      <c r="BN29">
        <v>240</v>
      </c>
      <c r="BO29" s="8">
        <f t="shared" si="28"/>
        <v>-1.2488465400187555E-5</v>
      </c>
      <c r="BP29" s="8">
        <f t="shared" si="29"/>
        <v>2.5095495287754802E-5</v>
      </c>
      <c r="BQ29" s="8">
        <f t="shared" si="30"/>
        <v>-3.2904768658756725E-4</v>
      </c>
      <c r="BR29">
        <v>4.7147525010000004</v>
      </c>
      <c r="BS29" s="1">
        <v>-1.7312E-5</v>
      </c>
      <c r="BT29">
        <v>240</v>
      </c>
      <c r="BU29" s="8">
        <f t="shared" si="31"/>
        <v>-9.1611807420475437E-5</v>
      </c>
      <c r="BV29" s="8" t="str">
        <f t="shared" si="32"/>
        <v>NA</v>
      </c>
      <c r="BW29" s="8">
        <f t="shared" si="33"/>
        <v>7.4299807420475438E-5</v>
      </c>
      <c r="BX29">
        <v>2.0061870829999999</v>
      </c>
      <c r="BY29">
        <v>-3.2610209379999998E-4</v>
      </c>
      <c r="BZ29">
        <v>240</v>
      </c>
      <c r="CA29" s="8">
        <f t="shared" si="34"/>
        <v>-1.7189234939899828E-5</v>
      </c>
      <c r="CB29" s="8">
        <f t="shared" si="35"/>
        <v>8.7523238520618399E-6</v>
      </c>
      <c r="CC29" s="8">
        <f t="shared" si="36"/>
        <v>-3.1766518271216198E-4</v>
      </c>
      <c r="CD29">
        <v>4.8219408230000003</v>
      </c>
      <c r="CE29" s="1">
        <v>4.7333000000000002E-5</v>
      </c>
      <c r="CF29">
        <v>240</v>
      </c>
      <c r="CG29" s="8">
        <f t="shared" si="37"/>
        <v>-2.7201508699911231E-5</v>
      </c>
      <c r="CH29" s="8" t="str">
        <f t="shared" si="38"/>
        <v>NA</v>
      </c>
      <c r="CI29" s="8">
        <f t="shared" si="39"/>
        <v>7.453450869991123E-5</v>
      </c>
      <c r="CJ29">
        <v>4.5710691729999997</v>
      </c>
      <c r="CK29" s="1">
        <v>-5.7996999999999997E-6</v>
      </c>
      <c r="CL29">
        <v>240</v>
      </c>
      <c r="CM29" s="8">
        <f t="shared" si="40"/>
        <v>-8.8819913387548543E-5</v>
      </c>
      <c r="CN29" s="8" t="str">
        <f t="shared" si="41"/>
        <v>NA</v>
      </c>
      <c r="CO29" s="8">
        <f t="shared" si="42"/>
        <v>8.3020213387548545E-5</v>
      </c>
      <c r="CP29">
        <v>2.2054812479999999</v>
      </c>
      <c r="CQ29">
        <v>-2.9408021770000001E-4</v>
      </c>
      <c r="CR29">
        <v>240</v>
      </c>
      <c r="CS29" s="8">
        <f t="shared" si="43"/>
        <v>-1.8896809598995645E-5</v>
      </c>
      <c r="CT29" s="8">
        <f t="shared" si="44"/>
        <v>2.8155968636215349E-6</v>
      </c>
      <c r="CU29" s="8">
        <f t="shared" si="0"/>
        <v>-2.779990049646259E-4</v>
      </c>
      <c r="CV29">
        <v>5.0759862399999998</v>
      </c>
      <c r="CW29" s="1">
        <v>-3.7679E-6</v>
      </c>
      <c r="CX29">
        <v>240</v>
      </c>
      <c r="CY29" s="8">
        <f t="shared" si="45"/>
        <v>-2.8634628448651467E-5</v>
      </c>
      <c r="CZ29" s="10" t="str">
        <f t="shared" si="46"/>
        <v>NA</v>
      </c>
      <c r="DA29" s="8">
        <f t="shared" si="47"/>
        <v>2.4866728448651465E-5</v>
      </c>
      <c r="DB29" t="s">
        <v>3</v>
      </c>
      <c r="DC29" s="5" t="s">
        <v>6</v>
      </c>
    </row>
    <row r="30" spans="1:107" x14ac:dyDescent="0.25">
      <c r="A30" s="9">
        <f t="shared" si="49"/>
        <v>45624.52638888896</v>
      </c>
      <c r="B30" t="s">
        <v>0</v>
      </c>
      <c r="C30">
        <v>29</v>
      </c>
      <c r="D30" s="7">
        <v>45624</v>
      </c>
      <c r="E30">
        <v>12.415833299999999</v>
      </c>
      <c r="F30">
        <v>13.99102495</v>
      </c>
      <c r="G30">
        <v>13.8800709</v>
      </c>
      <c r="H30">
        <v>14.01803752</v>
      </c>
      <c r="I30">
        <v>14.16696247</v>
      </c>
      <c r="J30">
        <v>5.5822308400000002</v>
      </c>
      <c r="K30" s="1">
        <v>-2.0531E-5</v>
      </c>
      <c r="L30">
        <v>240</v>
      </c>
      <c r="M30" s="8">
        <f t="shared" si="1"/>
        <v>-1.0867354063163092E-4</v>
      </c>
      <c r="N30" s="8" t="str">
        <f t="shared" si="2"/>
        <v>NA</v>
      </c>
      <c r="O30" s="8">
        <f t="shared" si="3"/>
        <v>8.8142540631630918E-5</v>
      </c>
      <c r="P30">
        <v>6.0006091829999999</v>
      </c>
      <c r="Q30" s="1">
        <v>-3.9121E-5</v>
      </c>
      <c r="R30">
        <v>240</v>
      </c>
      <c r="S30" s="8">
        <f t="shared" si="4"/>
        <v>-3.3876089960023506E-5</v>
      </c>
      <c r="T30" s="10" t="str">
        <f t="shared" si="5"/>
        <v>NA</v>
      </c>
      <c r="U30" s="8">
        <f t="shared" si="6"/>
        <v>-5.2449100399764944E-6</v>
      </c>
      <c r="V30">
        <v>5.20747874</v>
      </c>
      <c r="W30" s="1">
        <v>-1.1952E-5</v>
      </c>
      <c r="X30">
        <v>240</v>
      </c>
      <c r="Y30" s="8">
        <f t="shared" si="7"/>
        <v>-1.0137795599290268E-4</v>
      </c>
      <c r="Z30" s="8" t="str">
        <f t="shared" si="8"/>
        <v>NA</v>
      </c>
      <c r="AA30" s="8">
        <f t="shared" si="9"/>
        <v>8.9425955992902684E-5</v>
      </c>
      <c r="AB30">
        <v>1.8932499970000001</v>
      </c>
      <c r="AC30">
        <v>-2.920337714E-4</v>
      </c>
      <c r="AD30">
        <v>240</v>
      </c>
      <c r="AE30" s="8">
        <f t="shared" si="10"/>
        <v>-1.6246448404654045E-5</v>
      </c>
      <c r="AF30" s="8">
        <f t="shared" si="11"/>
        <v>1.2116580133483838E-5</v>
      </c>
      <c r="AG30" s="8">
        <f t="shared" si="12"/>
        <v>-2.879039031288298E-4</v>
      </c>
      <c r="AH30">
        <v>5.4703849849999999</v>
      </c>
      <c r="AI30" s="1">
        <v>-5.7166999999999998E-6</v>
      </c>
      <c r="AJ30">
        <v>240</v>
      </c>
      <c r="AK30" s="8">
        <f t="shared" si="13"/>
        <v>-4.6942732102588078E-5</v>
      </c>
      <c r="AL30" s="8" t="str">
        <f t="shared" si="14"/>
        <v>NA</v>
      </c>
      <c r="AM30" s="8">
        <f t="shared" si="15"/>
        <v>4.1226032102588079E-5</v>
      </c>
      <c r="AN30">
        <v>2.5739245730000002</v>
      </c>
      <c r="AO30">
        <v>-2.9281116600000001E-4</v>
      </c>
      <c r="AP30">
        <v>240</v>
      </c>
      <c r="AQ30" s="8">
        <f t="shared" si="16"/>
        <v>-2.2087485983878598E-5</v>
      </c>
      <c r="AR30" s="8" t="str">
        <f t="shared" si="17"/>
        <v>NA</v>
      </c>
      <c r="AS30" s="8">
        <f t="shared" si="18"/>
        <v>-2.7072368001612143E-4</v>
      </c>
      <c r="AT30">
        <v>2.166522074</v>
      </c>
      <c r="AU30">
        <v>-2.821501787E-4</v>
      </c>
      <c r="AV30">
        <v>240</v>
      </c>
      <c r="AW30" s="8">
        <f t="shared" si="19"/>
        <v>-1.8591463963322045E-5</v>
      </c>
      <c r="AX30" s="8">
        <f t="shared" si="20"/>
        <v>3.9761425310430701E-6</v>
      </c>
      <c r="AY30" s="8">
        <f t="shared" si="21"/>
        <v>-2.6753485726772099E-4</v>
      </c>
      <c r="AZ30">
        <v>5.4540479240000002</v>
      </c>
      <c r="BA30" s="1">
        <v>-1.3372E-5</v>
      </c>
      <c r="BB30">
        <v>240</v>
      </c>
      <c r="BC30" s="8">
        <f t="shared" si="22"/>
        <v>-1.0617810614863003E-4</v>
      </c>
      <c r="BD30" s="8" t="str">
        <f t="shared" si="23"/>
        <v>NA</v>
      </c>
      <c r="BE30" s="8">
        <f t="shared" si="24"/>
        <v>9.2806106148630025E-5</v>
      </c>
      <c r="BF30">
        <v>8.3355949759999994</v>
      </c>
      <c r="BG30" s="1">
        <v>3.8881000000000003E-5</v>
      </c>
      <c r="BH30">
        <v>240</v>
      </c>
      <c r="BI30" s="8">
        <f t="shared" si="25"/>
        <v>-4.7058116378797667E-5</v>
      </c>
      <c r="BJ30" s="10" t="str">
        <f t="shared" si="26"/>
        <v>NA</v>
      </c>
      <c r="BK30" s="8">
        <f t="shared" si="27"/>
        <v>8.5939116378797676E-5</v>
      </c>
      <c r="BL30">
        <v>1.114108833</v>
      </c>
      <c r="BM30">
        <v>-2.380422981E-4</v>
      </c>
      <c r="BN30">
        <v>240</v>
      </c>
      <c r="BO30" s="8">
        <f t="shared" si="28"/>
        <v>-9.5604445800529052E-6</v>
      </c>
      <c r="BP30" s="8">
        <f t="shared" si="29"/>
        <v>3.5326232940547175E-5</v>
      </c>
      <c r="BQ30" s="8">
        <f t="shared" si="30"/>
        <v>-2.6380808646049429E-4</v>
      </c>
      <c r="BR30">
        <v>4.7113362570000001</v>
      </c>
      <c r="BS30" s="1">
        <v>1.3862E-5</v>
      </c>
      <c r="BT30">
        <v>240</v>
      </c>
      <c r="BU30" s="8">
        <f t="shared" si="31"/>
        <v>-9.1719172286032778E-5</v>
      </c>
      <c r="BV30" s="8" t="str">
        <f t="shared" si="32"/>
        <v>NA</v>
      </c>
      <c r="BW30" s="8">
        <f t="shared" si="33"/>
        <v>1.0558117228603278E-4</v>
      </c>
      <c r="BX30">
        <v>1.6660191660000001</v>
      </c>
      <c r="BY30">
        <v>-2.3806336529999999E-4</v>
      </c>
      <c r="BZ30">
        <v>240</v>
      </c>
      <c r="CA30" s="8">
        <f t="shared" si="34"/>
        <v>-1.4296524212055107E-5</v>
      </c>
      <c r="CB30" s="8">
        <f t="shared" si="35"/>
        <v>1.8885505892064967E-5</v>
      </c>
      <c r="CC30" s="8">
        <f t="shared" si="36"/>
        <v>-2.4265234698000988E-4</v>
      </c>
      <c r="CD30">
        <v>4.8693887609999997</v>
      </c>
      <c r="CE30" s="1">
        <v>4.1931999999999998E-5</v>
      </c>
      <c r="CF30">
        <v>240</v>
      </c>
      <c r="CG30" s="8">
        <f t="shared" si="37"/>
        <v>-2.7489850894687637E-5</v>
      </c>
      <c r="CH30" s="8" t="str">
        <f t="shared" si="38"/>
        <v>NA</v>
      </c>
      <c r="CI30" s="8">
        <f t="shared" si="39"/>
        <v>6.9421850894687634E-5</v>
      </c>
      <c r="CJ30">
        <v>4.5722883599999999</v>
      </c>
      <c r="CK30" s="1">
        <v>2.4125999999999999E-5</v>
      </c>
      <c r="CL30">
        <v>240</v>
      </c>
      <c r="CM30" s="8">
        <f t="shared" si="40"/>
        <v>-8.9012220940328052E-5</v>
      </c>
      <c r="CN30" s="8" t="str">
        <f t="shared" si="41"/>
        <v>NA</v>
      </c>
      <c r="CO30" s="8">
        <f t="shared" si="42"/>
        <v>1.1313822094032806E-4</v>
      </c>
      <c r="CP30">
        <v>1.850634796</v>
      </c>
      <c r="CQ30">
        <v>-2.4865000530000002E-4</v>
      </c>
      <c r="CR30">
        <v>250</v>
      </c>
      <c r="CS30" s="8">
        <f t="shared" si="43"/>
        <v>-1.5880756781573345E-5</v>
      </c>
      <c r="CT30" s="8">
        <f t="shared" si="44"/>
        <v>1.3386034328966722E-5</v>
      </c>
      <c r="CU30" s="8">
        <f t="shared" si="0"/>
        <v>-2.4615528284739337E-4</v>
      </c>
      <c r="CV30">
        <v>5.0860795879999996</v>
      </c>
      <c r="CW30" s="1">
        <v>-9.2155000000000001E-6</v>
      </c>
      <c r="CX30">
        <v>240</v>
      </c>
      <c r="CY30" s="8">
        <f t="shared" si="45"/>
        <v>-2.8713166349018545E-5</v>
      </c>
      <c r="CZ30" s="10" t="str">
        <f t="shared" si="46"/>
        <v>NA</v>
      </c>
      <c r="DA30" s="8">
        <f t="shared" si="47"/>
        <v>1.9497666349018545E-5</v>
      </c>
      <c r="DB30" t="s">
        <v>3</v>
      </c>
      <c r="DC30" s="5" t="s">
        <v>6</v>
      </c>
    </row>
    <row r="31" spans="1:107" x14ac:dyDescent="0.25">
      <c r="A31" s="9">
        <f t="shared" si="49"/>
        <v>45624.540277777851</v>
      </c>
      <c r="B31" t="s">
        <v>0</v>
      </c>
      <c r="C31">
        <v>30</v>
      </c>
      <c r="D31" s="7">
        <v>45624</v>
      </c>
      <c r="E31">
        <v>12.85750002</v>
      </c>
      <c r="F31">
        <v>13.99155839</v>
      </c>
      <c r="G31">
        <v>13.875224940000001</v>
      </c>
      <c r="H31">
        <v>14.02590408</v>
      </c>
      <c r="I31">
        <v>14.12412082</v>
      </c>
      <c r="J31">
        <v>5.5667691850000001</v>
      </c>
      <c r="K31" s="1">
        <v>-6.7499000000000004E-7</v>
      </c>
      <c r="L31">
        <v>240</v>
      </c>
      <c r="M31" s="8">
        <f t="shared" si="1"/>
        <v>-1.0857782912877481E-4</v>
      </c>
      <c r="N31" s="8" t="str">
        <f t="shared" si="2"/>
        <v>NA</v>
      </c>
      <c r="O31" s="8">
        <f t="shared" si="3"/>
        <v>1.079028391287748E-4</v>
      </c>
      <c r="P31">
        <v>5.9560420890000003</v>
      </c>
      <c r="Q31" s="1">
        <v>5.3860000000000003E-5</v>
      </c>
      <c r="R31">
        <v>240</v>
      </c>
      <c r="S31" s="8">
        <f t="shared" si="4"/>
        <v>-3.3649782901147702E-5</v>
      </c>
      <c r="T31" s="10" t="str">
        <f t="shared" si="5"/>
        <v>NA</v>
      </c>
      <c r="U31" s="8">
        <f t="shared" si="6"/>
        <v>8.7509782901147712E-5</v>
      </c>
      <c r="V31">
        <v>4.9433074909999997</v>
      </c>
      <c r="W31" s="1">
        <v>-9.8733999999999994E-5</v>
      </c>
      <c r="X31">
        <v>240</v>
      </c>
      <c r="Y31" s="8">
        <f t="shared" si="7"/>
        <v>-9.6417433209742569E-5</v>
      </c>
      <c r="Z31" s="8" t="str">
        <f t="shared" si="8"/>
        <v>NA</v>
      </c>
      <c r="AA31" s="8">
        <f t="shared" si="9"/>
        <v>-2.3165667902574243E-6</v>
      </c>
      <c r="AB31">
        <v>1.5566245809999999</v>
      </c>
      <c r="AC31">
        <v>-2.3726694420000001E-4</v>
      </c>
      <c r="AD31">
        <v>240</v>
      </c>
      <c r="AE31" s="8">
        <f t="shared" si="10"/>
        <v>-1.3378230996814336E-5</v>
      </c>
      <c r="AF31" s="8">
        <f t="shared" si="11"/>
        <v>2.2144235444727628E-5</v>
      </c>
      <c r="AG31" s="8">
        <f t="shared" si="12"/>
        <v>-2.4603294864791329E-4</v>
      </c>
      <c r="AH31">
        <v>5.4698075040000003</v>
      </c>
      <c r="AI31" s="1">
        <v>1.2757E-5</v>
      </c>
      <c r="AJ31">
        <v>240</v>
      </c>
      <c r="AK31" s="8">
        <f t="shared" si="13"/>
        <v>-4.7009631731249442E-5</v>
      </c>
      <c r="AL31" s="8" t="str">
        <f t="shared" si="14"/>
        <v>NA</v>
      </c>
      <c r="AM31" s="8">
        <f t="shared" si="15"/>
        <v>5.9766631731249442E-5</v>
      </c>
      <c r="AN31">
        <v>2.2380558320000001</v>
      </c>
      <c r="AO31">
        <v>-2.7701082570000002E-4</v>
      </c>
      <c r="AP31">
        <v>240</v>
      </c>
      <c r="AQ31" s="8">
        <f t="shared" si="16"/>
        <v>-1.9234713539618392E-5</v>
      </c>
      <c r="AR31" s="8">
        <f t="shared" si="17"/>
        <v>1.8452402454535293E-6</v>
      </c>
      <c r="AS31" s="8">
        <f t="shared" si="18"/>
        <v>-2.5962135240583517E-4</v>
      </c>
      <c r="AT31">
        <v>1.764301248</v>
      </c>
      <c r="AU31">
        <v>-2.729066989E-4</v>
      </c>
      <c r="AV31">
        <v>240</v>
      </c>
      <c r="AW31" s="8">
        <f t="shared" si="19"/>
        <v>-1.5163084234831199E-5</v>
      </c>
      <c r="AX31" s="8">
        <f t="shared" si="20"/>
        <v>1.5957804076562728E-5</v>
      </c>
      <c r="AY31" s="8">
        <f t="shared" si="21"/>
        <v>-2.7370141874173156E-4</v>
      </c>
      <c r="AZ31">
        <v>5.4451820790000003</v>
      </c>
      <c r="BA31" s="1">
        <v>1.6755000000000001E-6</v>
      </c>
      <c r="BB31">
        <v>240</v>
      </c>
      <c r="BC31" s="8">
        <f t="shared" si="22"/>
        <v>-1.0620631639296697E-4</v>
      </c>
      <c r="BD31" s="8" t="str">
        <f t="shared" si="23"/>
        <v>NA</v>
      </c>
      <c r="BE31" s="8">
        <f t="shared" si="24"/>
        <v>1.0788181639296696E-4</v>
      </c>
      <c r="BF31">
        <v>8.3230387649999997</v>
      </c>
      <c r="BG31" s="1">
        <v>-3.8852E-5</v>
      </c>
      <c r="BH31">
        <v>240</v>
      </c>
      <c r="BI31" s="8">
        <f t="shared" si="25"/>
        <v>-4.7022576962196889E-5</v>
      </c>
      <c r="BJ31" s="10" t="str">
        <f t="shared" si="26"/>
        <v>NA</v>
      </c>
      <c r="BK31" s="8">
        <f t="shared" si="27"/>
        <v>8.1705769621968888E-6</v>
      </c>
      <c r="BL31">
        <v>4.4678608329999996</v>
      </c>
      <c r="BM31">
        <v>1.6658010029999999E-4</v>
      </c>
      <c r="BN31">
        <v>240</v>
      </c>
      <c r="BO31" s="8">
        <f t="shared" si="28"/>
        <v>-3.8398516260802466E-5</v>
      </c>
      <c r="BP31" s="8" t="str">
        <f t="shared" si="29"/>
        <v>NA</v>
      </c>
      <c r="BQ31" s="8">
        <f t="shared" si="30"/>
        <v>2.0497861656080244E-4</v>
      </c>
      <c r="BR31">
        <v>4.2646316750000004</v>
      </c>
      <c r="BS31">
        <v>-1.243003787E-4</v>
      </c>
      <c r="BT31">
        <v>240</v>
      </c>
      <c r="BU31" s="8">
        <f t="shared" si="31"/>
        <v>-8.3180105716078971E-5</v>
      </c>
      <c r="BV31" s="8">
        <f t="shared" si="32"/>
        <v>6.1264152254367861E-7</v>
      </c>
      <c r="BW31" s="8">
        <f t="shared" si="33"/>
        <v>-4.1732914506464709E-5</v>
      </c>
      <c r="BX31">
        <v>1.3703362450000001</v>
      </c>
      <c r="BY31">
        <v>-2.2633550370000001E-4</v>
      </c>
      <c r="BZ31">
        <v>240</v>
      </c>
      <c r="CA31" s="8">
        <f t="shared" si="34"/>
        <v>-1.1777197310567954E-5</v>
      </c>
      <c r="CB31" s="8">
        <f t="shared" si="35"/>
        <v>2.7693534853281985E-5</v>
      </c>
      <c r="CC31" s="8">
        <f t="shared" si="36"/>
        <v>-2.4225184124271405E-4</v>
      </c>
      <c r="CD31">
        <v>4.8865733349999996</v>
      </c>
      <c r="CE31" s="1">
        <v>-8.0863000000000002E-5</v>
      </c>
      <c r="CF31">
        <v>240</v>
      </c>
      <c r="CG31" s="8">
        <f t="shared" si="37"/>
        <v>-2.7607617507769306E-5</v>
      </c>
      <c r="CH31" s="8" t="str">
        <f t="shared" si="38"/>
        <v>NA</v>
      </c>
      <c r="CI31" s="8">
        <f t="shared" si="39"/>
        <v>-5.3255382492230696E-5</v>
      </c>
      <c r="CJ31">
        <v>4.5786683359999998</v>
      </c>
      <c r="CK31" s="1">
        <v>-1.6354999999999998E-5</v>
      </c>
      <c r="CL31">
        <v>240</v>
      </c>
      <c r="CM31" s="8">
        <f t="shared" si="40"/>
        <v>-8.9305277747659954E-5</v>
      </c>
      <c r="CN31" s="8" t="str">
        <f t="shared" si="41"/>
        <v>NA</v>
      </c>
      <c r="CO31" s="8">
        <f t="shared" si="42"/>
        <v>7.2950277747659952E-5</v>
      </c>
      <c r="CP31">
        <v>1.3222632160000001</v>
      </c>
      <c r="CQ31">
        <v>1.07816214E-3</v>
      </c>
      <c r="CR31">
        <v>230</v>
      </c>
      <c r="CS31" s="8">
        <f t="shared" si="43"/>
        <v>-1.1364039189766986E-5</v>
      </c>
      <c r="CT31" s="8">
        <f t="shared" si="44"/>
        <v>2.9125571002862041E-5</v>
      </c>
      <c r="CU31" s="8">
        <f t="shared" si="0"/>
        <v>1.0604006081869049E-3</v>
      </c>
      <c r="CV31">
        <v>5.1068475050000002</v>
      </c>
      <c r="CW31" s="1">
        <v>-1.7737999999999999E-5</v>
      </c>
      <c r="CX31">
        <v>240</v>
      </c>
      <c r="CY31" s="8">
        <f t="shared" si="45"/>
        <v>-2.88520979678587E-5</v>
      </c>
      <c r="CZ31" s="10" t="str">
        <f t="shared" si="46"/>
        <v>NA</v>
      </c>
      <c r="DA31" s="8">
        <f t="shared" si="47"/>
        <v>1.1114097967858702E-5</v>
      </c>
      <c r="DB31" t="s">
        <v>3</v>
      </c>
      <c r="DC31" s="5" t="s">
        <v>6</v>
      </c>
    </row>
    <row r="32" spans="1:107" x14ac:dyDescent="0.25">
      <c r="A32" s="9">
        <f t="shared" si="49"/>
        <v>45624.554166666741</v>
      </c>
      <c r="B32" t="s">
        <v>0</v>
      </c>
      <c r="C32">
        <v>31</v>
      </c>
      <c r="D32" s="7">
        <v>45624</v>
      </c>
      <c r="E32">
        <v>13.215833440000001</v>
      </c>
      <c r="F32">
        <v>14.00589581</v>
      </c>
      <c r="G32">
        <v>13.901866630000001</v>
      </c>
      <c r="H32">
        <v>14.00733333</v>
      </c>
      <c r="I32">
        <v>14.16363333</v>
      </c>
      <c r="J32">
        <v>5.5420837599999997</v>
      </c>
      <c r="K32" s="1">
        <v>-2.3867E-5</v>
      </c>
      <c r="L32">
        <v>240</v>
      </c>
      <c r="M32" s="8">
        <f t="shared" si="1"/>
        <v>-1.083007307611588E-4</v>
      </c>
      <c r="N32" s="8" t="str">
        <f t="shared" si="2"/>
        <v>NA</v>
      </c>
      <c r="O32" s="8">
        <f t="shared" si="3"/>
        <v>8.4433730761158802E-5</v>
      </c>
      <c r="P32">
        <v>5.9534487680000003</v>
      </c>
      <c r="Q32" s="1">
        <v>-8.2719000000000005E-5</v>
      </c>
      <c r="R32">
        <v>240</v>
      </c>
      <c r="S32" s="8">
        <f t="shared" si="4"/>
        <v>-3.3660414308819558E-5</v>
      </c>
      <c r="T32" s="10" t="str">
        <f t="shared" si="5"/>
        <v>NA</v>
      </c>
      <c r="U32" s="8">
        <f t="shared" si="6"/>
        <v>-4.9058585691180447E-5</v>
      </c>
      <c r="V32">
        <v>4.9443687499999998</v>
      </c>
      <c r="W32" s="1">
        <v>-5.5257999999999998E-5</v>
      </c>
      <c r="X32">
        <v>240</v>
      </c>
      <c r="Y32" s="8">
        <f t="shared" si="7"/>
        <v>-9.6620472004132495E-5</v>
      </c>
      <c r="Z32" s="8" t="str">
        <f t="shared" si="8"/>
        <v>NA</v>
      </c>
      <c r="AA32" s="8">
        <f t="shared" si="9"/>
        <v>4.1362472004132497E-5</v>
      </c>
      <c r="AB32">
        <v>1.282049166</v>
      </c>
      <c r="AC32">
        <v>-2.1656877189999999E-4</v>
      </c>
      <c r="AD32">
        <v>240</v>
      </c>
      <c r="AE32" s="8">
        <f t="shared" si="10"/>
        <v>-1.1035266036104908E-5</v>
      </c>
      <c r="AF32" s="8">
        <f t="shared" si="11"/>
        <v>3.0323497876182638E-5</v>
      </c>
      <c r="AG32" s="8">
        <f t="shared" si="12"/>
        <v>-2.3585700374007771E-4</v>
      </c>
      <c r="AH32">
        <v>5.4618954359999998</v>
      </c>
      <c r="AI32" s="1">
        <v>-6.511E-6</v>
      </c>
      <c r="AJ32">
        <v>240</v>
      </c>
      <c r="AK32" s="8">
        <f t="shared" si="13"/>
        <v>-4.7013383570694669E-5</v>
      </c>
      <c r="AL32" s="8" t="str">
        <f t="shared" si="14"/>
        <v>NA</v>
      </c>
      <c r="AM32" s="8">
        <f t="shared" si="15"/>
        <v>4.0502383570694669E-5</v>
      </c>
      <c r="AN32">
        <v>1.9162504199999999</v>
      </c>
      <c r="AO32">
        <v>-2.6410234819999997E-4</v>
      </c>
      <c r="AP32">
        <v>240</v>
      </c>
      <c r="AQ32" s="8">
        <f t="shared" si="16"/>
        <v>-1.649416710162094E-5</v>
      </c>
      <c r="AR32" s="8">
        <f t="shared" si="17"/>
        <v>1.1431425944601075E-5</v>
      </c>
      <c r="AS32" s="8">
        <f t="shared" si="18"/>
        <v>-2.5903960704298009E-4</v>
      </c>
      <c r="AT32">
        <v>1.462753752</v>
      </c>
      <c r="AU32">
        <v>-2.7096198020000001E-4</v>
      </c>
      <c r="AV32">
        <v>240</v>
      </c>
      <c r="AW32" s="8">
        <f t="shared" si="19"/>
        <v>-1.2590684684108771E-5</v>
      </c>
      <c r="AX32" s="8">
        <f t="shared" si="20"/>
        <v>2.4940531482554746E-5</v>
      </c>
      <c r="AY32" s="8">
        <f t="shared" si="21"/>
        <v>-2.8331182699844597E-4</v>
      </c>
      <c r="AZ32">
        <v>5.4316112399999996</v>
      </c>
      <c r="BA32" s="1">
        <v>-9.5218999999999994E-6</v>
      </c>
      <c r="BB32">
        <v>240</v>
      </c>
      <c r="BC32" s="8">
        <f t="shared" si="22"/>
        <v>-1.0614192999900166E-4</v>
      </c>
      <c r="BD32" s="8" t="str">
        <f t="shared" si="23"/>
        <v>NA</v>
      </c>
      <c r="BE32" s="8">
        <f t="shared" si="24"/>
        <v>9.6620029999001662E-5</v>
      </c>
      <c r="BF32">
        <v>8.3269350170000003</v>
      </c>
      <c r="BG32" s="1">
        <v>1.7295E-5</v>
      </c>
      <c r="BH32">
        <v>240</v>
      </c>
      <c r="BI32" s="8">
        <f t="shared" si="25"/>
        <v>-4.7079952060962694E-5</v>
      </c>
      <c r="BJ32" s="10" t="str">
        <f t="shared" si="26"/>
        <v>NA</v>
      </c>
      <c r="BK32" s="8">
        <f t="shared" si="27"/>
        <v>6.4374952060962691E-5</v>
      </c>
      <c r="BL32">
        <v>4.3938941680000001</v>
      </c>
      <c r="BM32" s="1">
        <v>6.1548000000000001E-5</v>
      </c>
      <c r="BN32">
        <v>240</v>
      </c>
      <c r="BO32" s="8">
        <f t="shared" si="28"/>
        <v>-3.7820539464685272E-5</v>
      </c>
      <c r="BP32" s="8" t="str">
        <f t="shared" si="29"/>
        <v>NA</v>
      </c>
      <c r="BQ32" s="8">
        <f t="shared" si="30"/>
        <v>9.9368539464685272E-5</v>
      </c>
      <c r="BR32">
        <v>4.3157408139999998</v>
      </c>
      <c r="BS32" s="1">
        <v>1.2296000000000001E-6</v>
      </c>
      <c r="BT32">
        <v>240</v>
      </c>
      <c r="BU32" s="8">
        <f t="shared" si="31"/>
        <v>-8.4336127740508628E-5</v>
      </c>
      <c r="BV32" s="8" t="str">
        <f t="shared" si="32"/>
        <v>NA</v>
      </c>
      <c r="BW32" s="8">
        <f t="shared" si="33"/>
        <v>8.5565727740508627E-5</v>
      </c>
      <c r="BX32">
        <v>1.1633137490000001</v>
      </c>
      <c r="BY32">
        <v>-1.7356095129999999E-4</v>
      </c>
      <c r="BZ32">
        <v>240</v>
      </c>
      <c r="CA32" s="8">
        <f t="shared" si="34"/>
        <v>-1.0013248355932061E-5</v>
      </c>
      <c r="CB32" s="8">
        <f t="shared" si="35"/>
        <v>3.3860479275450461E-5</v>
      </c>
      <c r="CC32" s="8">
        <f t="shared" si="36"/>
        <v>-1.9740818221951841E-4</v>
      </c>
      <c r="CD32">
        <v>4.6383091529999998</v>
      </c>
      <c r="CE32" s="1">
        <v>-9.3138000000000002E-5</v>
      </c>
      <c r="CF32">
        <v>240</v>
      </c>
      <c r="CG32" s="8">
        <f t="shared" si="37"/>
        <v>-2.6224699979205382E-5</v>
      </c>
      <c r="CH32" s="8" t="str">
        <f t="shared" si="38"/>
        <v>NA</v>
      </c>
      <c r="CI32" s="8">
        <f t="shared" si="39"/>
        <v>-6.6913300020794627E-5</v>
      </c>
      <c r="CJ32">
        <v>4.5760649840000003</v>
      </c>
      <c r="CK32" s="1">
        <v>1.6297E-5</v>
      </c>
      <c r="CL32">
        <v>240</v>
      </c>
      <c r="CM32" s="8">
        <f t="shared" si="40"/>
        <v>-8.9423257251122925E-5</v>
      </c>
      <c r="CN32" s="8" t="str">
        <f t="shared" si="41"/>
        <v>NA</v>
      </c>
      <c r="CO32" s="8">
        <f t="shared" si="42"/>
        <v>1.0572025725112292E-4</v>
      </c>
      <c r="CP32">
        <v>4.4950274959999996</v>
      </c>
      <c r="CQ32" s="1">
        <v>8.5471999999999998E-5</v>
      </c>
      <c r="CR32">
        <v>240</v>
      </c>
      <c r="CS32" s="8">
        <f t="shared" si="43"/>
        <v>-3.8691046781560396E-5</v>
      </c>
      <c r="CT32" s="8" t="str">
        <f t="shared" si="44"/>
        <v>NA</v>
      </c>
      <c r="CU32" s="8">
        <f t="shared" si="0"/>
        <v>1.2416304678156039E-4</v>
      </c>
      <c r="CV32">
        <v>5.1158437570000004</v>
      </c>
      <c r="CW32" s="1">
        <v>3.0195000000000001E-5</v>
      </c>
      <c r="CX32">
        <v>240</v>
      </c>
      <c r="CY32" s="8">
        <f t="shared" si="45"/>
        <v>-2.8924649746781531E-5</v>
      </c>
      <c r="CZ32" s="10" t="str">
        <f t="shared" si="46"/>
        <v>NA</v>
      </c>
      <c r="DA32" s="8">
        <f t="shared" si="47"/>
        <v>5.9119649746781532E-5</v>
      </c>
      <c r="DB32" t="s">
        <v>3</v>
      </c>
      <c r="DC32" s="5" t="s">
        <v>6</v>
      </c>
    </row>
    <row r="33" spans="1:107" x14ac:dyDescent="0.25">
      <c r="A33" s="9">
        <f t="shared" si="49"/>
        <v>45624.568055555632</v>
      </c>
      <c r="B33" t="s">
        <v>0</v>
      </c>
      <c r="C33">
        <v>32</v>
      </c>
      <c r="D33" s="7">
        <v>45624</v>
      </c>
      <c r="E33">
        <v>13.41583325</v>
      </c>
      <c r="F33">
        <v>13.96228333</v>
      </c>
      <c r="G33">
        <v>13.855029099999999</v>
      </c>
      <c r="H33">
        <v>14.05449999</v>
      </c>
      <c r="I33">
        <v>14.17898332</v>
      </c>
      <c r="J33">
        <v>5.5259687480000004</v>
      </c>
      <c r="K33" s="1">
        <v>-2.7951999999999999E-5</v>
      </c>
      <c r="L33">
        <v>240</v>
      </c>
      <c r="M33" s="8">
        <f t="shared" si="1"/>
        <v>-1.0818960662935003E-4</v>
      </c>
      <c r="N33" s="8" t="str">
        <f t="shared" si="2"/>
        <v>NA</v>
      </c>
      <c r="O33" s="8">
        <f t="shared" si="3"/>
        <v>8.0237606629350036E-5</v>
      </c>
      <c r="P33">
        <v>5.9615520799999997</v>
      </c>
      <c r="Q33" s="1">
        <v>-7.6703000000000001E-6</v>
      </c>
      <c r="R33">
        <v>240</v>
      </c>
      <c r="S33" s="8">
        <f t="shared" si="4"/>
        <v>-3.3731547187298848E-5</v>
      </c>
      <c r="T33" s="10" t="str">
        <f t="shared" si="5"/>
        <v>NA</v>
      </c>
      <c r="U33" s="8">
        <f t="shared" si="6"/>
        <v>2.6061247187298848E-5</v>
      </c>
      <c r="V33">
        <v>4.9751637420000003</v>
      </c>
      <c r="W33" s="1">
        <v>5.2335E-5</v>
      </c>
      <c r="X33">
        <v>240</v>
      </c>
      <c r="Y33" s="8">
        <f t="shared" si="7"/>
        <v>-9.7405727884074012E-5</v>
      </c>
      <c r="Z33" s="8" t="str">
        <f t="shared" si="8"/>
        <v>NA</v>
      </c>
      <c r="AA33" s="8">
        <f t="shared" si="9"/>
        <v>1.4974072788407402E-4</v>
      </c>
      <c r="AB33">
        <v>3.113952501</v>
      </c>
      <c r="AC33">
        <v>4.7066023740000001E-3</v>
      </c>
      <c r="AD33">
        <v>240</v>
      </c>
      <c r="AE33" s="8">
        <f t="shared" si="10"/>
        <v>-2.6844320784156609E-5</v>
      </c>
      <c r="AF33" s="8" t="str">
        <f t="shared" si="11"/>
        <v>NA</v>
      </c>
      <c r="AG33" s="8">
        <f t="shared" si="12"/>
        <v>4.733446694784157E-3</v>
      </c>
      <c r="AH33">
        <v>5.4682987430000001</v>
      </c>
      <c r="AI33" s="1">
        <v>-1.4134000000000001E-5</v>
      </c>
      <c r="AJ33">
        <v>240</v>
      </c>
      <c r="AK33" s="8">
        <f t="shared" si="13"/>
        <v>-4.7140335491165013E-5</v>
      </c>
      <c r="AL33" s="8" t="str">
        <f t="shared" si="14"/>
        <v>NA</v>
      </c>
      <c r="AM33" s="8">
        <f t="shared" si="15"/>
        <v>3.3006335491165016E-5</v>
      </c>
      <c r="AN33">
        <v>1.600522088</v>
      </c>
      <c r="AO33">
        <v>-2.5772832279999998E-4</v>
      </c>
      <c r="AP33">
        <v>240</v>
      </c>
      <c r="AQ33" s="8">
        <f t="shared" si="16"/>
        <v>-1.3797554181896665E-5</v>
      </c>
      <c r="AR33" s="8">
        <f t="shared" si="17"/>
        <v>2.0836582937529799E-5</v>
      </c>
      <c r="AS33" s="8">
        <f t="shared" si="18"/>
        <v>-2.6476735155563308E-4</v>
      </c>
      <c r="AT33">
        <v>1.185702502</v>
      </c>
      <c r="AU33">
        <v>-2.3127107829999999E-4</v>
      </c>
      <c r="AV33">
        <v>240</v>
      </c>
      <c r="AW33" s="8">
        <f t="shared" si="19"/>
        <v>-1.0221536233466489E-5</v>
      </c>
      <c r="AX33" s="8">
        <f t="shared" si="20"/>
        <v>3.3193545980275346E-5</v>
      </c>
      <c r="AY33" s="8">
        <f t="shared" si="21"/>
        <v>-2.5424308804680886E-4</v>
      </c>
      <c r="AZ33">
        <v>5.4236533419999997</v>
      </c>
      <c r="BA33" s="1">
        <v>-2.6699999999999998E-5</v>
      </c>
      <c r="BB33">
        <v>240</v>
      </c>
      <c r="BC33" s="8">
        <f t="shared" si="22"/>
        <v>-1.0618643505309589E-4</v>
      </c>
      <c r="BD33" s="8" t="str">
        <f t="shared" si="23"/>
        <v>NA</v>
      </c>
      <c r="BE33" s="8">
        <f t="shared" si="24"/>
        <v>7.9486435053095889E-5</v>
      </c>
      <c r="BF33">
        <v>8.3059208469999994</v>
      </c>
      <c r="BG33" s="1">
        <v>-4.1233E-6</v>
      </c>
      <c r="BH33">
        <v>240</v>
      </c>
      <c r="BI33" s="8">
        <f t="shared" si="25"/>
        <v>-4.6996412549087342E-5</v>
      </c>
      <c r="BJ33" s="10" t="str">
        <f t="shared" si="26"/>
        <v>NA</v>
      </c>
      <c r="BK33" s="8">
        <f t="shared" si="27"/>
        <v>4.287311254908734E-5</v>
      </c>
      <c r="BL33">
        <v>4.4683658240000002</v>
      </c>
      <c r="BM33" s="1">
        <v>2.1126999999999999E-5</v>
      </c>
      <c r="BN33">
        <v>240</v>
      </c>
      <c r="BO33" s="8">
        <f t="shared" si="28"/>
        <v>-3.8520255373804843E-5</v>
      </c>
      <c r="BP33" s="8" t="str">
        <f t="shared" si="29"/>
        <v>NA</v>
      </c>
      <c r="BQ33" s="8">
        <f t="shared" si="30"/>
        <v>5.9647255373804846E-5</v>
      </c>
      <c r="BR33">
        <v>4.3376024900000001</v>
      </c>
      <c r="BS33" s="1">
        <v>4.4518000000000003E-5</v>
      </c>
      <c r="BT33">
        <v>240</v>
      </c>
      <c r="BU33" s="8">
        <f t="shared" si="31"/>
        <v>-8.4923300964638248E-5</v>
      </c>
      <c r="BV33" s="8" t="str">
        <f t="shared" si="32"/>
        <v>NA</v>
      </c>
      <c r="BW33" s="8">
        <f t="shared" si="33"/>
        <v>1.2944130096463824E-4</v>
      </c>
      <c r="BX33">
        <v>2.6430571249999999</v>
      </c>
      <c r="BY33">
        <v>4.4841517100000002E-3</v>
      </c>
      <c r="BZ33">
        <v>240</v>
      </c>
      <c r="CA33" s="8">
        <f t="shared" si="34"/>
        <v>-2.2784892605640522E-5</v>
      </c>
      <c r="CB33" s="8" t="str">
        <f t="shared" si="35"/>
        <v>NA</v>
      </c>
      <c r="CC33" s="8">
        <f t="shared" si="36"/>
        <v>4.5069366026056403E-3</v>
      </c>
      <c r="CD33">
        <v>4.6378687479999998</v>
      </c>
      <c r="CE33" s="1">
        <v>3.7208E-5</v>
      </c>
      <c r="CF33">
        <v>240</v>
      </c>
      <c r="CG33" s="8">
        <f t="shared" si="37"/>
        <v>-2.624190586986546E-5</v>
      </c>
      <c r="CH33" s="8" t="str">
        <f t="shared" si="38"/>
        <v>NA</v>
      </c>
      <c r="CI33" s="8">
        <f t="shared" si="39"/>
        <v>6.3449905869865456E-5</v>
      </c>
      <c r="CJ33">
        <v>4.5666625019999998</v>
      </c>
      <c r="CK33" s="1">
        <v>-1.2493E-5</v>
      </c>
      <c r="CL33">
        <v>240</v>
      </c>
      <c r="CM33" s="8">
        <f t="shared" si="40"/>
        <v>-8.9407928678423882E-5</v>
      </c>
      <c r="CN33" s="8" t="str">
        <f t="shared" si="41"/>
        <v>NA</v>
      </c>
      <c r="CO33" s="8">
        <f t="shared" si="42"/>
        <v>7.6914928678423878E-5</v>
      </c>
      <c r="CP33">
        <v>4.5693536000000003</v>
      </c>
      <c r="CQ33" s="1">
        <v>6.1956000000000001E-5</v>
      </c>
      <c r="CR33">
        <v>250</v>
      </c>
      <c r="CS33" s="8">
        <f t="shared" si="43"/>
        <v>-3.9390836493250935E-5</v>
      </c>
      <c r="CT33" s="8" t="str">
        <f t="shared" si="44"/>
        <v>NA</v>
      </c>
      <c r="CU33" s="8">
        <f t="shared" si="0"/>
        <v>1.0134683649325093E-4</v>
      </c>
      <c r="CV33">
        <v>5.1146824879999997</v>
      </c>
      <c r="CW33" s="1">
        <v>-2.34E-5</v>
      </c>
      <c r="CX33">
        <v>240</v>
      </c>
      <c r="CY33" s="8">
        <f t="shared" si="45"/>
        <v>-2.8939804832171E-5</v>
      </c>
      <c r="CZ33" s="10" t="str">
        <f t="shared" si="46"/>
        <v>NA</v>
      </c>
      <c r="DA33" s="8">
        <f t="shared" si="47"/>
        <v>5.5398048321710003E-6</v>
      </c>
      <c r="DB33" t="s">
        <v>3</v>
      </c>
      <c r="DC33" s="5" t="s">
        <v>6</v>
      </c>
    </row>
    <row r="34" spans="1:107" x14ac:dyDescent="0.25">
      <c r="A34" s="9">
        <f t="shared" si="49"/>
        <v>45624.581944444522</v>
      </c>
      <c r="B34" t="s">
        <v>0</v>
      </c>
      <c r="C34">
        <v>33</v>
      </c>
      <c r="D34" s="7">
        <v>45624</v>
      </c>
      <c r="E34">
        <v>13.857500010000001</v>
      </c>
      <c r="F34">
        <v>14.00325001</v>
      </c>
      <c r="G34">
        <v>13.88984168</v>
      </c>
      <c r="H34">
        <v>13.995612530000001</v>
      </c>
      <c r="I34">
        <v>14.11884583</v>
      </c>
      <c r="J34">
        <v>5.4981270889999996</v>
      </c>
      <c r="K34" s="1">
        <v>-2.7348999999999999E-6</v>
      </c>
      <c r="L34">
        <v>240</v>
      </c>
      <c r="M34" s="8">
        <f t="shared" si="1"/>
        <v>-1.078472725121457E-4</v>
      </c>
      <c r="N34" s="8" t="str">
        <f t="shared" si="2"/>
        <v>NA</v>
      </c>
      <c r="O34" s="8">
        <f t="shared" si="3"/>
        <v>1.051123725121457E-4</v>
      </c>
      <c r="P34">
        <v>5.8567829209999998</v>
      </c>
      <c r="Q34" s="1">
        <v>-1.6183000000000001E-5</v>
      </c>
      <c r="R34">
        <v>240</v>
      </c>
      <c r="S34" s="8">
        <f t="shared" si="4"/>
        <v>-3.3163616555732075E-5</v>
      </c>
      <c r="T34" s="10" t="str">
        <f t="shared" si="5"/>
        <v>NA</v>
      </c>
      <c r="U34" s="8">
        <f t="shared" si="6"/>
        <v>1.6980616555732074E-5</v>
      </c>
      <c r="V34">
        <v>4.9677625079999999</v>
      </c>
      <c r="W34" s="1">
        <v>4.9503999999999999E-5</v>
      </c>
      <c r="X34">
        <v>240</v>
      </c>
      <c r="Y34" s="8">
        <f t="shared" si="7"/>
        <v>-9.7444025629705902E-5</v>
      </c>
      <c r="Z34" s="8" t="str">
        <f t="shared" si="8"/>
        <v>NA</v>
      </c>
      <c r="AA34" s="8">
        <f t="shared" si="9"/>
        <v>1.4694802562970589E-4</v>
      </c>
      <c r="AB34">
        <v>5.0149429239999996</v>
      </c>
      <c r="AC34">
        <v>1.850002371E-4</v>
      </c>
      <c r="AD34">
        <v>240</v>
      </c>
      <c r="AE34" s="8">
        <f t="shared" si="10"/>
        <v>-4.3297989565998441E-5</v>
      </c>
      <c r="AF34" s="8" t="str">
        <f t="shared" si="11"/>
        <v>NA</v>
      </c>
      <c r="AG34" s="8">
        <f t="shared" si="12"/>
        <v>2.2829822666599846E-4</v>
      </c>
      <c r="AH34">
        <v>5.4597487510000002</v>
      </c>
      <c r="AI34" s="1">
        <v>2.0554999999999999E-5</v>
      </c>
      <c r="AJ34">
        <v>240</v>
      </c>
      <c r="AK34" s="8">
        <f t="shared" si="13"/>
        <v>-4.7138351928683097E-5</v>
      </c>
      <c r="AL34" s="8" t="str">
        <f t="shared" si="14"/>
        <v>NA</v>
      </c>
      <c r="AM34" s="8">
        <f t="shared" si="15"/>
        <v>6.7693351928683099E-5</v>
      </c>
      <c r="AN34">
        <v>1.3088595839999999</v>
      </c>
      <c r="AO34">
        <v>-2.318017462E-4</v>
      </c>
      <c r="AP34">
        <v>240</v>
      </c>
      <c r="AQ34" s="8">
        <f t="shared" si="16"/>
        <v>-1.1300425442566624E-5</v>
      </c>
      <c r="AR34" s="8">
        <f t="shared" si="17"/>
        <v>2.9524848642714286E-5</v>
      </c>
      <c r="AS34" s="8">
        <f t="shared" si="18"/>
        <v>-2.5002616940014764E-4</v>
      </c>
      <c r="AT34">
        <v>4.3420124910000002</v>
      </c>
      <c r="AU34">
        <v>3.06971103E-3</v>
      </c>
      <c r="AV34">
        <v>240</v>
      </c>
      <c r="AW34" s="8">
        <f t="shared" si="19"/>
        <v>-3.7488046101390267E-5</v>
      </c>
      <c r="AX34" s="8" t="str">
        <f t="shared" si="20"/>
        <v>NA</v>
      </c>
      <c r="AY34" s="8">
        <f t="shared" si="21"/>
        <v>3.1071990761013901E-3</v>
      </c>
      <c r="AZ34">
        <v>5.4085787529999996</v>
      </c>
      <c r="BA34" s="1">
        <v>1.2622E-5</v>
      </c>
      <c r="BB34">
        <v>240</v>
      </c>
      <c r="BC34" s="8">
        <f t="shared" si="22"/>
        <v>-1.060907573135569E-4</v>
      </c>
      <c r="BD34" s="8" t="str">
        <f t="shared" si="23"/>
        <v>NA</v>
      </c>
      <c r="BE34" s="8">
        <f t="shared" si="24"/>
        <v>1.187127573135569E-4</v>
      </c>
      <c r="BF34">
        <v>8.3129783229999994</v>
      </c>
      <c r="BG34" s="1">
        <v>-3.5070000000000001E-5</v>
      </c>
      <c r="BH34">
        <v>240</v>
      </c>
      <c r="BI34" s="8">
        <f t="shared" si="25"/>
        <v>-4.707164825105264E-5</v>
      </c>
      <c r="BJ34" s="10" t="str">
        <f t="shared" si="26"/>
        <v>NA</v>
      </c>
      <c r="BK34" s="8">
        <f t="shared" si="27"/>
        <v>1.2001648251052639E-5</v>
      </c>
      <c r="BL34">
        <v>4.5295670709999998</v>
      </c>
      <c r="BM34" s="1">
        <v>7.4399000000000004E-5</v>
      </c>
      <c r="BN34">
        <v>240</v>
      </c>
      <c r="BO34" s="8">
        <f t="shared" si="28"/>
        <v>-3.9107353912259223E-5</v>
      </c>
      <c r="BP34" s="8" t="str">
        <f t="shared" si="29"/>
        <v>NA</v>
      </c>
      <c r="BQ34" s="8">
        <f t="shared" si="30"/>
        <v>1.1350635391225923E-4</v>
      </c>
      <c r="BR34">
        <v>4.3867116770000001</v>
      </c>
      <c r="BS34" s="1">
        <v>2.6971999999999999E-5</v>
      </c>
      <c r="BT34">
        <v>240</v>
      </c>
      <c r="BU34" s="8">
        <f t="shared" si="31"/>
        <v>-8.604655403621767E-5</v>
      </c>
      <c r="BV34" s="8" t="str">
        <f t="shared" si="32"/>
        <v>NA</v>
      </c>
      <c r="BW34" s="8">
        <f t="shared" si="33"/>
        <v>1.1301855403621767E-4</v>
      </c>
      <c r="BX34">
        <v>4.7574687659999997</v>
      </c>
      <c r="BY34" s="1">
        <v>7.6946000000000005E-5</v>
      </c>
      <c r="BZ34">
        <v>240</v>
      </c>
      <c r="CA34" s="8">
        <f t="shared" si="34"/>
        <v>-4.1075010446286681E-5</v>
      </c>
      <c r="CB34" s="8" t="str">
        <f t="shared" si="35"/>
        <v>NA</v>
      </c>
      <c r="CC34" s="8">
        <f t="shared" si="36"/>
        <v>1.1802101044628669E-4</v>
      </c>
      <c r="CD34">
        <v>4.7075125</v>
      </c>
      <c r="CE34" s="1">
        <v>8.1390999999999994E-5</v>
      </c>
      <c r="CF34">
        <v>240</v>
      </c>
      <c r="CG34" s="8">
        <f t="shared" si="37"/>
        <v>-2.6655954572183415E-5</v>
      </c>
      <c r="CH34" s="8" t="str">
        <f t="shared" si="38"/>
        <v>NA</v>
      </c>
      <c r="CI34" s="8">
        <f t="shared" si="39"/>
        <v>1.0804695457218341E-4</v>
      </c>
      <c r="CJ34">
        <v>4.5671708539999996</v>
      </c>
      <c r="CK34" s="1">
        <v>-1.6765E-5</v>
      </c>
      <c r="CL34">
        <v>240</v>
      </c>
      <c r="CM34" s="8">
        <f t="shared" si="40"/>
        <v>-8.9586310343083296E-5</v>
      </c>
      <c r="CN34" s="8" t="str">
        <f t="shared" si="41"/>
        <v>NA</v>
      </c>
      <c r="CO34" s="8">
        <f t="shared" si="42"/>
        <v>7.2821310343083303E-5</v>
      </c>
      <c r="CP34">
        <v>4.7263882600000002</v>
      </c>
      <c r="CQ34" s="1">
        <v>3.5805E-5</v>
      </c>
      <c r="CR34">
        <v>230</v>
      </c>
      <c r="CS34" s="8">
        <f t="shared" si="43"/>
        <v>-4.0806667726361848E-5</v>
      </c>
      <c r="CT34" s="8" t="str">
        <f t="shared" si="44"/>
        <v>NA</v>
      </c>
      <c r="CU34" s="8">
        <f t="shared" si="0"/>
        <v>7.6611667726361849E-5</v>
      </c>
      <c r="CV34">
        <v>5.1271191460000001</v>
      </c>
      <c r="CW34" s="1">
        <v>2.0106999999999999E-5</v>
      </c>
      <c r="CX34">
        <v>240</v>
      </c>
      <c r="CY34" s="8">
        <f t="shared" si="45"/>
        <v>-2.9031947348402752E-5</v>
      </c>
      <c r="CZ34" s="10" t="str">
        <f t="shared" si="46"/>
        <v>NA</v>
      </c>
      <c r="DA34" s="8">
        <f t="shared" si="47"/>
        <v>4.9138947348402751E-5</v>
      </c>
      <c r="DB34" t="s">
        <v>3</v>
      </c>
      <c r="DC34" s="5" t="s">
        <v>6</v>
      </c>
    </row>
    <row r="35" spans="1:107" x14ac:dyDescent="0.25">
      <c r="A35" s="9">
        <f t="shared" si="49"/>
        <v>45624.595833333413</v>
      </c>
      <c r="B35" t="s">
        <v>0</v>
      </c>
      <c r="C35">
        <v>34</v>
      </c>
      <c r="D35" s="7">
        <v>45624</v>
      </c>
      <c r="E35">
        <v>14.215833440000001</v>
      </c>
      <c r="F35">
        <v>13.9822542</v>
      </c>
      <c r="G35">
        <v>13.884045840000001</v>
      </c>
      <c r="H35">
        <v>14.03888746</v>
      </c>
      <c r="I35">
        <v>14.17371666</v>
      </c>
      <c r="J35">
        <v>5.474501665</v>
      </c>
      <c r="K35" s="1">
        <v>-4.2113999999999997E-5</v>
      </c>
      <c r="L35">
        <v>240</v>
      </c>
      <c r="M35" s="8">
        <f t="shared" si="1"/>
        <v>-1.0758574298981122E-4</v>
      </c>
      <c r="N35" s="8" t="str">
        <f t="shared" si="2"/>
        <v>NA</v>
      </c>
      <c r="O35" s="8">
        <f t="shared" si="3"/>
        <v>6.547174298981122E-5</v>
      </c>
      <c r="P35">
        <v>5.8493254180000003</v>
      </c>
      <c r="Q35">
        <v>-1.3074201990000001E-4</v>
      </c>
      <c r="R35">
        <v>240</v>
      </c>
      <c r="S35" s="8">
        <f t="shared" si="4"/>
        <v>-3.3146229652505072E-5</v>
      </c>
      <c r="T35" s="10" t="str">
        <f t="shared" si="5"/>
        <v>NA</v>
      </c>
      <c r="U35" s="8">
        <f t="shared" si="6"/>
        <v>-9.7595790247494941E-5</v>
      </c>
      <c r="V35">
        <v>5.0117737470000003</v>
      </c>
      <c r="W35" s="1">
        <v>-5.5257000000000003E-5</v>
      </c>
      <c r="X35">
        <v>240</v>
      </c>
      <c r="Y35" s="8">
        <f t="shared" si="7"/>
        <v>-9.8492143260280678E-5</v>
      </c>
      <c r="Z35" s="8" t="str">
        <f t="shared" si="8"/>
        <v>NA</v>
      </c>
      <c r="AA35" s="8">
        <f t="shared" si="9"/>
        <v>4.3235143260280675E-5</v>
      </c>
      <c r="AB35">
        <v>5.0538879259999998</v>
      </c>
      <c r="AC35">
        <v>1.6899762389999999E-4</v>
      </c>
      <c r="AD35">
        <v>240</v>
      </c>
      <c r="AE35" s="8">
        <f t="shared" si="10"/>
        <v>-4.3700624065011166E-5</v>
      </c>
      <c r="AF35" s="8" t="str">
        <f t="shared" si="11"/>
        <v>NA</v>
      </c>
      <c r="AG35" s="8">
        <f t="shared" si="12"/>
        <v>2.1269824796501114E-4</v>
      </c>
      <c r="AH35">
        <v>5.4542716660000004</v>
      </c>
      <c r="AI35" s="1">
        <v>-2.4113000000000001E-5</v>
      </c>
      <c r="AJ35">
        <v>240</v>
      </c>
      <c r="AK35" s="8">
        <f t="shared" si="13"/>
        <v>-4.7162714946264951E-5</v>
      </c>
      <c r="AL35" s="8" t="str">
        <f t="shared" si="14"/>
        <v>NA</v>
      </c>
      <c r="AM35" s="8">
        <f t="shared" si="15"/>
        <v>2.304971494626495E-5</v>
      </c>
      <c r="AN35">
        <v>2.6005666679999999</v>
      </c>
      <c r="AO35">
        <v>4.4618614850000004E-3</v>
      </c>
      <c r="AP35">
        <v>240</v>
      </c>
      <c r="AQ35" s="8">
        <f t="shared" si="16"/>
        <v>-2.2486922539300233E-5</v>
      </c>
      <c r="AR35" s="8" t="str">
        <f t="shared" si="17"/>
        <v>NA</v>
      </c>
      <c r="AS35" s="8">
        <f t="shared" si="18"/>
        <v>4.4843484075393009E-3</v>
      </c>
      <c r="AT35">
        <v>5.0273245830000004</v>
      </c>
      <c r="AU35">
        <v>-1.6774145730000001E-4</v>
      </c>
      <c r="AV35">
        <v>240</v>
      </c>
      <c r="AW35" s="8">
        <f t="shared" si="19"/>
        <v>-4.347093265052986E-5</v>
      </c>
      <c r="AX35" s="8" t="str">
        <f t="shared" si="20"/>
        <v>NA</v>
      </c>
      <c r="AY35" s="8">
        <f t="shared" si="21"/>
        <v>-1.2427052464947014E-4</v>
      </c>
      <c r="AZ35">
        <v>5.3948387499999999</v>
      </c>
      <c r="BA35" s="1">
        <v>-2.3213E-5</v>
      </c>
      <c r="BB35">
        <v>240</v>
      </c>
      <c r="BC35" s="8">
        <f t="shared" si="22"/>
        <v>-1.0602019521515195E-4</v>
      </c>
      <c r="BD35" s="8" t="str">
        <f t="shared" si="23"/>
        <v>NA</v>
      </c>
      <c r="BE35" s="8">
        <f t="shared" si="24"/>
        <v>8.2807195215151954E-5</v>
      </c>
      <c r="BF35">
        <v>8.2981425009999992</v>
      </c>
      <c r="BG35" s="1">
        <v>2.8274999999999999E-5</v>
      </c>
      <c r="BH35">
        <v>240</v>
      </c>
      <c r="BI35" s="8">
        <f t="shared" si="25"/>
        <v>-4.7022881678107176E-5</v>
      </c>
      <c r="BJ35" s="10" t="str">
        <f t="shared" si="26"/>
        <v>NA</v>
      </c>
      <c r="BK35" s="8">
        <f t="shared" si="27"/>
        <v>7.5297881678107172E-5</v>
      </c>
      <c r="BL35">
        <v>4.5853291709999997</v>
      </c>
      <c r="BM35" s="1">
        <v>5.0257999999999999E-5</v>
      </c>
      <c r="BN35">
        <v>240</v>
      </c>
      <c r="BO35" s="8">
        <f t="shared" si="28"/>
        <v>-3.9649028480692169E-5</v>
      </c>
      <c r="BP35" s="8" t="str">
        <f t="shared" si="29"/>
        <v>NA</v>
      </c>
      <c r="BQ35" s="8">
        <f t="shared" si="30"/>
        <v>8.9907028480692161E-5</v>
      </c>
      <c r="BR35">
        <v>4.4407158410000003</v>
      </c>
      <c r="BS35" s="1">
        <v>6.1352999999999993E-5</v>
      </c>
      <c r="BT35">
        <v>240</v>
      </c>
      <c r="BU35" s="8">
        <f t="shared" si="31"/>
        <v>-8.7269626058394736E-5</v>
      </c>
      <c r="BV35" s="8" t="str">
        <f t="shared" si="32"/>
        <v>NA</v>
      </c>
      <c r="BW35" s="8">
        <f t="shared" si="33"/>
        <v>1.4862262605839474E-4</v>
      </c>
      <c r="BX35">
        <v>4.819927088</v>
      </c>
      <c r="BY35" s="1">
        <v>5.0423999999999997E-5</v>
      </c>
      <c r="BZ35">
        <v>240</v>
      </c>
      <c r="CA35" s="8">
        <f t="shared" si="34"/>
        <v>-4.1677580662173943E-5</v>
      </c>
      <c r="CB35" s="8" t="str">
        <f t="shared" si="35"/>
        <v>NA</v>
      </c>
      <c r="CC35" s="8">
        <f t="shared" si="36"/>
        <v>9.2101580662173947E-5</v>
      </c>
      <c r="CD35">
        <v>4.7801179229999997</v>
      </c>
      <c r="CE35" s="1">
        <v>4.9345999999999998E-5</v>
      </c>
      <c r="CF35">
        <v>240</v>
      </c>
      <c r="CG35" s="8">
        <f t="shared" si="37"/>
        <v>-2.7087377623792438E-5</v>
      </c>
      <c r="CH35" s="8" t="str">
        <f t="shared" si="38"/>
        <v>NA</v>
      </c>
      <c r="CI35" s="8">
        <f t="shared" si="39"/>
        <v>7.6433377623792443E-5</v>
      </c>
      <c r="CJ35">
        <v>4.5530883190000004</v>
      </c>
      <c r="CK35" s="1">
        <v>8.1065999999999996E-6</v>
      </c>
      <c r="CL35">
        <v>240</v>
      </c>
      <c r="CM35" s="8">
        <f t="shared" si="40"/>
        <v>-8.9477987161749382E-5</v>
      </c>
      <c r="CN35" s="8" t="str">
        <f t="shared" si="41"/>
        <v>NA</v>
      </c>
      <c r="CO35" s="8">
        <f t="shared" si="42"/>
        <v>9.7584587161749376E-5</v>
      </c>
      <c r="CP35">
        <v>6.5783954199999997</v>
      </c>
      <c r="CQ35" s="1">
        <v>4.699809127E-3</v>
      </c>
      <c r="CR35">
        <v>240</v>
      </c>
      <c r="CS35" s="8">
        <f t="shared" si="43"/>
        <v>-5.6882936347174399E-5</v>
      </c>
      <c r="CT35" s="8" t="str">
        <f t="shared" si="44"/>
        <v>NA</v>
      </c>
      <c r="CU35" s="8">
        <f t="shared" si="0"/>
        <v>4.7566920633471746E-3</v>
      </c>
      <c r="CV35">
        <v>5.1255437410000004</v>
      </c>
      <c r="CW35" s="1">
        <v>1.2884000000000001E-5</v>
      </c>
      <c r="CX35">
        <v>240</v>
      </c>
      <c r="CY35" s="8">
        <f t="shared" si="45"/>
        <v>-2.9044793680026708E-5</v>
      </c>
      <c r="CZ35" s="10" t="str">
        <f t="shared" si="46"/>
        <v>NA</v>
      </c>
      <c r="DA35" s="8">
        <f t="shared" si="47"/>
        <v>4.1928793680026712E-5</v>
      </c>
      <c r="DB35" t="s">
        <v>3</v>
      </c>
      <c r="DC35" s="5" t="s">
        <v>6</v>
      </c>
    </row>
    <row r="36" spans="1:107" x14ac:dyDescent="0.25">
      <c r="A36" s="9">
        <f t="shared" si="49"/>
        <v>45624.609722222303</v>
      </c>
      <c r="B36" t="s">
        <v>0</v>
      </c>
      <c r="C36">
        <v>35</v>
      </c>
      <c r="D36" s="7">
        <v>45624</v>
      </c>
      <c r="E36">
        <v>14.41583325</v>
      </c>
      <c r="F36">
        <v>14.041379109999999</v>
      </c>
      <c r="G36">
        <v>13.95052081</v>
      </c>
      <c r="H36">
        <v>14.087891709999999</v>
      </c>
      <c r="I36">
        <v>14.201166649999999</v>
      </c>
      <c r="J36">
        <v>5.4421695870000004</v>
      </c>
      <c r="K36" s="1">
        <v>-2.8659000000000001E-5</v>
      </c>
      <c r="L36">
        <v>240</v>
      </c>
      <c r="M36" s="8">
        <f t="shared" si="1"/>
        <v>-1.0715104536236323E-4</v>
      </c>
      <c r="N36" s="8" t="str">
        <f t="shared" si="2"/>
        <v>NA</v>
      </c>
      <c r="O36" s="8">
        <f t="shared" si="3"/>
        <v>7.8492045362363232E-5</v>
      </c>
      <c r="P36">
        <v>5.4745704230000003</v>
      </c>
      <c r="Q36">
        <v>-2.9483667320000001E-4</v>
      </c>
      <c r="R36">
        <v>240</v>
      </c>
      <c r="S36" s="8">
        <f t="shared" si="4"/>
        <v>-3.1045863847080367E-5</v>
      </c>
      <c r="T36" s="10" t="str">
        <f t="shared" si="5"/>
        <v>NA</v>
      </c>
      <c r="U36" s="8">
        <f t="shared" si="6"/>
        <v>-2.6379080935291967E-4</v>
      </c>
      <c r="V36">
        <v>5.0078166719999997</v>
      </c>
      <c r="W36" s="1">
        <v>4.7438999999999998E-5</v>
      </c>
      <c r="X36">
        <v>240</v>
      </c>
      <c r="Y36" s="8">
        <f t="shared" si="7"/>
        <v>-9.8599057381390406E-5</v>
      </c>
      <c r="Z36" s="8" t="str">
        <f t="shared" si="8"/>
        <v>NA</v>
      </c>
      <c r="AA36" s="8">
        <f t="shared" si="9"/>
        <v>1.4603805738139041E-4</v>
      </c>
      <c r="AB36">
        <v>5.0725883439999997</v>
      </c>
      <c r="AC36" s="1">
        <v>6.2534999999999997E-5</v>
      </c>
      <c r="AD36">
        <v>240</v>
      </c>
      <c r="AE36" s="8">
        <f t="shared" si="10"/>
        <v>-4.3928962297188037E-5</v>
      </c>
      <c r="AF36" s="8" t="str">
        <f t="shared" si="11"/>
        <v>NA</v>
      </c>
      <c r="AG36" s="8">
        <f t="shared" si="12"/>
        <v>1.0646396229718803E-4</v>
      </c>
      <c r="AH36">
        <v>5.4405654190000003</v>
      </c>
      <c r="AI36" s="1">
        <v>-1.9241000000000001E-5</v>
      </c>
      <c r="AJ36">
        <v>240</v>
      </c>
      <c r="AK36" s="8">
        <f t="shared" si="13"/>
        <v>-4.7115668956131651E-5</v>
      </c>
      <c r="AL36" s="8" t="str">
        <f t="shared" si="14"/>
        <v>NA</v>
      </c>
      <c r="AM36" s="8">
        <f t="shared" si="15"/>
        <v>2.787466895613165E-5</v>
      </c>
      <c r="AN36">
        <v>5.1368312339999997</v>
      </c>
      <c r="AO36" s="1">
        <v>1.2869999999999999E-6</v>
      </c>
      <c r="AP36">
        <v>240</v>
      </c>
      <c r="AQ36" s="8">
        <f t="shared" si="16"/>
        <v>-4.4485310122260512E-5</v>
      </c>
      <c r="AR36" s="8" t="str">
        <f t="shared" si="17"/>
        <v>NA</v>
      </c>
      <c r="AS36" s="8">
        <f t="shared" si="18"/>
        <v>4.5772310122260515E-5</v>
      </c>
      <c r="AT36">
        <v>5.1438012579999999</v>
      </c>
      <c r="AU36" s="1">
        <v>8.8851999999999996E-5</v>
      </c>
      <c r="AV36">
        <v>240</v>
      </c>
      <c r="AW36" s="8">
        <f t="shared" si="19"/>
        <v>-4.4545671007225425E-5</v>
      </c>
      <c r="AX36" s="8" t="str">
        <f t="shared" si="20"/>
        <v>NA</v>
      </c>
      <c r="AY36" s="8">
        <f t="shared" si="21"/>
        <v>1.3339767100722542E-4</v>
      </c>
      <c r="AZ36">
        <v>5.3891954100000001</v>
      </c>
      <c r="BA36" s="1">
        <v>-1.9964999999999999E-5</v>
      </c>
      <c r="BB36">
        <v>240</v>
      </c>
      <c r="BC36" s="8">
        <f t="shared" si="22"/>
        <v>-1.0610803515255278E-4</v>
      </c>
      <c r="BD36" s="8" t="str">
        <f t="shared" si="23"/>
        <v>NA</v>
      </c>
      <c r="BE36" s="8">
        <f t="shared" si="24"/>
        <v>8.6143035152552776E-5</v>
      </c>
      <c r="BF36">
        <v>8.2763162809999997</v>
      </c>
      <c r="BG36" s="1">
        <v>-3.4288000000000001E-5</v>
      </c>
      <c r="BH36">
        <v>240</v>
      </c>
      <c r="BI36" s="8">
        <f t="shared" si="25"/>
        <v>-4.6934347092478811E-5</v>
      </c>
      <c r="BJ36" s="10" t="str">
        <f t="shared" si="26"/>
        <v>NA</v>
      </c>
      <c r="BK36" s="8">
        <f t="shared" si="27"/>
        <v>1.264634709247881E-5</v>
      </c>
      <c r="BL36">
        <v>4.6744837620000004</v>
      </c>
      <c r="BM36" s="1">
        <v>5.5789999999999999E-5</v>
      </c>
      <c r="BN36">
        <v>240</v>
      </c>
      <c r="BO36" s="8">
        <f t="shared" si="28"/>
        <v>-4.0481349365280908E-5</v>
      </c>
      <c r="BP36" s="8" t="str">
        <f t="shared" si="29"/>
        <v>NA</v>
      </c>
      <c r="BQ36" s="8">
        <f t="shared" si="30"/>
        <v>9.6271349365280914E-5</v>
      </c>
      <c r="BR36">
        <v>4.4937962530000002</v>
      </c>
      <c r="BS36" s="1">
        <v>5.0169E-5</v>
      </c>
      <c r="BT36">
        <v>240</v>
      </c>
      <c r="BU36" s="8">
        <f t="shared" si="31"/>
        <v>-8.847849344949508E-5</v>
      </c>
      <c r="BV36" s="8" t="str">
        <f t="shared" si="32"/>
        <v>NA</v>
      </c>
      <c r="BW36" s="8">
        <f t="shared" si="33"/>
        <v>1.3864749344949507E-4</v>
      </c>
      <c r="BX36">
        <v>4.9143591679999998</v>
      </c>
      <c r="BY36" s="1">
        <v>5.5787E-5</v>
      </c>
      <c r="BZ36">
        <v>240</v>
      </c>
      <c r="CA36" s="8">
        <f t="shared" si="34"/>
        <v>-4.2558686801633429E-5</v>
      </c>
      <c r="CB36" s="8" t="str">
        <f t="shared" si="35"/>
        <v>NA</v>
      </c>
      <c r="CC36" s="8">
        <f t="shared" si="36"/>
        <v>9.8345686801633422E-5</v>
      </c>
      <c r="CD36">
        <v>4.8548033420000003</v>
      </c>
      <c r="CE36" s="1">
        <v>7.2451000000000001E-5</v>
      </c>
      <c r="CF36">
        <v>240</v>
      </c>
      <c r="CG36" s="8">
        <f t="shared" si="37"/>
        <v>-2.753121284674042E-5</v>
      </c>
      <c r="CH36" s="8" t="str">
        <f t="shared" si="38"/>
        <v>NA</v>
      </c>
      <c r="CI36" s="8">
        <f t="shared" si="39"/>
        <v>9.9982212846740429E-5</v>
      </c>
      <c r="CJ36">
        <v>4.5412391620000001</v>
      </c>
      <c r="CK36" s="1">
        <v>-1.6679000000000001E-5</v>
      </c>
      <c r="CL36">
        <v>240</v>
      </c>
      <c r="CM36" s="8">
        <f t="shared" si="40"/>
        <v>-8.9412598352533161E-5</v>
      </c>
      <c r="CN36" s="8" t="str">
        <f t="shared" si="41"/>
        <v>NA</v>
      </c>
      <c r="CO36" s="8">
        <f t="shared" si="42"/>
        <v>7.2733598352533167E-5</v>
      </c>
      <c r="CP36">
        <v>9.4838258310000008</v>
      </c>
      <c r="CQ36" s="1">
        <v>4.002984789E-4</v>
      </c>
      <c r="CR36">
        <v>240</v>
      </c>
      <c r="CS36" s="8">
        <f t="shared" si="43"/>
        <v>-8.2130580900750707E-5</v>
      </c>
      <c r="CT36" s="8" t="str">
        <f t="shared" si="44"/>
        <v>NA</v>
      </c>
      <c r="CU36" s="8">
        <f t="shared" si="0"/>
        <v>4.8242905980075071E-4</v>
      </c>
      <c r="CV36">
        <v>5.1502312479999999</v>
      </c>
      <c r="CW36" s="1">
        <v>-1.9341999999999999E-5</v>
      </c>
      <c r="CX36">
        <v>240</v>
      </c>
      <c r="CY36" s="8">
        <f t="shared" si="45"/>
        <v>-2.9206561565933262E-5</v>
      </c>
      <c r="CZ36" s="10" t="str">
        <f t="shared" si="46"/>
        <v>NA</v>
      </c>
      <c r="DA36" s="8">
        <f t="shared" si="47"/>
        <v>9.8645615659332632E-6</v>
      </c>
      <c r="DB36" t="s">
        <v>3</v>
      </c>
      <c r="DC36" s="5" t="s">
        <v>6</v>
      </c>
    </row>
    <row r="37" spans="1:107" x14ac:dyDescent="0.25">
      <c r="A37" s="9">
        <f t="shared" si="49"/>
        <v>45624.623611111194</v>
      </c>
      <c r="B37" t="s">
        <v>0</v>
      </c>
      <c r="C37">
        <v>36</v>
      </c>
      <c r="D37" s="7">
        <v>45624</v>
      </c>
      <c r="E37">
        <v>14.857500010000001</v>
      </c>
      <c r="F37">
        <v>14.05992504</v>
      </c>
      <c r="G37">
        <v>13.99327083</v>
      </c>
      <c r="H37">
        <v>14.02161658</v>
      </c>
      <c r="I37">
        <v>14.13179586</v>
      </c>
      <c r="J37">
        <v>6.2943595549999998</v>
      </c>
      <c r="K37">
        <v>3.0998469980000002E-3</v>
      </c>
      <c r="L37">
        <v>240</v>
      </c>
      <c r="M37" s="8">
        <f t="shared" si="1"/>
        <v>-1.2416196452950921E-4</v>
      </c>
      <c r="N37" s="8" t="str">
        <f t="shared" si="2"/>
        <v>NA</v>
      </c>
      <c r="O37" s="8">
        <f t="shared" si="3"/>
        <v>3.2240089625295092E-3</v>
      </c>
      <c r="P37">
        <v>5.8022175090000001</v>
      </c>
      <c r="Q37">
        <v>1.5757104889999999E-3</v>
      </c>
      <c r="R37">
        <v>240</v>
      </c>
      <c r="S37" s="8">
        <f t="shared" si="4"/>
        <v>-3.2928565655626167E-5</v>
      </c>
      <c r="T37" s="10" t="str">
        <f t="shared" si="5"/>
        <v>NA</v>
      </c>
      <c r="U37" s="8">
        <f t="shared" si="6"/>
        <v>1.608639054655626E-3</v>
      </c>
      <c r="V37">
        <v>6.0379837350000001</v>
      </c>
      <c r="W37">
        <v>3.4607720830000001E-3</v>
      </c>
      <c r="X37">
        <v>240</v>
      </c>
      <c r="Y37" s="8">
        <f t="shared" si="7"/>
        <v>-1.1910471840448006E-4</v>
      </c>
      <c r="Z37" s="8" t="str">
        <f t="shared" si="8"/>
        <v>NA</v>
      </c>
      <c r="AA37" s="8">
        <f t="shared" si="9"/>
        <v>3.5798768014044802E-3</v>
      </c>
      <c r="AB37">
        <v>6.4306112649999996</v>
      </c>
      <c r="AC37">
        <v>3.8129080290000002E-3</v>
      </c>
      <c r="AD37">
        <v>240</v>
      </c>
      <c r="AE37" s="8">
        <f t="shared" si="10"/>
        <v>-5.5774010667532922E-5</v>
      </c>
      <c r="AF37" s="8" t="str">
        <f t="shared" si="11"/>
        <v>NA</v>
      </c>
      <c r="AG37" s="8">
        <f t="shared" si="12"/>
        <v>3.8686820396675332E-3</v>
      </c>
      <c r="AH37">
        <v>6.3060883319999999</v>
      </c>
      <c r="AI37">
        <v>3.1276946599999998E-3</v>
      </c>
      <c r="AJ37">
        <v>240</v>
      </c>
      <c r="AK37" s="8">
        <f t="shared" si="13"/>
        <v>-5.4693997725171605E-5</v>
      </c>
      <c r="AL37" s="8" t="str">
        <f t="shared" si="14"/>
        <v>NA</v>
      </c>
      <c r="AM37" s="8">
        <f t="shared" si="15"/>
        <v>3.1823886577251716E-3</v>
      </c>
      <c r="AN37">
        <v>6.4746887510000004</v>
      </c>
      <c r="AO37">
        <v>3.8815148779999999E-3</v>
      </c>
      <c r="AP37">
        <v>240</v>
      </c>
      <c r="AQ37" s="8">
        <f t="shared" si="16"/>
        <v>-5.6156303745601922E-5</v>
      </c>
      <c r="AR37" s="8" t="str">
        <f t="shared" si="17"/>
        <v>NA</v>
      </c>
      <c r="AS37" s="8">
        <f t="shared" si="18"/>
        <v>3.9376711817456014E-3</v>
      </c>
      <c r="AT37">
        <v>6.6178733430000003</v>
      </c>
      <c r="AU37">
        <v>4.0653258089999996E-3</v>
      </c>
      <c r="AV37">
        <v>240</v>
      </c>
      <c r="AW37" s="8">
        <f t="shared" si="19"/>
        <v>-5.7398173084695673E-5</v>
      </c>
      <c r="AX37" s="8" t="str">
        <f t="shared" si="20"/>
        <v>NA</v>
      </c>
      <c r="AY37" s="8">
        <f t="shared" si="21"/>
        <v>4.1227239820846957E-3</v>
      </c>
      <c r="AZ37">
        <v>6.1123253960000001</v>
      </c>
      <c r="BA37">
        <v>2.6945176989999998E-3</v>
      </c>
      <c r="BB37">
        <v>240</v>
      </c>
      <c r="BC37" s="8">
        <f t="shared" si="22"/>
        <v>-1.2057117525294761E-4</v>
      </c>
      <c r="BD37" s="8" t="str">
        <f t="shared" si="23"/>
        <v>NA</v>
      </c>
      <c r="BE37" s="8">
        <f t="shared" si="24"/>
        <v>2.8150888742529473E-3</v>
      </c>
      <c r="BF37">
        <v>8.2834754190000002</v>
      </c>
      <c r="BG37" s="1">
        <v>-1.9391000000000002E-6</v>
      </c>
      <c r="BH37">
        <v>240</v>
      </c>
      <c r="BI37" s="8">
        <f t="shared" si="25"/>
        <v>-4.7010123934205474E-5</v>
      </c>
      <c r="BJ37" s="10" t="str">
        <f t="shared" si="26"/>
        <v>NA</v>
      </c>
      <c r="BK37" s="8">
        <f t="shared" si="27"/>
        <v>4.5071023934205471E-5</v>
      </c>
      <c r="BL37">
        <v>6.6039029319999996</v>
      </c>
      <c r="BM37">
        <v>4.752316534E-3</v>
      </c>
      <c r="BN37">
        <v>240</v>
      </c>
      <c r="BO37" s="8">
        <f t="shared" si="28"/>
        <v>-5.7277004844222992E-5</v>
      </c>
      <c r="BP37" s="8" t="str">
        <f t="shared" si="29"/>
        <v>NA</v>
      </c>
      <c r="BQ37" s="8">
        <f t="shared" si="30"/>
        <v>4.8095935388442227E-3</v>
      </c>
      <c r="BR37">
        <v>5.8411679169999999</v>
      </c>
      <c r="BS37">
        <v>4.4181784009999997E-3</v>
      </c>
      <c r="BT37">
        <v>240</v>
      </c>
      <c r="BU37" s="8">
        <f t="shared" si="31"/>
        <v>-1.1522234746589102E-4</v>
      </c>
      <c r="BV37" s="8" t="str">
        <f t="shared" si="32"/>
        <v>NA</v>
      </c>
      <c r="BW37" s="8">
        <f t="shared" si="33"/>
        <v>4.5334007484658908E-3</v>
      </c>
      <c r="BX37">
        <v>6.7257329070000003</v>
      </c>
      <c r="BY37">
        <v>4.4513588839999998E-3</v>
      </c>
      <c r="BZ37">
        <v>240</v>
      </c>
      <c r="CA37" s="8">
        <f t="shared" si="34"/>
        <v>-5.8333661209420846E-5</v>
      </c>
      <c r="CB37" s="8" t="str">
        <f t="shared" si="35"/>
        <v>NA</v>
      </c>
      <c r="CC37" s="8">
        <f t="shared" si="36"/>
        <v>4.5096925452094211E-3</v>
      </c>
      <c r="CD37">
        <v>5.5783533309999997</v>
      </c>
      <c r="CE37">
        <v>2.3947294559999999E-3</v>
      </c>
      <c r="CF37">
        <v>240</v>
      </c>
      <c r="CG37" s="8">
        <f t="shared" si="37"/>
        <v>-3.1658098584755147E-5</v>
      </c>
      <c r="CH37" s="8" t="str">
        <f t="shared" si="38"/>
        <v>NA</v>
      </c>
      <c r="CI37" s="8">
        <f t="shared" si="39"/>
        <v>2.4263875545847552E-3</v>
      </c>
      <c r="CJ37">
        <v>5.7261054140000001</v>
      </c>
      <c r="CK37">
        <v>4.2074881209999996E-3</v>
      </c>
      <c r="CL37">
        <v>240</v>
      </c>
      <c r="CM37" s="8">
        <f t="shared" si="40"/>
        <v>-1.1295263498897763E-4</v>
      </c>
      <c r="CN37" s="8" t="str">
        <f t="shared" si="41"/>
        <v>NA</v>
      </c>
      <c r="CO37" s="8">
        <f t="shared" si="42"/>
        <v>4.3204407559889772E-3</v>
      </c>
      <c r="CP37">
        <v>9.4824283640000004</v>
      </c>
      <c r="CQ37">
        <v>-1.565419197E-4</v>
      </c>
      <c r="CR37">
        <v>240</v>
      </c>
      <c r="CS37" s="8">
        <f t="shared" si="43"/>
        <v>-8.2243046412455292E-5</v>
      </c>
      <c r="CT37" s="8" t="str">
        <f t="shared" si="44"/>
        <v>NA</v>
      </c>
      <c r="CU37" s="8">
        <f t="shared" si="0"/>
        <v>-7.4298873287544708E-5</v>
      </c>
      <c r="CV37">
        <v>5.6402091780000001</v>
      </c>
      <c r="CW37">
        <v>2.0194312810000001E-3</v>
      </c>
      <c r="CX37">
        <v>240</v>
      </c>
      <c r="CY37" s="8">
        <f t="shared" si="45"/>
        <v>-3.2009140977765145E-5</v>
      </c>
      <c r="CZ37" s="10" t="str">
        <f t="shared" si="46"/>
        <v>NA</v>
      </c>
      <c r="DA37" s="8">
        <f t="shared" si="47"/>
        <v>2.0514404219777651E-3</v>
      </c>
      <c r="DB37" t="s">
        <v>3</v>
      </c>
      <c r="DC37" s="5" t="s">
        <v>6</v>
      </c>
    </row>
    <row r="38" spans="1:107" x14ac:dyDescent="0.25">
      <c r="A38" s="9">
        <f t="shared" si="49"/>
        <v>45624.637500000084</v>
      </c>
      <c r="B38" t="s">
        <v>0</v>
      </c>
      <c r="C38">
        <v>37</v>
      </c>
      <c r="D38" s="7">
        <v>45624</v>
      </c>
      <c r="E38">
        <v>15.215833440000001</v>
      </c>
      <c r="F38">
        <v>14.054512470000001</v>
      </c>
      <c r="G38">
        <v>13.98438335</v>
      </c>
      <c r="H38">
        <v>13.989295800000001</v>
      </c>
      <c r="I38">
        <v>14.11938746</v>
      </c>
      <c r="J38">
        <v>9.5239520950000003</v>
      </c>
      <c r="K38">
        <v>6.3021406909999995E-4</v>
      </c>
      <c r="L38">
        <v>240</v>
      </c>
      <c r="M38" s="8">
        <f t="shared" si="1"/>
        <v>-1.882198394746629E-4</v>
      </c>
      <c r="N38" s="8" t="str">
        <f t="shared" si="2"/>
        <v>NA</v>
      </c>
      <c r="O38" s="8">
        <f t="shared" si="3"/>
        <v>8.1843390857466291E-4</v>
      </c>
      <c r="P38">
        <v>8.5065420950000004</v>
      </c>
      <c r="Q38">
        <v>1.871055149E-3</v>
      </c>
      <c r="R38">
        <v>240</v>
      </c>
      <c r="S38" s="8">
        <f t="shared" si="4"/>
        <v>-4.8312190282777139E-5</v>
      </c>
      <c r="T38" s="10" t="str">
        <f t="shared" si="5"/>
        <v>NA</v>
      </c>
      <c r="U38" s="8">
        <f t="shared" si="6"/>
        <v>1.9193673392827772E-3</v>
      </c>
      <c r="V38">
        <v>9.563045013</v>
      </c>
      <c r="W38">
        <v>7.9450997040000004E-4</v>
      </c>
      <c r="X38">
        <v>240</v>
      </c>
      <c r="Y38" s="8">
        <f t="shared" si="7"/>
        <v>-1.8899242449789283E-4</v>
      </c>
      <c r="Z38" s="8" t="str">
        <f t="shared" si="8"/>
        <v>NA</v>
      </c>
      <c r="AA38" s="8">
        <f t="shared" si="9"/>
        <v>9.8350239489789285E-4</v>
      </c>
      <c r="AB38">
        <v>9.4542320689999997</v>
      </c>
      <c r="AC38">
        <v>7.8985245880000001E-4</v>
      </c>
      <c r="AD38">
        <v>240</v>
      </c>
      <c r="AE38" s="8">
        <f t="shared" si="10"/>
        <v>-8.2122691427523076E-5</v>
      </c>
      <c r="AF38" s="8" t="str">
        <f t="shared" si="11"/>
        <v>NA</v>
      </c>
      <c r="AG38" s="8">
        <f t="shared" si="12"/>
        <v>8.7197515022752311E-4</v>
      </c>
      <c r="AH38">
        <v>9.5288037419999991</v>
      </c>
      <c r="AI38">
        <v>7.4628348299999995E-4</v>
      </c>
      <c r="AJ38">
        <v>240</v>
      </c>
      <c r="AK38" s="8">
        <f t="shared" si="13"/>
        <v>-8.2770446469531561E-5</v>
      </c>
      <c r="AL38" s="8" t="str">
        <f t="shared" si="14"/>
        <v>NA</v>
      </c>
      <c r="AM38" s="8">
        <f t="shared" si="15"/>
        <v>8.2905392946953146E-4</v>
      </c>
      <c r="AN38">
        <v>9.5863637409999995</v>
      </c>
      <c r="AO38">
        <v>7.9399803010000004E-4</v>
      </c>
      <c r="AP38">
        <v>240</v>
      </c>
      <c r="AQ38" s="8">
        <f t="shared" si="16"/>
        <v>-8.3270432296190619E-5</v>
      </c>
      <c r="AR38" s="8" t="str">
        <f t="shared" si="17"/>
        <v>NA</v>
      </c>
      <c r="AS38" s="8">
        <f t="shared" si="18"/>
        <v>8.7726846239619062E-4</v>
      </c>
      <c r="AT38">
        <v>9.6263841630000009</v>
      </c>
      <c r="AU38">
        <v>6.6758543279999999E-4</v>
      </c>
      <c r="AV38">
        <v>240</v>
      </c>
      <c r="AW38" s="8">
        <f t="shared" si="19"/>
        <v>-8.3618063361592745E-5</v>
      </c>
      <c r="AX38" s="8" t="str">
        <f t="shared" si="20"/>
        <v>NA</v>
      </c>
      <c r="AY38" s="8">
        <f t="shared" si="21"/>
        <v>7.512034961615927E-4</v>
      </c>
      <c r="AZ38">
        <v>9.3639762520000005</v>
      </c>
      <c r="BA38">
        <v>9.0743616760000003E-4</v>
      </c>
      <c r="BB38">
        <v>240</v>
      </c>
      <c r="BC38" s="8">
        <f t="shared" si="22"/>
        <v>-1.8505827091689039E-4</v>
      </c>
      <c r="BD38" s="8" t="str">
        <f t="shared" si="23"/>
        <v>NA</v>
      </c>
      <c r="BE38" s="8">
        <f t="shared" si="24"/>
        <v>1.0924944385168904E-3</v>
      </c>
      <c r="BF38">
        <v>9.2892283560000006</v>
      </c>
      <c r="BG38">
        <v>8.6187164920000002E-4</v>
      </c>
      <c r="BH38">
        <v>240</v>
      </c>
      <c r="BI38" s="8">
        <f t="shared" si="25"/>
        <v>-5.2757391064816817E-5</v>
      </c>
      <c r="BJ38" s="10" t="str">
        <f t="shared" si="26"/>
        <v>NA</v>
      </c>
      <c r="BK38" s="8">
        <f t="shared" si="27"/>
        <v>9.1462904026481679E-4</v>
      </c>
      <c r="BL38">
        <v>9.5842941719999999</v>
      </c>
      <c r="BM38">
        <v>4.8371726389999999E-4</v>
      </c>
      <c r="BN38">
        <v>240</v>
      </c>
      <c r="BO38" s="8">
        <f t="shared" si="28"/>
        <v>-8.3252455312429857E-5</v>
      </c>
      <c r="BP38" s="8" t="str">
        <f t="shared" si="29"/>
        <v>NA</v>
      </c>
      <c r="BQ38" s="8">
        <f t="shared" si="30"/>
        <v>5.669697192124298E-4</v>
      </c>
      <c r="BR38">
        <v>9.4980116760000008</v>
      </c>
      <c r="BS38">
        <v>5.1017206030000005E-4</v>
      </c>
      <c r="BT38">
        <v>240</v>
      </c>
      <c r="BU38" s="8">
        <f t="shared" si="31"/>
        <v>-1.8770718449158624E-4</v>
      </c>
      <c r="BV38" s="8" t="str">
        <f t="shared" si="32"/>
        <v>NA</v>
      </c>
      <c r="BW38" s="8">
        <f t="shared" si="33"/>
        <v>6.978792447915863E-4</v>
      </c>
      <c r="BX38">
        <v>9.6074237389999997</v>
      </c>
      <c r="BY38">
        <v>4.6563311159999999E-4</v>
      </c>
      <c r="BZ38">
        <v>240</v>
      </c>
      <c r="CA38" s="8">
        <f t="shared" si="34"/>
        <v>-8.3453366637615262E-5</v>
      </c>
      <c r="CB38" s="8" t="str">
        <f t="shared" si="35"/>
        <v>NA</v>
      </c>
      <c r="CC38" s="8">
        <f t="shared" si="36"/>
        <v>5.4908647823761526E-4</v>
      </c>
      <c r="CD38">
        <v>9.0897132930000009</v>
      </c>
      <c r="CE38">
        <v>1.550781595E-3</v>
      </c>
      <c r="CF38">
        <v>240</v>
      </c>
      <c r="CG38" s="8">
        <f t="shared" si="37"/>
        <v>-5.162426204713971E-5</v>
      </c>
      <c r="CH38" s="8" t="str">
        <f t="shared" si="38"/>
        <v>NA</v>
      </c>
      <c r="CI38" s="8">
        <f t="shared" si="39"/>
        <v>1.6024058570471397E-3</v>
      </c>
      <c r="CJ38">
        <v>9.5153529090000006</v>
      </c>
      <c r="CK38">
        <v>5.3509938319999998E-4</v>
      </c>
      <c r="CL38">
        <v>240</v>
      </c>
      <c r="CM38" s="8">
        <f t="shared" si="40"/>
        <v>-1.8804989559082267E-4</v>
      </c>
      <c r="CN38" s="8" t="str">
        <f t="shared" si="41"/>
        <v>NA</v>
      </c>
      <c r="CO38" s="8">
        <f t="shared" si="42"/>
        <v>7.2314927879082265E-4</v>
      </c>
      <c r="CP38">
        <v>9.3389055859999992</v>
      </c>
      <c r="CQ38" s="1">
        <v>-5.7231999999999997E-5</v>
      </c>
      <c r="CR38">
        <v>250</v>
      </c>
      <c r="CS38" s="8">
        <f t="shared" si="43"/>
        <v>-8.1120926174913587E-5</v>
      </c>
      <c r="CT38" s="8" t="str">
        <f t="shared" si="44"/>
        <v>NA</v>
      </c>
      <c r="CU38" s="8">
        <f t="shared" si="0"/>
        <v>2.388892617491359E-5</v>
      </c>
      <c r="CV38">
        <v>9.1667620860000003</v>
      </c>
      <c r="CW38">
        <v>1.0483539209999999E-3</v>
      </c>
      <c r="CX38">
        <v>240</v>
      </c>
      <c r="CY38" s="8">
        <f t="shared" si="45"/>
        <v>-5.2061854185861063E-5</v>
      </c>
      <c r="CZ38" s="10" t="str">
        <f t="shared" si="46"/>
        <v>NA</v>
      </c>
      <c r="DA38" s="8">
        <f t="shared" si="47"/>
        <v>1.100415775185861E-3</v>
      </c>
      <c r="DB38" t="s">
        <v>3</v>
      </c>
      <c r="DC38" s="5" t="s">
        <v>6</v>
      </c>
    </row>
    <row r="39" spans="1:107" x14ac:dyDescent="0.25">
      <c r="A39" s="9">
        <f t="shared" si="49"/>
        <v>45624.651388888975</v>
      </c>
      <c r="B39" t="s">
        <v>0</v>
      </c>
      <c r="C39">
        <v>38</v>
      </c>
      <c r="D39" s="7">
        <v>45624</v>
      </c>
      <c r="E39">
        <v>15.41583325</v>
      </c>
      <c r="F39">
        <v>14.022262509999999</v>
      </c>
      <c r="G39">
        <v>13.92332072</v>
      </c>
      <c r="H39">
        <v>13.96278336</v>
      </c>
      <c r="I39">
        <v>14.053229269999999</v>
      </c>
      <c r="J39">
        <v>9.3558666509999995</v>
      </c>
      <c r="K39">
        <v>-3.71413575E-4</v>
      </c>
      <c r="L39">
        <v>240</v>
      </c>
      <c r="M39" s="8">
        <f t="shared" si="1"/>
        <v>-1.8524302992932302E-4</v>
      </c>
      <c r="N39" s="8" t="str">
        <f t="shared" si="2"/>
        <v>NA</v>
      </c>
      <c r="O39" s="8">
        <f t="shared" si="3"/>
        <v>-1.8617054507067698E-4</v>
      </c>
      <c r="P39">
        <v>9.8559249839999996</v>
      </c>
      <c r="Q39">
        <v>5.7539309189999998E-4</v>
      </c>
      <c r="R39">
        <v>240</v>
      </c>
      <c r="S39" s="8">
        <f t="shared" si="4"/>
        <v>-5.6017752635340142E-5</v>
      </c>
      <c r="T39" s="10" t="str">
        <f t="shared" si="5"/>
        <v>NA</v>
      </c>
      <c r="U39" s="8">
        <f t="shared" si="6"/>
        <v>6.314108445353401E-4</v>
      </c>
      <c r="V39">
        <v>9.6469229100000007</v>
      </c>
      <c r="W39">
        <v>-2.0125064660000001E-4</v>
      </c>
      <c r="X39">
        <v>240</v>
      </c>
      <c r="Y39" s="8">
        <f t="shared" si="7"/>
        <v>-1.9100584649226442E-4</v>
      </c>
      <c r="Z39" s="8" t="str">
        <f t="shared" si="8"/>
        <v>NA</v>
      </c>
      <c r="AA39" s="8">
        <f t="shared" si="9"/>
        <v>-1.0244800107735592E-5</v>
      </c>
      <c r="AB39">
        <v>9.6169266699999998</v>
      </c>
      <c r="AC39">
        <v>-1.243882864E-4</v>
      </c>
      <c r="AD39">
        <v>240</v>
      </c>
      <c r="AE39" s="8">
        <f t="shared" si="10"/>
        <v>-8.3662246878079584E-5</v>
      </c>
      <c r="AF39" s="8" t="str">
        <f t="shared" si="11"/>
        <v>NA</v>
      </c>
      <c r="AG39" s="8">
        <f t="shared" si="12"/>
        <v>-4.0726039521920421E-5</v>
      </c>
      <c r="AH39">
        <v>9.6885541960000001</v>
      </c>
      <c r="AI39" s="1">
        <v>-9.8590000000000003E-5</v>
      </c>
      <c r="AJ39">
        <v>240</v>
      </c>
      <c r="AK39" s="8">
        <f t="shared" si="13"/>
        <v>-8.428536900109335E-5</v>
      </c>
      <c r="AL39" s="8" t="str">
        <f t="shared" si="14"/>
        <v>NA</v>
      </c>
      <c r="AM39" s="8">
        <f t="shared" si="15"/>
        <v>-1.4304630998906653E-5</v>
      </c>
      <c r="AN39">
        <v>9.7729762319999995</v>
      </c>
      <c r="AO39" s="1">
        <v>-9.2954000000000005E-5</v>
      </c>
      <c r="AP39">
        <v>240</v>
      </c>
      <c r="AQ39" s="8">
        <f t="shared" si="16"/>
        <v>-8.50197966888717E-5</v>
      </c>
      <c r="AR39" s="8" t="str">
        <f t="shared" si="17"/>
        <v>NA</v>
      </c>
      <c r="AS39" s="8">
        <f t="shared" si="18"/>
        <v>-7.9342033111283044E-6</v>
      </c>
      <c r="AT39">
        <v>9.7340871020000002</v>
      </c>
      <c r="AU39">
        <v>-1.190870792E-4</v>
      </c>
      <c r="AV39">
        <v>240</v>
      </c>
      <c r="AW39" s="8">
        <f t="shared" si="19"/>
        <v>-8.4681481538244308E-5</v>
      </c>
      <c r="AX39" s="8" t="str">
        <f t="shared" si="20"/>
        <v>NA</v>
      </c>
      <c r="AY39" s="8">
        <f t="shared" si="21"/>
        <v>-3.4405597661755691E-5</v>
      </c>
      <c r="AZ39">
        <v>9.3768824899999998</v>
      </c>
      <c r="BA39">
        <v>-2.8497016379999999E-4</v>
      </c>
      <c r="BB39">
        <v>240</v>
      </c>
      <c r="BC39" s="8">
        <f t="shared" si="22"/>
        <v>-1.8565913651122379E-4</v>
      </c>
      <c r="BD39" s="8" t="str">
        <f t="shared" si="23"/>
        <v>NA</v>
      </c>
      <c r="BE39" s="8">
        <f t="shared" si="24"/>
        <v>-9.9311027288776204E-5</v>
      </c>
      <c r="BF39">
        <v>9.5100679160000006</v>
      </c>
      <c r="BG39" s="1">
        <v>-8.6670999999999997E-5</v>
      </c>
      <c r="BH39">
        <v>240</v>
      </c>
      <c r="BI39" s="8">
        <f t="shared" si="25"/>
        <v>-5.4052017738426888E-5</v>
      </c>
      <c r="BJ39" s="10" t="str">
        <f t="shared" si="26"/>
        <v>NA</v>
      </c>
      <c r="BK39" s="8">
        <f t="shared" si="27"/>
        <v>-3.261898226157311E-5</v>
      </c>
      <c r="BL39">
        <v>9.6575454430000001</v>
      </c>
      <c r="BM39">
        <v>-1.009925965E-4</v>
      </c>
      <c r="BN39">
        <v>240</v>
      </c>
      <c r="BO39" s="8">
        <f t="shared" si="28"/>
        <v>-8.4015609020811891E-5</v>
      </c>
      <c r="BP39" s="8" t="str">
        <f t="shared" si="29"/>
        <v>NA</v>
      </c>
      <c r="BQ39" s="8">
        <f t="shared" si="30"/>
        <v>-1.6976987479188108E-5</v>
      </c>
      <c r="BR39">
        <v>9.4325437510000008</v>
      </c>
      <c r="BS39">
        <v>-2.630554141E-4</v>
      </c>
      <c r="BT39">
        <v>240</v>
      </c>
      <c r="BU39" s="8">
        <f t="shared" si="31"/>
        <v>-1.8676121085900481E-4</v>
      </c>
      <c r="BV39" s="8" t="str">
        <f t="shared" si="32"/>
        <v>NA</v>
      </c>
      <c r="BW39" s="8">
        <f t="shared" si="33"/>
        <v>-7.6294203240995185E-5</v>
      </c>
      <c r="BX39">
        <v>9.6454137400000004</v>
      </c>
      <c r="BY39">
        <v>-1.2743270300000001E-4</v>
      </c>
      <c r="BZ39">
        <v>240</v>
      </c>
      <c r="CA39" s="8">
        <f t="shared" si="34"/>
        <v>-8.3910069531298716E-5</v>
      </c>
      <c r="CB39" s="8" t="str">
        <f t="shared" si="35"/>
        <v>NA</v>
      </c>
      <c r="CC39" s="8">
        <f t="shared" si="36"/>
        <v>-4.352263346870129E-5</v>
      </c>
      <c r="CD39">
        <v>9.9586333200000006</v>
      </c>
      <c r="CE39">
        <v>2.8219457859999999E-4</v>
      </c>
      <c r="CF39">
        <v>240</v>
      </c>
      <c r="CG39" s="8">
        <f t="shared" si="37"/>
        <v>-5.6601512167700173E-5</v>
      </c>
      <c r="CH39" s="8" t="str">
        <f t="shared" si="38"/>
        <v>NA</v>
      </c>
      <c r="CI39" s="8">
        <f t="shared" si="39"/>
        <v>3.3879609076770015E-4</v>
      </c>
      <c r="CJ39">
        <v>9.6321212890000005</v>
      </c>
      <c r="CK39">
        <v>-1.064306131E-4</v>
      </c>
      <c r="CL39">
        <v>240</v>
      </c>
      <c r="CM39" s="8">
        <f t="shared" si="40"/>
        <v>-1.9071277934795959E-4</v>
      </c>
      <c r="CN39" s="8" t="str">
        <f t="shared" si="41"/>
        <v>NA</v>
      </c>
      <c r="CO39" s="8">
        <f t="shared" si="42"/>
        <v>8.4282166247959589E-5</v>
      </c>
      <c r="CP39">
        <v>9.2707267200000008</v>
      </c>
      <c r="CQ39">
        <v>-1.201783638E-4</v>
      </c>
      <c r="CR39">
        <v>135</v>
      </c>
      <c r="CS39" s="8">
        <f t="shared" si="43"/>
        <v>-8.0650487853605422E-5</v>
      </c>
      <c r="CT39" s="8" t="str">
        <f t="shared" si="44"/>
        <v>NA</v>
      </c>
      <c r="CU39" s="8">
        <f t="shared" si="0"/>
        <v>-3.9527875946394577E-5</v>
      </c>
      <c r="CV39">
        <v>9.4007199959999994</v>
      </c>
      <c r="CW39" s="1">
        <v>-8.6722000000000001E-5</v>
      </c>
      <c r="CX39">
        <v>240</v>
      </c>
      <c r="CY39" s="8">
        <f t="shared" si="45"/>
        <v>-5.3430521050526674E-5</v>
      </c>
      <c r="CZ39" s="10" t="str">
        <f t="shared" si="46"/>
        <v>NA</v>
      </c>
      <c r="DA39" s="8">
        <f t="shared" si="47"/>
        <v>-3.3291478949473327E-5</v>
      </c>
      <c r="DB39" t="s">
        <v>3</v>
      </c>
      <c r="DC39" s="5" t="s">
        <v>6</v>
      </c>
    </row>
    <row r="40" spans="1:107" x14ac:dyDescent="0.25">
      <c r="A40" s="9">
        <f t="shared" si="49"/>
        <v>45624.665277777865</v>
      </c>
      <c r="B40" t="s">
        <v>0</v>
      </c>
      <c r="C40">
        <v>39</v>
      </c>
      <c r="D40" s="7">
        <v>45624</v>
      </c>
      <c r="E40">
        <v>15.85750011</v>
      </c>
      <c r="F40">
        <v>14.04890412</v>
      </c>
      <c r="G40">
        <v>13.9375917</v>
      </c>
      <c r="H40">
        <v>13.96532081</v>
      </c>
      <c r="I40">
        <v>14.118816689999999</v>
      </c>
      <c r="J40">
        <v>8.9997691589999995</v>
      </c>
      <c r="K40">
        <v>-2.028518331E-4</v>
      </c>
      <c r="L40">
        <v>240</v>
      </c>
      <c r="M40" s="8">
        <f t="shared" si="1"/>
        <v>-1.7852431381575181E-4</v>
      </c>
      <c r="N40" s="8" t="str">
        <f t="shared" si="2"/>
        <v>NA</v>
      </c>
      <c r="O40" s="8">
        <f t="shared" si="3"/>
        <v>-2.4327519284248183E-5</v>
      </c>
      <c r="P40">
        <v>10.26111251</v>
      </c>
      <c r="Q40">
        <v>1.5970953339999999E-4</v>
      </c>
      <c r="R40">
        <v>240</v>
      </c>
      <c r="S40" s="8">
        <f t="shared" si="4"/>
        <v>-5.8364278314489496E-5</v>
      </c>
      <c r="T40" s="10" t="str">
        <f t="shared" si="5"/>
        <v>NA</v>
      </c>
      <c r="U40" s="8">
        <f t="shared" si="6"/>
        <v>2.1807381171448948E-4</v>
      </c>
      <c r="V40">
        <v>9.4536787310000001</v>
      </c>
      <c r="W40">
        <v>-1.062624855E-4</v>
      </c>
      <c r="X40">
        <v>240</v>
      </c>
      <c r="Y40" s="8">
        <f t="shared" si="7"/>
        <v>-1.875283108565721E-4</v>
      </c>
      <c r="Z40" s="8" t="str">
        <f t="shared" si="8"/>
        <v>NA</v>
      </c>
      <c r="AA40" s="8">
        <f t="shared" si="9"/>
        <v>8.1265825356572098E-5</v>
      </c>
      <c r="AB40">
        <v>9.49205246</v>
      </c>
      <c r="AC40" s="1">
        <v>-6.2032000000000005E-5</v>
      </c>
      <c r="AD40">
        <v>240</v>
      </c>
      <c r="AE40" s="8">
        <f t="shared" si="10"/>
        <v>-8.2700600472290073E-5</v>
      </c>
      <c r="AF40" s="8" t="str">
        <f t="shared" si="11"/>
        <v>NA</v>
      </c>
      <c r="AG40" s="8">
        <f t="shared" si="12"/>
        <v>2.0668600472290068E-5</v>
      </c>
      <c r="AH40">
        <v>9.5745866619999997</v>
      </c>
      <c r="AI40" s="1">
        <v>-5.5924999999999997E-5</v>
      </c>
      <c r="AJ40">
        <v>240</v>
      </c>
      <c r="AK40" s="8">
        <f t="shared" si="13"/>
        <v>-8.3419689214547327E-5</v>
      </c>
      <c r="AL40" s="8" t="str">
        <f t="shared" si="14"/>
        <v>NA</v>
      </c>
      <c r="AM40" s="8">
        <f t="shared" si="15"/>
        <v>2.7494689214547329E-5</v>
      </c>
      <c r="AN40">
        <v>9.6501562280000002</v>
      </c>
      <c r="AO40" s="1">
        <v>-7.2143000000000004E-5</v>
      </c>
      <c r="AP40">
        <v>240</v>
      </c>
      <c r="AQ40" s="8">
        <f t="shared" si="16"/>
        <v>-8.4078097763379806E-5</v>
      </c>
      <c r="AR40" s="8" t="str">
        <f t="shared" si="17"/>
        <v>NA</v>
      </c>
      <c r="AS40" s="8">
        <f t="shared" si="18"/>
        <v>1.1935097763379803E-5</v>
      </c>
      <c r="AT40">
        <v>9.6164516570000007</v>
      </c>
      <c r="AU40" s="1">
        <v>-5.5569000000000003E-5</v>
      </c>
      <c r="AV40">
        <v>240</v>
      </c>
      <c r="AW40" s="8">
        <f t="shared" si="19"/>
        <v>-8.3784442806023954E-5</v>
      </c>
      <c r="AX40" s="8" t="str">
        <f t="shared" si="20"/>
        <v>NA</v>
      </c>
      <c r="AY40" s="8">
        <f t="shared" si="21"/>
        <v>2.8215442806023951E-5</v>
      </c>
      <c r="AZ40">
        <v>9.1137483719999999</v>
      </c>
      <c r="BA40">
        <v>-1.4667458240000001E-4</v>
      </c>
      <c r="BB40">
        <v>240</v>
      </c>
      <c r="BC40" s="8">
        <f t="shared" si="22"/>
        <v>-1.8078526745029432E-4</v>
      </c>
      <c r="BD40" s="8" t="str">
        <f t="shared" si="23"/>
        <v>NA</v>
      </c>
      <c r="BE40" s="8">
        <f t="shared" si="24"/>
        <v>3.4110685050294307E-5</v>
      </c>
      <c r="BF40">
        <v>9.4724900289999994</v>
      </c>
      <c r="BG40" s="1">
        <v>2.5982999999999998E-5</v>
      </c>
      <c r="BH40">
        <v>240</v>
      </c>
      <c r="BI40" s="8">
        <f t="shared" si="25"/>
        <v>-5.387866509065133E-5</v>
      </c>
      <c r="BJ40" s="10" t="str">
        <f t="shared" si="26"/>
        <v>NA</v>
      </c>
      <c r="BK40" s="8">
        <f t="shared" si="27"/>
        <v>7.9861665090651335E-5</v>
      </c>
      <c r="BL40">
        <v>9.5879508260000001</v>
      </c>
      <c r="BM40" s="1">
        <v>-1.6773E-5</v>
      </c>
      <c r="BN40">
        <v>240</v>
      </c>
      <c r="BO40" s="8">
        <f t="shared" si="28"/>
        <v>-8.3536126032850613E-5</v>
      </c>
      <c r="BP40" s="8" t="str">
        <f t="shared" si="29"/>
        <v>NA</v>
      </c>
      <c r="BQ40" s="8">
        <f t="shared" si="30"/>
        <v>6.6763126032850617E-5</v>
      </c>
      <c r="BR40">
        <v>9.2101495940000007</v>
      </c>
      <c r="BS40">
        <v>-1.191238855E-4</v>
      </c>
      <c r="BT40">
        <v>240</v>
      </c>
      <c r="BU40" s="8">
        <f t="shared" si="31"/>
        <v>-1.8269753449898183E-4</v>
      </c>
      <c r="BV40" s="8" t="str">
        <f t="shared" si="32"/>
        <v>NA</v>
      </c>
      <c r="BW40" s="8">
        <f t="shared" si="33"/>
        <v>6.357364899898183E-5</v>
      </c>
      <c r="BX40">
        <v>9.5518179300000003</v>
      </c>
      <c r="BY40" s="1">
        <v>-3.2246000000000003E-5</v>
      </c>
      <c r="BZ40">
        <v>240</v>
      </c>
      <c r="CA40" s="8">
        <f t="shared" si="34"/>
        <v>-8.3221314014207088E-5</v>
      </c>
      <c r="CB40" s="8" t="str">
        <f t="shared" si="35"/>
        <v>NA</v>
      </c>
      <c r="CC40" s="8">
        <f t="shared" si="36"/>
        <v>5.0975314014207085E-5</v>
      </c>
      <c r="CD40">
        <v>10.1150792</v>
      </c>
      <c r="CE40" s="1">
        <v>5.2966000000000001E-5</v>
      </c>
      <c r="CF40">
        <v>240</v>
      </c>
      <c r="CG40" s="8">
        <f t="shared" si="37"/>
        <v>-5.7533654077622413E-5</v>
      </c>
      <c r="CH40" s="8" t="str">
        <f t="shared" si="38"/>
        <v>NA</v>
      </c>
      <c r="CI40" s="8">
        <f t="shared" si="39"/>
        <v>1.1049965407762241E-4</v>
      </c>
      <c r="CJ40">
        <v>9.5227637529999996</v>
      </c>
      <c r="CK40" s="1">
        <v>-5.2590000000000003E-5</v>
      </c>
      <c r="CL40">
        <v>240</v>
      </c>
      <c r="CM40" s="8">
        <f t="shared" si="40"/>
        <v>-1.8889871891144563E-4</v>
      </c>
      <c r="CN40" s="8" t="str">
        <f t="shared" si="41"/>
        <v>NA</v>
      </c>
      <c r="CO40" s="8">
        <f t="shared" si="42"/>
        <v>1.3630871891144562E-4</v>
      </c>
      <c r="CP40" t="s">
        <v>0</v>
      </c>
      <c r="CQ40" s="1" t="s">
        <v>0</v>
      </c>
      <c r="CR40" t="s">
        <v>0</v>
      </c>
      <c r="CS40" s="8" t="e">
        <f t="shared" si="43"/>
        <v>#VALUE!</v>
      </c>
      <c r="CT40" s="8" t="str">
        <f t="shared" si="44"/>
        <v>NA</v>
      </c>
      <c r="CU40" s="8" t="str">
        <f t="shared" si="0"/>
        <v>NA</v>
      </c>
      <c r="CV40">
        <v>9.3302604280000008</v>
      </c>
      <c r="CW40" s="1">
        <v>-8.9616999999999993E-6</v>
      </c>
      <c r="CX40">
        <v>240</v>
      </c>
      <c r="CY40" s="8">
        <f t="shared" si="45"/>
        <v>-5.306967600596555E-5</v>
      </c>
      <c r="CZ40" s="10" t="str">
        <f t="shared" si="46"/>
        <v>NA</v>
      </c>
      <c r="DA40" s="8">
        <f t="shared" si="47"/>
        <v>4.4107976005965551E-5</v>
      </c>
      <c r="DB40" t="s">
        <v>3</v>
      </c>
      <c r="DC40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21Nov</vt:lpstr>
      <vt:lpstr>22Nov</vt:lpstr>
      <vt:lpstr>24Nov</vt:lpstr>
      <vt:lpstr>25Nov</vt:lpstr>
      <vt:lpstr>26Nov</vt:lpstr>
      <vt:lpstr>27Nov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Timothy Clark</cp:lastModifiedBy>
  <dcterms:created xsi:type="dcterms:W3CDTF">2015-06-05T18:17:20Z</dcterms:created>
  <dcterms:modified xsi:type="dcterms:W3CDTF">2025-03-20T05:12:39Z</dcterms:modified>
</cp:coreProperties>
</file>