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Jake/Learning/[Notes]/Python模拟学习/收入-dau预估模型/"/>
    </mc:Choice>
  </mc:AlternateContent>
  <xr:revisionPtr revIDLastSave="0" documentId="13_ncr:1_{219A47A4-FB7C-384F-A005-E26B93240924}" xr6:coauthVersionLast="47" xr6:coauthVersionMax="47" xr10:uidLastSave="{00000000-0000-0000-0000-000000000000}"/>
  <bookViews>
    <workbookView xWindow="0" yWindow="500" windowWidth="25600" windowHeight="14560" tabRatio="500" activeTab="7" xr2:uid="{00000000-000D-0000-FFFF-FFFF00000000}"/>
  </bookViews>
  <sheets>
    <sheet name="模拟计算" sheetId="1" r:id="rId1"/>
    <sheet name="汇总" sheetId="8" r:id="rId2"/>
    <sheet name="月活跃" sheetId="2" r:id="rId3"/>
    <sheet name="留存衰减曲线" sheetId="3" r:id="rId4"/>
    <sheet name="收入误差" sheetId="4" r:id="rId5"/>
    <sheet name="历史留存数据" sheetId="5" r:id="rId6"/>
    <sheet name="历史收入数据" sheetId="6" r:id="rId7"/>
    <sheet name="Test" sheetId="7" r:id="rId8"/>
  </sheets>
  <definedNames>
    <definedName name="_xlnm._FilterDatabase" localSheetId="6" hidden="1">历史收入数据!$A$1:$L$1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" i="8" l="1"/>
  <c r="E35" i="3"/>
  <c r="E36" i="3"/>
  <c r="E37" i="3"/>
  <c r="E38" i="3"/>
  <c r="E39" i="3"/>
  <c r="E4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3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42" i="3"/>
  <c r="E43" i="3"/>
  <c r="E44" i="3"/>
  <c r="E45" i="3"/>
  <c r="E41" i="3"/>
  <c r="V337" i="1" l="1"/>
  <c r="U337" i="1"/>
  <c r="V336" i="1"/>
  <c r="U336" i="1"/>
  <c r="V335" i="1"/>
  <c r="U335" i="1"/>
  <c r="V334" i="1"/>
  <c r="U334" i="1"/>
  <c r="V333" i="1"/>
  <c r="U333" i="1"/>
  <c r="V332" i="1"/>
  <c r="U332" i="1"/>
  <c r="V331" i="1"/>
  <c r="U331" i="1"/>
  <c r="V330" i="1"/>
  <c r="U330" i="1"/>
  <c r="V329" i="1"/>
  <c r="U329" i="1"/>
  <c r="V328" i="1"/>
  <c r="U328" i="1"/>
  <c r="V327" i="1"/>
  <c r="U327" i="1"/>
  <c r="V326" i="1"/>
  <c r="U326" i="1"/>
  <c r="V325" i="1"/>
  <c r="U325" i="1"/>
  <c r="V324" i="1"/>
  <c r="U324" i="1"/>
  <c r="V323" i="1"/>
  <c r="U323" i="1"/>
  <c r="V322" i="1"/>
  <c r="U322" i="1"/>
  <c r="V321" i="1"/>
  <c r="U321" i="1"/>
  <c r="V320" i="1"/>
  <c r="U320" i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V312" i="1"/>
  <c r="U312" i="1"/>
  <c r="V311" i="1"/>
  <c r="U311" i="1"/>
  <c r="V310" i="1"/>
  <c r="U310" i="1"/>
  <c r="V309" i="1"/>
  <c r="U309" i="1"/>
  <c r="V308" i="1"/>
  <c r="U308" i="1"/>
  <c r="V307" i="1"/>
  <c r="U307" i="1"/>
  <c r="V306" i="1"/>
  <c r="U306" i="1"/>
  <c r="V305" i="1"/>
  <c r="U305" i="1"/>
  <c r="V304" i="1"/>
  <c r="U304" i="1"/>
  <c r="V303" i="1"/>
  <c r="U303" i="1"/>
  <c r="V302" i="1"/>
  <c r="U302" i="1"/>
  <c r="V301" i="1"/>
  <c r="U301" i="1"/>
  <c r="V300" i="1"/>
  <c r="U300" i="1"/>
  <c r="V299" i="1"/>
  <c r="U299" i="1"/>
  <c r="V298" i="1"/>
  <c r="U298" i="1"/>
  <c r="V297" i="1"/>
  <c r="U297" i="1"/>
  <c r="V296" i="1"/>
  <c r="U296" i="1"/>
  <c r="V295" i="1"/>
  <c r="U295" i="1"/>
  <c r="V294" i="1"/>
  <c r="U294" i="1"/>
  <c r="V293" i="1"/>
  <c r="U293" i="1"/>
  <c r="V292" i="1"/>
  <c r="U292" i="1"/>
  <c r="V291" i="1"/>
  <c r="U291" i="1"/>
  <c r="V290" i="1"/>
  <c r="U290" i="1"/>
  <c r="V289" i="1"/>
  <c r="U289" i="1"/>
  <c r="V288" i="1"/>
  <c r="U288" i="1"/>
  <c r="V287" i="1"/>
  <c r="U287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9" i="1"/>
  <c r="U279" i="1"/>
  <c r="V278" i="1"/>
  <c r="U278" i="1"/>
  <c r="V277" i="1"/>
  <c r="U277" i="1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9" i="1"/>
  <c r="U249" i="1"/>
  <c r="V248" i="1"/>
  <c r="U248" i="1"/>
  <c r="V247" i="1"/>
  <c r="U247" i="1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7" i="1"/>
  <c r="U237" i="1"/>
  <c r="V236" i="1"/>
  <c r="U236" i="1"/>
  <c r="V235" i="1"/>
  <c r="U235" i="1"/>
  <c r="V234" i="1"/>
  <c r="U234" i="1"/>
  <c r="V233" i="1"/>
  <c r="U233" i="1"/>
  <c r="V232" i="1"/>
  <c r="U232" i="1"/>
  <c r="V231" i="1"/>
  <c r="U231" i="1"/>
  <c r="V230" i="1"/>
  <c r="U230" i="1"/>
  <c r="V229" i="1"/>
  <c r="U229" i="1"/>
  <c r="V228" i="1"/>
  <c r="U228" i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6" i="1"/>
  <c r="U206" i="1"/>
  <c r="V205" i="1"/>
  <c r="U205" i="1"/>
  <c r="V204" i="1"/>
  <c r="U204" i="1"/>
  <c r="V203" i="1"/>
  <c r="U203" i="1"/>
  <c r="V202" i="1"/>
  <c r="U202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5" i="1"/>
  <c r="U185" i="1"/>
  <c r="V184" i="1"/>
  <c r="U184" i="1"/>
  <c r="V183" i="1"/>
  <c r="U183" i="1"/>
  <c r="Y182" i="1"/>
  <c r="V182" i="1"/>
  <c r="U182" i="1"/>
  <c r="X182" i="1" s="1"/>
  <c r="F182" i="1"/>
  <c r="Y181" i="1"/>
  <c r="V181" i="1"/>
  <c r="U181" i="1"/>
  <c r="X181" i="1" s="1"/>
  <c r="F181" i="1"/>
  <c r="Y180" i="1"/>
  <c r="V180" i="1"/>
  <c r="U180" i="1"/>
  <c r="X180" i="1" s="1"/>
  <c r="F180" i="1"/>
  <c r="Y179" i="1"/>
  <c r="V179" i="1"/>
  <c r="U179" i="1"/>
  <c r="X179" i="1" s="1"/>
  <c r="F179" i="1"/>
  <c r="Y178" i="1"/>
  <c r="V178" i="1"/>
  <c r="U178" i="1"/>
  <c r="X178" i="1" s="1"/>
  <c r="F178" i="1"/>
  <c r="Y177" i="1"/>
  <c r="V177" i="1"/>
  <c r="U177" i="1"/>
  <c r="X177" i="1" s="1"/>
  <c r="F177" i="1"/>
  <c r="Y176" i="1"/>
  <c r="V176" i="1"/>
  <c r="U176" i="1"/>
  <c r="X176" i="1" s="1"/>
  <c r="F176" i="1"/>
  <c r="Y175" i="1"/>
  <c r="V175" i="1"/>
  <c r="U175" i="1"/>
  <c r="X175" i="1" s="1"/>
  <c r="F175" i="1"/>
  <c r="Y174" i="1"/>
  <c r="V174" i="1"/>
  <c r="U174" i="1"/>
  <c r="X174" i="1" s="1"/>
  <c r="F174" i="1"/>
  <c r="Y173" i="1"/>
  <c r="V173" i="1"/>
  <c r="U173" i="1"/>
  <c r="X173" i="1" s="1"/>
  <c r="F173" i="1"/>
  <c r="Y172" i="1"/>
  <c r="V172" i="1"/>
  <c r="U172" i="1"/>
  <c r="X172" i="1" s="1"/>
  <c r="F172" i="1"/>
  <c r="Y171" i="1"/>
  <c r="V171" i="1"/>
  <c r="U171" i="1"/>
  <c r="X171" i="1" s="1"/>
  <c r="F171" i="1"/>
  <c r="Y170" i="1"/>
  <c r="V170" i="1"/>
  <c r="U170" i="1"/>
  <c r="X170" i="1" s="1"/>
  <c r="F170" i="1"/>
  <c r="Y169" i="1"/>
  <c r="V169" i="1"/>
  <c r="U169" i="1"/>
  <c r="X169" i="1" s="1"/>
  <c r="F169" i="1"/>
  <c r="Y168" i="1"/>
  <c r="V168" i="1"/>
  <c r="U168" i="1"/>
  <c r="X168" i="1" s="1"/>
  <c r="F168" i="1"/>
  <c r="Y167" i="1"/>
  <c r="V167" i="1"/>
  <c r="U167" i="1"/>
  <c r="X167" i="1" s="1"/>
  <c r="F167" i="1"/>
  <c r="Y166" i="1"/>
  <c r="V166" i="1"/>
  <c r="U166" i="1"/>
  <c r="X166" i="1" s="1"/>
  <c r="F166" i="1"/>
  <c r="Y165" i="1"/>
  <c r="V165" i="1"/>
  <c r="U165" i="1"/>
  <c r="X165" i="1" s="1"/>
  <c r="F165" i="1"/>
  <c r="Y164" i="1"/>
  <c r="V164" i="1"/>
  <c r="U164" i="1"/>
  <c r="X164" i="1" s="1"/>
  <c r="F164" i="1"/>
  <c r="Y163" i="1"/>
  <c r="V163" i="1"/>
  <c r="U163" i="1"/>
  <c r="X163" i="1" s="1"/>
  <c r="F163" i="1"/>
  <c r="Y162" i="1"/>
  <c r="V162" i="1"/>
  <c r="U162" i="1"/>
  <c r="X162" i="1" s="1"/>
  <c r="F162" i="1"/>
  <c r="Y161" i="1"/>
  <c r="V161" i="1"/>
  <c r="U161" i="1"/>
  <c r="X161" i="1" s="1"/>
  <c r="F161" i="1"/>
  <c r="Y160" i="1"/>
  <c r="V160" i="1"/>
  <c r="U160" i="1"/>
  <c r="X160" i="1" s="1"/>
  <c r="F160" i="1"/>
  <c r="Y159" i="1"/>
  <c r="V159" i="1"/>
  <c r="U159" i="1"/>
  <c r="X159" i="1" s="1"/>
  <c r="F159" i="1"/>
  <c r="Y158" i="1"/>
  <c r="V158" i="1"/>
  <c r="U158" i="1"/>
  <c r="X158" i="1" s="1"/>
  <c r="F158" i="1"/>
  <c r="Y157" i="1"/>
  <c r="V157" i="1"/>
  <c r="U157" i="1"/>
  <c r="X157" i="1" s="1"/>
  <c r="F157" i="1"/>
  <c r="Y156" i="1"/>
  <c r="V156" i="1"/>
  <c r="U156" i="1"/>
  <c r="X156" i="1" s="1"/>
  <c r="F156" i="1"/>
  <c r="Y155" i="1"/>
  <c r="V155" i="1"/>
  <c r="U155" i="1"/>
  <c r="X155" i="1" s="1"/>
  <c r="F155" i="1"/>
  <c r="Y154" i="1"/>
  <c r="V154" i="1"/>
  <c r="U154" i="1"/>
  <c r="X154" i="1" s="1"/>
  <c r="F154" i="1"/>
  <c r="Y153" i="1"/>
  <c r="V153" i="1"/>
  <c r="U153" i="1"/>
  <c r="X153" i="1" s="1"/>
  <c r="F153" i="1"/>
  <c r="Y152" i="1"/>
  <c r="V152" i="1"/>
  <c r="U152" i="1"/>
  <c r="X152" i="1" s="1"/>
  <c r="F152" i="1"/>
  <c r="Y151" i="1"/>
  <c r="V151" i="1"/>
  <c r="U151" i="1"/>
  <c r="X151" i="1" s="1"/>
  <c r="F151" i="1"/>
  <c r="Y150" i="1"/>
  <c r="V150" i="1"/>
  <c r="U150" i="1"/>
  <c r="X150" i="1" s="1"/>
  <c r="F150" i="1"/>
  <c r="Y149" i="1"/>
  <c r="V149" i="1"/>
  <c r="U149" i="1"/>
  <c r="X149" i="1" s="1"/>
  <c r="F149" i="1"/>
  <c r="Y148" i="1"/>
  <c r="V148" i="1"/>
  <c r="U148" i="1"/>
  <c r="X148" i="1" s="1"/>
  <c r="F148" i="1"/>
  <c r="Y147" i="1"/>
  <c r="V147" i="1"/>
  <c r="U147" i="1"/>
  <c r="X147" i="1" s="1"/>
  <c r="F147" i="1"/>
  <c r="Y146" i="1"/>
  <c r="V146" i="1"/>
  <c r="U146" i="1"/>
  <c r="X146" i="1" s="1"/>
  <c r="F146" i="1"/>
  <c r="Y145" i="1"/>
  <c r="V145" i="1"/>
  <c r="U145" i="1"/>
  <c r="X145" i="1" s="1"/>
  <c r="F145" i="1"/>
  <c r="Y144" i="1"/>
  <c r="V144" i="1"/>
  <c r="U144" i="1"/>
  <c r="X144" i="1" s="1"/>
  <c r="F144" i="1"/>
  <c r="Y143" i="1"/>
  <c r="V143" i="1"/>
  <c r="U143" i="1"/>
  <c r="X143" i="1" s="1"/>
  <c r="F143" i="1"/>
  <c r="Y142" i="1"/>
  <c r="V142" i="1"/>
  <c r="U142" i="1"/>
  <c r="X142" i="1" s="1"/>
  <c r="F142" i="1"/>
  <c r="Y141" i="1"/>
  <c r="V141" i="1"/>
  <c r="U141" i="1"/>
  <c r="X141" i="1" s="1"/>
  <c r="F141" i="1"/>
  <c r="Y140" i="1"/>
  <c r="V140" i="1"/>
  <c r="U140" i="1"/>
  <c r="X140" i="1" s="1"/>
  <c r="F140" i="1"/>
  <c r="Y139" i="1"/>
  <c r="V139" i="1"/>
  <c r="U139" i="1"/>
  <c r="X139" i="1" s="1"/>
  <c r="F139" i="1"/>
  <c r="Y138" i="1"/>
  <c r="V138" i="1"/>
  <c r="U138" i="1"/>
  <c r="X138" i="1" s="1"/>
  <c r="F138" i="1"/>
  <c r="Y137" i="1"/>
  <c r="V137" i="1"/>
  <c r="U137" i="1"/>
  <c r="X137" i="1" s="1"/>
  <c r="F137" i="1"/>
  <c r="Y136" i="1"/>
  <c r="V136" i="1"/>
  <c r="U136" i="1"/>
  <c r="X136" i="1" s="1"/>
  <c r="F136" i="1"/>
  <c r="Y135" i="1"/>
  <c r="V135" i="1"/>
  <c r="U135" i="1"/>
  <c r="X135" i="1" s="1"/>
  <c r="F135" i="1"/>
  <c r="Y134" i="1"/>
  <c r="V134" i="1"/>
  <c r="U134" i="1"/>
  <c r="X134" i="1" s="1"/>
  <c r="F134" i="1"/>
  <c r="Y133" i="1"/>
  <c r="V133" i="1"/>
  <c r="U133" i="1"/>
  <c r="X133" i="1" s="1"/>
  <c r="F133" i="1"/>
  <c r="Y132" i="1"/>
  <c r="V132" i="1"/>
  <c r="U132" i="1"/>
  <c r="X132" i="1" s="1"/>
  <c r="F132" i="1"/>
  <c r="Y131" i="1"/>
  <c r="V131" i="1"/>
  <c r="U131" i="1"/>
  <c r="X131" i="1" s="1"/>
  <c r="F131" i="1"/>
  <c r="Y130" i="1"/>
  <c r="V130" i="1"/>
  <c r="U130" i="1"/>
  <c r="X130" i="1" s="1"/>
  <c r="F130" i="1"/>
  <c r="Y129" i="1"/>
  <c r="V129" i="1"/>
  <c r="U129" i="1"/>
  <c r="X129" i="1" s="1"/>
  <c r="F129" i="1"/>
  <c r="Y128" i="1"/>
  <c r="V128" i="1"/>
  <c r="U128" i="1"/>
  <c r="X128" i="1" s="1"/>
  <c r="F128" i="1"/>
  <c r="Y127" i="1"/>
  <c r="V127" i="1"/>
  <c r="U127" i="1"/>
  <c r="X127" i="1" s="1"/>
  <c r="F127" i="1"/>
  <c r="Y126" i="1"/>
  <c r="V126" i="1"/>
  <c r="U126" i="1"/>
  <c r="X126" i="1" s="1"/>
  <c r="F126" i="1"/>
  <c r="Y125" i="1"/>
  <c r="V125" i="1"/>
  <c r="U125" i="1"/>
  <c r="X125" i="1" s="1"/>
  <c r="F125" i="1"/>
  <c r="Y124" i="1"/>
  <c r="V124" i="1"/>
  <c r="U124" i="1"/>
  <c r="X124" i="1" s="1"/>
  <c r="F124" i="1"/>
  <c r="Y123" i="1"/>
  <c r="V123" i="1"/>
  <c r="U123" i="1"/>
  <c r="X123" i="1" s="1"/>
  <c r="F123" i="1"/>
  <c r="Y122" i="1"/>
  <c r="V122" i="1"/>
  <c r="U122" i="1"/>
  <c r="F122" i="1"/>
  <c r="Y121" i="1"/>
  <c r="V121" i="1"/>
  <c r="U121" i="1"/>
  <c r="X121" i="1" s="1"/>
  <c r="F121" i="1"/>
  <c r="Y120" i="1"/>
  <c r="V120" i="1"/>
  <c r="U120" i="1"/>
  <c r="X120" i="1" s="1"/>
  <c r="F120" i="1"/>
  <c r="Y119" i="1"/>
  <c r="V119" i="1"/>
  <c r="U119" i="1"/>
  <c r="X119" i="1" s="1"/>
  <c r="F119" i="1"/>
  <c r="Y118" i="1"/>
  <c r="V118" i="1"/>
  <c r="U118" i="1"/>
  <c r="X118" i="1" s="1"/>
  <c r="F118" i="1"/>
  <c r="Y117" i="1"/>
  <c r="V117" i="1"/>
  <c r="U117" i="1"/>
  <c r="X117" i="1" s="1"/>
  <c r="F117" i="1"/>
  <c r="Y116" i="1"/>
  <c r="V116" i="1"/>
  <c r="U116" i="1"/>
  <c r="X116" i="1" s="1"/>
  <c r="F116" i="1"/>
  <c r="Y115" i="1"/>
  <c r="V115" i="1"/>
  <c r="U115" i="1"/>
  <c r="X115" i="1" s="1"/>
  <c r="F115" i="1"/>
  <c r="Y114" i="1"/>
  <c r="V114" i="1"/>
  <c r="U114" i="1"/>
  <c r="X114" i="1" s="1"/>
  <c r="F114" i="1"/>
  <c r="Y113" i="1"/>
  <c r="V113" i="1"/>
  <c r="U113" i="1"/>
  <c r="X113" i="1" s="1"/>
  <c r="F113" i="1"/>
  <c r="Y112" i="1"/>
  <c r="V112" i="1"/>
  <c r="U112" i="1"/>
  <c r="X112" i="1" s="1"/>
  <c r="F112" i="1"/>
  <c r="Y111" i="1"/>
  <c r="V111" i="1"/>
  <c r="U111" i="1"/>
  <c r="X111" i="1" s="1"/>
  <c r="F111" i="1"/>
  <c r="Y110" i="1"/>
  <c r="V110" i="1"/>
  <c r="U110" i="1"/>
  <c r="X110" i="1" s="1"/>
  <c r="F110" i="1"/>
  <c r="Y109" i="1"/>
  <c r="V109" i="1"/>
  <c r="U109" i="1"/>
  <c r="X109" i="1" s="1"/>
  <c r="F109" i="1"/>
  <c r="Y108" i="1"/>
  <c r="V108" i="1"/>
  <c r="U108" i="1"/>
  <c r="X108" i="1" s="1"/>
  <c r="F108" i="1"/>
  <c r="Y107" i="1"/>
  <c r="V107" i="1"/>
  <c r="U107" i="1"/>
  <c r="X107" i="1" s="1"/>
  <c r="F107" i="1"/>
  <c r="Y106" i="1"/>
  <c r="V106" i="1"/>
  <c r="U106" i="1"/>
  <c r="X106" i="1" s="1"/>
  <c r="F106" i="1"/>
  <c r="Y105" i="1"/>
  <c r="V105" i="1"/>
  <c r="U105" i="1"/>
  <c r="X105" i="1" s="1"/>
  <c r="F105" i="1"/>
  <c r="Y104" i="1"/>
  <c r="V104" i="1"/>
  <c r="U104" i="1"/>
  <c r="X104" i="1" s="1"/>
  <c r="F104" i="1"/>
  <c r="Y103" i="1"/>
  <c r="V103" i="1"/>
  <c r="U103" i="1"/>
  <c r="X103" i="1" s="1"/>
  <c r="F103" i="1"/>
  <c r="Y102" i="1"/>
  <c r="V102" i="1"/>
  <c r="U102" i="1"/>
  <c r="X102" i="1" s="1"/>
  <c r="F102" i="1"/>
  <c r="Y101" i="1"/>
  <c r="V101" i="1"/>
  <c r="U101" i="1"/>
  <c r="X101" i="1" s="1"/>
  <c r="F101" i="1"/>
  <c r="Y100" i="1"/>
  <c r="V100" i="1"/>
  <c r="U100" i="1"/>
  <c r="X100" i="1" s="1"/>
  <c r="F100" i="1"/>
  <c r="Y99" i="1"/>
  <c r="V99" i="1"/>
  <c r="U99" i="1"/>
  <c r="X99" i="1" s="1"/>
  <c r="F99" i="1"/>
  <c r="Y98" i="1"/>
  <c r="V98" i="1"/>
  <c r="U98" i="1"/>
  <c r="X98" i="1" s="1"/>
  <c r="F98" i="1"/>
  <c r="Y97" i="1"/>
  <c r="V97" i="1"/>
  <c r="U97" i="1"/>
  <c r="X97" i="1" s="1"/>
  <c r="F97" i="1"/>
  <c r="Y96" i="1"/>
  <c r="V96" i="1"/>
  <c r="U96" i="1"/>
  <c r="X96" i="1" s="1"/>
  <c r="F96" i="1"/>
  <c r="Y95" i="1"/>
  <c r="V95" i="1"/>
  <c r="U95" i="1"/>
  <c r="X95" i="1" s="1"/>
  <c r="F95" i="1"/>
  <c r="Y94" i="1"/>
  <c r="V94" i="1"/>
  <c r="U94" i="1"/>
  <c r="X94" i="1" s="1"/>
  <c r="F94" i="1"/>
  <c r="Y93" i="1"/>
  <c r="V93" i="1"/>
  <c r="U93" i="1"/>
  <c r="X93" i="1" s="1"/>
  <c r="F93" i="1"/>
  <c r="Y92" i="1"/>
  <c r="V92" i="1"/>
  <c r="U92" i="1"/>
  <c r="X92" i="1" s="1"/>
  <c r="F92" i="1"/>
  <c r="Y91" i="1"/>
  <c r="V91" i="1"/>
  <c r="U91" i="1"/>
  <c r="X91" i="1" s="1"/>
  <c r="F91" i="1"/>
  <c r="Y90" i="1"/>
  <c r="V90" i="1"/>
  <c r="U90" i="1"/>
  <c r="X90" i="1" s="1"/>
  <c r="F90" i="1"/>
  <c r="Y89" i="1"/>
  <c r="V89" i="1"/>
  <c r="U89" i="1"/>
  <c r="X89" i="1" s="1"/>
  <c r="F89" i="1"/>
  <c r="Y88" i="1"/>
  <c r="V88" i="1"/>
  <c r="U88" i="1"/>
  <c r="X88" i="1" s="1"/>
  <c r="F88" i="1"/>
  <c r="Y87" i="1"/>
  <c r="V87" i="1"/>
  <c r="U87" i="1"/>
  <c r="X87" i="1" s="1"/>
  <c r="F87" i="1"/>
  <c r="Y86" i="1"/>
  <c r="V86" i="1"/>
  <c r="U86" i="1"/>
  <c r="X86" i="1" s="1"/>
  <c r="F86" i="1"/>
  <c r="Y85" i="1"/>
  <c r="V85" i="1"/>
  <c r="U85" i="1"/>
  <c r="X85" i="1" s="1"/>
  <c r="F85" i="1"/>
  <c r="Y84" i="1"/>
  <c r="V84" i="1"/>
  <c r="U84" i="1"/>
  <c r="X84" i="1" s="1"/>
  <c r="F84" i="1"/>
  <c r="Y83" i="1"/>
  <c r="V83" i="1"/>
  <c r="U83" i="1"/>
  <c r="X83" i="1" s="1"/>
  <c r="F83" i="1"/>
  <c r="Y82" i="1"/>
  <c r="V82" i="1"/>
  <c r="U82" i="1"/>
  <c r="X82" i="1" s="1"/>
  <c r="F82" i="1"/>
  <c r="Y81" i="1"/>
  <c r="V81" i="1"/>
  <c r="U81" i="1"/>
  <c r="X81" i="1" s="1"/>
  <c r="F81" i="1"/>
  <c r="Y80" i="1"/>
  <c r="V80" i="1"/>
  <c r="U80" i="1"/>
  <c r="X80" i="1" s="1"/>
  <c r="F80" i="1"/>
  <c r="Y79" i="1"/>
  <c r="V79" i="1"/>
  <c r="U79" i="1"/>
  <c r="X79" i="1" s="1"/>
  <c r="F79" i="1"/>
  <c r="Y78" i="1"/>
  <c r="V78" i="1"/>
  <c r="U78" i="1"/>
  <c r="X78" i="1" s="1"/>
  <c r="F78" i="1"/>
  <c r="Y77" i="1"/>
  <c r="V77" i="1"/>
  <c r="U77" i="1"/>
  <c r="X77" i="1" s="1"/>
  <c r="F77" i="1"/>
  <c r="Y76" i="1"/>
  <c r="V76" i="1"/>
  <c r="U76" i="1"/>
  <c r="X76" i="1" s="1"/>
  <c r="F76" i="1"/>
  <c r="Y75" i="1"/>
  <c r="V75" i="1"/>
  <c r="U75" i="1"/>
  <c r="X75" i="1" s="1"/>
  <c r="F75" i="1"/>
  <c r="Y74" i="1"/>
  <c r="V74" i="1"/>
  <c r="U74" i="1"/>
  <c r="X74" i="1" s="1"/>
  <c r="F74" i="1"/>
  <c r="Y73" i="1"/>
  <c r="V73" i="1"/>
  <c r="U73" i="1"/>
  <c r="X73" i="1" s="1"/>
  <c r="F73" i="1"/>
  <c r="Y72" i="1"/>
  <c r="V72" i="1"/>
  <c r="U72" i="1"/>
  <c r="X72" i="1" s="1"/>
  <c r="F72" i="1"/>
  <c r="Y71" i="1"/>
  <c r="V71" i="1"/>
  <c r="U71" i="1"/>
  <c r="X71" i="1" s="1"/>
  <c r="F71" i="1"/>
  <c r="Y70" i="1"/>
  <c r="V70" i="1"/>
  <c r="U70" i="1"/>
  <c r="X70" i="1" s="1"/>
  <c r="F70" i="1"/>
  <c r="Y69" i="1"/>
  <c r="V69" i="1"/>
  <c r="U69" i="1"/>
  <c r="X69" i="1" s="1"/>
  <c r="F69" i="1"/>
  <c r="Y68" i="1"/>
  <c r="V68" i="1"/>
  <c r="U68" i="1"/>
  <c r="X68" i="1" s="1"/>
  <c r="F68" i="1"/>
  <c r="Y67" i="1"/>
  <c r="V67" i="1"/>
  <c r="U67" i="1"/>
  <c r="X67" i="1" s="1"/>
  <c r="F67" i="1"/>
  <c r="Y66" i="1"/>
  <c r="V66" i="1"/>
  <c r="U66" i="1"/>
  <c r="X66" i="1" s="1"/>
  <c r="F66" i="1"/>
  <c r="Y65" i="1"/>
  <c r="V65" i="1"/>
  <c r="U65" i="1"/>
  <c r="X65" i="1" s="1"/>
  <c r="F65" i="1"/>
  <c r="Y64" i="1"/>
  <c r="V64" i="1"/>
  <c r="U64" i="1"/>
  <c r="X64" i="1" s="1"/>
  <c r="F64" i="1"/>
  <c r="Y63" i="1"/>
  <c r="V63" i="1"/>
  <c r="U63" i="1"/>
  <c r="X63" i="1" s="1"/>
  <c r="F63" i="1"/>
  <c r="Y62" i="1"/>
  <c r="V62" i="1"/>
  <c r="U62" i="1"/>
  <c r="X62" i="1" s="1"/>
  <c r="F62" i="1"/>
  <c r="Y61" i="1"/>
  <c r="V61" i="1"/>
  <c r="U61" i="1"/>
  <c r="X61" i="1" s="1"/>
  <c r="F61" i="1"/>
  <c r="Y60" i="1"/>
  <c r="V60" i="1"/>
  <c r="U60" i="1"/>
  <c r="X60" i="1" s="1"/>
  <c r="F60" i="1"/>
  <c r="Y59" i="1"/>
  <c r="V59" i="1"/>
  <c r="U59" i="1"/>
  <c r="X59" i="1" s="1"/>
  <c r="F59" i="1"/>
  <c r="Y58" i="1"/>
  <c r="V58" i="1"/>
  <c r="U58" i="1"/>
  <c r="X58" i="1" s="1"/>
  <c r="F58" i="1"/>
  <c r="Y57" i="1"/>
  <c r="V57" i="1"/>
  <c r="U57" i="1"/>
  <c r="X57" i="1" s="1"/>
  <c r="F57" i="1"/>
  <c r="Y56" i="1"/>
  <c r="V56" i="1"/>
  <c r="U56" i="1"/>
  <c r="X56" i="1" s="1"/>
  <c r="F56" i="1"/>
  <c r="Y55" i="1"/>
  <c r="V55" i="1"/>
  <c r="U55" i="1"/>
  <c r="X55" i="1" s="1"/>
  <c r="F55" i="1"/>
  <c r="Y54" i="1"/>
  <c r="V54" i="1"/>
  <c r="U54" i="1"/>
  <c r="X54" i="1" s="1"/>
  <c r="F54" i="1"/>
  <c r="Y53" i="1"/>
  <c r="V53" i="1"/>
  <c r="U53" i="1"/>
  <c r="X53" i="1" s="1"/>
  <c r="F53" i="1"/>
  <c r="Y52" i="1"/>
  <c r="V52" i="1"/>
  <c r="U52" i="1"/>
  <c r="X52" i="1" s="1"/>
  <c r="F52" i="1"/>
  <c r="Y51" i="1"/>
  <c r="V51" i="1"/>
  <c r="U51" i="1"/>
  <c r="X51" i="1" s="1"/>
  <c r="F51" i="1"/>
  <c r="Y50" i="1"/>
  <c r="V50" i="1"/>
  <c r="U50" i="1"/>
  <c r="X50" i="1" s="1"/>
  <c r="F50" i="1"/>
  <c r="Y49" i="1"/>
  <c r="V49" i="1"/>
  <c r="U49" i="1"/>
  <c r="X49" i="1" s="1"/>
  <c r="F49" i="1"/>
  <c r="Y48" i="1"/>
  <c r="V48" i="1"/>
  <c r="U48" i="1"/>
  <c r="X48" i="1" s="1"/>
  <c r="F48" i="1"/>
  <c r="Y47" i="1"/>
  <c r="V47" i="1"/>
  <c r="U47" i="1"/>
  <c r="X47" i="1" s="1"/>
  <c r="F47" i="1"/>
  <c r="Y46" i="1"/>
  <c r="V46" i="1"/>
  <c r="U46" i="1"/>
  <c r="X46" i="1" s="1"/>
  <c r="F46" i="1"/>
  <c r="Y45" i="1"/>
  <c r="V45" i="1"/>
  <c r="U45" i="1"/>
  <c r="X45" i="1" s="1"/>
  <c r="F45" i="1"/>
  <c r="Y44" i="1"/>
  <c r="V44" i="1"/>
  <c r="U44" i="1"/>
  <c r="X44" i="1" s="1"/>
  <c r="F44" i="1"/>
  <c r="Y43" i="1"/>
  <c r="V43" i="1"/>
  <c r="U43" i="1"/>
  <c r="X43" i="1" s="1"/>
  <c r="F43" i="1"/>
  <c r="Y42" i="1"/>
  <c r="V42" i="1"/>
  <c r="U42" i="1"/>
  <c r="X42" i="1" s="1"/>
  <c r="F42" i="1"/>
  <c r="Y41" i="1"/>
  <c r="V41" i="1"/>
  <c r="U41" i="1"/>
  <c r="X41" i="1" s="1"/>
  <c r="F41" i="1"/>
  <c r="Y40" i="1"/>
  <c r="V40" i="1"/>
  <c r="U40" i="1"/>
  <c r="X40" i="1" s="1"/>
  <c r="F40" i="1"/>
  <c r="Y39" i="1"/>
  <c r="V39" i="1"/>
  <c r="U39" i="1"/>
  <c r="X39" i="1" s="1"/>
  <c r="F39" i="1"/>
  <c r="Y38" i="1"/>
  <c r="V38" i="1"/>
  <c r="U38" i="1"/>
  <c r="X38" i="1" s="1"/>
  <c r="F38" i="1"/>
  <c r="Y37" i="1"/>
  <c r="V37" i="1"/>
  <c r="U37" i="1"/>
  <c r="X37" i="1" s="1"/>
  <c r="F37" i="1"/>
  <c r="Y36" i="1"/>
  <c r="V36" i="1"/>
  <c r="U36" i="1"/>
  <c r="X36" i="1" s="1"/>
  <c r="F36" i="1"/>
  <c r="Y35" i="1"/>
  <c r="V35" i="1"/>
  <c r="U35" i="1"/>
  <c r="X35" i="1" s="1"/>
  <c r="F35" i="1"/>
  <c r="Y34" i="1"/>
  <c r="V34" i="1"/>
  <c r="U34" i="1"/>
  <c r="X34" i="1" s="1"/>
  <c r="F34" i="1"/>
  <c r="Y33" i="1"/>
  <c r="V33" i="1"/>
  <c r="U33" i="1"/>
  <c r="X33" i="1" s="1"/>
  <c r="F33" i="1"/>
  <c r="Y32" i="1"/>
  <c r="V32" i="1"/>
  <c r="U32" i="1"/>
  <c r="X32" i="1" s="1"/>
  <c r="F32" i="1"/>
  <c r="Y31" i="1"/>
  <c r="V31" i="1"/>
  <c r="U31" i="1"/>
  <c r="X31" i="1" s="1"/>
  <c r="F31" i="1"/>
  <c r="Y30" i="1"/>
  <c r="V30" i="1"/>
  <c r="U30" i="1"/>
  <c r="X30" i="1" s="1"/>
  <c r="F30" i="1"/>
  <c r="Y29" i="1"/>
  <c r="V29" i="1"/>
  <c r="U29" i="1"/>
  <c r="X29" i="1" s="1"/>
  <c r="F29" i="1"/>
  <c r="Y28" i="1"/>
  <c r="V28" i="1"/>
  <c r="U28" i="1"/>
  <c r="X28" i="1" s="1"/>
  <c r="F28" i="1"/>
  <c r="Y27" i="1"/>
  <c r="V27" i="1"/>
  <c r="U27" i="1"/>
  <c r="X27" i="1" s="1"/>
  <c r="F27" i="1"/>
  <c r="Y26" i="1"/>
  <c r="V26" i="1"/>
  <c r="U26" i="1"/>
  <c r="X26" i="1" s="1"/>
  <c r="F26" i="1"/>
  <c r="Y25" i="1"/>
  <c r="V25" i="1"/>
  <c r="U25" i="1"/>
  <c r="X25" i="1" s="1"/>
  <c r="F25" i="1"/>
  <c r="Y24" i="1"/>
  <c r="V24" i="1"/>
  <c r="U24" i="1"/>
  <c r="X24" i="1" s="1"/>
  <c r="F24" i="1"/>
  <c r="Y23" i="1"/>
  <c r="V23" i="1"/>
  <c r="U23" i="1"/>
  <c r="X23" i="1" s="1"/>
  <c r="F23" i="1"/>
  <c r="Y22" i="1"/>
  <c r="V22" i="1"/>
  <c r="U22" i="1"/>
  <c r="X22" i="1" s="1"/>
  <c r="F22" i="1"/>
  <c r="Y21" i="1"/>
  <c r="V21" i="1"/>
  <c r="U21" i="1"/>
  <c r="X21" i="1" s="1"/>
  <c r="F21" i="1"/>
  <c r="Y20" i="1"/>
  <c r="V20" i="1"/>
  <c r="U20" i="1"/>
  <c r="X20" i="1" s="1"/>
  <c r="F20" i="1"/>
  <c r="Y19" i="1"/>
  <c r="V19" i="1"/>
  <c r="U19" i="1"/>
  <c r="X19" i="1" s="1"/>
  <c r="F19" i="1"/>
  <c r="Y18" i="1"/>
  <c r="V18" i="1"/>
  <c r="U18" i="1"/>
  <c r="X18" i="1" s="1"/>
  <c r="F18" i="1"/>
  <c r="Y17" i="1"/>
  <c r="V17" i="1"/>
  <c r="U17" i="1"/>
  <c r="X17" i="1" s="1"/>
  <c r="F17" i="1"/>
  <c r="Y16" i="1"/>
  <c r="V16" i="1"/>
  <c r="U16" i="1"/>
  <c r="X16" i="1" s="1"/>
  <c r="F16" i="1"/>
  <c r="Y15" i="1"/>
  <c r="V15" i="1"/>
  <c r="U15" i="1"/>
  <c r="X15" i="1" s="1"/>
  <c r="F15" i="1"/>
  <c r="Y14" i="1"/>
  <c r="V14" i="1"/>
  <c r="U14" i="1"/>
  <c r="X14" i="1" s="1"/>
  <c r="F14" i="1"/>
  <c r="Y13" i="1"/>
  <c r="V13" i="1"/>
  <c r="U13" i="1"/>
  <c r="X13" i="1" s="1"/>
  <c r="F13" i="1"/>
  <c r="Y12" i="1"/>
  <c r="V12" i="1"/>
  <c r="U12" i="1"/>
  <c r="X12" i="1" s="1"/>
  <c r="F12" i="1"/>
  <c r="Y11" i="1"/>
  <c r="V11" i="1"/>
  <c r="U11" i="1"/>
  <c r="X11" i="1" s="1"/>
  <c r="F11" i="1"/>
  <c r="Y10" i="1"/>
  <c r="V10" i="1"/>
  <c r="U10" i="1"/>
  <c r="X10" i="1" s="1"/>
  <c r="F10" i="1"/>
  <c r="Y9" i="1"/>
  <c r="V9" i="1"/>
  <c r="U9" i="1"/>
  <c r="X9" i="1" s="1"/>
  <c r="F9" i="1"/>
  <c r="Y8" i="1"/>
  <c r="V8" i="1"/>
  <c r="U8" i="1"/>
  <c r="X8" i="1" s="1"/>
  <c r="F8" i="1"/>
  <c r="Y7" i="1"/>
  <c r="V7" i="1"/>
  <c r="U7" i="1"/>
  <c r="X7" i="1" s="1"/>
  <c r="F7" i="1"/>
  <c r="Y6" i="1"/>
  <c r="V6" i="1"/>
  <c r="U6" i="1"/>
  <c r="X6" i="1" s="1"/>
  <c r="F6" i="1"/>
  <c r="Y5" i="1"/>
  <c r="V5" i="1"/>
  <c r="U5" i="1"/>
  <c r="X5" i="1" s="1"/>
  <c r="F5" i="1"/>
  <c r="Y4" i="1"/>
  <c r="V4" i="1"/>
  <c r="U4" i="1"/>
  <c r="X4" i="1" s="1"/>
  <c r="F4" i="1"/>
  <c r="Y3" i="1"/>
  <c r="V3" i="1"/>
  <c r="U3" i="1"/>
  <c r="X3" i="1" s="1"/>
  <c r="F3" i="1"/>
  <c r="Y2" i="1"/>
  <c r="V2" i="1"/>
  <c r="U2" i="1"/>
  <c r="F2" i="1"/>
  <c r="B2" i="8" l="1"/>
  <c r="B3" i="8" s="1"/>
  <c r="B4" i="8" s="1"/>
  <c r="X2" i="1"/>
  <c r="X187" i="1"/>
  <c r="X188" i="1"/>
  <c r="X189" i="1"/>
  <c r="X186" i="1"/>
  <c r="A1" i="4"/>
  <c r="X184" i="1"/>
  <c r="X185" i="1"/>
  <c r="X122" i="1"/>
</calcChain>
</file>

<file path=xl/sharedStrings.xml><?xml version="1.0" encoding="utf-8"?>
<sst xmlns="http://schemas.openxmlformats.org/spreadsheetml/2006/main" count="566" uniqueCount="66">
  <si>
    <t>日期</t>
  </si>
  <si>
    <t>留存曲线</t>
  </si>
  <si>
    <t>新注册</t>
  </si>
  <si>
    <r>
      <rPr>
        <b/>
        <sz val="11"/>
        <color rgb="FF000000"/>
        <rFont val="Microsoft YaHei"/>
        <family val="2"/>
      </rPr>
      <t>实际</t>
    </r>
    <r>
      <rPr>
        <b/>
        <sz val="11"/>
        <color rgb="FF000000"/>
        <rFont val="Calibri"/>
        <family val="4"/>
        <charset val="134"/>
      </rPr>
      <t>DAU</t>
    </r>
  </si>
  <si>
    <r>
      <rPr>
        <b/>
        <sz val="11"/>
        <color rgb="FF000000"/>
        <rFont val="Calibri"/>
        <family val="4"/>
        <charset val="134"/>
      </rPr>
      <t>DAU</t>
    </r>
    <r>
      <rPr>
        <b/>
        <sz val="11"/>
        <color rgb="FF000000"/>
        <rFont val="Microsoft YaHei"/>
        <family val="2"/>
      </rPr>
      <t>误差</t>
    </r>
  </si>
  <si>
    <t>付费率</t>
  </si>
  <si>
    <r>
      <rPr>
        <b/>
        <sz val="11"/>
        <color rgb="FF000000"/>
        <rFont val="Microsoft YaHei"/>
        <family val="2"/>
      </rPr>
      <t>基础</t>
    </r>
    <r>
      <rPr>
        <b/>
        <sz val="11"/>
        <color rgb="FF000000"/>
        <rFont val="Calibri"/>
        <family val="4"/>
        <charset val="134"/>
      </rPr>
      <t>ARPPU</t>
    </r>
  </si>
  <si>
    <t>杀人系数</t>
  </si>
  <si>
    <t>限时招募系数</t>
  </si>
  <si>
    <t>脚斗士之夜系数</t>
  </si>
  <si>
    <t>元旦礼包系数</t>
  </si>
  <si>
    <t>累计充值系数</t>
  </si>
  <si>
    <t>圣诞活动系数</t>
  </si>
  <si>
    <t>新服礼包系数</t>
  </si>
  <si>
    <t>情人节系数</t>
  </si>
  <si>
    <t>白色情人节系数</t>
  </si>
  <si>
    <t>预估节日系数</t>
  </si>
  <si>
    <t>资源礼包系数</t>
  </si>
  <si>
    <t>国王战系数</t>
  </si>
  <si>
    <t>预估收入</t>
  </si>
  <si>
    <r>
      <rPr>
        <b/>
        <sz val="11"/>
        <color rgb="FF000000"/>
        <rFont val="Microsoft YaHei"/>
        <family val="2"/>
      </rPr>
      <t>预估</t>
    </r>
    <r>
      <rPr>
        <b/>
        <sz val="11"/>
        <color rgb="FF000000"/>
        <rFont val="Calibri"/>
        <family val="4"/>
        <charset val="134"/>
      </rPr>
      <t>ARPPU</t>
    </r>
  </si>
  <si>
    <t>实际收入</t>
  </si>
  <si>
    <t>基础收入</t>
  </si>
  <si>
    <r>
      <rPr>
        <sz val="11"/>
        <color rgb="FF000000"/>
        <rFont val="Calibri"/>
        <family val="2"/>
        <charset val="1"/>
      </rPr>
      <t>4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</si>
  <si>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5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</si>
  <si>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6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</si>
  <si>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7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</si>
  <si>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8</t>
    </r>
    <r>
      <rPr>
        <sz val="11"/>
        <color rgb="FF000000"/>
        <rFont val="Microsoft YaHei"/>
        <family val="2"/>
      </rPr>
      <t>月</t>
    </r>
  </si>
  <si>
    <r>
      <rPr>
        <sz val="11"/>
        <color rgb="FF000000"/>
        <rFont val="Calibri"/>
        <family val="2"/>
        <charset val="1"/>
      </rPr>
      <t>9</t>
    </r>
    <r>
      <rPr>
        <sz val="11"/>
        <color rgb="FF000000"/>
        <rFont val="Microsoft YaHei"/>
        <family val="2"/>
      </rPr>
      <t>月</t>
    </r>
  </si>
  <si>
    <t>Month</t>
  </si>
  <si>
    <t>MAU</t>
  </si>
  <si>
    <t>Day</t>
  </si>
  <si>
    <t>Rate1</t>
  </si>
  <si>
    <t>Rate2</t>
  </si>
  <si>
    <t>服</t>
  </si>
  <si>
    <t>DAU</t>
  </si>
  <si>
    <t>开始新游戏</t>
  </si>
  <si>
    <t>迁服</t>
  </si>
  <si>
    <t>次日登录</t>
  </si>
  <si>
    <t>次日留存</t>
  </si>
  <si>
    <t>三日登录</t>
  </si>
  <si>
    <t>三日留存</t>
  </si>
  <si>
    <t>七日登录</t>
  </si>
  <si>
    <r>
      <rPr>
        <b/>
        <sz val="11"/>
        <color rgb="FF333333"/>
        <rFont val="Arial"/>
        <family val="2"/>
        <charset val="1"/>
      </rPr>
      <t>14</t>
    </r>
    <r>
      <rPr>
        <b/>
        <sz val="11"/>
        <color rgb="FF333333"/>
        <rFont val="Microsoft YaHei"/>
        <family val="2"/>
      </rPr>
      <t>日登录</t>
    </r>
  </si>
  <si>
    <r>
      <rPr>
        <b/>
        <sz val="11"/>
        <color rgb="FF333333"/>
        <rFont val="Arial"/>
        <family val="2"/>
        <charset val="1"/>
      </rPr>
      <t>14</t>
    </r>
    <r>
      <rPr>
        <b/>
        <sz val="11"/>
        <color rgb="FF333333"/>
        <rFont val="Microsoft YaHei"/>
        <family val="2"/>
      </rPr>
      <t>日留存</t>
    </r>
  </si>
  <si>
    <r>
      <rPr>
        <b/>
        <sz val="11"/>
        <color rgb="FF333333"/>
        <rFont val="Arial"/>
        <family val="2"/>
        <charset val="1"/>
      </rPr>
      <t>21</t>
    </r>
    <r>
      <rPr>
        <b/>
        <sz val="11"/>
        <color rgb="FF333333"/>
        <rFont val="Microsoft YaHei"/>
        <family val="2"/>
      </rPr>
      <t>日登录</t>
    </r>
  </si>
  <si>
    <r>
      <rPr>
        <b/>
        <sz val="11"/>
        <color rgb="FF333333"/>
        <rFont val="Arial"/>
        <family val="2"/>
        <charset val="1"/>
      </rPr>
      <t>21</t>
    </r>
    <r>
      <rPr>
        <b/>
        <sz val="11"/>
        <color rgb="FF333333"/>
        <rFont val="Microsoft YaHei"/>
        <family val="2"/>
      </rPr>
      <t>日留存</t>
    </r>
  </si>
  <si>
    <r>
      <rPr>
        <b/>
        <sz val="11"/>
        <color rgb="FF333333"/>
        <rFont val="Arial"/>
        <family val="2"/>
        <charset val="1"/>
      </rPr>
      <t>30</t>
    </r>
    <r>
      <rPr>
        <b/>
        <sz val="11"/>
        <color rgb="FF333333"/>
        <rFont val="Microsoft YaHei"/>
        <family val="2"/>
      </rPr>
      <t>日登录</t>
    </r>
  </si>
  <si>
    <r>
      <rPr>
        <b/>
        <sz val="11"/>
        <color rgb="FF333333"/>
        <rFont val="Arial"/>
        <family val="2"/>
        <charset val="1"/>
      </rPr>
      <t>30</t>
    </r>
    <r>
      <rPr>
        <b/>
        <sz val="11"/>
        <color rgb="FF333333"/>
        <rFont val="Microsoft YaHei"/>
        <family val="2"/>
      </rPr>
      <t>日留存</t>
    </r>
  </si>
  <si>
    <t>合计</t>
  </si>
  <si>
    <t>-</t>
  </si>
  <si>
    <t>付费总值</t>
  </si>
  <si>
    <r>
      <rPr>
        <b/>
        <sz val="11"/>
        <color rgb="FF333333"/>
        <rFont val="Microsoft YaHei"/>
        <family val="2"/>
      </rPr>
      <t>付费</t>
    </r>
    <r>
      <rPr>
        <b/>
        <sz val="11"/>
        <color rgb="FF333333"/>
        <rFont val="Arial"/>
        <family val="2"/>
        <charset val="1"/>
      </rPr>
      <t>DAU</t>
    </r>
  </si>
  <si>
    <r>
      <rPr>
        <b/>
        <sz val="11"/>
        <color rgb="FF333333"/>
        <rFont val="Microsoft YaHei"/>
        <family val="2"/>
      </rPr>
      <t>付费</t>
    </r>
    <r>
      <rPr>
        <b/>
        <sz val="11"/>
        <color rgb="FF333333"/>
        <rFont val="Arial"/>
        <family val="2"/>
        <charset val="1"/>
      </rPr>
      <t>DAU</t>
    </r>
    <r>
      <rPr>
        <b/>
        <sz val="11"/>
        <color rgb="FF333333"/>
        <rFont val="Microsoft YaHei"/>
        <family val="2"/>
      </rPr>
      <t>流失</t>
    </r>
    <r>
      <rPr>
        <b/>
        <sz val="11"/>
        <color rgb="FF333333"/>
        <rFont val="Arial"/>
        <family val="2"/>
        <charset val="1"/>
      </rPr>
      <t>(5</t>
    </r>
    <r>
      <rPr>
        <b/>
        <sz val="11"/>
        <color rgb="FF333333"/>
        <rFont val="Microsoft YaHei"/>
        <family val="2"/>
      </rPr>
      <t>日未登录</t>
    </r>
    <r>
      <rPr>
        <b/>
        <sz val="11"/>
        <color rgb="FF333333"/>
        <rFont val="Arial"/>
        <family val="2"/>
        <charset val="1"/>
      </rPr>
      <t>)</t>
    </r>
  </si>
  <si>
    <t>付费用户数</t>
  </si>
  <si>
    <t>付费次数</t>
  </si>
  <si>
    <t>首充人数</t>
  </si>
  <si>
    <t>付费渗透率</t>
  </si>
  <si>
    <t>ARPPU</t>
  </si>
  <si>
    <t>ARPU</t>
  </si>
  <si>
    <t>Rate3</t>
  </si>
  <si>
    <t>Rate4</t>
  </si>
  <si>
    <t>总注册</t>
    <phoneticPr fontId="10" type="noConversion"/>
  </si>
  <si>
    <t>总流水</t>
    <phoneticPr fontId="10" type="noConversion"/>
  </si>
  <si>
    <t>营收</t>
    <phoneticPr fontId="10" type="noConversion"/>
  </si>
  <si>
    <t>预估DAU[2019-11-11]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</si>
</sst>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_ "/>
    <numFmt numFmtId="165" formatCode="mm/dd/yyyy"/>
    <numFmt numFmtId="166" formatCode="0_ "/>
    <numFmt numFmtId="167" formatCode="yyyy/m"/>
    <numFmt numFmtId="168" formatCode="\$#,##0.00;\-\$#,##0.00"/>
    <numFmt numFmtId="169" formatCode="&quot;¥&quot;#,##0.00;[Red]&quot;¥&quot;#,##0.00"/>
  </numFmts>
  <fonts count="12">
    <font>
      <sz val="11"/>
      <color rgb="FF000000"/>
      <name val="Calibri"/>
      <family val="2"/>
      <charset val="1"/>
    </font>
    <font>
      <b/>
      <sz val="11"/>
      <color rgb="FF000000"/>
      <name val="Microsoft YaHei"/>
      <family val="2"/>
    </font>
    <font>
      <b/>
      <sz val="11"/>
      <color rgb="FF000000"/>
      <name val="Calibri"/>
      <family val="4"/>
      <charset val="134"/>
    </font>
    <font>
      <sz val="11"/>
      <color rgb="FF000000"/>
      <name val="Microsoft YaHei"/>
      <family val="2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333333"/>
      <name val="Microsoft YaHei"/>
      <family val="2"/>
    </font>
    <font>
      <b/>
      <sz val="11"/>
      <color rgb="FF333333"/>
      <name val="Arial"/>
      <family val="2"/>
      <charset val="1"/>
    </font>
    <font>
      <b/>
      <sz val="11"/>
      <color rgb="FF777DED"/>
      <name val="Arial"/>
      <family val="2"/>
      <charset val="1"/>
    </font>
    <font>
      <b/>
      <sz val="11"/>
      <color rgb="FF777DED"/>
      <name val="Microsoft YaHe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2CC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DDDDD"/>
      </patternFill>
    </fill>
    <fill>
      <patternFill patternType="solid">
        <fgColor rgb="FFFFFFFF"/>
        <bgColor rgb="FFFFF2CC"/>
      </patternFill>
    </fill>
    <fill>
      <patternFill patternType="solid">
        <fgColor rgb="FFFFFF99"/>
        <bgColor rgb="FFFFF2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165" fontId="0" fillId="2" borderId="0" xfId="0" applyNumberFormat="1" applyFill="1"/>
    <xf numFmtId="0" fontId="0" fillId="0" borderId="0" xfId="0"/>
    <xf numFmtId="10" fontId="0" fillId="0" borderId="0" xfId="0" applyNumberFormat="1"/>
    <xf numFmtId="0" fontId="0" fillId="2" borderId="0" xfId="0" applyFill="1"/>
    <xf numFmtId="165" fontId="0" fillId="4" borderId="0" xfId="0" applyNumberFormat="1" applyFill="1"/>
    <xf numFmtId="166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167" fontId="0" fillId="0" borderId="0" xfId="0" applyNumberFormat="1"/>
    <xf numFmtId="1" fontId="0" fillId="0" borderId="0" xfId="0" applyNumberFormat="1"/>
    <xf numFmtId="167" fontId="4" fillId="0" borderId="0" xfId="0" applyNumberFormat="1" applyFont="1"/>
    <xf numFmtId="1" fontId="5" fillId="0" borderId="0" xfId="0" applyNumberFormat="1" applyFont="1"/>
    <xf numFmtId="0" fontId="5" fillId="0" borderId="1" xfId="0" applyFont="1" applyBorder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0" fontId="0" fillId="0" borderId="0" xfId="0" applyAlignment="1">
      <alignment vertical="center" wrapText="1"/>
    </xf>
    <xf numFmtId="0" fontId="0" fillId="6" borderId="1" xfId="0" applyFill="1" applyBorder="1"/>
    <xf numFmtId="0" fontId="0" fillId="0" borderId="1" xfId="0" applyBorder="1"/>
    <xf numFmtId="0" fontId="6" fillId="7" borderId="2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center" wrapText="1"/>
    </xf>
    <xf numFmtId="0" fontId="3" fillId="0" borderId="0" xfId="0" applyFont="1"/>
    <xf numFmtId="0" fontId="8" fillId="8" borderId="2" xfId="0" applyFont="1" applyFill="1" applyBorder="1" applyAlignment="1">
      <alignment vertical="center" wrapText="1"/>
    </xf>
    <xf numFmtId="0" fontId="9" fillId="8" borderId="2" xfId="0" applyFont="1" applyFill="1" applyBorder="1" applyAlignment="1">
      <alignment vertical="center" wrapText="1"/>
    </xf>
    <xf numFmtId="10" fontId="8" fillId="8" borderId="2" xfId="0" applyNumberFormat="1" applyFont="1" applyFill="1" applyBorder="1" applyAlignment="1">
      <alignment vertical="center" wrapText="1"/>
    </xf>
    <xf numFmtId="10" fontId="8" fillId="7" borderId="2" xfId="0" applyNumberFormat="1" applyFont="1" applyFill="1" applyBorder="1" applyAlignment="1">
      <alignment vertical="center" wrapText="1"/>
    </xf>
    <xf numFmtId="14" fontId="0" fillId="0" borderId="0" xfId="0" applyNumberFormat="1"/>
    <xf numFmtId="0" fontId="11" fillId="0" borderId="0" xfId="0" applyFon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777DED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63360</xdr:rowOff>
    </xdr:from>
    <xdr:to>
      <xdr:col>0</xdr:col>
      <xdr:colOff>774360</xdr:colOff>
      <xdr:row>0</xdr:row>
      <xdr:rowOff>393120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63360"/>
          <a:ext cx="774360" cy="329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7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4" sqref="I14"/>
    </sheetView>
  </sheetViews>
  <sheetFormatPr baseColWidth="10" defaultColWidth="8.83203125" defaultRowHeight="15"/>
  <cols>
    <col min="1" max="1" width="13.33203125" customWidth="1"/>
    <col min="2" max="2" width="10.83203125" style="1" customWidth="1"/>
    <col min="3" max="3" width="8.83203125" customWidth="1"/>
    <col min="4" max="4" width="11.83203125" customWidth="1"/>
    <col min="5" max="5" width="10.1640625" customWidth="1"/>
    <col min="6" max="6" width="8.5" customWidth="1"/>
    <col min="7" max="7" width="9.1640625" customWidth="1"/>
    <col min="8" max="8" width="11.5"/>
    <col min="9" max="9" width="8.83203125" customWidth="1"/>
    <col min="10" max="10" width="10.6640625" customWidth="1"/>
    <col min="11" max="15" width="10.1640625" customWidth="1"/>
    <col min="16" max="20" width="8.5" customWidth="1"/>
    <col min="21" max="21" width="10.6640625" style="2" customWidth="1"/>
    <col min="22" max="22" width="8.33203125" style="2" customWidth="1"/>
    <col min="23" max="23" width="10.33203125" customWidth="1"/>
    <col min="24" max="24" width="11.6640625" customWidth="1"/>
    <col min="25" max="25" width="10.33203125" customWidth="1"/>
    <col min="26" max="27" width="8.83203125" customWidth="1"/>
    <col min="28" max="28" width="14.5" customWidth="1"/>
    <col min="29" max="1025" width="8.83203125" customWidth="1"/>
  </cols>
  <sheetData>
    <row r="1" spans="1:28" s="7" customFormat="1" ht="34.5" customHeight="1">
      <c r="A1" s="3" t="s">
        <v>0</v>
      </c>
      <c r="B1" s="4" t="s">
        <v>1</v>
      </c>
      <c r="C1" s="3" t="s">
        <v>2</v>
      </c>
      <c r="D1" s="3" t="s">
        <v>65</v>
      </c>
      <c r="E1" s="3" t="s">
        <v>3</v>
      </c>
      <c r="F1" s="5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6" t="s">
        <v>19</v>
      </c>
      <c r="V1" s="6" t="s">
        <v>20</v>
      </c>
      <c r="W1" s="3" t="s">
        <v>21</v>
      </c>
      <c r="X1" s="5"/>
      <c r="Y1" s="3" t="s">
        <v>22</v>
      </c>
      <c r="AA1" s="3"/>
      <c r="AB1" s="6"/>
    </row>
    <row r="2" spans="1:28">
      <c r="A2" s="8">
        <v>43405</v>
      </c>
      <c r="B2" s="1">
        <v>3</v>
      </c>
      <c r="C2">
        <v>100000</v>
      </c>
      <c r="D2" s="9">
        <v>100000</v>
      </c>
      <c r="F2" s="10" t="str">
        <f t="shared" ref="F2:F33" si="0">IFERROR((D2-E2)/E2,"")</f>
        <v/>
      </c>
      <c r="G2" s="10">
        <v>0.02</v>
      </c>
      <c r="H2">
        <v>15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T2">
        <v>0</v>
      </c>
      <c r="U2" s="2">
        <f t="shared" ref="U2:U65" si="1">D2*G2*(H2/(1-SUM(I2:T2)))</f>
        <v>30000</v>
      </c>
      <c r="V2" s="2">
        <f t="shared" ref="V2:V65" si="2">H2/(1-SUM(I2:T2))</f>
        <v>15</v>
      </c>
      <c r="W2">
        <v>2.97</v>
      </c>
      <c r="X2" s="2">
        <f t="shared" ref="X2:X33" si="3">ABS(U2-W2)</f>
        <v>29997.03</v>
      </c>
      <c r="Y2">
        <f t="shared" ref="Y2:Y33" si="4">D2*G2*H2</f>
        <v>30000</v>
      </c>
    </row>
    <row r="3" spans="1:28">
      <c r="A3" s="8">
        <v>43406</v>
      </c>
      <c r="B3" s="1">
        <v>3</v>
      </c>
      <c r="C3">
        <v>50000</v>
      </c>
      <c r="D3" s="9">
        <v>76976.461538461532</v>
      </c>
      <c r="F3" s="10" t="str">
        <f t="shared" si="0"/>
        <v/>
      </c>
      <c r="G3" s="13">
        <v>0.02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T3">
        <v>0</v>
      </c>
      <c r="U3" s="2">
        <f t="shared" si="1"/>
        <v>23092.938461538462</v>
      </c>
      <c r="V3" s="2">
        <f t="shared" si="2"/>
        <v>15</v>
      </c>
      <c r="W3">
        <v>7.96</v>
      </c>
      <c r="X3" s="2">
        <f t="shared" si="3"/>
        <v>23084.978461538463</v>
      </c>
      <c r="Y3">
        <f t="shared" si="4"/>
        <v>23092.938461538462</v>
      </c>
    </row>
    <row r="4" spans="1:28">
      <c r="A4" s="8">
        <v>43407</v>
      </c>
      <c r="B4" s="12">
        <v>3</v>
      </c>
      <c r="C4" s="12">
        <v>50000</v>
      </c>
      <c r="D4" s="9">
        <v>79560.769230769234</v>
      </c>
      <c r="F4" s="10" t="str">
        <f t="shared" si="0"/>
        <v/>
      </c>
      <c r="G4" s="13">
        <v>0.02</v>
      </c>
      <c r="H4" s="12">
        <v>15</v>
      </c>
      <c r="I4" s="12">
        <v>0</v>
      </c>
      <c r="J4">
        <v>0</v>
      </c>
      <c r="K4">
        <v>0</v>
      </c>
      <c r="L4">
        <v>0</v>
      </c>
      <c r="M4">
        <v>0</v>
      </c>
      <c r="N4">
        <v>0</v>
      </c>
      <c r="T4">
        <v>0</v>
      </c>
      <c r="U4" s="2">
        <f t="shared" si="1"/>
        <v>23868.23076923077</v>
      </c>
      <c r="V4" s="2">
        <f t="shared" si="2"/>
        <v>15</v>
      </c>
      <c r="W4">
        <v>1.98</v>
      </c>
      <c r="X4" s="2">
        <f t="shared" si="3"/>
        <v>23866.25076923077</v>
      </c>
      <c r="Y4">
        <f t="shared" si="4"/>
        <v>23868.23076923077</v>
      </c>
    </row>
    <row r="5" spans="1:28">
      <c r="A5" s="8">
        <v>43408</v>
      </c>
      <c r="B5" s="12">
        <v>3</v>
      </c>
      <c r="C5" s="12">
        <v>50000</v>
      </c>
      <c r="D5" s="9">
        <v>84533.653846153844</v>
      </c>
      <c r="F5" s="10" t="str">
        <f t="shared" si="0"/>
        <v/>
      </c>
      <c r="G5" s="13">
        <v>0.02</v>
      </c>
      <c r="H5" s="12">
        <v>15</v>
      </c>
      <c r="I5" s="12">
        <v>0</v>
      </c>
      <c r="J5">
        <v>0</v>
      </c>
      <c r="K5">
        <v>0</v>
      </c>
      <c r="L5">
        <v>0</v>
      </c>
      <c r="M5">
        <v>0</v>
      </c>
      <c r="N5">
        <v>0</v>
      </c>
      <c r="T5">
        <v>0</v>
      </c>
      <c r="U5" s="2">
        <f t="shared" si="1"/>
        <v>25360.096153846152</v>
      </c>
      <c r="V5" s="2">
        <f t="shared" si="2"/>
        <v>15</v>
      </c>
      <c r="W5">
        <v>56.88</v>
      </c>
      <c r="X5" s="2">
        <f t="shared" si="3"/>
        <v>25303.216153846151</v>
      </c>
      <c r="Y5">
        <f t="shared" si="4"/>
        <v>25360.096153846152</v>
      </c>
    </row>
    <row r="6" spans="1:28">
      <c r="A6" s="8">
        <v>43409</v>
      </c>
      <c r="B6" s="12">
        <v>3</v>
      </c>
      <c r="C6" s="12">
        <v>50000</v>
      </c>
      <c r="D6" s="9">
        <v>89620.692307692312</v>
      </c>
      <c r="F6" s="10" t="str">
        <f t="shared" si="0"/>
        <v/>
      </c>
      <c r="G6" s="13">
        <v>0.02</v>
      </c>
      <c r="H6" s="12">
        <v>15</v>
      </c>
      <c r="I6" s="12">
        <v>0</v>
      </c>
      <c r="J6">
        <v>0</v>
      </c>
      <c r="K6">
        <v>0</v>
      </c>
      <c r="L6">
        <v>0</v>
      </c>
      <c r="M6">
        <v>0</v>
      </c>
      <c r="N6">
        <v>0</v>
      </c>
      <c r="T6">
        <v>0</v>
      </c>
      <c r="U6" s="2">
        <f t="shared" si="1"/>
        <v>26886.207692307693</v>
      </c>
      <c r="V6" s="2">
        <f t="shared" si="2"/>
        <v>15</v>
      </c>
      <c r="W6">
        <v>76.760000000000005</v>
      </c>
      <c r="X6" s="2">
        <f t="shared" si="3"/>
        <v>26809.447692307695</v>
      </c>
      <c r="Y6">
        <f t="shared" si="4"/>
        <v>26886.207692307693</v>
      </c>
    </row>
    <row r="7" spans="1:28">
      <c r="A7" s="8">
        <v>43410</v>
      </c>
      <c r="B7" s="12">
        <v>3</v>
      </c>
      <c r="C7" s="12">
        <v>50000</v>
      </c>
      <c r="D7" s="9">
        <v>94089.5</v>
      </c>
      <c r="F7" s="10" t="str">
        <f t="shared" si="0"/>
        <v/>
      </c>
      <c r="G7" s="13">
        <v>0.02</v>
      </c>
      <c r="H7" s="12">
        <v>15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/>
      <c r="P7" s="12"/>
      <c r="Q7" s="12"/>
      <c r="R7" s="12"/>
      <c r="S7" s="12"/>
      <c r="T7" s="12">
        <v>0</v>
      </c>
      <c r="U7" s="2">
        <f t="shared" si="1"/>
        <v>28226.85</v>
      </c>
      <c r="V7" s="2">
        <f t="shared" si="2"/>
        <v>15</v>
      </c>
      <c r="W7">
        <v>79.78</v>
      </c>
      <c r="X7" s="2">
        <f t="shared" si="3"/>
        <v>28147.07</v>
      </c>
      <c r="Y7">
        <f t="shared" si="4"/>
        <v>28226.85</v>
      </c>
    </row>
    <row r="8" spans="1:28">
      <c r="A8" s="8">
        <v>43411</v>
      </c>
      <c r="B8" s="12">
        <v>3</v>
      </c>
      <c r="C8" s="12">
        <v>50000</v>
      </c>
      <c r="D8" s="9">
        <v>98398.269230769234</v>
      </c>
      <c r="F8" s="10" t="str">
        <f t="shared" si="0"/>
        <v/>
      </c>
      <c r="G8" s="13">
        <v>0.02</v>
      </c>
      <c r="H8" s="12">
        <v>15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/>
      <c r="P8" s="12"/>
      <c r="Q8" s="12"/>
      <c r="R8" s="12"/>
      <c r="S8" s="12"/>
      <c r="T8" s="12">
        <v>0</v>
      </c>
      <c r="U8" s="2">
        <f t="shared" si="1"/>
        <v>29519.48076923077</v>
      </c>
      <c r="V8" s="2">
        <f t="shared" si="2"/>
        <v>15</v>
      </c>
      <c r="W8">
        <v>96.59</v>
      </c>
      <c r="X8" s="2">
        <f t="shared" si="3"/>
        <v>29422.890769230769</v>
      </c>
      <c r="Y8">
        <f t="shared" si="4"/>
        <v>29519.48076923077</v>
      </c>
    </row>
    <row r="9" spans="1:28">
      <c r="A9" s="8">
        <v>43412</v>
      </c>
      <c r="B9" s="12">
        <v>3</v>
      </c>
      <c r="C9" s="12">
        <v>50000</v>
      </c>
      <c r="D9" s="9">
        <v>102848.5</v>
      </c>
      <c r="F9" s="10" t="str">
        <f t="shared" si="0"/>
        <v/>
      </c>
      <c r="G9" s="13">
        <v>0.02</v>
      </c>
      <c r="H9" s="12">
        <v>15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/>
      <c r="P9" s="12"/>
      <c r="Q9" s="12"/>
      <c r="R9" s="12"/>
      <c r="S9" s="12"/>
      <c r="T9" s="12">
        <v>0</v>
      </c>
      <c r="U9" s="2">
        <f t="shared" si="1"/>
        <v>30854.550000000003</v>
      </c>
      <c r="V9" s="2">
        <f t="shared" si="2"/>
        <v>15</v>
      </c>
      <c r="W9">
        <v>163.47</v>
      </c>
      <c r="X9" s="2">
        <f t="shared" si="3"/>
        <v>30691.08</v>
      </c>
      <c r="Y9">
        <f t="shared" si="4"/>
        <v>30854.550000000003</v>
      </c>
    </row>
    <row r="10" spans="1:28">
      <c r="A10" s="8">
        <v>43413</v>
      </c>
      <c r="B10" s="12">
        <v>3</v>
      </c>
      <c r="C10" s="12">
        <v>50000</v>
      </c>
      <c r="D10" s="9">
        <v>106544.5</v>
      </c>
      <c r="F10" s="10" t="str">
        <f t="shared" si="0"/>
        <v/>
      </c>
      <c r="G10" s="13">
        <v>0.02</v>
      </c>
      <c r="H10" s="12">
        <v>15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/>
      <c r="P10" s="12"/>
      <c r="Q10" s="12"/>
      <c r="R10" s="12"/>
      <c r="S10" s="12"/>
      <c r="T10" s="12">
        <v>0</v>
      </c>
      <c r="U10" s="2">
        <f t="shared" si="1"/>
        <v>31963.35</v>
      </c>
      <c r="V10" s="2">
        <f t="shared" si="2"/>
        <v>15</v>
      </c>
      <c r="W10">
        <v>109.59</v>
      </c>
      <c r="X10" s="2">
        <f t="shared" si="3"/>
        <v>31853.759999999998</v>
      </c>
      <c r="Y10">
        <f t="shared" si="4"/>
        <v>31963.35</v>
      </c>
    </row>
    <row r="11" spans="1:28">
      <c r="A11" s="8">
        <v>43414</v>
      </c>
      <c r="B11" s="12">
        <v>3</v>
      </c>
      <c r="C11" s="12">
        <v>50000</v>
      </c>
      <c r="D11" s="9">
        <v>109589.80769230769</v>
      </c>
      <c r="F11" s="10" t="str">
        <f t="shared" si="0"/>
        <v/>
      </c>
      <c r="G11" s="13">
        <v>0.02</v>
      </c>
      <c r="H11" s="12">
        <v>15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/>
      <c r="P11" s="12"/>
      <c r="Q11" s="12"/>
      <c r="R11" s="12"/>
      <c r="S11" s="12"/>
      <c r="T11" s="12">
        <v>0</v>
      </c>
      <c r="U11" s="2">
        <f t="shared" si="1"/>
        <v>32876.942307692305</v>
      </c>
      <c r="V11" s="2">
        <f t="shared" si="2"/>
        <v>15</v>
      </c>
      <c r="W11">
        <v>225.42</v>
      </c>
      <c r="X11" s="2">
        <f t="shared" si="3"/>
        <v>32651.522307692307</v>
      </c>
      <c r="Y11">
        <f t="shared" si="4"/>
        <v>32876.942307692305</v>
      </c>
    </row>
    <row r="12" spans="1:28">
      <c r="A12" s="8">
        <v>43415</v>
      </c>
      <c r="B12" s="12">
        <v>3</v>
      </c>
      <c r="C12" s="12">
        <v>50000</v>
      </c>
      <c r="D12" s="9">
        <v>112629.88461538462</v>
      </c>
      <c r="F12" s="10" t="str">
        <f t="shared" si="0"/>
        <v/>
      </c>
      <c r="G12" s="13">
        <v>0.02</v>
      </c>
      <c r="H12" s="12">
        <v>15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/>
      <c r="P12" s="12"/>
      <c r="Q12" s="12"/>
      <c r="R12" s="12"/>
      <c r="S12" s="12"/>
      <c r="T12" s="12">
        <v>0</v>
      </c>
      <c r="U12" s="2">
        <f t="shared" si="1"/>
        <v>33788.965384615381</v>
      </c>
      <c r="V12" s="2">
        <f t="shared" si="2"/>
        <v>15</v>
      </c>
      <c r="W12">
        <v>200.51</v>
      </c>
      <c r="X12" s="2">
        <f t="shared" si="3"/>
        <v>33588.455384615379</v>
      </c>
      <c r="Y12">
        <f t="shared" si="4"/>
        <v>33788.965384615381</v>
      </c>
    </row>
    <row r="13" spans="1:28">
      <c r="A13" s="8">
        <v>43416</v>
      </c>
      <c r="B13" s="12">
        <v>3</v>
      </c>
      <c r="C13" s="12">
        <v>50000</v>
      </c>
      <c r="D13" s="9">
        <v>116268.03846153847</v>
      </c>
      <c r="F13" s="10" t="str">
        <f t="shared" si="0"/>
        <v/>
      </c>
      <c r="G13" s="13">
        <v>0.02</v>
      </c>
      <c r="H13" s="12">
        <v>15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/>
      <c r="P13" s="12"/>
      <c r="Q13" s="12"/>
      <c r="R13" s="12"/>
      <c r="S13" s="12"/>
      <c r="T13" s="12">
        <v>0</v>
      </c>
      <c r="U13" s="2">
        <f t="shared" si="1"/>
        <v>34880.411538461543</v>
      </c>
      <c r="V13" s="2">
        <f t="shared" si="2"/>
        <v>15</v>
      </c>
      <c r="W13">
        <v>137.53</v>
      </c>
      <c r="X13" s="2">
        <f t="shared" si="3"/>
        <v>34742.881538461545</v>
      </c>
      <c r="Y13">
        <f t="shared" si="4"/>
        <v>34880.411538461543</v>
      </c>
    </row>
    <row r="14" spans="1:28">
      <c r="A14" s="8">
        <v>43417</v>
      </c>
      <c r="B14" s="12">
        <v>3</v>
      </c>
      <c r="C14" s="12">
        <v>50000</v>
      </c>
      <c r="D14" s="9">
        <v>119141.3076923077</v>
      </c>
      <c r="F14" s="10" t="str">
        <f t="shared" si="0"/>
        <v/>
      </c>
      <c r="G14" s="13">
        <v>0.02</v>
      </c>
      <c r="H14" s="12">
        <v>15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/>
      <c r="P14" s="12"/>
      <c r="Q14" s="12"/>
      <c r="R14" s="12"/>
      <c r="S14" s="12"/>
      <c r="T14" s="12">
        <v>0</v>
      </c>
      <c r="U14" s="2">
        <f t="shared" si="1"/>
        <v>35742.392307692317</v>
      </c>
      <c r="V14" s="2">
        <f t="shared" si="2"/>
        <v>15</v>
      </c>
      <c r="W14">
        <v>166.6</v>
      </c>
      <c r="X14" s="2">
        <f t="shared" si="3"/>
        <v>35575.792307692318</v>
      </c>
      <c r="Y14">
        <f t="shared" si="4"/>
        <v>35742.392307692317</v>
      </c>
    </row>
    <row r="15" spans="1:28">
      <c r="A15" s="8">
        <v>43418</v>
      </c>
      <c r="B15" s="12">
        <v>3</v>
      </c>
      <c r="C15" s="12">
        <v>50000</v>
      </c>
      <c r="D15" s="9">
        <v>121959.84615384616</v>
      </c>
      <c r="F15" s="10" t="str">
        <f t="shared" si="0"/>
        <v/>
      </c>
      <c r="G15" s="13">
        <v>0.02</v>
      </c>
      <c r="H15" s="12">
        <v>15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/>
      <c r="P15" s="12"/>
      <c r="Q15" s="12"/>
      <c r="R15" s="12"/>
      <c r="S15" s="12"/>
      <c r="T15" s="12">
        <v>0</v>
      </c>
      <c r="U15" s="2">
        <f t="shared" si="1"/>
        <v>36587.953846153847</v>
      </c>
      <c r="V15" s="2">
        <f t="shared" si="2"/>
        <v>15</v>
      </c>
      <c r="W15">
        <v>620.22</v>
      </c>
      <c r="X15" s="2">
        <f t="shared" si="3"/>
        <v>35967.733846153846</v>
      </c>
      <c r="Y15">
        <f t="shared" si="4"/>
        <v>36587.953846153847</v>
      </c>
    </row>
    <row r="16" spans="1:28">
      <c r="A16" s="8">
        <v>43419</v>
      </c>
      <c r="B16" s="12">
        <v>3</v>
      </c>
      <c r="C16" s="12">
        <v>50000</v>
      </c>
      <c r="D16" s="9">
        <v>125237.38461538462</v>
      </c>
      <c r="F16" s="10" t="str">
        <f t="shared" si="0"/>
        <v/>
      </c>
      <c r="G16" s="13">
        <v>0.02</v>
      </c>
      <c r="H16" s="12">
        <v>15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/>
      <c r="P16" s="12"/>
      <c r="Q16" s="12"/>
      <c r="R16" s="12"/>
      <c r="S16" s="12"/>
      <c r="T16" s="12">
        <v>0</v>
      </c>
      <c r="U16" s="2">
        <f t="shared" si="1"/>
        <v>37571.215384615389</v>
      </c>
      <c r="V16" s="2">
        <f t="shared" si="2"/>
        <v>15</v>
      </c>
      <c r="W16">
        <v>1317.76</v>
      </c>
      <c r="X16" s="2">
        <f t="shared" si="3"/>
        <v>36253.455384615387</v>
      </c>
      <c r="Y16">
        <f t="shared" si="4"/>
        <v>37571.215384615389</v>
      </c>
    </row>
    <row r="17" spans="1:25">
      <c r="A17" s="8">
        <v>43420</v>
      </c>
      <c r="B17" s="12">
        <v>3</v>
      </c>
      <c r="C17" s="12">
        <v>50000</v>
      </c>
      <c r="D17" s="9">
        <v>127721.92307692308</v>
      </c>
      <c r="F17" s="10" t="str">
        <f t="shared" si="0"/>
        <v/>
      </c>
      <c r="G17" s="13">
        <v>0.02</v>
      </c>
      <c r="H17" s="12">
        <v>15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/>
      <c r="P17" s="12"/>
      <c r="Q17" s="12"/>
      <c r="R17" s="12"/>
      <c r="S17" s="12"/>
      <c r="T17" s="12">
        <v>0</v>
      </c>
      <c r="U17" s="2">
        <f t="shared" si="1"/>
        <v>38316.576923076922</v>
      </c>
      <c r="V17" s="2">
        <f t="shared" si="2"/>
        <v>15</v>
      </c>
      <c r="W17">
        <v>1060.6400000000001</v>
      </c>
      <c r="X17" s="2">
        <f t="shared" si="3"/>
        <v>37255.936923076923</v>
      </c>
      <c r="Y17">
        <f t="shared" si="4"/>
        <v>38316.576923076922</v>
      </c>
    </row>
    <row r="18" spans="1:25">
      <c r="A18" s="11">
        <v>43421</v>
      </c>
      <c r="B18" s="12">
        <v>3</v>
      </c>
      <c r="C18" s="12">
        <v>50000</v>
      </c>
      <c r="D18" s="9">
        <v>130633.5</v>
      </c>
      <c r="F18" s="10" t="str">
        <f t="shared" si="0"/>
        <v/>
      </c>
      <c r="G18" s="13">
        <v>0.02</v>
      </c>
      <c r="H18" s="12">
        <v>15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/>
      <c r="P18" s="12"/>
      <c r="Q18" s="12"/>
      <c r="R18" s="12"/>
      <c r="S18" s="12"/>
      <c r="T18" s="12">
        <v>0</v>
      </c>
      <c r="U18" s="2">
        <f t="shared" si="1"/>
        <v>39190.050000000003</v>
      </c>
      <c r="V18" s="2">
        <f t="shared" si="2"/>
        <v>15</v>
      </c>
      <c r="W18">
        <v>792.48</v>
      </c>
      <c r="X18" s="2">
        <f t="shared" si="3"/>
        <v>38397.57</v>
      </c>
      <c r="Y18">
        <f t="shared" si="4"/>
        <v>39190.050000000003</v>
      </c>
    </row>
    <row r="19" spans="1:25">
      <c r="A19" s="11">
        <v>43422</v>
      </c>
      <c r="B19" s="12">
        <v>3</v>
      </c>
      <c r="C19" s="12">
        <v>50000</v>
      </c>
      <c r="D19" s="9">
        <v>132836.11538461538</v>
      </c>
      <c r="F19" s="10" t="str">
        <f t="shared" si="0"/>
        <v/>
      </c>
      <c r="G19" s="13">
        <v>0.02</v>
      </c>
      <c r="H19" s="12">
        <v>15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/>
      <c r="P19" s="12"/>
      <c r="Q19" s="12"/>
      <c r="R19" s="12"/>
      <c r="S19" s="12"/>
      <c r="T19" s="12">
        <v>0</v>
      </c>
      <c r="U19" s="2">
        <f t="shared" si="1"/>
        <v>39850.834615384607</v>
      </c>
      <c r="V19" s="2">
        <f t="shared" si="2"/>
        <v>15</v>
      </c>
      <c r="W19">
        <v>1470.05</v>
      </c>
      <c r="X19" s="2">
        <f t="shared" si="3"/>
        <v>38380.784615384604</v>
      </c>
      <c r="Y19">
        <f t="shared" si="4"/>
        <v>39850.834615384607</v>
      </c>
    </row>
    <row r="20" spans="1:25">
      <c r="A20" s="8">
        <v>43423</v>
      </c>
      <c r="B20" s="12">
        <v>3</v>
      </c>
      <c r="C20" s="12">
        <v>50000</v>
      </c>
      <c r="D20" s="9">
        <v>134980.19230769231</v>
      </c>
      <c r="F20" s="10" t="str">
        <f t="shared" si="0"/>
        <v/>
      </c>
      <c r="G20" s="13">
        <v>0.02</v>
      </c>
      <c r="H20" s="12">
        <v>15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/>
      <c r="P20" s="12"/>
      <c r="Q20" s="12"/>
      <c r="R20" s="12"/>
      <c r="S20" s="12"/>
      <c r="T20" s="12">
        <v>0</v>
      </c>
      <c r="U20" s="2">
        <f t="shared" si="1"/>
        <v>40494.057692307695</v>
      </c>
      <c r="V20" s="2">
        <f t="shared" si="2"/>
        <v>15</v>
      </c>
      <c r="W20">
        <v>521.52</v>
      </c>
      <c r="X20" s="2">
        <f t="shared" si="3"/>
        <v>39972.537692307698</v>
      </c>
      <c r="Y20">
        <f t="shared" si="4"/>
        <v>40494.057692307695</v>
      </c>
    </row>
    <row r="21" spans="1:25">
      <c r="A21" s="8">
        <v>43424</v>
      </c>
      <c r="B21" s="12">
        <v>3</v>
      </c>
      <c r="C21" s="12">
        <v>50000</v>
      </c>
      <c r="D21" s="9">
        <v>137474.34615384616</v>
      </c>
      <c r="F21" s="10" t="str">
        <f t="shared" si="0"/>
        <v/>
      </c>
      <c r="G21" s="13">
        <v>0.02</v>
      </c>
      <c r="H21" s="12">
        <v>15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/>
      <c r="P21" s="12"/>
      <c r="Q21" s="12"/>
      <c r="R21" s="12"/>
      <c r="S21" s="12"/>
      <c r="T21" s="12">
        <v>0</v>
      </c>
      <c r="U21" s="2">
        <f t="shared" si="1"/>
        <v>41242.303846153845</v>
      </c>
      <c r="V21" s="2">
        <f t="shared" si="2"/>
        <v>15</v>
      </c>
      <c r="W21">
        <v>821.22</v>
      </c>
      <c r="X21" s="2">
        <f t="shared" si="3"/>
        <v>40421.083846153844</v>
      </c>
      <c r="Y21">
        <f t="shared" si="4"/>
        <v>41242.303846153845</v>
      </c>
    </row>
    <row r="22" spans="1:25">
      <c r="A22" s="8">
        <v>43425</v>
      </c>
      <c r="B22" s="12">
        <v>3</v>
      </c>
      <c r="C22" s="12">
        <v>50000</v>
      </c>
      <c r="D22" s="9">
        <v>140359.65384615384</v>
      </c>
      <c r="F22" s="10" t="str">
        <f t="shared" si="0"/>
        <v/>
      </c>
      <c r="G22" s="13">
        <v>0.02</v>
      </c>
      <c r="H22" s="12">
        <v>15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/>
      <c r="P22" s="12"/>
      <c r="Q22" s="12"/>
      <c r="R22" s="12"/>
      <c r="S22" s="12"/>
      <c r="T22" s="12">
        <v>0</v>
      </c>
      <c r="U22" s="2">
        <f t="shared" si="1"/>
        <v>42107.896153846159</v>
      </c>
      <c r="V22" s="2">
        <f t="shared" si="2"/>
        <v>15</v>
      </c>
      <c r="W22">
        <v>933.15</v>
      </c>
      <c r="X22" s="2">
        <f t="shared" si="3"/>
        <v>41174.746153846158</v>
      </c>
      <c r="Y22">
        <f t="shared" si="4"/>
        <v>42107.896153846159</v>
      </c>
    </row>
    <row r="23" spans="1:25">
      <c r="A23" s="8">
        <v>43426</v>
      </c>
      <c r="B23" s="12">
        <v>3</v>
      </c>
      <c r="C23" s="12">
        <v>40000</v>
      </c>
      <c r="D23" s="9">
        <v>132783.65384615384</v>
      </c>
      <c r="F23" s="10" t="str">
        <f t="shared" si="0"/>
        <v/>
      </c>
      <c r="G23" s="13">
        <v>0.02</v>
      </c>
      <c r="H23" s="12">
        <v>15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/>
      <c r="P23" s="12"/>
      <c r="Q23" s="12"/>
      <c r="R23" s="12"/>
      <c r="S23" s="12"/>
      <c r="T23" s="12">
        <v>0</v>
      </c>
      <c r="U23" s="2">
        <f t="shared" si="1"/>
        <v>39835.096153846156</v>
      </c>
      <c r="V23" s="2">
        <f t="shared" si="2"/>
        <v>15</v>
      </c>
      <c r="W23">
        <v>1290.1199999999999</v>
      </c>
      <c r="X23" s="2">
        <f t="shared" si="3"/>
        <v>38544.976153846153</v>
      </c>
      <c r="Y23">
        <f t="shared" si="4"/>
        <v>39835.096153846156</v>
      </c>
    </row>
    <row r="24" spans="1:25">
      <c r="A24" s="8">
        <v>43427</v>
      </c>
      <c r="B24" s="12">
        <v>3</v>
      </c>
      <c r="C24" s="12">
        <v>30000</v>
      </c>
      <c r="D24" s="9">
        <v>121884.04615384615</v>
      </c>
      <c r="F24" s="10" t="str">
        <f t="shared" si="0"/>
        <v/>
      </c>
      <c r="G24" s="13">
        <v>0.02</v>
      </c>
      <c r="H24" s="12">
        <v>15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/>
      <c r="P24" s="12"/>
      <c r="Q24" s="12"/>
      <c r="R24" s="12"/>
      <c r="S24" s="12"/>
      <c r="T24" s="12">
        <v>0</v>
      </c>
      <c r="U24" s="2">
        <f t="shared" si="1"/>
        <v>36565.213846153849</v>
      </c>
      <c r="V24" s="2">
        <f t="shared" si="2"/>
        <v>15</v>
      </c>
      <c r="W24">
        <v>1087.69</v>
      </c>
      <c r="X24" s="2">
        <f t="shared" si="3"/>
        <v>35477.523846153847</v>
      </c>
      <c r="Y24">
        <f t="shared" si="4"/>
        <v>36565.213846153849</v>
      </c>
    </row>
    <row r="25" spans="1:25">
      <c r="A25" s="11">
        <v>43428</v>
      </c>
      <c r="B25" s="12">
        <v>3</v>
      </c>
      <c r="C25" s="12">
        <v>20000</v>
      </c>
      <c r="D25" s="9">
        <v>109817.53076923077</v>
      </c>
      <c r="F25" s="10" t="str">
        <f t="shared" si="0"/>
        <v/>
      </c>
      <c r="G25" s="13">
        <v>0.02</v>
      </c>
      <c r="H25" s="12">
        <v>15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/>
      <c r="P25" s="12"/>
      <c r="Q25" s="12"/>
      <c r="R25" s="12"/>
      <c r="S25" s="12"/>
      <c r="T25" s="12">
        <v>0</v>
      </c>
      <c r="U25" s="2">
        <f t="shared" si="1"/>
        <v>32945.259230769232</v>
      </c>
      <c r="V25" s="2">
        <f t="shared" si="2"/>
        <v>15</v>
      </c>
      <c r="W25">
        <v>1850.51</v>
      </c>
      <c r="X25" s="2">
        <f t="shared" si="3"/>
        <v>31094.749230769234</v>
      </c>
      <c r="Y25">
        <f t="shared" si="4"/>
        <v>32945.259230769232</v>
      </c>
    </row>
    <row r="26" spans="1:25">
      <c r="A26" s="11">
        <v>43429</v>
      </c>
      <c r="B26" s="12">
        <v>3</v>
      </c>
      <c r="C26" s="12">
        <v>10000</v>
      </c>
      <c r="D26" s="9">
        <v>96194.676923076913</v>
      </c>
      <c r="F26" s="10" t="str">
        <f t="shared" si="0"/>
        <v/>
      </c>
      <c r="G26" s="13">
        <v>0.02</v>
      </c>
      <c r="H26" s="12">
        <v>15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/>
      <c r="P26" s="12"/>
      <c r="Q26" s="12"/>
      <c r="R26" s="12"/>
      <c r="S26" s="12"/>
      <c r="T26" s="12">
        <v>0</v>
      </c>
      <c r="U26" s="2">
        <f t="shared" si="1"/>
        <v>28858.403076923074</v>
      </c>
      <c r="V26" s="2">
        <f t="shared" si="2"/>
        <v>15</v>
      </c>
      <c r="W26">
        <v>1257.72</v>
      </c>
      <c r="X26" s="2">
        <f t="shared" si="3"/>
        <v>27600.683076923073</v>
      </c>
      <c r="Y26">
        <f t="shared" si="4"/>
        <v>28858.403076923074</v>
      </c>
    </row>
    <row r="27" spans="1:25">
      <c r="A27" s="8">
        <v>43430</v>
      </c>
      <c r="B27" s="12">
        <v>3</v>
      </c>
      <c r="C27" s="12">
        <v>8000</v>
      </c>
      <c r="D27" s="9">
        <v>89398.546153846153</v>
      </c>
      <c r="F27" s="10" t="str">
        <f t="shared" si="0"/>
        <v/>
      </c>
      <c r="G27" s="13">
        <v>0.02</v>
      </c>
      <c r="H27" s="12">
        <v>15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/>
      <c r="P27" s="12"/>
      <c r="Q27" s="12"/>
      <c r="R27" s="12"/>
      <c r="S27" s="12"/>
      <c r="T27" s="12">
        <v>0</v>
      </c>
      <c r="U27" s="2">
        <f t="shared" si="1"/>
        <v>26819.563846153847</v>
      </c>
      <c r="V27" s="2">
        <f t="shared" si="2"/>
        <v>15</v>
      </c>
      <c r="W27">
        <v>1144.74</v>
      </c>
      <c r="X27" s="2">
        <f t="shared" si="3"/>
        <v>25674.823846153846</v>
      </c>
      <c r="Y27">
        <f t="shared" si="4"/>
        <v>26819.563846153847</v>
      </c>
    </row>
    <row r="28" spans="1:25">
      <c r="A28" s="8">
        <v>43431</v>
      </c>
      <c r="B28" s="12">
        <v>3</v>
      </c>
      <c r="C28" s="12">
        <v>6000</v>
      </c>
      <c r="D28" s="9">
        <v>84168.609230769245</v>
      </c>
      <c r="F28" s="10" t="str">
        <f t="shared" si="0"/>
        <v/>
      </c>
      <c r="G28" s="13">
        <v>0.02</v>
      </c>
      <c r="H28" s="12">
        <v>15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/>
      <c r="P28" s="12"/>
      <c r="Q28" s="12"/>
      <c r="R28" s="12"/>
      <c r="S28" s="12"/>
      <c r="T28" s="12">
        <v>0</v>
      </c>
      <c r="U28" s="2">
        <f t="shared" si="1"/>
        <v>25250.582769230772</v>
      </c>
      <c r="V28" s="2">
        <f t="shared" si="2"/>
        <v>15</v>
      </c>
      <c r="W28">
        <v>1092</v>
      </c>
      <c r="X28" s="2">
        <f t="shared" si="3"/>
        <v>24158.582769230772</v>
      </c>
      <c r="Y28">
        <f t="shared" si="4"/>
        <v>25250.582769230772</v>
      </c>
    </row>
    <row r="29" spans="1:25">
      <c r="A29" s="8">
        <v>43432</v>
      </c>
      <c r="B29" s="12">
        <v>3</v>
      </c>
      <c r="C29" s="12">
        <v>6000</v>
      </c>
      <c r="D29" s="9">
        <v>80701.444615384607</v>
      </c>
      <c r="F29" s="10" t="str">
        <f t="shared" si="0"/>
        <v/>
      </c>
      <c r="G29" s="13">
        <v>0.02</v>
      </c>
      <c r="H29" s="12">
        <v>15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/>
      <c r="P29" s="12"/>
      <c r="Q29" s="12"/>
      <c r="R29" s="12"/>
      <c r="S29" s="12"/>
      <c r="T29" s="12">
        <v>0</v>
      </c>
      <c r="U29" s="2">
        <f t="shared" si="1"/>
        <v>24210.433384615382</v>
      </c>
      <c r="V29" s="2">
        <f t="shared" si="2"/>
        <v>15</v>
      </c>
      <c r="W29">
        <v>2439.83</v>
      </c>
      <c r="X29" s="2">
        <f t="shared" si="3"/>
        <v>21770.60338461538</v>
      </c>
      <c r="Y29">
        <f t="shared" si="4"/>
        <v>24210.433384615382</v>
      </c>
    </row>
    <row r="30" spans="1:25">
      <c r="A30" s="8">
        <v>43433</v>
      </c>
      <c r="B30" s="12">
        <v>3</v>
      </c>
      <c r="C30" s="12">
        <v>6000</v>
      </c>
      <c r="D30" s="9">
        <v>78271.426153846143</v>
      </c>
      <c r="F30" s="10" t="str">
        <f t="shared" si="0"/>
        <v/>
      </c>
      <c r="G30" s="13">
        <v>0.02</v>
      </c>
      <c r="H30" s="12">
        <v>15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/>
      <c r="P30" s="12"/>
      <c r="Q30" s="12"/>
      <c r="R30" s="12"/>
      <c r="S30" s="12"/>
      <c r="T30" s="12">
        <v>0</v>
      </c>
      <c r="U30" s="2">
        <f t="shared" si="1"/>
        <v>23481.427846153842</v>
      </c>
      <c r="V30" s="2">
        <f t="shared" si="2"/>
        <v>15</v>
      </c>
      <c r="W30">
        <v>3086.5</v>
      </c>
      <c r="X30" s="2">
        <f t="shared" si="3"/>
        <v>20394.927846153842</v>
      </c>
      <c r="Y30">
        <f t="shared" si="4"/>
        <v>23481.427846153842</v>
      </c>
    </row>
    <row r="31" spans="1:25">
      <c r="A31" s="8">
        <v>43434</v>
      </c>
      <c r="B31" s="12">
        <v>3</v>
      </c>
      <c r="C31" s="12">
        <v>6000</v>
      </c>
      <c r="D31" s="9">
        <v>76078.318461538438</v>
      </c>
      <c r="F31" s="10" t="str">
        <f t="shared" si="0"/>
        <v/>
      </c>
      <c r="G31" s="13">
        <v>0.02</v>
      </c>
      <c r="H31" s="12">
        <v>15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/>
      <c r="P31" s="12"/>
      <c r="Q31" s="12"/>
      <c r="R31" s="12"/>
      <c r="S31" s="12"/>
      <c r="T31" s="12">
        <v>0</v>
      </c>
      <c r="U31" s="2">
        <f t="shared" si="1"/>
        <v>22823.495538461531</v>
      </c>
      <c r="V31" s="2">
        <f t="shared" si="2"/>
        <v>15</v>
      </c>
      <c r="W31">
        <v>2989.81</v>
      </c>
      <c r="X31" s="2">
        <f t="shared" si="3"/>
        <v>19833.68553846153</v>
      </c>
      <c r="Y31">
        <f t="shared" si="4"/>
        <v>22823.495538461531</v>
      </c>
    </row>
    <row r="32" spans="1:25">
      <c r="A32" s="11">
        <v>43435</v>
      </c>
      <c r="B32" s="12">
        <v>3</v>
      </c>
      <c r="C32" s="12">
        <v>6000</v>
      </c>
      <c r="D32" s="9">
        <v>74450.039999999979</v>
      </c>
      <c r="F32" s="10" t="str">
        <f t="shared" si="0"/>
        <v/>
      </c>
      <c r="G32" s="13">
        <v>0.02</v>
      </c>
      <c r="H32" s="12">
        <v>15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/>
      <c r="P32" s="12"/>
      <c r="Q32" s="12"/>
      <c r="R32" s="12"/>
      <c r="S32" s="12"/>
      <c r="T32" s="12">
        <v>0</v>
      </c>
      <c r="U32" s="2">
        <f t="shared" si="1"/>
        <v>22335.011999999995</v>
      </c>
      <c r="V32" s="2">
        <f t="shared" si="2"/>
        <v>15</v>
      </c>
      <c r="W32">
        <v>3896.3</v>
      </c>
      <c r="X32" s="2">
        <f t="shared" si="3"/>
        <v>18438.711999999996</v>
      </c>
      <c r="Y32">
        <f t="shared" si="4"/>
        <v>22335.011999999995</v>
      </c>
    </row>
    <row r="33" spans="1:25">
      <c r="A33" s="11">
        <v>43436</v>
      </c>
      <c r="B33" s="12">
        <v>3</v>
      </c>
      <c r="C33" s="12">
        <v>6000</v>
      </c>
      <c r="D33" s="9">
        <v>72507.568553794059</v>
      </c>
      <c r="F33" s="10" t="str">
        <f t="shared" si="0"/>
        <v/>
      </c>
      <c r="G33" s="13">
        <v>0.02</v>
      </c>
      <c r="H33" s="12">
        <v>15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/>
      <c r="P33" s="12"/>
      <c r="Q33" s="12"/>
      <c r="R33" s="12"/>
      <c r="S33" s="12"/>
      <c r="T33" s="12">
        <v>0</v>
      </c>
      <c r="U33" s="2">
        <f t="shared" si="1"/>
        <v>21752.270566138217</v>
      </c>
      <c r="V33" s="2">
        <f t="shared" si="2"/>
        <v>15</v>
      </c>
      <c r="W33">
        <v>2996.47</v>
      </c>
      <c r="X33" s="2">
        <f t="shared" si="3"/>
        <v>18755.800566138216</v>
      </c>
      <c r="Y33">
        <f t="shared" si="4"/>
        <v>21752.270566138217</v>
      </c>
    </row>
    <row r="34" spans="1:25">
      <c r="A34" s="8">
        <v>43437</v>
      </c>
      <c r="B34" s="12">
        <v>3</v>
      </c>
      <c r="C34" s="12">
        <v>6000</v>
      </c>
      <c r="D34" s="9">
        <v>71017.205227213417</v>
      </c>
      <c r="F34" s="10" t="str">
        <f t="shared" ref="F34:F65" si="5">IFERROR((D34-E34)/E34,"")</f>
        <v/>
      </c>
      <c r="G34" s="13">
        <v>0.02</v>
      </c>
      <c r="H34" s="12">
        <v>15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/>
      <c r="P34" s="12"/>
      <c r="Q34" s="12"/>
      <c r="R34" s="12"/>
      <c r="S34" s="12"/>
      <c r="T34" s="12">
        <v>0</v>
      </c>
      <c r="U34" s="2">
        <f t="shared" si="1"/>
        <v>21305.161568164029</v>
      </c>
      <c r="V34" s="2">
        <f t="shared" si="2"/>
        <v>15</v>
      </c>
      <c r="W34">
        <v>3335.21</v>
      </c>
      <c r="X34" s="2">
        <f t="shared" ref="X34:X65" si="6">ABS(U34-W34)</f>
        <v>17969.95156816403</v>
      </c>
      <c r="Y34">
        <f t="shared" ref="Y34:Y65" si="7">D34*G34*H34</f>
        <v>21305.161568164029</v>
      </c>
    </row>
    <row r="35" spans="1:25">
      <c r="A35" s="8">
        <v>43438</v>
      </c>
      <c r="B35" s="12">
        <v>3</v>
      </c>
      <c r="C35" s="12">
        <v>6000</v>
      </c>
      <c r="D35" s="9">
        <v>69710.714236573229</v>
      </c>
      <c r="F35" s="10" t="str">
        <f t="shared" si="5"/>
        <v/>
      </c>
      <c r="G35" s="13">
        <v>0.02</v>
      </c>
      <c r="H35" s="12">
        <v>15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/>
      <c r="P35" s="12"/>
      <c r="Q35" s="12"/>
      <c r="R35" s="12"/>
      <c r="S35" s="12"/>
      <c r="T35" s="12">
        <v>0</v>
      </c>
      <c r="U35" s="2">
        <f t="shared" si="1"/>
        <v>20913.21427097197</v>
      </c>
      <c r="V35" s="2">
        <f t="shared" si="2"/>
        <v>15</v>
      </c>
      <c r="W35">
        <v>3843.17</v>
      </c>
      <c r="X35" s="2">
        <f t="shared" si="6"/>
        <v>17070.044270971972</v>
      </c>
      <c r="Y35">
        <f t="shared" si="7"/>
        <v>20913.21427097197</v>
      </c>
    </row>
    <row r="36" spans="1:25">
      <c r="A36" s="8">
        <v>43439</v>
      </c>
      <c r="B36" s="12">
        <v>3</v>
      </c>
      <c r="C36" s="12">
        <v>6000</v>
      </c>
      <c r="D36" s="9">
        <v>68532.205519533905</v>
      </c>
      <c r="F36" s="10" t="str">
        <f t="shared" si="5"/>
        <v/>
      </c>
      <c r="G36" s="13">
        <v>0.02</v>
      </c>
      <c r="H36" s="12">
        <v>15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/>
      <c r="P36" s="12"/>
      <c r="Q36" s="12"/>
      <c r="R36" s="12"/>
      <c r="S36" s="12"/>
      <c r="T36" s="12">
        <v>0</v>
      </c>
      <c r="U36" s="2">
        <f t="shared" si="1"/>
        <v>20559.661655860175</v>
      </c>
      <c r="V36" s="2">
        <f t="shared" si="2"/>
        <v>15</v>
      </c>
      <c r="W36">
        <v>4774.66</v>
      </c>
      <c r="X36" s="2">
        <f t="shared" si="6"/>
        <v>15785.001655860175</v>
      </c>
      <c r="Y36">
        <f t="shared" si="7"/>
        <v>20559.661655860175</v>
      </c>
    </row>
    <row r="37" spans="1:25">
      <c r="A37" s="8">
        <v>43440</v>
      </c>
      <c r="B37" s="12">
        <v>3</v>
      </c>
      <c r="C37" s="12">
        <v>6000</v>
      </c>
      <c r="D37" s="9">
        <v>67392.961524591345</v>
      </c>
      <c r="F37" s="10" t="str">
        <f t="shared" si="5"/>
        <v/>
      </c>
      <c r="G37" s="13">
        <v>0.02</v>
      </c>
      <c r="H37" s="12">
        <v>15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/>
      <c r="P37" s="12"/>
      <c r="Q37" s="12"/>
      <c r="R37" s="12"/>
      <c r="S37" s="12"/>
      <c r="T37" s="12">
        <v>0</v>
      </c>
      <c r="U37" s="2">
        <f t="shared" si="1"/>
        <v>20217.888457377405</v>
      </c>
      <c r="V37" s="2">
        <f t="shared" si="2"/>
        <v>15</v>
      </c>
      <c r="W37">
        <v>5379.06</v>
      </c>
      <c r="X37" s="2">
        <f t="shared" si="6"/>
        <v>14838.828457377404</v>
      </c>
      <c r="Y37">
        <f t="shared" si="7"/>
        <v>20217.888457377405</v>
      </c>
    </row>
    <row r="38" spans="1:25">
      <c r="A38" s="8">
        <v>43441</v>
      </c>
      <c r="B38" s="12">
        <v>3</v>
      </c>
      <c r="C38" s="12">
        <v>6000</v>
      </c>
      <c r="D38" s="9">
        <v>66363.344077526184</v>
      </c>
      <c r="F38" s="10" t="str">
        <f t="shared" si="5"/>
        <v/>
      </c>
      <c r="G38" s="13">
        <v>0.02</v>
      </c>
      <c r="H38" s="12">
        <v>15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/>
      <c r="P38" s="12"/>
      <c r="Q38" s="12"/>
      <c r="R38" s="12"/>
      <c r="S38" s="12"/>
      <c r="T38" s="12">
        <v>0</v>
      </c>
      <c r="U38" s="2">
        <f t="shared" si="1"/>
        <v>19909.003223257856</v>
      </c>
      <c r="V38" s="2">
        <f t="shared" si="2"/>
        <v>15</v>
      </c>
      <c r="W38">
        <v>5312.7</v>
      </c>
      <c r="X38" s="2">
        <f t="shared" si="6"/>
        <v>14596.303223257855</v>
      </c>
      <c r="Y38">
        <f t="shared" si="7"/>
        <v>19909.003223257856</v>
      </c>
    </row>
    <row r="39" spans="1:25">
      <c r="A39" s="11">
        <v>43442</v>
      </c>
      <c r="B39" s="12">
        <v>3</v>
      </c>
      <c r="C39" s="12">
        <v>6000</v>
      </c>
      <c r="D39" s="9">
        <v>65375.084689128678</v>
      </c>
      <c r="F39" s="10" t="str">
        <f t="shared" si="5"/>
        <v/>
      </c>
      <c r="G39" s="13">
        <v>0.02</v>
      </c>
      <c r="H39" s="12">
        <v>15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/>
      <c r="P39" s="12"/>
      <c r="Q39" s="12"/>
      <c r="R39" s="12"/>
      <c r="S39" s="12"/>
      <c r="T39" s="12">
        <v>0</v>
      </c>
      <c r="U39" s="2">
        <f t="shared" si="1"/>
        <v>19612.525406738601</v>
      </c>
      <c r="V39" s="2">
        <f t="shared" si="2"/>
        <v>15</v>
      </c>
      <c r="W39">
        <v>6423.7</v>
      </c>
      <c r="X39" s="2">
        <f t="shared" si="6"/>
        <v>13188.825406738601</v>
      </c>
      <c r="Y39">
        <f t="shared" si="7"/>
        <v>19612.525406738601</v>
      </c>
    </row>
    <row r="40" spans="1:25">
      <c r="A40" s="11">
        <v>43443</v>
      </c>
      <c r="B40" s="12">
        <v>3</v>
      </c>
      <c r="C40" s="12">
        <v>6000</v>
      </c>
      <c r="D40" s="9">
        <v>64473.043083572942</v>
      </c>
      <c r="F40" s="10" t="str">
        <f t="shared" si="5"/>
        <v/>
      </c>
      <c r="G40" s="13">
        <v>0.02</v>
      </c>
      <c r="H40" s="12">
        <v>15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/>
      <c r="P40" s="12"/>
      <c r="Q40" s="12"/>
      <c r="R40" s="12"/>
      <c r="S40" s="12"/>
      <c r="T40" s="12">
        <v>0</v>
      </c>
      <c r="U40" s="2">
        <f t="shared" si="1"/>
        <v>19341.912925071883</v>
      </c>
      <c r="V40" s="2">
        <f t="shared" si="2"/>
        <v>15</v>
      </c>
      <c r="W40">
        <v>5744.29</v>
      </c>
      <c r="X40" s="2">
        <f t="shared" si="6"/>
        <v>13597.622925071882</v>
      </c>
      <c r="Y40">
        <f t="shared" si="7"/>
        <v>19341.912925071883</v>
      </c>
    </row>
    <row r="41" spans="1:25">
      <c r="A41" s="8">
        <v>43444</v>
      </c>
      <c r="B41" s="12">
        <v>3</v>
      </c>
      <c r="C41" s="12">
        <v>6000</v>
      </c>
      <c r="D41" s="9">
        <v>63707.407931330315</v>
      </c>
      <c r="F41" s="10" t="str">
        <f t="shared" si="5"/>
        <v/>
      </c>
      <c r="G41" s="13">
        <v>0.02</v>
      </c>
      <c r="H41" s="12">
        <v>15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/>
      <c r="P41" s="12"/>
      <c r="Q41" s="12"/>
      <c r="R41" s="12"/>
      <c r="S41" s="12"/>
      <c r="T41" s="12">
        <v>0</v>
      </c>
      <c r="U41" s="2">
        <f t="shared" si="1"/>
        <v>19112.222379399096</v>
      </c>
      <c r="V41" s="2">
        <f t="shared" si="2"/>
        <v>15</v>
      </c>
      <c r="W41">
        <v>5556.79</v>
      </c>
      <c r="X41" s="2">
        <f t="shared" si="6"/>
        <v>13555.432379399095</v>
      </c>
      <c r="Y41">
        <f t="shared" si="7"/>
        <v>19112.222379399096</v>
      </c>
    </row>
    <row r="42" spans="1:25">
      <c r="A42" s="8">
        <v>43445</v>
      </c>
      <c r="B42" s="12">
        <v>3</v>
      </c>
      <c r="C42" s="12">
        <v>6000</v>
      </c>
      <c r="D42" s="9">
        <v>63004.184518199079</v>
      </c>
      <c r="F42" s="10" t="str">
        <f t="shared" si="5"/>
        <v/>
      </c>
      <c r="G42" s="13">
        <v>0.02</v>
      </c>
      <c r="H42" s="12">
        <v>15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/>
      <c r="P42" s="12"/>
      <c r="Q42" s="12"/>
      <c r="R42" s="12"/>
      <c r="S42" s="12"/>
      <c r="T42" s="12">
        <v>0</v>
      </c>
      <c r="U42" s="2">
        <f t="shared" si="1"/>
        <v>18901.255355459722</v>
      </c>
      <c r="V42" s="2">
        <f t="shared" si="2"/>
        <v>15</v>
      </c>
      <c r="W42">
        <v>4818.75</v>
      </c>
      <c r="X42" s="2">
        <f t="shared" si="6"/>
        <v>14082.505355459722</v>
      </c>
      <c r="Y42">
        <f t="shared" si="7"/>
        <v>18901.255355459722</v>
      </c>
    </row>
    <row r="43" spans="1:25">
      <c r="A43" s="8">
        <v>43446</v>
      </c>
      <c r="B43" s="12">
        <v>3</v>
      </c>
      <c r="C43" s="12">
        <v>6000</v>
      </c>
      <c r="D43" s="9">
        <v>62331.029448879264</v>
      </c>
      <c r="F43" s="10" t="str">
        <f t="shared" si="5"/>
        <v/>
      </c>
      <c r="G43" s="13">
        <v>0.02</v>
      </c>
      <c r="H43" s="12">
        <v>15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/>
      <c r="P43" s="12"/>
      <c r="Q43" s="12"/>
      <c r="R43" s="12"/>
      <c r="S43" s="12"/>
      <c r="T43" s="12">
        <v>0</v>
      </c>
      <c r="U43" s="2">
        <f t="shared" si="1"/>
        <v>18699.308834663781</v>
      </c>
      <c r="V43" s="2">
        <f t="shared" si="2"/>
        <v>15</v>
      </c>
      <c r="W43">
        <v>5362.86</v>
      </c>
      <c r="X43" s="2">
        <f t="shared" si="6"/>
        <v>13336.448834663781</v>
      </c>
      <c r="Y43">
        <f t="shared" si="7"/>
        <v>18699.308834663781</v>
      </c>
    </row>
    <row r="44" spans="1:25">
      <c r="A44" s="8">
        <v>43447</v>
      </c>
      <c r="B44" s="12">
        <v>3</v>
      </c>
      <c r="C44" s="12">
        <v>6000</v>
      </c>
      <c r="D44" s="9">
        <v>61645.726314959233</v>
      </c>
      <c r="F44" s="10" t="str">
        <f t="shared" si="5"/>
        <v/>
      </c>
      <c r="G44" s="13">
        <v>0.02</v>
      </c>
      <c r="H44" s="12">
        <v>15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/>
      <c r="P44" s="12"/>
      <c r="Q44" s="12"/>
      <c r="R44" s="12"/>
      <c r="S44" s="12"/>
      <c r="T44" s="12">
        <v>0</v>
      </c>
      <c r="U44" s="2">
        <f t="shared" si="1"/>
        <v>18493.717894487771</v>
      </c>
      <c r="V44" s="2">
        <f t="shared" si="2"/>
        <v>15</v>
      </c>
      <c r="W44">
        <v>5074.46</v>
      </c>
      <c r="X44" s="2">
        <f t="shared" si="6"/>
        <v>13419.257894487771</v>
      </c>
      <c r="Y44">
        <f t="shared" si="7"/>
        <v>18493.717894487771</v>
      </c>
    </row>
    <row r="45" spans="1:25">
      <c r="A45" s="8">
        <v>43448</v>
      </c>
      <c r="B45" s="12">
        <v>3</v>
      </c>
      <c r="C45" s="12">
        <v>6000</v>
      </c>
      <c r="D45" s="9">
        <v>60993.999321858377</v>
      </c>
      <c r="F45" s="10" t="str">
        <f t="shared" si="5"/>
        <v/>
      </c>
      <c r="G45" s="13">
        <v>0.02</v>
      </c>
      <c r="H45" s="12">
        <v>15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/>
      <c r="P45" s="12"/>
      <c r="Q45" s="12"/>
      <c r="R45" s="12"/>
      <c r="S45" s="12"/>
      <c r="T45" s="12">
        <v>0</v>
      </c>
      <c r="U45" s="2">
        <f t="shared" si="1"/>
        <v>18298.199796557514</v>
      </c>
      <c r="V45" s="2">
        <f t="shared" si="2"/>
        <v>15</v>
      </c>
      <c r="W45">
        <v>4566.28</v>
      </c>
      <c r="X45" s="2">
        <f t="shared" si="6"/>
        <v>13731.919796557515</v>
      </c>
      <c r="Y45">
        <f t="shared" si="7"/>
        <v>18298.199796557514</v>
      </c>
    </row>
    <row r="46" spans="1:25">
      <c r="A46" s="11">
        <v>43449</v>
      </c>
      <c r="B46" s="12">
        <v>3</v>
      </c>
      <c r="C46" s="12">
        <v>6000</v>
      </c>
      <c r="D46" s="9">
        <v>60368.860320576496</v>
      </c>
      <c r="F46" s="10" t="str">
        <f t="shared" si="5"/>
        <v/>
      </c>
      <c r="G46" s="13">
        <v>0.02</v>
      </c>
      <c r="H46" s="12">
        <v>15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/>
      <c r="P46" s="12"/>
      <c r="Q46" s="12"/>
      <c r="R46" s="12"/>
      <c r="S46" s="12"/>
      <c r="T46" s="12">
        <v>0</v>
      </c>
      <c r="U46" s="2">
        <f t="shared" si="1"/>
        <v>18110.658096172949</v>
      </c>
      <c r="V46" s="2">
        <f t="shared" si="2"/>
        <v>15</v>
      </c>
      <c r="W46">
        <v>5785.31</v>
      </c>
      <c r="X46" s="2">
        <f t="shared" si="6"/>
        <v>12325.348096172947</v>
      </c>
      <c r="Y46">
        <f t="shared" si="7"/>
        <v>18110.658096172949</v>
      </c>
    </row>
    <row r="47" spans="1:25">
      <c r="A47" s="11">
        <v>43450</v>
      </c>
      <c r="B47" s="12">
        <v>3</v>
      </c>
      <c r="C47" s="12">
        <v>6000</v>
      </c>
      <c r="D47" s="9">
        <v>59822.816989207553</v>
      </c>
      <c r="F47" s="10" t="str">
        <f t="shared" si="5"/>
        <v/>
      </c>
      <c r="G47" s="13">
        <v>0.02</v>
      </c>
      <c r="H47" s="12">
        <v>15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/>
      <c r="P47" s="12"/>
      <c r="Q47" s="12"/>
      <c r="R47" s="12"/>
      <c r="S47" s="12"/>
      <c r="T47" s="12">
        <v>0</v>
      </c>
      <c r="U47" s="2">
        <f t="shared" si="1"/>
        <v>17946.845096762267</v>
      </c>
      <c r="V47" s="2">
        <f t="shared" si="2"/>
        <v>15</v>
      </c>
      <c r="W47">
        <v>5791.29</v>
      </c>
      <c r="X47" s="2">
        <f t="shared" si="6"/>
        <v>12155.555096762266</v>
      </c>
      <c r="Y47">
        <f t="shared" si="7"/>
        <v>17946.845096762267</v>
      </c>
    </row>
    <row r="48" spans="1:25">
      <c r="A48" s="8">
        <v>43451</v>
      </c>
      <c r="B48" s="12">
        <v>3</v>
      </c>
      <c r="C48" s="12">
        <v>6000</v>
      </c>
      <c r="D48" s="9">
        <v>59353.951440405835</v>
      </c>
      <c r="F48" s="10" t="str">
        <f t="shared" si="5"/>
        <v/>
      </c>
      <c r="G48" s="13">
        <v>0.02</v>
      </c>
      <c r="H48" s="12">
        <v>15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/>
      <c r="P48" s="12"/>
      <c r="Q48" s="12"/>
      <c r="R48" s="12"/>
      <c r="S48" s="12"/>
      <c r="T48" s="12">
        <v>0</v>
      </c>
      <c r="U48" s="2">
        <f t="shared" si="1"/>
        <v>17806.185432121754</v>
      </c>
      <c r="V48" s="2">
        <f t="shared" si="2"/>
        <v>15</v>
      </c>
      <c r="W48">
        <v>7151.92</v>
      </c>
      <c r="X48" s="2">
        <f t="shared" si="6"/>
        <v>10654.265432121754</v>
      </c>
      <c r="Y48">
        <f t="shared" si="7"/>
        <v>17806.185432121754</v>
      </c>
    </row>
    <row r="49" spans="1:25">
      <c r="A49" s="8">
        <v>43452</v>
      </c>
      <c r="B49" s="12">
        <v>3</v>
      </c>
      <c r="C49" s="12">
        <v>6000</v>
      </c>
      <c r="D49" s="9">
        <v>58875.900063341061</v>
      </c>
      <c r="F49" s="10" t="str">
        <f t="shared" si="5"/>
        <v/>
      </c>
      <c r="G49" s="13">
        <v>0.02</v>
      </c>
      <c r="H49" s="12">
        <v>15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/>
      <c r="P49" s="12"/>
      <c r="Q49" s="12"/>
      <c r="R49" s="12"/>
      <c r="S49" s="12"/>
      <c r="T49" s="12">
        <v>0</v>
      </c>
      <c r="U49" s="2">
        <f t="shared" si="1"/>
        <v>17662.770019002321</v>
      </c>
      <c r="V49" s="2">
        <f t="shared" si="2"/>
        <v>15</v>
      </c>
      <c r="W49">
        <v>6206.06</v>
      </c>
      <c r="X49" s="2">
        <f t="shared" si="6"/>
        <v>11456.710019002319</v>
      </c>
      <c r="Y49">
        <f t="shared" si="7"/>
        <v>17662.770019002321</v>
      </c>
    </row>
    <row r="50" spans="1:25">
      <c r="A50" s="8">
        <v>43453</v>
      </c>
      <c r="B50" s="12">
        <v>3</v>
      </c>
      <c r="C50" s="12">
        <v>6000</v>
      </c>
      <c r="D50" s="9">
        <v>58429.662326569131</v>
      </c>
      <c r="F50" s="10" t="str">
        <f t="shared" si="5"/>
        <v/>
      </c>
      <c r="G50" s="13">
        <v>0.02</v>
      </c>
      <c r="H50" s="12">
        <v>15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/>
      <c r="P50" s="12"/>
      <c r="Q50" s="12"/>
      <c r="R50" s="12"/>
      <c r="S50" s="12"/>
      <c r="T50" s="12">
        <v>0</v>
      </c>
      <c r="U50" s="2">
        <f t="shared" si="1"/>
        <v>17528.898697970741</v>
      </c>
      <c r="V50" s="2">
        <f t="shared" si="2"/>
        <v>15</v>
      </c>
      <c r="W50">
        <v>6152.17</v>
      </c>
      <c r="X50" s="2">
        <f t="shared" si="6"/>
        <v>11376.728697970741</v>
      </c>
      <c r="Y50">
        <f t="shared" si="7"/>
        <v>17528.898697970741</v>
      </c>
    </row>
    <row r="51" spans="1:25">
      <c r="A51" s="8">
        <v>43454</v>
      </c>
      <c r="B51" s="12">
        <v>3</v>
      </c>
      <c r="C51" s="12">
        <v>6000</v>
      </c>
      <c r="D51" s="9">
        <v>57965.66164844497</v>
      </c>
      <c r="F51" s="10" t="str">
        <f t="shared" si="5"/>
        <v/>
      </c>
      <c r="G51" s="13">
        <v>0.02</v>
      </c>
      <c r="H51" s="12">
        <v>15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/>
      <c r="P51" s="12"/>
      <c r="Q51" s="12"/>
      <c r="R51" s="12"/>
      <c r="S51" s="12"/>
      <c r="T51" s="12">
        <v>0</v>
      </c>
      <c r="U51" s="2">
        <f t="shared" si="1"/>
        <v>17389.698494533492</v>
      </c>
      <c r="V51" s="2">
        <f t="shared" si="2"/>
        <v>15</v>
      </c>
      <c r="W51">
        <v>7539.18</v>
      </c>
      <c r="X51" s="2">
        <f t="shared" si="6"/>
        <v>9850.5184945334913</v>
      </c>
      <c r="Y51">
        <f t="shared" si="7"/>
        <v>17389.698494533492</v>
      </c>
    </row>
    <row r="52" spans="1:25">
      <c r="A52" s="8">
        <v>43455</v>
      </c>
      <c r="B52" s="12">
        <v>3</v>
      </c>
      <c r="C52" s="12">
        <v>6000</v>
      </c>
      <c r="D52" s="9">
        <v>57485.419899471271</v>
      </c>
      <c r="F52" s="10" t="str">
        <f t="shared" si="5"/>
        <v/>
      </c>
      <c r="G52" s="13">
        <v>0.02</v>
      </c>
      <c r="H52" s="12">
        <v>15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/>
      <c r="P52" s="12"/>
      <c r="Q52" s="12"/>
      <c r="R52" s="12"/>
      <c r="S52" s="12"/>
      <c r="T52" s="12">
        <v>0</v>
      </c>
      <c r="U52" s="2">
        <f t="shared" si="1"/>
        <v>17245.625969841381</v>
      </c>
      <c r="V52" s="2">
        <f t="shared" si="2"/>
        <v>15</v>
      </c>
      <c r="W52">
        <v>6847.73</v>
      </c>
      <c r="X52" s="2">
        <f t="shared" si="6"/>
        <v>10397.895969841382</v>
      </c>
      <c r="Y52">
        <f t="shared" si="7"/>
        <v>17245.625969841381</v>
      </c>
    </row>
    <row r="53" spans="1:25">
      <c r="A53" s="11">
        <v>43456</v>
      </c>
      <c r="B53" s="12">
        <v>3</v>
      </c>
      <c r="C53" s="12">
        <v>6000</v>
      </c>
      <c r="D53" s="9">
        <v>56999.39171312972</v>
      </c>
      <c r="F53" s="10" t="str">
        <f t="shared" si="5"/>
        <v/>
      </c>
      <c r="G53" s="13">
        <v>0.02</v>
      </c>
      <c r="H53" s="12">
        <v>15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/>
      <c r="P53" s="12"/>
      <c r="Q53" s="12"/>
      <c r="R53" s="12"/>
      <c r="S53" s="12"/>
      <c r="T53" s="12">
        <v>0</v>
      </c>
      <c r="U53" s="2">
        <f t="shared" si="1"/>
        <v>17099.817513938913</v>
      </c>
      <c r="V53" s="2">
        <f t="shared" si="2"/>
        <v>15</v>
      </c>
      <c r="W53">
        <v>10957.49</v>
      </c>
      <c r="X53" s="2">
        <f t="shared" si="6"/>
        <v>6142.3275139389134</v>
      </c>
      <c r="Y53">
        <f t="shared" si="7"/>
        <v>17099.817513938913</v>
      </c>
    </row>
    <row r="54" spans="1:25">
      <c r="A54" s="11">
        <v>43457</v>
      </c>
      <c r="B54" s="12">
        <v>3</v>
      </c>
      <c r="C54" s="12">
        <v>6000</v>
      </c>
      <c r="D54" s="9">
        <v>56530.243615892905</v>
      </c>
      <c r="F54" s="10" t="str">
        <f t="shared" si="5"/>
        <v/>
      </c>
      <c r="G54" s="13">
        <v>0.02</v>
      </c>
      <c r="H54" s="12">
        <v>15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/>
      <c r="P54" s="12"/>
      <c r="Q54" s="12"/>
      <c r="R54" s="12"/>
      <c r="S54" s="12"/>
      <c r="T54" s="12">
        <v>0</v>
      </c>
      <c r="U54" s="2">
        <f t="shared" si="1"/>
        <v>16959.073084767871</v>
      </c>
      <c r="V54" s="2">
        <f t="shared" si="2"/>
        <v>15</v>
      </c>
      <c r="W54">
        <v>11095.63</v>
      </c>
      <c r="X54" s="2">
        <f t="shared" si="6"/>
        <v>5863.4430847678723</v>
      </c>
      <c r="Y54">
        <f t="shared" si="7"/>
        <v>16959.073084767871</v>
      </c>
    </row>
    <row r="55" spans="1:25">
      <c r="A55" s="8">
        <v>43458</v>
      </c>
      <c r="B55" s="12">
        <v>3</v>
      </c>
      <c r="C55" s="12">
        <v>6000</v>
      </c>
      <c r="D55" s="9">
        <v>56107.278175811822</v>
      </c>
      <c r="F55" s="10" t="str">
        <f t="shared" si="5"/>
        <v/>
      </c>
      <c r="G55" s="13">
        <v>0.02</v>
      </c>
      <c r="H55" s="12">
        <v>15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/>
      <c r="P55" s="12"/>
      <c r="Q55" s="12"/>
      <c r="R55" s="12"/>
      <c r="S55" s="12"/>
      <c r="T55" s="12">
        <v>0</v>
      </c>
      <c r="U55" s="2">
        <f t="shared" si="1"/>
        <v>16832.183452743549</v>
      </c>
      <c r="V55" s="2">
        <f t="shared" si="2"/>
        <v>15</v>
      </c>
      <c r="W55">
        <v>10695.12</v>
      </c>
      <c r="X55" s="2">
        <f t="shared" si="6"/>
        <v>6137.0634527435486</v>
      </c>
      <c r="Y55">
        <f t="shared" si="7"/>
        <v>16832.183452743549</v>
      </c>
    </row>
    <row r="56" spans="1:25">
      <c r="A56" s="8">
        <v>43459</v>
      </c>
      <c r="B56" s="12">
        <v>3</v>
      </c>
      <c r="C56" s="12">
        <v>6000</v>
      </c>
      <c r="D56" s="9">
        <v>55722.323234975287</v>
      </c>
      <c r="F56" s="10" t="str">
        <f t="shared" si="5"/>
        <v/>
      </c>
      <c r="G56" s="13">
        <v>0.02</v>
      </c>
      <c r="H56" s="12">
        <v>15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/>
      <c r="P56" s="12"/>
      <c r="Q56" s="12"/>
      <c r="R56" s="12"/>
      <c r="S56" s="12"/>
      <c r="T56" s="12">
        <v>0</v>
      </c>
      <c r="U56" s="2">
        <f t="shared" si="1"/>
        <v>16716.696970492587</v>
      </c>
      <c r="V56" s="2">
        <f t="shared" si="2"/>
        <v>15</v>
      </c>
      <c r="W56">
        <v>10130.57</v>
      </c>
      <c r="X56" s="2">
        <f t="shared" si="6"/>
        <v>6586.1269704925871</v>
      </c>
      <c r="Y56">
        <f t="shared" si="7"/>
        <v>16716.696970492587</v>
      </c>
    </row>
    <row r="57" spans="1:25">
      <c r="A57" s="8">
        <v>43460</v>
      </c>
      <c r="B57" s="12">
        <v>3</v>
      </c>
      <c r="C57" s="12">
        <v>6000</v>
      </c>
      <c r="D57" s="9">
        <v>55398.234905800404</v>
      </c>
      <c r="F57" s="10" t="str">
        <f t="shared" si="5"/>
        <v/>
      </c>
      <c r="G57" s="13">
        <v>0.02</v>
      </c>
      <c r="H57" s="12">
        <v>15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/>
      <c r="P57" s="12"/>
      <c r="Q57" s="12"/>
      <c r="R57" s="12"/>
      <c r="S57" s="12"/>
      <c r="T57" s="12">
        <v>0</v>
      </c>
      <c r="U57" s="2">
        <f t="shared" si="1"/>
        <v>16619.470471740122</v>
      </c>
      <c r="V57" s="2">
        <f t="shared" si="2"/>
        <v>15</v>
      </c>
      <c r="W57">
        <v>10282.5</v>
      </c>
      <c r="X57" s="2">
        <f t="shared" si="6"/>
        <v>6336.9704717401219</v>
      </c>
      <c r="Y57">
        <f t="shared" si="7"/>
        <v>16619.470471740122</v>
      </c>
    </row>
    <row r="58" spans="1:25">
      <c r="A58" s="8">
        <v>43461</v>
      </c>
      <c r="B58" s="12">
        <v>3</v>
      </c>
      <c r="C58" s="12">
        <v>6000</v>
      </c>
      <c r="D58" s="9">
        <v>55094.877496542176</v>
      </c>
      <c r="F58" s="10" t="str">
        <f t="shared" si="5"/>
        <v/>
      </c>
      <c r="G58" s="13">
        <v>0.02</v>
      </c>
      <c r="H58" s="12">
        <v>15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/>
      <c r="P58" s="12"/>
      <c r="Q58" s="12"/>
      <c r="R58" s="12"/>
      <c r="S58" s="12"/>
      <c r="T58" s="12">
        <v>0</v>
      </c>
      <c r="U58" s="2">
        <f t="shared" si="1"/>
        <v>16528.463248962653</v>
      </c>
      <c r="V58" s="2">
        <f t="shared" si="2"/>
        <v>15</v>
      </c>
      <c r="W58">
        <v>12745.01</v>
      </c>
      <c r="X58" s="2">
        <f t="shared" si="6"/>
        <v>3783.4532489626527</v>
      </c>
      <c r="Y58">
        <f t="shared" si="7"/>
        <v>16528.463248962653</v>
      </c>
    </row>
    <row r="59" spans="1:25">
      <c r="A59" s="8">
        <v>43462</v>
      </c>
      <c r="B59" s="12">
        <v>3</v>
      </c>
      <c r="C59" s="12">
        <v>6000</v>
      </c>
      <c r="D59" s="9">
        <v>54815.930104227336</v>
      </c>
      <c r="F59" s="10" t="str">
        <f t="shared" si="5"/>
        <v/>
      </c>
      <c r="G59" s="13">
        <v>0.02</v>
      </c>
      <c r="H59" s="12">
        <v>15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/>
      <c r="P59" s="12"/>
      <c r="Q59" s="12"/>
      <c r="R59" s="12"/>
      <c r="S59" s="12"/>
      <c r="T59" s="12">
        <v>0</v>
      </c>
      <c r="U59" s="2">
        <f t="shared" si="1"/>
        <v>16444.779031268201</v>
      </c>
      <c r="V59" s="2">
        <f t="shared" si="2"/>
        <v>15</v>
      </c>
      <c r="W59">
        <v>13468.02</v>
      </c>
      <c r="X59" s="2">
        <f t="shared" si="6"/>
        <v>2976.7590312682005</v>
      </c>
      <c r="Y59">
        <f t="shared" si="7"/>
        <v>16444.779031268201</v>
      </c>
    </row>
    <row r="60" spans="1:25">
      <c r="A60" s="11">
        <v>43463</v>
      </c>
      <c r="B60" s="12">
        <v>3</v>
      </c>
      <c r="C60" s="12">
        <v>6000</v>
      </c>
      <c r="D60" s="9">
        <v>54550.769285054848</v>
      </c>
      <c r="F60" s="10" t="str">
        <f t="shared" si="5"/>
        <v/>
      </c>
      <c r="G60" s="13">
        <v>0.02</v>
      </c>
      <c r="H60" s="12">
        <v>15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/>
      <c r="P60" s="12"/>
      <c r="Q60" s="12"/>
      <c r="R60" s="12"/>
      <c r="S60" s="12"/>
      <c r="T60" s="12">
        <v>0</v>
      </c>
      <c r="U60" s="2">
        <f t="shared" si="1"/>
        <v>16365.230785516453</v>
      </c>
      <c r="V60" s="2">
        <f t="shared" si="2"/>
        <v>15</v>
      </c>
      <c r="W60">
        <v>13719.41</v>
      </c>
      <c r="X60" s="2">
        <f t="shared" si="6"/>
        <v>2645.8207855164528</v>
      </c>
      <c r="Y60">
        <f t="shared" si="7"/>
        <v>16365.230785516453</v>
      </c>
    </row>
    <row r="61" spans="1:25">
      <c r="A61" s="11">
        <v>43464</v>
      </c>
      <c r="B61" s="12">
        <v>3</v>
      </c>
      <c r="C61" s="12">
        <v>6000</v>
      </c>
      <c r="D61" s="9">
        <v>54298.552161647007</v>
      </c>
      <c r="F61" s="10" t="str">
        <f t="shared" si="5"/>
        <v/>
      </c>
      <c r="G61" s="13">
        <v>0.02</v>
      </c>
      <c r="H61" s="12">
        <v>15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/>
      <c r="P61" s="12"/>
      <c r="Q61" s="12"/>
      <c r="R61" s="12"/>
      <c r="S61" s="12"/>
      <c r="T61" s="12">
        <v>0</v>
      </c>
      <c r="U61" s="2">
        <f t="shared" si="1"/>
        <v>16289.565648494103</v>
      </c>
      <c r="V61" s="2">
        <f t="shared" si="2"/>
        <v>15</v>
      </c>
      <c r="W61">
        <v>12941.62</v>
      </c>
      <c r="X61" s="2">
        <f t="shared" si="6"/>
        <v>3347.945648494102</v>
      </c>
      <c r="Y61">
        <f t="shared" si="7"/>
        <v>16289.565648494103</v>
      </c>
    </row>
    <row r="62" spans="1:25">
      <c r="A62" s="8">
        <v>43465</v>
      </c>
      <c r="B62" s="12">
        <v>3</v>
      </c>
      <c r="C62" s="12">
        <v>6000</v>
      </c>
      <c r="D62" s="9">
        <v>54058.504180068529</v>
      </c>
      <c r="F62" s="10" t="str">
        <f t="shared" si="5"/>
        <v/>
      </c>
      <c r="G62" s="13">
        <v>0.02</v>
      </c>
      <c r="H62" s="12">
        <v>15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/>
      <c r="P62" s="12"/>
      <c r="Q62" s="12"/>
      <c r="R62" s="12"/>
      <c r="S62" s="12"/>
      <c r="T62" s="12">
        <v>0</v>
      </c>
      <c r="U62" s="2">
        <f t="shared" si="1"/>
        <v>16217.55125402056</v>
      </c>
      <c r="V62" s="2">
        <f t="shared" si="2"/>
        <v>15</v>
      </c>
      <c r="W62">
        <v>9759.1</v>
      </c>
      <c r="X62" s="2">
        <f t="shared" si="6"/>
        <v>6458.4512540205596</v>
      </c>
      <c r="Y62">
        <f t="shared" si="7"/>
        <v>16217.55125402056</v>
      </c>
    </row>
    <row r="63" spans="1:25">
      <c r="A63" s="8">
        <v>43466</v>
      </c>
      <c r="B63" s="12">
        <v>3</v>
      </c>
      <c r="C63" s="12">
        <v>6000</v>
      </c>
      <c r="D63" s="9">
        <v>53829.912164197973</v>
      </c>
      <c r="F63" s="10" t="str">
        <f t="shared" si="5"/>
        <v/>
      </c>
      <c r="G63" s="13">
        <v>0.02</v>
      </c>
      <c r="H63" s="12">
        <v>15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/>
      <c r="P63" s="12"/>
      <c r="Q63" s="12"/>
      <c r="R63" s="12"/>
      <c r="S63" s="12"/>
      <c r="T63" s="12">
        <v>0</v>
      </c>
      <c r="U63" s="2">
        <f t="shared" si="1"/>
        <v>16148.973649259391</v>
      </c>
      <c r="V63" s="2">
        <f t="shared" si="2"/>
        <v>15</v>
      </c>
      <c r="W63">
        <v>10535.17</v>
      </c>
      <c r="X63" s="2">
        <f t="shared" si="6"/>
        <v>5613.803649259391</v>
      </c>
      <c r="Y63">
        <f t="shared" si="7"/>
        <v>16148.973649259391</v>
      </c>
    </row>
    <row r="64" spans="1:25">
      <c r="A64" s="8">
        <v>43467</v>
      </c>
      <c r="B64" s="12">
        <v>3</v>
      </c>
      <c r="C64" s="12">
        <v>6000</v>
      </c>
      <c r="D64" s="9">
        <v>53612.118218628726</v>
      </c>
      <c r="F64" s="10" t="str">
        <f t="shared" si="5"/>
        <v/>
      </c>
      <c r="G64" s="13">
        <v>0.02</v>
      </c>
      <c r="H64" s="12">
        <v>15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/>
      <c r="P64" s="12"/>
      <c r="Q64" s="12"/>
      <c r="R64" s="12"/>
      <c r="S64" s="12"/>
      <c r="T64" s="12">
        <v>0</v>
      </c>
      <c r="U64" s="2">
        <f t="shared" si="1"/>
        <v>16083.635465588617</v>
      </c>
      <c r="V64" s="2">
        <f t="shared" si="2"/>
        <v>15</v>
      </c>
      <c r="W64">
        <v>12019.25</v>
      </c>
      <c r="X64" s="2">
        <f t="shared" si="6"/>
        <v>4064.3854655886171</v>
      </c>
      <c r="Y64">
        <f t="shared" si="7"/>
        <v>16083.635465588617</v>
      </c>
    </row>
    <row r="65" spans="1:25">
      <c r="A65" s="8">
        <v>43468</v>
      </c>
      <c r="B65" s="12">
        <v>3</v>
      </c>
      <c r="C65" s="12">
        <v>6000</v>
      </c>
      <c r="D65" s="9">
        <v>53404.514359334338</v>
      </c>
      <c r="F65" s="10" t="str">
        <f t="shared" si="5"/>
        <v/>
      </c>
      <c r="G65" s="13">
        <v>0.02</v>
      </c>
      <c r="H65" s="12">
        <v>15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/>
      <c r="P65" s="12"/>
      <c r="Q65" s="12"/>
      <c r="R65" s="12"/>
      <c r="S65" s="12"/>
      <c r="T65" s="12">
        <v>0</v>
      </c>
      <c r="U65" s="2">
        <f t="shared" si="1"/>
        <v>16021.3543078003</v>
      </c>
      <c r="V65" s="2">
        <f t="shared" si="2"/>
        <v>15</v>
      </c>
      <c r="W65">
        <v>16005.66</v>
      </c>
      <c r="X65" s="2">
        <f t="shared" si="6"/>
        <v>15.694307800300521</v>
      </c>
      <c r="Y65">
        <f t="shared" si="7"/>
        <v>16021.3543078003</v>
      </c>
    </row>
    <row r="66" spans="1:25">
      <c r="A66" s="8">
        <v>43469</v>
      </c>
      <c r="B66" s="12">
        <v>3</v>
      </c>
      <c r="C66" s="12">
        <v>6000</v>
      </c>
      <c r="D66" s="9">
        <v>53206.5377708948</v>
      </c>
      <c r="F66" s="10" t="str">
        <f t="shared" ref="F66:F97" si="8">IFERROR((D66-E66)/E66,"")</f>
        <v/>
      </c>
      <c r="G66" s="13">
        <v>0.02</v>
      </c>
      <c r="H66" s="12">
        <v>15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/>
      <c r="P66" s="12"/>
      <c r="Q66" s="12"/>
      <c r="R66" s="12"/>
      <c r="S66" s="12"/>
      <c r="T66" s="12">
        <v>0</v>
      </c>
      <c r="U66" s="2">
        <f t="shared" ref="U66:U129" si="9">D66*G66*(H66/(1-SUM(I66:T66)))</f>
        <v>15961.961331268441</v>
      </c>
      <c r="V66" s="2">
        <f t="shared" ref="V66:V129" si="10">H66/(1-SUM(I66:T66))</f>
        <v>15</v>
      </c>
      <c r="W66">
        <v>14397.08</v>
      </c>
      <c r="X66" s="2">
        <f t="shared" ref="X66:X97" si="11">ABS(U66-W66)</f>
        <v>1564.8813312684415</v>
      </c>
      <c r="Y66">
        <f t="shared" ref="Y66:Y97" si="12">D66*G66*H66</f>
        <v>15961.961331268441</v>
      </c>
    </row>
    <row r="67" spans="1:25">
      <c r="A67" s="11">
        <v>43470</v>
      </c>
      <c r="B67" s="12">
        <v>3</v>
      </c>
      <c r="C67" s="12">
        <v>6000</v>
      </c>
      <c r="D67" s="9">
        <v>53017.666605100916</v>
      </c>
      <c r="F67" s="10" t="str">
        <f t="shared" si="8"/>
        <v/>
      </c>
      <c r="G67" s="13">
        <v>0.02</v>
      </c>
      <c r="H67" s="12">
        <v>15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/>
      <c r="P67" s="12"/>
      <c r="Q67" s="12"/>
      <c r="R67" s="12"/>
      <c r="S67" s="12"/>
      <c r="T67" s="12">
        <v>0</v>
      </c>
      <c r="U67" s="2">
        <f t="shared" si="9"/>
        <v>15905.299981530276</v>
      </c>
      <c r="V67" s="2">
        <f t="shared" si="10"/>
        <v>15</v>
      </c>
      <c r="W67">
        <v>16874.2</v>
      </c>
      <c r="X67" s="2">
        <f t="shared" si="11"/>
        <v>968.90001846972518</v>
      </c>
      <c r="Y67">
        <f t="shared" si="12"/>
        <v>15905.299981530276</v>
      </c>
    </row>
    <row r="68" spans="1:25">
      <c r="A68" s="11">
        <v>43471</v>
      </c>
      <c r="B68" s="12">
        <v>3</v>
      </c>
      <c r="C68" s="12">
        <v>6000</v>
      </c>
      <c r="D68" s="9">
        <v>52837.416248938811</v>
      </c>
      <c r="F68" s="10" t="str">
        <f t="shared" si="8"/>
        <v/>
      </c>
      <c r="G68" s="13">
        <v>0.02</v>
      </c>
      <c r="H68" s="12">
        <v>15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/>
      <c r="P68" s="12"/>
      <c r="Q68" s="12"/>
      <c r="R68" s="12"/>
      <c r="S68" s="12"/>
      <c r="T68" s="12">
        <v>0</v>
      </c>
      <c r="U68" s="2">
        <f t="shared" si="9"/>
        <v>15851.224874681644</v>
      </c>
      <c r="V68" s="2">
        <f t="shared" si="10"/>
        <v>15</v>
      </c>
      <c r="W68">
        <v>12473.23</v>
      </c>
      <c r="X68" s="2">
        <f t="shared" si="11"/>
        <v>3377.9948746816444</v>
      </c>
      <c r="Y68">
        <f t="shared" si="12"/>
        <v>15851.224874681644</v>
      </c>
    </row>
    <row r="69" spans="1:25">
      <c r="A69" s="8">
        <v>43472</v>
      </c>
      <c r="B69" s="12">
        <v>3</v>
      </c>
      <c r="C69" s="12">
        <v>6000</v>
      </c>
      <c r="D69" s="9">
        <v>52665.336000858559</v>
      </c>
      <c r="E69" s="12"/>
      <c r="F69" s="10" t="str">
        <f t="shared" si="8"/>
        <v/>
      </c>
      <c r="G69" s="13">
        <v>0.02</v>
      </c>
      <c r="H69" s="12">
        <v>15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/>
      <c r="P69" s="12"/>
      <c r="Q69" s="12"/>
      <c r="R69" s="12"/>
      <c r="S69" s="12"/>
      <c r="T69" s="12">
        <v>0</v>
      </c>
      <c r="U69" s="2">
        <f t="shared" si="9"/>
        <v>15799.600800257569</v>
      </c>
      <c r="V69" s="2">
        <f t="shared" si="10"/>
        <v>15</v>
      </c>
      <c r="W69">
        <v>13470.56</v>
      </c>
      <c r="X69" s="2">
        <f t="shared" si="11"/>
        <v>2329.0408002575696</v>
      </c>
      <c r="Y69">
        <f t="shared" si="12"/>
        <v>15799.600800257569</v>
      </c>
    </row>
    <row r="70" spans="1:25">
      <c r="A70" s="8">
        <v>43473</v>
      </c>
      <c r="B70" s="12">
        <v>3</v>
      </c>
      <c r="C70" s="12">
        <v>6000</v>
      </c>
      <c r="D70" s="9">
        <v>52501.006103287204</v>
      </c>
      <c r="E70" s="12"/>
      <c r="F70" s="10" t="str">
        <f t="shared" si="8"/>
        <v/>
      </c>
      <c r="G70" s="13">
        <v>0.02</v>
      </c>
      <c r="H70" s="12">
        <v>15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/>
      <c r="P70" s="12"/>
      <c r="Q70" s="12"/>
      <c r="R70" s="12"/>
      <c r="S70" s="12"/>
      <c r="T70" s="12">
        <v>0</v>
      </c>
      <c r="U70" s="2">
        <f t="shared" si="9"/>
        <v>15750.301830986162</v>
      </c>
      <c r="V70" s="2">
        <f t="shared" si="10"/>
        <v>15</v>
      </c>
      <c r="W70">
        <v>14638.03</v>
      </c>
      <c r="X70" s="2">
        <f t="shared" si="11"/>
        <v>1112.2718309861611</v>
      </c>
      <c r="Y70">
        <f t="shared" si="12"/>
        <v>15750.301830986162</v>
      </c>
    </row>
    <row r="71" spans="1:25">
      <c r="A71" s="8">
        <v>43474</v>
      </c>
      <c r="B71" s="12">
        <v>3</v>
      </c>
      <c r="C71" s="12">
        <v>6000</v>
      </c>
      <c r="D71" s="9">
        <v>52344.035086899996</v>
      </c>
      <c r="E71" s="12"/>
      <c r="F71" s="10" t="str">
        <f t="shared" si="8"/>
        <v/>
      </c>
      <c r="G71" s="13">
        <v>0.02</v>
      </c>
      <c r="H71" s="12">
        <v>15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/>
      <c r="P71" s="12"/>
      <c r="Q71" s="12"/>
      <c r="R71" s="12"/>
      <c r="S71" s="12"/>
      <c r="T71" s="12">
        <v>0</v>
      </c>
      <c r="U71" s="2">
        <f t="shared" si="9"/>
        <v>15703.210526069999</v>
      </c>
      <c r="V71" s="2">
        <f t="shared" si="10"/>
        <v>15</v>
      </c>
      <c r="W71">
        <v>13044.46</v>
      </c>
      <c r="X71" s="2">
        <f t="shared" si="11"/>
        <v>2658.75052607</v>
      </c>
      <c r="Y71">
        <f t="shared" si="12"/>
        <v>15703.210526069999</v>
      </c>
    </row>
    <row r="72" spans="1:25">
      <c r="A72" s="8">
        <v>43475</v>
      </c>
      <c r="B72" s="12">
        <v>3</v>
      </c>
      <c r="C72" s="12">
        <v>6000</v>
      </c>
      <c r="D72" s="9">
        <v>52194.057388491128</v>
      </c>
      <c r="E72" s="12"/>
      <c r="F72" s="10" t="str">
        <f t="shared" si="8"/>
        <v/>
      </c>
      <c r="G72" s="13">
        <v>0.02</v>
      </c>
      <c r="H72" s="12">
        <v>15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/>
      <c r="P72" s="12"/>
      <c r="Q72" s="12"/>
      <c r="R72" s="12"/>
      <c r="S72" s="12"/>
      <c r="T72" s="12">
        <v>0</v>
      </c>
      <c r="U72" s="2">
        <f t="shared" si="9"/>
        <v>15658.217216547338</v>
      </c>
      <c r="V72" s="2">
        <f t="shared" si="10"/>
        <v>15</v>
      </c>
      <c r="W72">
        <v>18477.490000000002</v>
      </c>
      <c r="X72" s="2">
        <f t="shared" si="11"/>
        <v>2819.2727834526631</v>
      </c>
      <c r="Y72">
        <f t="shared" si="12"/>
        <v>15658.217216547338</v>
      </c>
    </row>
    <row r="73" spans="1:25">
      <c r="A73" s="8">
        <v>43476</v>
      </c>
      <c r="B73" s="12">
        <v>3</v>
      </c>
      <c r="C73" s="12">
        <v>6000</v>
      </c>
      <c r="D73" s="9">
        <v>52050.73120960519</v>
      </c>
      <c r="E73" s="12"/>
      <c r="F73" s="10" t="str">
        <f t="shared" si="8"/>
        <v/>
      </c>
      <c r="G73" s="13">
        <v>0.02</v>
      </c>
      <c r="H73" s="12">
        <v>15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/>
      <c r="P73" s="12"/>
      <c r="Q73" s="12"/>
      <c r="R73" s="12"/>
      <c r="S73" s="12"/>
      <c r="T73" s="12">
        <v>0</v>
      </c>
      <c r="U73" s="2">
        <f t="shared" si="9"/>
        <v>15615.219362881558</v>
      </c>
      <c r="V73" s="2">
        <f t="shared" si="10"/>
        <v>15</v>
      </c>
      <c r="W73">
        <v>15050.64</v>
      </c>
      <c r="X73" s="2">
        <f t="shared" si="11"/>
        <v>564.57936288155906</v>
      </c>
      <c r="Y73">
        <f t="shared" si="12"/>
        <v>15615.219362881558</v>
      </c>
    </row>
    <row r="74" spans="1:25">
      <c r="A74" s="11">
        <v>43477</v>
      </c>
      <c r="B74" s="12">
        <v>3</v>
      </c>
      <c r="C74" s="12">
        <v>6000</v>
      </c>
      <c r="D74" s="9">
        <v>51913.736587580162</v>
      </c>
      <c r="E74" s="12"/>
      <c r="F74" s="10" t="str">
        <f t="shared" si="8"/>
        <v/>
      </c>
      <c r="G74" s="13">
        <v>0.02</v>
      </c>
      <c r="H74" s="12">
        <v>15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/>
      <c r="P74" s="12"/>
      <c r="Q74" s="12"/>
      <c r="R74" s="12"/>
      <c r="S74" s="12"/>
      <c r="T74" s="12">
        <v>0</v>
      </c>
      <c r="U74" s="2">
        <f t="shared" si="9"/>
        <v>15574.120976274047</v>
      </c>
      <c r="V74" s="2">
        <f t="shared" si="10"/>
        <v>15</v>
      </c>
      <c r="W74">
        <v>15954.58</v>
      </c>
      <c r="X74" s="2">
        <f t="shared" si="11"/>
        <v>380.45902372595265</v>
      </c>
      <c r="Y74">
        <f t="shared" si="12"/>
        <v>15574.120976274047</v>
      </c>
    </row>
    <row r="75" spans="1:25">
      <c r="A75" s="11">
        <v>43478</v>
      </c>
      <c r="B75" s="12">
        <v>3</v>
      </c>
      <c r="C75" s="12">
        <v>6000</v>
      </c>
      <c r="D75" s="9">
        <v>51782.773654455705</v>
      </c>
      <c r="E75" s="12"/>
      <c r="F75" s="10" t="str">
        <f t="shared" si="8"/>
        <v/>
      </c>
      <c r="G75" s="13">
        <v>0.02</v>
      </c>
      <c r="H75" s="12">
        <v>15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/>
      <c r="P75" s="12"/>
      <c r="Q75" s="12"/>
      <c r="R75" s="12"/>
      <c r="S75" s="12"/>
      <c r="T75" s="12">
        <v>0</v>
      </c>
      <c r="U75" s="2">
        <f t="shared" si="9"/>
        <v>15534.832096336711</v>
      </c>
      <c r="V75" s="2">
        <f t="shared" si="10"/>
        <v>15</v>
      </c>
      <c r="W75">
        <v>15640.92</v>
      </c>
      <c r="X75" s="2">
        <f t="shared" si="11"/>
        <v>106.08790366328867</v>
      </c>
      <c r="Y75">
        <f t="shared" si="12"/>
        <v>15534.832096336711</v>
      </c>
    </row>
    <row r="76" spans="1:25">
      <c r="A76" s="8">
        <v>43479</v>
      </c>
      <c r="B76" s="12">
        <v>3</v>
      </c>
      <c r="C76" s="12">
        <v>6000</v>
      </c>
      <c r="D76" s="9">
        <v>51657.561062431967</v>
      </c>
      <c r="E76" s="12"/>
      <c r="F76" s="10" t="str">
        <f t="shared" si="8"/>
        <v/>
      </c>
      <c r="G76" s="13">
        <v>0.02</v>
      </c>
      <c r="H76" s="12">
        <v>15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/>
      <c r="P76" s="12"/>
      <c r="Q76" s="12"/>
      <c r="R76" s="12"/>
      <c r="S76" s="12"/>
      <c r="T76" s="12">
        <v>0</v>
      </c>
      <c r="U76" s="2">
        <f t="shared" si="9"/>
        <v>15497.26831872959</v>
      </c>
      <c r="V76" s="2">
        <f t="shared" si="10"/>
        <v>15</v>
      </c>
      <c r="W76">
        <v>13859.53</v>
      </c>
      <c r="X76" s="2">
        <f t="shared" si="11"/>
        <v>1637.7383187295891</v>
      </c>
      <c r="Y76">
        <f t="shared" si="12"/>
        <v>15497.26831872959</v>
      </c>
    </row>
    <row r="77" spans="1:25">
      <c r="A77" s="8">
        <v>43480</v>
      </c>
      <c r="B77" s="12">
        <v>3</v>
      </c>
      <c r="C77" s="12">
        <v>6000</v>
      </c>
      <c r="D77" s="9">
        <v>51537.834557319366</v>
      </c>
      <c r="E77" s="12"/>
      <c r="F77" s="10" t="str">
        <f t="shared" si="8"/>
        <v/>
      </c>
      <c r="G77" s="13">
        <v>0.02</v>
      </c>
      <c r="H77" s="12">
        <v>15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/>
      <c r="P77" s="12"/>
      <c r="Q77" s="12"/>
      <c r="R77" s="12"/>
      <c r="S77" s="12"/>
      <c r="T77" s="12">
        <v>0</v>
      </c>
      <c r="U77" s="2">
        <f t="shared" si="9"/>
        <v>15461.35036719581</v>
      </c>
      <c r="V77" s="2">
        <f t="shared" si="10"/>
        <v>15</v>
      </c>
      <c r="W77">
        <v>12841.45</v>
      </c>
      <c r="X77" s="2">
        <f t="shared" si="11"/>
        <v>2619.9003671958089</v>
      </c>
      <c r="Y77">
        <f t="shared" si="12"/>
        <v>15461.35036719581</v>
      </c>
    </row>
    <row r="78" spans="1:25">
      <c r="A78" s="8">
        <v>43481</v>
      </c>
      <c r="B78" s="12">
        <v>3</v>
      </c>
      <c r="C78" s="12">
        <v>6000</v>
      </c>
      <c r="D78" s="9">
        <v>51423.345683776104</v>
      </c>
      <c r="E78" s="12"/>
      <c r="F78" s="10" t="str">
        <f t="shared" si="8"/>
        <v/>
      </c>
      <c r="G78" s="13">
        <v>0.02</v>
      </c>
      <c r="H78" s="12">
        <v>15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/>
      <c r="P78" s="12"/>
      <c r="Q78" s="12"/>
      <c r="R78" s="12"/>
      <c r="S78" s="12"/>
      <c r="T78" s="12">
        <v>0</v>
      </c>
      <c r="U78" s="2">
        <f t="shared" si="9"/>
        <v>15427.003705132833</v>
      </c>
      <c r="V78" s="2">
        <f t="shared" si="10"/>
        <v>15</v>
      </c>
      <c r="W78">
        <v>11370.32</v>
      </c>
      <c r="X78" s="2">
        <f t="shared" si="11"/>
        <v>4056.683705132833</v>
      </c>
      <c r="Y78">
        <f t="shared" si="12"/>
        <v>15427.003705132833</v>
      </c>
    </row>
    <row r="79" spans="1:25">
      <c r="A79" s="8">
        <v>43482</v>
      </c>
      <c r="B79" s="12">
        <v>3</v>
      </c>
      <c r="C79" s="12">
        <v>6000</v>
      </c>
      <c r="D79" s="9">
        <v>51313.860608151779</v>
      </c>
      <c r="E79" s="12"/>
      <c r="F79" s="10" t="str">
        <f t="shared" si="8"/>
        <v/>
      </c>
      <c r="G79" s="13">
        <v>0.02</v>
      </c>
      <c r="H79" s="12">
        <v>15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/>
      <c r="P79" s="12"/>
      <c r="Q79" s="12"/>
      <c r="R79" s="12"/>
      <c r="S79" s="12"/>
      <c r="T79" s="12">
        <v>0</v>
      </c>
      <c r="U79" s="2">
        <f t="shared" si="9"/>
        <v>15394.158182445533</v>
      </c>
      <c r="V79" s="2">
        <f t="shared" si="10"/>
        <v>15</v>
      </c>
      <c r="W79">
        <v>18832</v>
      </c>
      <c r="X79" s="2">
        <f t="shared" si="11"/>
        <v>3437.8418175544666</v>
      </c>
      <c r="Y79">
        <f t="shared" si="12"/>
        <v>15394.158182445533</v>
      </c>
    </row>
    <row r="80" spans="1:25">
      <c r="A80" s="8">
        <v>43483</v>
      </c>
      <c r="B80" s="12">
        <v>3</v>
      </c>
      <c r="C80" s="12">
        <v>6000</v>
      </c>
      <c r="D80" s="9">
        <v>51209.159046494075</v>
      </c>
      <c r="E80" s="12"/>
      <c r="F80" s="10" t="str">
        <f t="shared" si="8"/>
        <v/>
      </c>
      <c r="G80" s="13">
        <v>0.02</v>
      </c>
      <c r="H80" s="12">
        <v>15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/>
      <c r="P80" s="12"/>
      <c r="Q80" s="12"/>
      <c r="R80" s="12"/>
      <c r="S80" s="12"/>
      <c r="T80" s="12">
        <v>0</v>
      </c>
      <c r="U80" s="2">
        <f t="shared" si="9"/>
        <v>15362.747713948222</v>
      </c>
      <c r="V80" s="2">
        <f t="shared" si="10"/>
        <v>15</v>
      </c>
      <c r="W80">
        <v>18622.82</v>
      </c>
      <c r="X80" s="2">
        <f t="shared" si="11"/>
        <v>3260.0722860517781</v>
      </c>
      <c r="Y80">
        <f t="shared" si="12"/>
        <v>15362.747713948222</v>
      </c>
    </row>
    <row r="81" spans="1:25">
      <c r="A81" s="11">
        <v>43484</v>
      </c>
      <c r="B81" s="12">
        <v>3</v>
      </c>
      <c r="C81" s="12">
        <v>6000</v>
      </c>
      <c r="D81" s="9">
        <v>51109.033286775804</v>
      </c>
      <c r="E81" s="12"/>
      <c r="F81" s="10" t="str">
        <f t="shared" si="8"/>
        <v/>
      </c>
      <c r="G81" s="13">
        <v>0.02</v>
      </c>
      <c r="H81" s="12">
        <v>15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/>
      <c r="P81" s="12"/>
      <c r="Q81" s="12"/>
      <c r="R81" s="12"/>
      <c r="S81" s="12"/>
      <c r="T81" s="12">
        <v>0</v>
      </c>
      <c r="U81" s="2">
        <f t="shared" si="9"/>
        <v>15332.709986032742</v>
      </c>
      <c r="V81" s="2">
        <f t="shared" si="10"/>
        <v>15</v>
      </c>
      <c r="W81">
        <v>15294.98</v>
      </c>
      <c r="X81" s="2">
        <f t="shared" si="11"/>
        <v>37.72998603274209</v>
      </c>
      <c r="Y81">
        <f t="shared" si="12"/>
        <v>15332.709986032742</v>
      </c>
    </row>
    <row r="82" spans="1:25">
      <c r="A82" s="11">
        <v>43485</v>
      </c>
      <c r="B82" s="12">
        <v>3</v>
      </c>
      <c r="C82" s="12">
        <v>6000</v>
      </c>
      <c r="D82" s="9">
        <v>51013.287295697068</v>
      </c>
      <c r="E82" s="12"/>
      <c r="F82" s="10" t="str">
        <f t="shared" si="8"/>
        <v/>
      </c>
      <c r="G82" s="13">
        <v>0.02</v>
      </c>
      <c r="H82" s="12">
        <v>15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/>
      <c r="P82" s="12"/>
      <c r="Q82" s="12"/>
      <c r="R82" s="12"/>
      <c r="S82" s="12"/>
      <c r="T82" s="12">
        <v>0</v>
      </c>
      <c r="U82" s="2">
        <f t="shared" si="9"/>
        <v>15303.986188709121</v>
      </c>
      <c r="V82" s="2">
        <f t="shared" si="10"/>
        <v>15</v>
      </c>
      <c r="W82">
        <v>15104.29</v>
      </c>
      <c r="X82" s="2">
        <f t="shared" si="11"/>
        <v>199.69618870912018</v>
      </c>
      <c r="Y82">
        <f t="shared" si="12"/>
        <v>15303.986188709121</v>
      </c>
    </row>
    <row r="83" spans="1:25">
      <c r="A83" s="8">
        <v>43486</v>
      </c>
      <c r="B83" s="12">
        <v>3</v>
      </c>
      <c r="C83" s="12">
        <v>6000</v>
      </c>
      <c r="D83" s="9">
        <v>50921.735901542248</v>
      </c>
      <c r="E83" s="12"/>
      <c r="F83" s="10" t="str">
        <f t="shared" si="8"/>
        <v/>
      </c>
      <c r="G83" s="13">
        <v>0.02</v>
      </c>
      <c r="H83" s="12">
        <v>15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/>
      <c r="P83" s="12"/>
      <c r="Q83" s="12"/>
      <c r="R83" s="12"/>
      <c r="S83" s="12"/>
      <c r="T83" s="12">
        <v>0</v>
      </c>
      <c r="U83" s="2">
        <f t="shared" si="9"/>
        <v>15276.520770462676</v>
      </c>
      <c r="V83" s="2">
        <f t="shared" si="10"/>
        <v>15</v>
      </c>
      <c r="W83">
        <v>14803.36</v>
      </c>
      <c r="X83" s="2">
        <f t="shared" si="11"/>
        <v>473.16077046267492</v>
      </c>
      <c r="Y83">
        <f t="shared" si="12"/>
        <v>15276.520770462676</v>
      </c>
    </row>
    <row r="84" spans="1:25">
      <c r="A84" s="8">
        <v>43487</v>
      </c>
      <c r="B84" s="12">
        <v>3</v>
      </c>
      <c r="C84" s="12">
        <v>6000</v>
      </c>
      <c r="D84" s="9">
        <v>50834.204045549988</v>
      </c>
      <c r="E84" s="12"/>
      <c r="F84" s="10" t="str">
        <f t="shared" si="8"/>
        <v/>
      </c>
      <c r="G84" s="13">
        <v>0.02</v>
      </c>
      <c r="H84" s="12">
        <v>15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/>
      <c r="P84" s="12"/>
      <c r="Q84" s="12"/>
      <c r="R84" s="12"/>
      <c r="S84" s="12"/>
      <c r="T84" s="12">
        <v>0</v>
      </c>
      <c r="U84" s="2">
        <f t="shared" si="9"/>
        <v>15250.261213664997</v>
      </c>
      <c r="V84" s="2">
        <f t="shared" si="10"/>
        <v>15</v>
      </c>
      <c r="W84">
        <v>10592.58</v>
      </c>
      <c r="X84" s="2">
        <f t="shared" si="11"/>
        <v>4657.6812136649969</v>
      </c>
      <c r="Y84">
        <f t="shared" si="12"/>
        <v>15250.261213664997</v>
      </c>
    </row>
    <row r="85" spans="1:25">
      <c r="A85" s="8">
        <v>43488</v>
      </c>
      <c r="B85" s="12">
        <v>3</v>
      </c>
      <c r="C85" s="12">
        <v>6000</v>
      </c>
      <c r="D85" s="9">
        <v>50750.526095106281</v>
      </c>
      <c r="E85" s="12"/>
      <c r="F85" s="10" t="str">
        <f t="shared" si="8"/>
        <v/>
      </c>
      <c r="G85" s="13">
        <v>0.02</v>
      </c>
      <c r="H85" s="12">
        <v>15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/>
      <c r="P85" s="12"/>
      <c r="Q85" s="12"/>
      <c r="R85" s="12"/>
      <c r="S85" s="12"/>
      <c r="T85" s="12">
        <v>0</v>
      </c>
      <c r="U85" s="2">
        <f t="shared" si="9"/>
        <v>15225.157828531885</v>
      </c>
      <c r="V85" s="2">
        <f t="shared" si="10"/>
        <v>15</v>
      </c>
      <c r="W85">
        <v>12101.8</v>
      </c>
      <c r="X85" s="2">
        <f t="shared" si="11"/>
        <v>3123.3578285318854</v>
      </c>
      <c r="Y85">
        <f t="shared" si="12"/>
        <v>15225.157828531885</v>
      </c>
    </row>
    <row r="86" spans="1:25">
      <c r="A86" s="8">
        <v>43489</v>
      </c>
      <c r="B86" s="12">
        <v>3</v>
      </c>
      <c r="C86" s="12">
        <v>6000</v>
      </c>
      <c r="D86" s="9">
        <v>50670.545212815501</v>
      </c>
      <c r="E86" s="12"/>
      <c r="F86" s="10" t="str">
        <f t="shared" si="8"/>
        <v/>
      </c>
      <c r="G86" s="13">
        <v>0.02</v>
      </c>
      <c r="H86" s="12">
        <v>15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/>
      <c r="P86" s="12"/>
      <c r="Q86" s="12"/>
      <c r="R86" s="12"/>
      <c r="S86" s="12"/>
      <c r="T86" s="12">
        <v>0</v>
      </c>
      <c r="U86" s="2">
        <f t="shared" si="9"/>
        <v>15201.16356384465</v>
      </c>
      <c r="V86" s="2">
        <f t="shared" si="10"/>
        <v>15</v>
      </c>
      <c r="W86">
        <v>19804.34</v>
      </c>
      <c r="X86" s="2">
        <f t="shared" si="11"/>
        <v>4603.1764361553505</v>
      </c>
      <c r="Y86">
        <f t="shared" si="12"/>
        <v>15201.16356384465</v>
      </c>
    </row>
    <row r="87" spans="1:25">
      <c r="A87" s="8">
        <v>43490</v>
      </c>
      <c r="B87" s="12">
        <v>3</v>
      </c>
      <c r="C87" s="12">
        <v>6000</v>
      </c>
      <c r="D87" s="9">
        <v>50594.11277615538</v>
      </c>
      <c r="E87" s="12"/>
      <c r="F87" s="10" t="str">
        <f t="shared" si="8"/>
        <v/>
      </c>
      <c r="G87" s="13">
        <v>0.02</v>
      </c>
      <c r="H87" s="12">
        <v>15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/>
      <c r="P87" s="12"/>
      <c r="Q87" s="12"/>
      <c r="R87" s="12"/>
      <c r="S87" s="12"/>
      <c r="T87" s="12">
        <v>0</v>
      </c>
      <c r="U87" s="2">
        <f t="shared" si="9"/>
        <v>15178.233832846614</v>
      </c>
      <c r="V87" s="2">
        <f t="shared" si="10"/>
        <v>15</v>
      </c>
      <c r="W87">
        <v>19848.38</v>
      </c>
      <c r="X87" s="2">
        <f t="shared" si="11"/>
        <v>4670.1461671533871</v>
      </c>
      <c r="Y87">
        <f t="shared" si="12"/>
        <v>15178.233832846614</v>
      </c>
    </row>
    <row r="88" spans="1:25">
      <c r="A88" s="11">
        <v>43491</v>
      </c>
      <c r="B88" s="12">
        <v>3</v>
      </c>
      <c r="C88" s="12">
        <v>6000</v>
      </c>
      <c r="D88" s="9">
        <v>50521.087842993766</v>
      </c>
      <c r="E88" s="12"/>
      <c r="F88" s="10" t="str">
        <f t="shared" si="8"/>
        <v/>
      </c>
      <c r="G88" s="13">
        <v>0.02</v>
      </c>
      <c r="H88" s="12">
        <v>15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/>
      <c r="P88" s="12"/>
      <c r="Q88" s="12"/>
      <c r="R88" s="12"/>
      <c r="S88" s="12"/>
      <c r="T88" s="12">
        <v>0</v>
      </c>
      <c r="U88" s="2">
        <f t="shared" si="9"/>
        <v>15156.32635289813</v>
      </c>
      <c r="V88" s="2">
        <f t="shared" si="10"/>
        <v>15</v>
      </c>
      <c r="W88">
        <v>16450.39</v>
      </c>
      <c r="X88" s="2">
        <f t="shared" si="11"/>
        <v>1294.0636471018697</v>
      </c>
      <c r="Y88">
        <f t="shared" si="12"/>
        <v>15156.32635289813</v>
      </c>
    </row>
    <row r="89" spans="1:25">
      <c r="A89" s="11">
        <v>43492</v>
      </c>
      <c r="B89" s="12">
        <v>3</v>
      </c>
      <c r="C89" s="12">
        <v>6000</v>
      </c>
      <c r="D89" s="9">
        <v>50451.336658747459</v>
      </c>
      <c r="E89" s="12"/>
      <c r="F89" s="10" t="str">
        <f t="shared" si="8"/>
        <v/>
      </c>
      <c r="G89" s="13">
        <v>0.02</v>
      </c>
      <c r="H89" s="12">
        <v>15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/>
      <c r="P89" s="12"/>
      <c r="Q89" s="12"/>
      <c r="R89" s="12"/>
      <c r="S89" s="12"/>
      <c r="T89" s="12">
        <v>0</v>
      </c>
      <c r="U89" s="2">
        <f t="shared" si="9"/>
        <v>15135.400997624238</v>
      </c>
      <c r="V89" s="2">
        <f t="shared" si="10"/>
        <v>15</v>
      </c>
      <c r="W89">
        <v>23665.03</v>
      </c>
      <c r="X89" s="2">
        <f t="shared" si="11"/>
        <v>8529.629002375761</v>
      </c>
      <c r="Y89">
        <f t="shared" si="12"/>
        <v>15135.400997624238</v>
      </c>
    </row>
    <row r="90" spans="1:25">
      <c r="A90" s="8">
        <v>43493</v>
      </c>
      <c r="B90" s="12">
        <v>3</v>
      </c>
      <c r="C90" s="12">
        <v>6000</v>
      </c>
      <c r="D90" s="9">
        <v>50384.732201405553</v>
      </c>
      <c r="E90" s="12"/>
      <c r="F90" s="10" t="str">
        <f t="shared" si="8"/>
        <v/>
      </c>
      <c r="G90" s="13">
        <v>0.02</v>
      </c>
      <c r="H90" s="12">
        <v>15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/>
      <c r="P90" s="12"/>
      <c r="Q90" s="12"/>
      <c r="R90" s="12"/>
      <c r="S90" s="12"/>
      <c r="T90" s="12">
        <v>0</v>
      </c>
      <c r="U90" s="2">
        <f t="shared" si="9"/>
        <v>15115.419660421665</v>
      </c>
      <c r="V90" s="2">
        <f t="shared" si="10"/>
        <v>15</v>
      </c>
      <c r="W90">
        <v>15705.34</v>
      </c>
      <c r="X90" s="2">
        <f t="shared" si="11"/>
        <v>589.92033957833519</v>
      </c>
      <c r="Y90">
        <f t="shared" si="12"/>
        <v>15115.419660421665</v>
      </c>
    </row>
    <row r="91" spans="1:25">
      <c r="A91" s="8">
        <v>43494</v>
      </c>
      <c r="B91" s="12">
        <v>3</v>
      </c>
      <c r="C91" s="12">
        <v>6000</v>
      </c>
      <c r="D91" s="9">
        <v>50321.153761030531</v>
      </c>
      <c r="E91" s="12"/>
      <c r="F91" s="10" t="str">
        <f t="shared" si="8"/>
        <v/>
      </c>
      <c r="G91" s="13">
        <v>0.02</v>
      </c>
      <c r="H91" s="12">
        <v>15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/>
      <c r="P91" s="12"/>
      <c r="Q91" s="12"/>
      <c r="R91" s="12"/>
      <c r="S91" s="12"/>
      <c r="T91" s="12">
        <v>0</v>
      </c>
      <c r="U91" s="2">
        <f t="shared" si="9"/>
        <v>15096.346128309158</v>
      </c>
      <c r="V91" s="2">
        <f t="shared" si="10"/>
        <v>15</v>
      </c>
      <c r="W91">
        <v>25895.67</v>
      </c>
      <c r="X91" s="2">
        <f t="shared" si="11"/>
        <v>10799.32387169084</v>
      </c>
      <c r="Y91">
        <f t="shared" si="12"/>
        <v>15096.346128309158</v>
      </c>
    </row>
    <row r="92" spans="1:25">
      <c r="A92" s="8">
        <v>43495</v>
      </c>
      <c r="B92" s="12">
        <v>3</v>
      </c>
      <c r="C92" s="12">
        <v>6000</v>
      </c>
      <c r="D92" s="9">
        <v>50260.486550695467</v>
      </c>
      <c r="E92" s="12"/>
      <c r="F92" s="10" t="str">
        <f t="shared" si="8"/>
        <v/>
      </c>
      <c r="G92" s="13">
        <v>0.02</v>
      </c>
      <c r="H92" s="12">
        <v>15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/>
      <c r="P92" s="12"/>
      <c r="Q92" s="12"/>
      <c r="R92" s="12"/>
      <c r="S92" s="12"/>
      <c r="T92" s="12">
        <v>0</v>
      </c>
      <c r="U92" s="2">
        <f t="shared" si="9"/>
        <v>15078.145965208641</v>
      </c>
      <c r="V92" s="2">
        <f t="shared" si="10"/>
        <v>15</v>
      </c>
      <c r="W92">
        <v>23070.33</v>
      </c>
      <c r="X92" s="2">
        <f t="shared" si="11"/>
        <v>7992.1840347913603</v>
      </c>
      <c r="Y92">
        <f t="shared" si="12"/>
        <v>15078.145965208641</v>
      </c>
    </row>
    <row r="93" spans="1:25">
      <c r="A93" s="8">
        <v>43496</v>
      </c>
      <c r="B93" s="12">
        <v>3</v>
      </c>
      <c r="C93" s="12">
        <v>6000</v>
      </c>
      <c r="D93" s="9">
        <v>50202.621346121567</v>
      </c>
      <c r="E93" s="12"/>
      <c r="F93" s="10" t="str">
        <f t="shared" si="8"/>
        <v/>
      </c>
      <c r="G93" s="13">
        <v>0.02</v>
      </c>
      <c r="H93" s="12">
        <v>15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/>
      <c r="P93" s="12"/>
      <c r="Q93" s="12"/>
      <c r="R93" s="12"/>
      <c r="S93" s="12"/>
      <c r="T93" s="12">
        <v>0</v>
      </c>
      <c r="U93" s="2">
        <f t="shared" si="9"/>
        <v>15060.78640383647</v>
      </c>
      <c r="V93" s="2">
        <f t="shared" si="10"/>
        <v>15</v>
      </c>
      <c r="W93">
        <v>26935.41</v>
      </c>
      <c r="X93" s="2">
        <f t="shared" si="11"/>
        <v>11874.62359616353</v>
      </c>
      <c r="Y93">
        <f t="shared" si="12"/>
        <v>15060.78640383647</v>
      </c>
    </row>
    <row r="94" spans="1:25">
      <c r="A94" s="8">
        <v>43497</v>
      </c>
      <c r="B94" s="12">
        <v>3</v>
      </c>
      <c r="C94" s="12">
        <v>6000</v>
      </c>
      <c r="D94" s="9">
        <v>50147.454151551487</v>
      </c>
      <c r="E94" s="12"/>
      <c r="F94" s="10" t="str">
        <f t="shared" si="8"/>
        <v/>
      </c>
      <c r="G94" s="13">
        <v>0.02</v>
      </c>
      <c r="H94" s="12">
        <v>15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/>
      <c r="P94" s="12"/>
      <c r="Q94" s="12"/>
      <c r="R94" s="12"/>
      <c r="S94" s="12"/>
      <c r="T94" s="12">
        <v>0</v>
      </c>
      <c r="U94" s="2">
        <f t="shared" si="9"/>
        <v>15044.236245465447</v>
      </c>
      <c r="V94" s="2">
        <f t="shared" si="10"/>
        <v>15</v>
      </c>
      <c r="W94">
        <v>19162.32</v>
      </c>
      <c r="X94" s="2">
        <f t="shared" si="11"/>
        <v>4118.083754534553</v>
      </c>
      <c r="Y94">
        <f t="shared" si="12"/>
        <v>15044.236245465447</v>
      </c>
    </row>
    <row r="95" spans="1:25">
      <c r="A95" s="11">
        <v>43498</v>
      </c>
      <c r="B95" s="12">
        <v>3</v>
      </c>
      <c r="C95" s="12">
        <v>6000</v>
      </c>
      <c r="D95" s="9">
        <v>50094.885889635203</v>
      </c>
      <c r="E95" s="12"/>
      <c r="F95" s="10" t="str">
        <f t="shared" si="8"/>
        <v/>
      </c>
      <c r="G95" s="13">
        <v>0.02</v>
      </c>
      <c r="H95" s="12">
        <v>15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/>
      <c r="P95" s="12"/>
      <c r="Q95" s="12"/>
      <c r="R95" s="12"/>
      <c r="S95" s="12"/>
      <c r="T95" s="12">
        <v>0</v>
      </c>
      <c r="U95" s="2">
        <f t="shared" si="9"/>
        <v>15028.46576689056</v>
      </c>
      <c r="V95" s="2">
        <f t="shared" si="10"/>
        <v>15</v>
      </c>
      <c r="W95">
        <v>16807.18</v>
      </c>
      <c r="X95" s="2">
        <f t="shared" si="11"/>
        <v>1778.7142331094401</v>
      </c>
      <c r="Y95">
        <f t="shared" si="12"/>
        <v>15028.46576689056</v>
      </c>
    </row>
    <row r="96" spans="1:25">
      <c r="A96" s="11">
        <v>43499</v>
      </c>
      <c r="B96" s="12">
        <v>3</v>
      </c>
      <c r="C96" s="12">
        <v>6000</v>
      </c>
      <c r="D96" s="9">
        <v>50044.8221133197</v>
      </c>
      <c r="E96" s="12"/>
      <c r="F96" s="10" t="str">
        <f t="shared" si="8"/>
        <v/>
      </c>
      <c r="G96" s="13">
        <v>0.02</v>
      </c>
      <c r="H96" s="12">
        <v>15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/>
      <c r="P96" s="12"/>
      <c r="Q96" s="12"/>
      <c r="R96" s="12"/>
      <c r="S96" s="12"/>
      <c r="T96" s="12">
        <v>0</v>
      </c>
      <c r="U96" s="2">
        <f t="shared" si="9"/>
        <v>15013.446633995911</v>
      </c>
      <c r="V96" s="2">
        <f t="shared" si="10"/>
        <v>15</v>
      </c>
      <c r="W96">
        <v>11562.98</v>
      </c>
      <c r="X96" s="2">
        <f t="shared" si="11"/>
        <v>3450.4666339959113</v>
      </c>
      <c r="Y96">
        <f t="shared" si="12"/>
        <v>15013.446633995911</v>
      </c>
    </row>
    <row r="97" spans="1:25">
      <c r="A97" s="8">
        <v>43500</v>
      </c>
      <c r="B97" s="12">
        <v>3</v>
      </c>
      <c r="C97" s="12">
        <v>6000</v>
      </c>
      <c r="D97" s="9">
        <v>49997.172737925604</v>
      </c>
      <c r="E97" s="12"/>
      <c r="F97" s="10" t="str">
        <f t="shared" si="8"/>
        <v/>
      </c>
      <c r="G97" s="13">
        <v>0.02</v>
      </c>
      <c r="H97" s="12">
        <v>15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/>
      <c r="P97" s="12"/>
      <c r="Q97" s="12"/>
      <c r="R97" s="12"/>
      <c r="S97" s="12"/>
      <c r="T97" s="12">
        <v>0</v>
      </c>
      <c r="U97" s="2">
        <f t="shared" si="9"/>
        <v>14999.151821377682</v>
      </c>
      <c r="V97" s="2">
        <f t="shared" si="10"/>
        <v>15</v>
      </c>
      <c r="W97">
        <v>12146.34</v>
      </c>
      <c r="X97" s="2">
        <f t="shared" si="11"/>
        <v>2852.8118213776816</v>
      </c>
      <c r="Y97">
        <f t="shared" si="12"/>
        <v>14999.151821377682</v>
      </c>
    </row>
    <row r="98" spans="1:25">
      <c r="A98" s="8">
        <v>43501</v>
      </c>
      <c r="B98" s="12">
        <v>3</v>
      </c>
      <c r="C98" s="12">
        <v>6000</v>
      </c>
      <c r="D98" s="9">
        <v>49951.851791764435</v>
      </c>
      <c r="E98" s="12"/>
      <c r="F98" s="10" t="str">
        <f t="shared" ref="F98:F129" si="13">IFERROR((D98-E98)/E98,"")</f>
        <v/>
      </c>
      <c r="G98" s="13">
        <v>0.02</v>
      </c>
      <c r="H98" s="12">
        <v>15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/>
      <c r="P98" s="12"/>
      <c r="Q98" s="12"/>
      <c r="R98" s="12"/>
      <c r="S98" s="12"/>
      <c r="T98" s="12">
        <v>0</v>
      </c>
      <c r="U98" s="2">
        <f t="shared" si="9"/>
        <v>14985.555537529332</v>
      </c>
      <c r="V98" s="2">
        <f t="shared" si="10"/>
        <v>15</v>
      </c>
      <c r="W98">
        <v>12217.86</v>
      </c>
      <c r="X98" s="2">
        <f t="shared" ref="X98:X129" si="14">ABS(U98-W98)</f>
        <v>2767.695537529331</v>
      </c>
      <c r="Y98">
        <f t="shared" ref="Y98:Y129" si="15">D98*G98*H98</f>
        <v>14985.555537529332</v>
      </c>
    </row>
    <row r="99" spans="1:25">
      <c r="A99" s="8">
        <v>43502</v>
      </c>
      <c r="B99" s="12">
        <v>3</v>
      </c>
      <c r="C99" s="12">
        <v>6000</v>
      </c>
      <c r="D99" s="9">
        <v>49908.777183803359</v>
      </c>
      <c r="E99" s="12"/>
      <c r="F99" s="10" t="str">
        <f t="shared" si="13"/>
        <v/>
      </c>
      <c r="G99" s="13">
        <v>0.02</v>
      </c>
      <c r="H99" s="12">
        <v>15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/>
      <c r="P99" s="12"/>
      <c r="Q99" s="12"/>
      <c r="R99" s="12"/>
      <c r="S99" s="12"/>
      <c r="T99" s="12">
        <v>0</v>
      </c>
      <c r="U99" s="2">
        <f t="shared" si="9"/>
        <v>14972.633155141008</v>
      </c>
      <c r="V99" s="2">
        <f t="shared" si="10"/>
        <v>15</v>
      </c>
      <c r="W99">
        <v>13571.39</v>
      </c>
      <c r="X99" s="2">
        <f t="shared" si="14"/>
        <v>1401.2431551410082</v>
      </c>
      <c r="Y99">
        <f t="shared" si="15"/>
        <v>14972.633155141008</v>
      </c>
    </row>
    <row r="100" spans="1:25">
      <c r="A100" s="8">
        <v>43503</v>
      </c>
      <c r="B100" s="12">
        <v>3</v>
      </c>
      <c r="C100" s="12">
        <v>6000</v>
      </c>
      <c r="D100" s="9">
        <v>49867.870487021501</v>
      </c>
      <c r="E100" s="12"/>
      <c r="F100" s="10" t="str">
        <f t="shared" si="13"/>
        <v/>
      </c>
      <c r="G100" s="13">
        <v>0.02</v>
      </c>
      <c r="H100" s="12">
        <v>15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/>
      <c r="P100" s="12"/>
      <c r="Q100" s="12"/>
      <c r="R100" s="12"/>
      <c r="S100" s="12"/>
      <c r="T100" s="12">
        <v>0</v>
      </c>
      <c r="U100" s="2">
        <f t="shared" si="9"/>
        <v>14960.36114610645</v>
      </c>
      <c r="V100" s="2">
        <f t="shared" si="10"/>
        <v>15</v>
      </c>
      <c r="W100">
        <v>11136.85</v>
      </c>
      <c r="X100" s="2">
        <f t="shared" si="14"/>
        <v>3823.5111461064498</v>
      </c>
      <c r="Y100">
        <f t="shared" si="15"/>
        <v>14960.36114610645</v>
      </c>
    </row>
    <row r="101" spans="1:25">
      <c r="A101" s="8">
        <v>43504</v>
      </c>
      <c r="B101" s="12">
        <v>3</v>
      </c>
      <c r="C101" s="12">
        <v>6000</v>
      </c>
      <c r="D101" s="9">
        <v>49829.056736224535</v>
      </c>
      <c r="E101" s="12"/>
      <c r="F101" s="10" t="str">
        <f t="shared" si="13"/>
        <v/>
      </c>
      <c r="G101" s="13">
        <v>0.02</v>
      </c>
      <c r="H101" s="12">
        <v>15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/>
      <c r="P101" s="12"/>
      <c r="Q101" s="12"/>
      <c r="R101" s="12"/>
      <c r="S101" s="12"/>
      <c r="T101" s="12">
        <v>0</v>
      </c>
      <c r="U101" s="2">
        <f t="shared" si="9"/>
        <v>14948.717020867361</v>
      </c>
      <c r="V101" s="2">
        <f t="shared" si="10"/>
        <v>15</v>
      </c>
      <c r="W101">
        <v>19385.43</v>
      </c>
      <c r="X101" s="2">
        <f t="shared" si="14"/>
        <v>4436.7129791326388</v>
      </c>
      <c r="Y101">
        <f t="shared" si="15"/>
        <v>14948.717020867361</v>
      </c>
    </row>
    <row r="102" spans="1:25">
      <c r="A102" s="11">
        <v>43505</v>
      </c>
      <c r="B102" s="12">
        <v>3</v>
      </c>
      <c r="C102" s="12">
        <v>6000</v>
      </c>
      <c r="D102" s="9">
        <v>49792.264239194701</v>
      </c>
      <c r="E102" s="12"/>
      <c r="F102" s="10" t="str">
        <f t="shared" si="13"/>
        <v/>
      </c>
      <c r="G102" s="13">
        <v>0.02</v>
      </c>
      <c r="H102" s="12">
        <v>15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/>
      <c r="P102" s="12"/>
      <c r="Q102" s="12"/>
      <c r="R102" s="12"/>
      <c r="S102" s="12"/>
      <c r="T102" s="12">
        <v>0</v>
      </c>
      <c r="U102" s="2">
        <f t="shared" si="9"/>
        <v>14937.67927175841</v>
      </c>
      <c r="V102" s="2">
        <f t="shared" si="10"/>
        <v>15</v>
      </c>
      <c r="W102">
        <v>13100.47</v>
      </c>
      <c r="X102" s="2">
        <f t="shared" si="14"/>
        <v>1837.209271758411</v>
      </c>
      <c r="Y102">
        <f t="shared" si="15"/>
        <v>14937.67927175841</v>
      </c>
    </row>
    <row r="103" spans="1:25">
      <c r="A103" s="11">
        <v>43506</v>
      </c>
      <c r="B103" s="12">
        <v>3</v>
      </c>
      <c r="C103" s="12">
        <v>6000</v>
      </c>
      <c r="D103" s="9">
        <v>49757.424400153206</v>
      </c>
      <c r="E103" s="12"/>
      <c r="F103" s="10" t="str">
        <f t="shared" si="13"/>
        <v/>
      </c>
      <c r="G103" s="13">
        <v>0.02</v>
      </c>
      <c r="H103" s="12">
        <v>15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/>
      <c r="P103" s="12"/>
      <c r="Q103" s="12"/>
      <c r="R103" s="12"/>
      <c r="S103" s="12"/>
      <c r="T103" s="12">
        <v>0</v>
      </c>
      <c r="U103" s="2">
        <f t="shared" si="9"/>
        <v>14927.227320045962</v>
      </c>
      <c r="V103" s="2">
        <f t="shared" si="10"/>
        <v>15</v>
      </c>
      <c r="W103">
        <v>8577.7199999999993</v>
      </c>
      <c r="X103" s="2">
        <f t="shared" si="14"/>
        <v>6349.5073200459628</v>
      </c>
      <c r="Y103">
        <f t="shared" si="15"/>
        <v>14927.227320045962</v>
      </c>
    </row>
    <row r="104" spans="1:25">
      <c r="A104" s="8">
        <v>43507</v>
      </c>
      <c r="B104" s="12">
        <v>3</v>
      </c>
      <c r="C104" s="12">
        <v>6000</v>
      </c>
      <c r="D104" s="9">
        <v>49724.471554600743</v>
      </c>
      <c r="E104" s="12"/>
      <c r="F104" s="10" t="str">
        <f t="shared" si="13"/>
        <v/>
      </c>
      <c r="G104" s="13">
        <v>0.02</v>
      </c>
      <c r="H104" s="12">
        <v>15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/>
      <c r="P104" s="12"/>
      <c r="Q104" s="12"/>
      <c r="R104" s="12"/>
      <c r="S104" s="12"/>
      <c r="T104" s="12">
        <v>0</v>
      </c>
      <c r="U104" s="2">
        <f t="shared" si="9"/>
        <v>14917.341466380223</v>
      </c>
      <c r="V104" s="2">
        <f t="shared" si="10"/>
        <v>15</v>
      </c>
      <c r="W104">
        <v>12200.32</v>
      </c>
      <c r="X104" s="2">
        <f t="shared" si="14"/>
        <v>2717.0214663802235</v>
      </c>
      <c r="Y104">
        <f t="shared" si="15"/>
        <v>14917.341466380223</v>
      </c>
    </row>
    <row r="105" spans="1:25">
      <c r="A105" s="8">
        <v>43508</v>
      </c>
      <c r="B105" s="12">
        <v>3</v>
      </c>
      <c r="C105" s="12">
        <v>6000</v>
      </c>
      <c r="D105" s="9">
        <v>49693.342814683187</v>
      </c>
      <c r="E105" s="12"/>
      <c r="F105" s="10" t="str">
        <f t="shared" si="13"/>
        <v/>
      </c>
      <c r="G105" s="13">
        <v>0.02</v>
      </c>
      <c r="H105" s="12">
        <v>15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/>
      <c r="P105" s="12"/>
      <c r="Q105" s="12"/>
      <c r="R105" s="12"/>
      <c r="S105" s="12"/>
      <c r="T105" s="12">
        <v>0</v>
      </c>
      <c r="U105" s="2">
        <f t="shared" si="9"/>
        <v>14908.002844404957</v>
      </c>
      <c r="V105" s="2">
        <f t="shared" si="10"/>
        <v>15</v>
      </c>
      <c r="W105">
        <v>12287.35</v>
      </c>
      <c r="X105" s="2">
        <f t="shared" si="14"/>
        <v>2620.6528444049563</v>
      </c>
      <c r="Y105">
        <f t="shared" si="15"/>
        <v>14908.002844404957</v>
      </c>
    </row>
    <row r="106" spans="1:25">
      <c r="A106" s="8">
        <v>43509</v>
      </c>
      <c r="B106" s="12">
        <v>3</v>
      </c>
      <c r="C106" s="12">
        <v>6000</v>
      </c>
      <c r="D106" s="9">
        <v>49663.977924302279</v>
      </c>
      <c r="E106" s="12"/>
      <c r="F106" s="10" t="str">
        <f t="shared" si="13"/>
        <v/>
      </c>
      <c r="G106" s="13">
        <v>0.02</v>
      </c>
      <c r="H106" s="12">
        <v>15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/>
      <c r="P106" s="12"/>
      <c r="Q106" s="12"/>
      <c r="R106" s="12"/>
      <c r="S106" s="12"/>
      <c r="T106" s="12">
        <v>0</v>
      </c>
      <c r="U106" s="2">
        <f t="shared" si="9"/>
        <v>14899.193377290685</v>
      </c>
      <c r="V106" s="2">
        <f t="shared" si="10"/>
        <v>15</v>
      </c>
      <c r="W106">
        <v>11874.91</v>
      </c>
      <c r="X106" s="2">
        <f t="shared" si="14"/>
        <v>3024.2833772906852</v>
      </c>
      <c r="Y106">
        <f t="shared" si="15"/>
        <v>14899.193377290685</v>
      </c>
    </row>
    <row r="107" spans="1:25">
      <c r="A107" s="8">
        <v>43510</v>
      </c>
      <c r="B107" s="12">
        <v>3</v>
      </c>
      <c r="C107" s="12">
        <v>6000</v>
      </c>
      <c r="D107" s="9">
        <v>49636.319123256595</v>
      </c>
      <c r="E107" s="12"/>
      <c r="F107" s="10" t="str">
        <f t="shared" si="13"/>
        <v/>
      </c>
      <c r="G107" s="13">
        <v>0.02</v>
      </c>
      <c r="H107" s="12">
        <v>15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/>
      <c r="P107" s="12"/>
      <c r="Q107" s="12"/>
      <c r="R107" s="12"/>
      <c r="S107" s="12"/>
      <c r="T107" s="12">
        <v>0</v>
      </c>
      <c r="U107" s="2">
        <f t="shared" si="9"/>
        <v>14890.895736976978</v>
      </c>
      <c r="V107" s="2">
        <f t="shared" si="10"/>
        <v>15</v>
      </c>
      <c r="W107">
        <v>14045.62</v>
      </c>
      <c r="X107" s="2">
        <f t="shared" si="14"/>
        <v>845.27573697697699</v>
      </c>
      <c r="Y107">
        <f t="shared" si="15"/>
        <v>14890.895736976978</v>
      </c>
    </row>
    <row r="108" spans="1:25">
      <c r="A108" s="8">
        <v>43511</v>
      </c>
      <c r="B108" s="12">
        <v>3</v>
      </c>
      <c r="C108" s="12">
        <v>6000</v>
      </c>
      <c r="D108" s="9">
        <v>49610.311019758563</v>
      </c>
      <c r="E108" s="12"/>
      <c r="F108" s="10" t="str">
        <f t="shared" si="13"/>
        <v/>
      </c>
      <c r="G108" s="13">
        <v>0.02</v>
      </c>
      <c r="H108" s="12">
        <v>15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/>
      <c r="P108" s="12"/>
      <c r="Q108" s="12"/>
      <c r="R108" s="12"/>
      <c r="S108" s="12"/>
      <c r="T108" s="12">
        <v>0</v>
      </c>
      <c r="U108" s="2">
        <f t="shared" si="9"/>
        <v>14883.093305927569</v>
      </c>
      <c r="V108" s="2">
        <f t="shared" si="10"/>
        <v>15</v>
      </c>
      <c r="W108">
        <v>14500.39</v>
      </c>
      <c r="X108" s="2">
        <f t="shared" si="14"/>
        <v>382.70330592756909</v>
      </c>
      <c r="Y108">
        <f t="shared" si="15"/>
        <v>14883.093305927569</v>
      </c>
    </row>
    <row r="109" spans="1:25">
      <c r="A109" s="11">
        <v>43512</v>
      </c>
      <c r="B109" s="12">
        <v>3</v>
      </c>
      <c r="C109" s="12">
        <v>6000</v>
      </c>
      <c r="D109" s="9">
        <v>49585.900470726563</v>
      </c>
      <c r="E109" s="12"/>
      <c r="F109" s="10" t="str">
        <f t="shared" si="13"/>
        <v/>
      </c>
      <c r="G109" s="13">
        <v>0.02</v>
      </c>
      <c r="H109" s="12">
        <v>15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/>
      <c r="P109" s="12"/>
      <c r="Q109" s="12"/>
      <c r="R109" s="12"/>
      <c r="S109" s="12"/>
      <c r="T109" s="12">
        <v>0</v>
      </c>
      <c r="U109" s="2">
        <f t="shared" si="9"/>
        <v>14875.770141217969</v>
      </c>
      <c r="V109" s="2">
        <f t="shared" si="10"/>
        <v>15</v>
      </c>
      <c r="W109">
        <v>11910.8</v>
      </c>
      <c r="X109" s="2">
        <f t="shared" si="14"/>
        <v>2964.9701412179693</v>
      </c>
      <c r="Y109">
        <f t="shared" si="15"/>
        <v>14875.770141217969</v>
      </c>
    </row>
    <row r="110" spans="1:25">
      <c r="A110" s="11">
        <v>43513</v>
      </c>
      <c r="B110" s="12">
        <v>3</v>
      </c>
      <c r="C110" s="12">
        <v>6000</v>
      </c>
      <c r="D110" s="9">
        <v>49563.036469300845</v>
      </c>
      <c r="E110" s="12"/>
      <c r="F110" s="10" t="str">
        <f t="shared" si="13"/>
        <v/>
      </c>
      <c r="G110" s="13">
        <v>0.02</v>
      </c>
      <c r="H110" s="12">
        <v>15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/>
      <c r="P110" s="12"/>
      <c r="Q110" s="12"/>
      <c r="R110" s="12"/>
      <c r="S110" s="12"/>
      <c r="T110" s="12">
        <v>0</v>
      </c>
      <c r="U110" s="2">
        <f t="shared" si="9"/>
        <v>14868.910940790254</v>
      </c>
      <c r="V110" s="2">
        <f t="shared" si="10"/>
        <v>15</v>
      </c>
      <c r="W110">
        <v>12629.64</v>
      </c>
      <c r="X110" s="2">
        <f t="shared" si="14"/>
        <v>2239.2709407902548</v>
      </c>
      <c r="Y110">
        <f t="shared" si="15"/>
        <v>14868.910940790254</v>
      </c>
    </row>
    <row r="111" spans="1:25">
      <c r="A111" s="8">
        <v>43514</v>
      </c>
      <c r="B111" s="12">
        <v>3</v>
      </c>
      <c r="C111" s="12">
        <v>6000</v>
      </c>
      <c r="D111" s="9">
        <v>49541.670039076125</v>
      </c>
      <c r="E111" s="12"/>
      <c r="F111" s="10" t="str">
        <f t="shared" si="13"/>
        <v/>
      </c>
      <c r="G111" s="13">
        <v>0.02</v>
      </c>
      <c r="H111" s="12">
        <v>15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/>
      <c r="P111" s="12"/>
      <c r="Q111" s="12"/>
      <c r="R111" s="12"/>
      <c r="S111" s="12"/>
      <c r="T111" s="12">
        <v>0</v>
      </c>
      <c r="U111" s="2">
        <f t="shared" si="9"/>
        <v>14862.501011722838</v>
      </c>
      <c r="V111" s="2">
        <f t="shared" si="10"/>
        <v>15</v>
      </c>
      <c r="W111">
        <v>11274.34</v>
      </c>
      <c r="X111" s="2">
        <f t="shared" si="14"/>
        <v>3588.1610117228374</v>
      </c>
      <c r="Y111">
        <f t="shared" si="15"/>
        <v>14862.501011722838</v>
      </c>
    </row>
    <row r="112" spans="1:25">
      <c r="A112" s="8">
        <v>43515</v>
      </c>
      <c r="B112" s="12">
        <v>3</v>
      </c>
      <c r="C112" s="12">
        <v>6000</v>
      </c>
      <c r="D112" s="9">
        <v>49521.754134584531</v>
      </c>
      <c r="E112" s="12"/>
      <c r="F112" s="10" t="str">
        <f t="shared" si="13"/>
        <v/>
      </c>
      <c r="G112" s="13">
        <v>0.02</v>
      </c>
      <c r="H112" s="12">
        <v>15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/>
      <c r="P112" s="12"/>
      <c r="Q112" s="12"/>
      <c r="R112" s="12"/>
      <c r="S112" s="12"/>
      <c r="T112" s="12">
        <v>0</v>
      </c>
      <c r="U112" s="2">
        <f t="shared" si="9"/>
        <v>14856.52624037536</v>
      </c>
      <c r="V112" s="2">
        <f t="shared" si="10"/>
        <v>15</v>
      </c>
      <c r="W112">
        <v>9893.6299999999992</v>
      </c>
      <c r="X112" s="2">
        <f t="shared" si="14"/>
        <v>4962.8962403753612</v>
      </c>
      <c r="Y112">
        <f t="shared" si="15"/>
        <v>14856.52624037536</v>
      </c>
    </row>
    <row r="113" spans="1:25">
      <c r="A113" s="8">
        <v>43516</v>
      </c>
      <c r="B113" s="12">
        <v>3</v>
      </c>
      <c r="C113" s="12">
        <v>6000</v>
      </c>
      <c r="D113" s="9">
        <v>49503.243547599443</v>
      </c>
      <c r="E113" s="12"/>
      <c r="F113" s="10" t="str">
        <f t="shared" si="13"/>
        <v/>
      </c>
      <c r="G113" s="13">
        <v>0.02</v>
      </c>
      <c r="H113" s="12">
        <v>15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/>
      <c r="P113" s="12"/>
      <c r="Q113" s="12"/>
      <c r="R113" s="12"/>
      <c r="S113" s="12"/>
      <c r="T113" s="12">
        <v>0</v>
      </c>
      <c r="U113" s="2">
        <f t="shared" si="9"/>
        <v>14850.973064279833</v>
      </c>
      <c r="V113" s="2">
        <f t="shared" si="10"/>
        <v>15</v>
      </c>
      <c r="W113">
        <v>9700.2900000000009</v>
      </c>
      <c r="X113" s="2">
        <f t="shared" si="14"/>
        <v>5150.6830642798323</v>
      </c>
      <c r="Y113">
        <f t="shared" si="15"/>
        <v>14850.973064279833</v>
      </c>
    </row>
    <row r="114" spans="1:25">
      <c r="A114" s="8">
        <v>43517</v>
      </c>
      <c r="B114" s="12">
        <v>3</v>
      </c>
      <c r="C114" s="12">
        <v>6000</v>
      </c>
      <c r="D114" s="9">
        <v>49486.094818864251</v>
      </c>
      <c r="E114" s="12"/>
      <c r="F114" s="10" t="str">
        <f t="shared" si="13"/>
        <v/>
      </c>
      <c r="G114" s="13">
        <v>0.02</v>
      </c>
      <c r="H114" s="12">
        <v>15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/>
      <c r="P114" s="12"/>
      <c r="Q114" s="12"/>
      <c r="R114" s="12"/>
      <c r="S114" s="12"/>
      <c r="T114" s="12">
        <v>0</v>
      </c>
      <c r="U114" s="2">
        <f t="shared" si="9"/>
        <v>14845.828445659276</v>
      </c>
      <c r="V114" s="2">
        <f t="shared" si="10"/>
        <v>15</v>
      </c>
      <c r="W114">
        <v>12002.05</v>
      </c>
      <c r="X114" s="2">
        <f t="shared" si="14"/>
        <v>2843.7784456592763</v>
      </c>
      <c r="Y114">
        <f t="shared" si="15"/>
        <v>14845.828445659276</v>
      </c>
    </row>
    <row r="115" spans="1:25">
      <c r="A115" s="8">
        <v>43518</v>
      </c>
      <c r="B115" s="12">
        <v>3</v>
      </c>
      <c r="C115" s="12">
        <v>6000</v>
      </c>
      <c r="D115" s="9">
        <v>49470.266154880832</v>
      </c>
      <c r="E115" s="12"/>
      <c r="F115" s="10" t="str">
        <f t="shared" si="13"/>
        <v/>
      </c>
      <c r="G115" s="13">
        <v>0.02</v>
      </c>
      <c r="H115" s="12">
        <v>15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/>
      <c r="P115" s="12"/>
      <c r="Q115" s="12"/>
      <c r="R115" s="12"/>
      <c r="S115" s="12"/>
      <c r="T115" s="12">
        <v>0</v>
      </c>
      <c r="U115" s="2">
        <f t="shared" si="9"/>
        <v>14841.07984646425</v>
      </c>
      <c r="V115" s="2">
        <f t="shared" si="10"/>
        <v>15</v>
      </c>
      <c r="W115">
        <v>14216.45</v>
      </c>
      <c r="X115" s="2">
        <f t="shared" si="14"/>
        <v>624.62984646424957</v>
      </c>
      <c r="Y115">
        <f t="shared" si="15"/>
        <v>14841.07984646425</v>
      </c>
    </row>
    <row r="116" spans="1:25">
      <c r="A116" s="11">
        <v>43519</v>
      </c>
      <c r="B116" s="12">
        <v>3</v>
      </c>
      <c r="C116" s="12">
        <v>6000</v>
      </c>
      <c r="D116" s="9">
        <v>49455.717349420665</v>
      </c>
      <c r="E116" s="12"/>
      <c r="F116" s="10" t="str">
        <f t="shared" si="13"/>
        <v/>
      </c>
      <c r="G116" s="13">
        <v>0.02</v>
      </c>
      <c r="H116" s="12">
        <v>15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/>
      <c r="P116" s="12"/>
      <c r="Q116" s="12"/>
      <c r="R116" s="12"/>
      <c r="S116" s="12"/>
      <c r="T116" s="12">
        <v>0</v>
      </c>
      <c r="U116" s="2">
        <f t="shared" si="9"/>
        <v>14836.7152048262</v>
      </c>
      <c r="V116" s="2">
        <f t="shared" si="10"/>
        <v>15</v>
      </c>
      <c r="W116">
        <v>11182.62</v>
      </c>
      <c r="X116" s="2">
        <f t="shared" si="14"/>
        <v>3654.0952048261988</v>
      </c>
      <c r="Y116">
        <f t="shared" si="15"/>
        <v>14836.7152048262</v>
      </c>
    </row>
    <row r="117" spans="1:25">
      <c r="A117" s="11">
        <v>43520</v>
      </c>
      <c r="B117" s="12">
        <v>3</v>
      </c>
      <c r="C117" s="12">
        <v>6000</v>
      </c>
      <c r="D117" s="9">
        <v>49442.409709446823</v>
      </c>
      <c r="E117" s="12"/>
      <c r="F117" s="10" t="str">
        <f t="shared" si="13"/>
        <v/>
      </c>
      <c r="G117" s="13">
        <v>0.02</v>
      </c>
      <c r="H117" s="12">
        <v>15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/>
      <c r="P117" s="12"/>
      <c r="Q117" s="12"/>
      <c r="R117" s="12"/>
      <c r="S117" s="12"/>
      <c r="T117" s="12">
        <v>0</v>
      </c>
      <c r="U117" s="2">
        <f t="shared" si="9"/>
        <v>14832.722912834048</v>
      </c>
      <c r="V117" s="2">
        <f t="shared" si="10"/>
        <v>15</v>
      </c>
      <c r="W117">
        <v>7973.02</v>
      </c>
      <c r="X117" s="2">
        <f t="shared" si="14"/>
        <v>6859.7029128340473</v>
      </c>
      <c r="Y117">
        <f t="shared" si="15"/>
        <v>14832.722912834048</v>
      </c>
    </row>
    <row r="118" spans="1:25">
      <c r="A118" s="8">
        <v>43521</v>
      </c>
      <c r="B118" s="12">
        <v>3</v>
      </c>
      <c r="C118" s="12">
        <v>6000</v>
      </c>
      <c r="D118" s="9">
        <v>49430.305985158877</v>
      </c>
      <c r="E118" s="12"/>
      <c r="F118" s="10" t="str">
        <f t="shared" si="13"/>
        <v/>
      </c>
      <c r="G118" s="13">
        <v>0.02</v>
      </c>
      <c r="H118" s="12">
        <v>15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/>
      <c r="P118" s="12"/>
      <c r="Q118" s="12"/>
      <c r="R118" s="12"/>
      <c r="S118" s="12"/>
      <c r="T118" s="12">
        <v>0</v>
      </c>
      <c r="U118" s="2">
        <f t="shared" si="9"/>
        <v>14829.091795547663</v>
      </c>
      <c r="V118" s="2">
        <f t="shared" si="10"/>
        <v>15</v>
      </c>
      <c r="W118">
        <v>9298.2199999999993</v>
      </c>
      <c r="X118" s="2">
        <f t="shared" si="14"/>
        <v>5530.8717955476641</v>
      </c>
      <c r="Y118">
        <f t="shared" si="15"/>
        <v>14829.091795547663</v>
      </c>
    </row>
    <row r="119" spans="1:25">
      <c r="A119" s="8">
        <v>43522</v>
      </c>
      <c r="B119" s="12">
        <v>3</v>
      </c>
      <c r="C119" s="12">
        <v>6000</v>
      </c>
      <c r="D119" s="9">
        <v>49419.370303893782</v>
      </c>
      <c r="E119" s="12"/>
      <c r="F119" s="10" t="str">
        <f t="shared" si="13"/>
        <v/>
      </c>
      <c r="G119" s="13">
        <v>0.02</v>
      </c>
      <c r="H119" s="12">
        <v>15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/>
      <c r="P119" s="12"/>
      <c r="Q119" s="12"/>
      <c r="R119" s="12"/>
      <c r="S119" s="12"/>
      <c r="T119" s="12">
        <v>0</v>
      </c>
      <c r="U119" s="2">
        <f t="shared" si="9"/>
        <v>14825.811091168134</v>
      </c>
      <c r="V119" s="2">
        <f t="shared" si="10"/>
        <v>15</v>
      </c>
      <c r="W119">
        <v>13610.22</v>
      </c>
      <c r="X119" s="2">
        <f t="shared" si="14"/>
        <v>1215.5910911681349</v>
      </c>
      <c r="Y119">
        <f t="shared" si="15"/>
        <v>14825.811091168134</v>
      </c>
    </row>
    <row r="120" spans="1:25">
      <c r="A120" s="8">
        <v>43523</v>
      </c>
      <c r="B120" s="12">
        <v>3</v>
      </c>
      <c r="C120" s="12">
        <v>6000</v>
      </c>
      <c r="D120" s="9">
        <v>49409.568107635823</v>
      </c>
      <c r="E120" s="12"/>
      <c r="F120" s="10" t="str">
        <f t="shared" si="13"/>
        <v/>
      </c>
      <c r="G120" s="13">
        <v>0.02</v>
      </c>
      <c r="H120" s="12">
        <v>15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/>
      <c r="P120" s="12"/>
      <c r="Q120" s="12"/>
      <c r="R120" s="12"/>
      <c r="S120" s="12"/>
      <c r="T120" s="12">
        <v>0</v>
      </c>
      <c r="U120" s="2">
        <f t="shared" si="9"/>
        <v>14822.870432290747</v>
      </c>
      <c r="V120" s="2">
        <f t="shared" si="10"/>
        <v>15</v>
      </c>
      <c r="W120">
        <v>16872.150000000001</v>
      </c>
      <c r="X120" s="2">
        <f t="shared" si="14"/>
        <v>2049.2795677092545</v>
      </c>
      <c r="Y120">
        <f t="shared" si="15"/>
        <v>14822.870432290747</v>
      </c>
    </row>
    <row r="121" spans="1:25">
      <c r="A121" s="8">
        <v>43524</v>
      </c>
      <c r="B121" s="12">
        <v>3</v>
      </c>
      <c r="C121" s="12">
        <v>6000</v>
      </c>
      <c r="D121" s="9">
        <v>49400.86609390653</v>
      </c>
      <c r="E121" s="12"/>
      <c r="F121" s="10" t="str">
        <f t="shared" si="13"/>
        <v/>
      </c>
      <c r="G121" s="13">
        <v>0.02</v>
      </c>
      <c r="H121" s="12">
        <v>15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/>
      <c r="P121" s="12"/>
      <c r="Q121" s="12"/>
      <c r="R121" s="12"/>
      <c r="S121" s="12"/>
      <c r="T121" s="12">
        <v>0</v>
      </c>
      <c r="U121" s="2">
        <f t="shared" si="9"/>
        <v>14820.259828171958</v>
      </c>
      <c r="V121" s="2">
        <f t="shared" si="10"/>
        <v>15</v>
      </c>
      <c r="W121">
        <v>23723.279999999999</v>
      </c>
      <c r="X121" s="2">
        <f t="shared" si="14"/>
        <v>8903.0201718280405</v>
      </c>
      <c r="Y121">
        <f t="shared" si="15"/>
        <v>14820.259828171958</v>
      </c>
    </row>
    <row r="122" spans="1:25">
      <c r="A122" s="8">
        <v>43525</v>
      </c>
      <c r="B122" s="12">
        <v>3</v>
      </c>
      <c r="C122" s="12">
        <v>6000</v>
      </c>
      <c r="D122" s="9">
        <v>49393.232159822212</v>
      </c>
      <c r="E122" s="12"/>
      <c r="F122" s="10" t="str">
        <f t="shared" si="13"/>
        <v/>
      </c>
      <c r="G122" s="13">
        <v>0.02</v>
      </c>
      <c r="H122" s="12">
        <v>15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/>
      <c r="P122" s="12"/>
      <c r="Q122" s="12"/>
      <c r="R122" s="12"/>
      <c r="S122" s="12"/>
      <c r="T122" s="12">
        <v>0</v>
      </c>
      <c r="U122" s="2">
        <f t="shared" si="9"/>
        <v>14817.969647946664</v>
      </c>
      <c r="V122" s="2">
        <f t="shared" si="10"/>
        <v>15</v>
      </c>
      <c r="W122">
        <v>19944.080000000002</v>
      </c>
      <c r="X122" s="2">
        <f t="shared" si="14"/>
        <v>5126.1103520533379</v>
      </c>
      <c r="Y122">
        <f t="shared" si="15"/>
        <v>14817.969647946664</v>
      </c>
    </row>
    <row r="123" spans="1:25">
      <c r="A123" s="11">
        <v>43526</v>
      </c>
      <c r="B123" s="12">
        <v>3</v>
      </c>
      <c r="C123" s="12">
        <v>6000</v>
      </c>
      <c r="D123" s="9">
        <v>49386.635349121549</v>
      </c>
      <c r="E123" s="12"/>
      <c r="F123" s="10" t="str">
        <f t="shared" si="13"/>
        <v/>
      </c>
      <c r="G123" s="13">
        <v>0.02</v>
      </c>
      <c r="H123" s="12">
        <v>15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/>
      <c r="P123" s="12"/>
      <c r="Q123" s="12"/>
      <c r="R123" s="12"/>
      <c r="S123" s="12"/>
      <c r="T123" s="12">
        <v>0</v>
      </c>
      <c r="U123" s="2">
        <f t="shared" si="9"/>
        <v>14815.990604736464</v>
      </c>
      <c r="V123" s="2">
        <f t="shared" si="10"/>
        <v>15</v>
      </c>
      <c r="W123">
        <v>15854.15</v>
      </c>
      <c r="X123" s="2">
        <f t="shared" si="14"/>
        <v>1038.1593952635358</v>
      </c>
      <c r="Y123">
        <f t="shared" si="15"/>
        <v>14815.990604736464</v>
      </c>
    </row>
    <row r="124" spans="1:25">
      <c r="A124" s="11">
        <v>43527</v>
      </c>
      <c r="B124" s="12">
        <v>3</v>
      </c>
      <c r="C124" s="12">
        <v>6000</v>
      </c>
      <c r="D124" s="9">
        <v>49381.045801980428</v>
      </c>
      <c r="E124" s="12"/>
      <c r="F124" s="10" t="str">
        <f t="shared" si="13"/>
        <v/>
      </c>
      <c r="G124" s="13">
        <v>0.02</v>
      </c>
      <c r="H124" s="12">
        <v>15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/>
      <c r="P124" s="12"/>
      <c r="Q124" s="12"/>
      <c r="R124" s="12"/>
      <c r="S124" s="12"/>
      <c r="T124" s="12">
        <v>0</v>
      </c>
      <c r="U124" s="2">
        <f t="shared" si="9"/>
        <v>14814.313740594129</v>
      </c>
      <c r="V124" s="2">
        <f t="shared" si="10"/>
        <v>15</v>
      </c>
      <c r="W124">
        <v>12889.87</v>
      </c>
      <c r="X124" s="2">
        <f t="shared" si="14"/>
        <v>1924.443740594128</v>
      </c>
      <c r="Y124">
        <f t="shared" si="15"/>
        <v>14814.313740594129</v>
      </c>
    </row>
    <row r="125" spans="1:25">
      <c r="A125" s="8">
        <v>43528</v>
      </c>
      <c r="B125" s="12">
        <v>3</v>
      </c>
      <c r="C125" s="12">
        <v>6000</v>
      </c>
      <c r="D125" s="9">
        <v>49376.434707443201</v>
      </c>
      <c r="E125" s="12"/>
      <c r="F125" s="10" t="str">
        <f t="shared" si="13"/>
        <v/>
      </c>
      <c r="G125" s="13">
        <v>0.02</v>
      </c>
      <c r="H125" s="12">
        <v>15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/>
      <c r="P125" s="12"/>
      <c r="Q125" s="12"/>
      <c r="R125" s="12"/>
      <c r="S125" s="12"/>
      <c r="T125" s="12">
        <v>0</v>
      </c>
      <c r="U125" s="2">
        <f t="shared" si="9"/>
        <v>14812.930412232959</v>
      </c>
      <c r="V125" s="2">
        <f t="shared" si="10"/>
        <v>15</v>
      </c>
      <c r="W125">
        <v>11893.82</v>
      </c>
      <c r="X125" s="2">
        <f t="shared" si="14"/>
        <v>2919.1104122329598</v>
      </c>
      <c r="Y125">
        <f t="shared" si="15"/>
        <v>14812.930412232959</v>
      </c>
    </row>
    <row r="126" spans="1:25">
      <c r="A126" s="8">
        <v>43529</v>
      </c>
      <c r="B126" s="12">
        <v>3</v>
      </c>
      <c r="C126" s="12">
        <v>6000</v>
      </c>
      <c r="D126" s="9">
        <v>49372.774258312158</v>
      </c>
      <c r="E126" s="12"/>
      <c r="F126" s="10" t="str">
        <f t="shared" si="13"/>
        <v/>
      </c>
      <c r="G126" s="13">
        <v>0.02</v>
      </c>
      <c r="H126" s="12">
        <v>15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/>
      <c r="P126" s="12"/>
      <c r="Q126" s="12"/>
      <c r="R126" s="12"/>
      <c r="S126" s="12"/>
      <c r="T126" s="12">
        <v>0</v>
      </c>
      <c r="U126" s="2">
        <f t="shared" si="9"/>
        <v>14811.832277493648</v>
      </c>
      <c r="V126" s="2">
        <f t="shared" si="10"/>
        <v>15</v>
      </c>
      <c r="W126">
        <v>17240.43</v>
      </c>
      <c r="X126" s="2">
        <f t="shared" si="14"/>
        <v>2428.5977225063525</v>
      </c>
      <c r="Y126">
        <f t="shared" si="15"/>
        <v>14811.832277493648</v>
      </c>
    </row>
    <row r="127" spans="1:25">
      <c r="A127" s="8">
        <v>43530</v>
      </c>
      <c r="B127" s="12">
        <v>3</v>
      </c>
      <c r="C127" s="12">
        <v>6000</v>
      </c>
      <c r="D127" s="9">
        <v>49370.03760834752</v>
      </c>
      <c r="E127" s="12"/>
      <c r="F127" s="10" t="str">
        <f t="shared" si="13"/>
        <v/>
      </c>
      <c r="G127" s="13">
        <v>0.02</v>
      </c>
      <c r="H127" s="12">
        <v>15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/>
      <c r="P127" s="12"/>
      <c r="Q127" s="12"/>
      <c r="R127" s="12"/>
      <c r="S127" s="12"/>
      <c r="T127" s="12">
        <v>0</v>
      </c>
      <c r="U127" s="2">
        <f t="shared" si="9"/>
        <v>14811.011282504256</v>
      </c>
      <c r="V127" s="2">
        <f t="shared" si="10"/>
        <v>15</v>
      </c>
      <c r="W127">
        <v>11301.59</v>
      </c>
      <c r="X127" s="2">
        <f t="shared" si="14"/>
        <v>3509.4212825042559</v>
      </c>
      <c r="Y127">
        <f t="shared" si="15"/>
        <v>14811.011282504256</v>
      </c>
    </row>
    <row r="128" spans="1:25">
      <c r="A128" s="8">
        <v>43531</v>
      </c>
      <c r="B128" s="12">
        <v>3</v>
      </c>
      <c r="C128" s="12">
        <v>6000</v>
      </c>
      <c r="D128" s="9">
        <v>49368.198831640373</v>
      </c>
      <c r="E128" s="12"/>
      <c r="F128" s="10" t="str">
        <f t="shared" si="13"/>
        <v/>
      </c>
      <c r="G128" s="13">
        <v>0.02</v>
      </c>
      <c r="H128" s="12">
        <v>15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/>
      <c r="P128" s="12"/>
      <c r="Q128" s="12"/>
      <c r="R128" s="12"/>
      <c r="S128" s="12"/>
      <c r="T128" s="12">
        <v>0</v>
      </c>
      <c r="U128" s="2">
        <f t="shared" si="9"/>
        <v>14810.459649492113</v>
      </c>
      <c r="V128" s="2">
        <f t="shared" si="10"/>
        <v>15</v>
      </c>
      <c r="W128">
        <v>13465.43</v>
      </c>
      <c r="X128" s="2">
        <f t="shared" si="14"/>
        <v>1345.0296494921131</v>
      </c>
      <c r="Y128">
        <f t="shared" si="15"/>
        <v>14810.459649492113</v>
      </c>
    </row>
    <row r="129" spans="1:25">
      <c r="A129" s="8">
        <v>43532</v>
      </c>
      <c r="B129" s="12">
        <v>3</v>
      </c>
      <c r="C129" s="12">
        <v>6000</v>
      </c>
      <c r="D129" s="9">
        <v>49367.2328840306</v>
      </c>
      <c r="E129" s="12"/>
      <c r="F129" s="10" t="str">
        <f t="shared" si="13"/>
        <v/>
      </c>
      <c r="G129" s="13">
        <v>0.02</v>
      </c>
      <c r="H129" s="12">
        <v>15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/>
      <c r="P129" s="12"/>
      <c r="Q129" s="12"/>
      <c r="R129" s="12"/>
      <c r="S129" s="12"/>
      <c r="T129" s="12">
        <v>0</v>
      </c>
      <c r="U129" s="2">
        <f t="shared" si="9"/>
        <v>14810.16986520918</v>
      </c>
      <c r="V129" s="2">
        <f t="shared" si="10"/>
        <v>15</v>
      </c>
      <c r="W129">
        <v>15688.71</v>
      </c>
      <c r="X129" s="2">
        <f t="shared" si="14"/>
        <v>878.54013479081914</v>
      </c>
      <c r="Y129">
        <f t="shared" si="15"/>
        <v>14810.16986520918</v>
      </c>
    </row>
    <row r="130" spans="1:25">
      <c r="A130" s="11">
        <v>43533</v>
      </c>
      <c r="B130" s="12">
        <v>3</v>
      </c>
      <c r="C130" s="12">
        <v>6000</v>
      </c>
      <c r="D130" s="9">
        <v>49367.115566450055</v>
      </c>
      <c r="E130" s="12"/>
      <c r="F130" s="10" t="str">
        <f t="shared" ref="F130:F161" si="16">IFERROR((D130-E130)/E130,"")</f>
        <v/>
      </c>
      <c r="G130" s="13">
        <v>0.02</v>
      </c>
      <c r="H130" s="12">
        <v>15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/>
      <c r="P130" s="12"/>
      <c r="Q130" s="12"/>
      <c r="R130" s="12"/>
      <c r="S130" s="12"/>
      <c r="T130" s="12">
        <v>0</v>
      </c>
      <c r="U130" s="2">
        <f t="shared" ref="U130:U193" si="17">D130*G130*(H130/(1-SUM(I130:T130)))</f>
        <v>14810.134669935016</v>
      </c>
      <c r="V130" s="2">
        <f t="shared" ref="V130:V193" si="18">H130/(1-SUM(I130:T130))</f>
        <v>15</v>
      </c>
      <c r="W130">
        <v>13809.69</v>
      </c>
      <c r="X130" s="2">
        <f t="shared" ref="X130:X161" si="19">ABS(U130-W130)</f>
        <v>1000.4446699350156</v>
      </c>
      <c r="Y130">
        <f t="shared" ref="Y130:Y161" si="20">D130*G130*H130</f>
        <v>14810.134669935016</v>
      </c>
    </row>
    <row r="131" spans="1:25">
      <c r="A131" s="11">
        <v>43534</v>
      </c>
      <c r="B131" s="12">
        <v>3</v>
      </c>
      <c r="C131" s="12">
        <v>6000</v>
      </c>
      <c r="D131" s="9">
        <v>49367.823490079471</v>
      </c>
      <c r="E131" s="12"/>
      <c r="F131" s="10" t="str">
        <f t="shared" si="16"/>
        <v/>
      </c>
      <c r="G131" s="13">
        <v>0.02</v>
      </c>
      <c r="H131" s="12">
        <v>15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/>
      <c r="P131" s="12"/>
      <c r="Q131" s="12"/>
      <c r="R131" s="12"/>
      <c r="S131" s="12"/>
      <c r="T131" s="12">
        <v>0</v>
      </c>
      <c r="U131" s="2">
        <f t="shared" si="17"/>
        <v>14810.347047023843</v>
      </c>
      <c r="V131" s="2">
        <f t="shared" si="18"/>
        <v>15</v>
      </c>
      <c r="W131">
        <v>10401.23</v>
      </c>
      <c r="X131" s="2">
        <f t="shared" si="19"/>
        <v>4409.117047023843</v>
      </c>
      <c r="Y131">
        <f t="shared" si="20"/>
        <v>14810.347047023843</v>
      </c>
    </row>
    <row r="132" spans="1:25">
      <c r="A132" s="8">
        <v>43535</v>
      </c>
      <c r="B132" s="12">
        <v>3</v>
      </c>
      <c r="C132" s="12">
        <v>6000</v>
      </c>
      <c r="D132" s="9">
        <v>49369.334043214869</v>
      </c>
      <c r="E132" s="12"/>
      <c r="F132" s="10" t="str">
        <f t="shared" si="16"/>
        <v/>
      </c>
      <c r="G132" s="13">
        <v>0.02</v>
      </c>
      <c r="H132" s="12">
        <v>15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/>
      <c r="P132" s="12"/>
      <c r="Q132" s="12"/>
      <c r="R132" s="12"/>
      <c r="S132" s="12"/>
      <c r="T132" s="12">
        <v>0</v>
      </c>
      <c r="U132" s="2">
        <f t="shared" si="17"/>
        <v>14810.800212964461</v>
      </c>
      <c r="V132" s="2">
        <f t="shared" si="18"/>
        <v>15</v>
      </c>
      <c r="W132">
        <v>14870.69</v>
      </c>
      <c r="X132" s="2">
        <f t="shared" si="19"/>
        <v>59.889787035539484</v>
      </c>
      <c r="Y132">
        <f t="shared" si="20"/>
        <v>14810.800212964461</v>
      </c>
    </row>
    <row r="133" spans="1:25">
      <c r="A133" s="8">
        <v>43536</v>
      </c>
      <c r="B133" s="12">
        <v>3</v>
      </c>
      <c r="C133" s="12">
        <v>6000</v>
      </c>
      <c r="D133" s="9">
        <v>49371.625359745995</v>
      </c>
      <c r="E133" s="12"/>
      <c r="F133" s="10" t="str">
        <f t="shared" si="16"/>
        <v/>
      </c>
      <c r="G133" s="13">
        <v>0.02</v>
      </c>
      <c r="H133" s="12">
        <v>15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/>
      <c r="P133" s="12"/>
      <c r="Q133" s="12"/>
      <c r="R133" s="12"/>
      <c r="S133" s="12"/>
      <c r="T133" s="12">
        <v>0</v>
      </c>
      <c r="U133" s="2">
        <f t="shared" si="17"/>
        <v>14811.487607923798</v>
      </c>
      <c r="V133" s="2">
        <f t="shared" si="18"/>
        <v>15</v>
      </c>
      <c r="W133">
        <v>14425.71</v>
      </c>
      <c r="X133" s="2">
        <f t="shared" si="19"/>
        <v>385.77760792379922</v>
      </c>
      <c r="Y133">
        <f t="shared" si="20"/>
        <v>14811.487607923798</v>
      </c>
    </row>
    <row r="134" spans="1:25">
      <c r="A134" s="8">
        <v>43537</v>
      </c>
      <c r="B134" s="12">
        <v>3</v>
      </c>
      <c r="C134" s="12">
        <v>6000</v>
      </c>
      <c r="D134" s="9">
        <v>49374.676289155861</v>
      </c>
      <c r="E134" s="12"/>
      <c r="F134" s="10" t="str">
        <f t="shared" si="16"/>
        <v/>
      </c>
      <c r="G134" s="13">
        <v>0.02</v>
      </c>
      <c r="H134" s="12">
        <v>15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/>
      <c r="P134" s="12"/>
      <c r="Q134" s="12"/>
      <c r="R134" s="12"/>
      <c r="S134" s="12"/>
      <c r="T134" s="12">
        <v>0</v>
      </c>
      <c r="U134" s="2">
        <f t="shared" si="17"/>
        <v>14812.402886746759</v>
      </c>
      <c r="V134" s="2">
        <f t="shared" si="18"/>
        <v>15</v>
      </c>
      <c r="W134">
        <v>11987.76</v>
      </c>
      <c r="X134" s="2">
        <f t="shared" si="19"/>
        <v>2824.6428867467584</v>
      </c>
      <c r="Y134">
        <f t="shared" si="20"/>
        <v>14812.402886746759</v>
      </c>
    </row>
    <row r="135" spans="1:25">
      <c r="A135" s="8">
        <v>43538</v>
      </c>
      <c r="B135" s="12">
        <v>3</v>
      </c>
      <c r="C135" s="12">
        <v>6000</v>
      </c>
      <c r="D135" s="9">
        <v>49378.466367955974</v>
      </c>
      <c r="E135" s="12"/>
      <c r="F135" s="10" t="str">
        <f t="shared" si="16"/>
        <v/>
      </c>
      <c r="G135" s="13">
        <v>0.02</v>
      </c>
      <c r="H135" s="12">
        <v>15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/>
      <c r="P135" s="12"/>
      <c r="Q135" s="12"/>
      <c r="R135" s="12"/>
      <c r="S135" s="12"/>
      <c r="T135" s="12">
        <v>0</v>
      </c>
      <c r="U135" s="2">
        <f t="shared" si="17"/>
        <v>14813.539910386793</v>
      </c>
      <c r="V135" s="2">
        <f t="shared" si="18"/>
        <v>15</v>
      </c>
      <c r="W135">
        <v>20121.599999999999</v>
      </c>
      <c r="X135" s="2">
        <f t="shared" si="19"/>
        <v>5308.0600896132055</v>
      </c>
      <c r="Y135">
        <f t="shared" si="20"/>
        <v>14813.539910386793</v>
      </c>
    </row>
    <row r="136" spans="1:25">
      <c r="A136" s="8">
        <v>43539</v>
      </c>
      <c r="B136" s="12">
        <v>3</v>
      </c>
      <c r="C136" s="12">
        <v>6000</v>
      </c>
      <c r="D136" s="9">
        <v>49382.975792477562</v>
      </c>
      <c r="E136" s="12"/>
      <c r="F136" s="10" t="str">
        <f t="shared" si="16"/>
        <v/>
      </c>
      <c r="G136" s="13">
        <v>0.02</v>
      </c>
      <c r="H136" s="12">
        <v>15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/>
      <c r="P136" s="12"/>
      <c r="Q136" s="12"/>
      <c r="R136" s="12"/>
      <c r="S136" s="12"/>
      <c r="T136" s="12">
        <v>0</v>
      </c>
      <c r="U136" s="2">
        <f t="shared" si="17"/>
        <v>14814.892737743268</v>
      </c>
      <c r="V136" s="2">
        <f t="shared" si="18"/>
        <v>15</v>
      </c>
      <c r="W136">
        <v>18855.150000000001</v>
      </c>
      <c r="X136" s="2">
        <f t="shared" si="19"/>
        <v>4040.2572622567332</v>
      </c>
      <c r="Y136">
        <f t="shared" si="20"/>
        <v>14814.892737743268</v>
      </c>
    </row>
    <row r="137" spans="1:25">
      <c r="A137" s="11">
        <v>43540</v>
      </c>
      <c r="B137" s="12">
        <v>3</v>
      </c>
      <c r="C137" s="12">
        <v>6000</v>
      </c>
      <c r="D137" s="9">
        <v>49388.185392944062</v>
      </c>
      <c r="E137" s="12"/>
      <c r="F137" s="10" t="str">
        <f t="shared" si="16"/>
        <v/>
      </c>
      <c r="G137" s="13">
        <v>0.02</v>
      </c>
      <c r="H137" s="12">
        <v>15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/>
      <c r="P137" s="12"/>
      <c r="Q137" s="12"/>
      <c r="R137" s="12"/>
      <c r="S137" s="12"/>
      <c r="T137" s="12">
        <v>0</v>
      </c>
      <c r="U137" s="2">
        <f t="shared" si="17"/>
        <v>14816.455617883219</v>
      </c>
      <c r="V137" s="2">
        <f t="shared" si="18"/>
        <v>15</v>
      </c>
      <c r="W137">
        <v>14623.39</v>
      </c>
      <c r="X137" s="2">
        <f t="shared" si="19"/>
        <v>193.0656178832196</v>
      </c>
      <c r="Y137">
        <f t="shared" si="20"/>
        <v>14816.455617883219</v>
      </c>
    </row>
    <row r="138" spans="1:25">
      <c r="A138" s="11">
        <v>43541</v>
      </c>
      <c r="B138" s="12">
        <v>3</v>
      </c>
      <c r="C138" s="12">
        <v>6000</v>
      </c>
      <c r="D138" s="9">
        <v>49394.07660875484</v>
      </c>
      <c r="E138" s="12"/>
      <c r="F138" s="10" t="str">
        <f t="shared" si="16"/>
        <v/>
      </c>
      <c r="G138" s="13">
        <v>0.02</v>
      </c>
      <c r="H138" s="12">
        <v>15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/>
      <c r="P138" s="12"/>
      <c r="Q138" s="12"/>
      <c r="R138" s="12"/>
      <c r="S138" s="12"/>
      <c r="T138" s="12">
        <v>0</v>
      </c>
      <c r="U138" s="2">
        <f t="shared" si="17"/>
        <v>14818.222982626452</v>
      </c>
      <c r="V138" s="2">
        <f t="shared" si="18"/>
        <v>15</v>
      </c>
      <c r="W138">
        <v>12070.53</v>
      </c>
      <c r="X138" s="2">
        <f t="shared" si="19"/>
        <v>2747.6929826264513</v>
      </c>
      <c r="Y138">
        <f t="shared" si="20"/>
        <v>14818.222982626452</v>
      </c>
    </row>
    <row r="139" spans="1:25">
      <c r="A139" s="8">
        <v>43542</v>
      </c>
      <c r="B139" s="12">
        <v>3</v>
      </c>
      <c r="C139" s="12">
        <v>6000</v>
      </c>
      <c r="D139" s="9">
        <v>49400.631464914375</v>
      </c>
      <c r="E139" s="12"/>
      <c r="F139" s="10" t="str">
        <f t="shared" si="16"/>
        <v/>
      </c>
      <c r="G139" s="13">
        <v>0.02</v>
      </c>
      <c r="H139" s="12">
        <v>15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/>
      <c r="P139" s="12"/>
      <c r="Q139" s="12"/>
      <c r="R139" s="12"/>
      <c r="S139" s="12"/>
      <c r="T139" s="12">
        <v>0</v>
      </c>
      <c r="U139" s="2">
        <f t="shared" si="17"/>
        <v>14820.189439474312</v>
      </c>
      <c r="V139" s="2">
        <f t="shared" si="18"/>
        <v>15</v>
      </c>
      <c r="W139">
        <v>11044.72</v>
      </c>
      <c r="X139" s="2">
        <f t="shared" si="19"/>
        <v>3775.4694394743128</v>
      </c>
      <c r="Y139">
        <f t="shared" si="20"/>
        <v>14820.189439474312</v>
      </c>
    </row>
    <row r="140" spans="1:25">
      <c r="A140" s="8">
        <v>43543</v>
      </c>
      <c r="B140" s="12">
        <v>3</v>
      </c>
      <c r="C140" s="12">
        <v>6000</v>
      </c>
      <c r="D140" s="9">
        <v>49407.832549545368</v>
      </c>
      <c r="E140" s="12"/>
      <c r="F140" s="10" t="str">
        <f t="shared" si="16"/>
        <v/>
      </c>
      <c r="G140" s="13">
        <v>0.02</v>
      </c>
      <c r="H140" s="12">
        <v>15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/>
      <c r="P140" s="12"/>
      <c r="Q140" s="12"/>
      <c r="R140" s="12"/>
      <c r="S140" s="12"/>
      <c r="T140" s="12">
        <v>0</v>
      </c>
      <c r="U140" s="2">
        <f t="shared" si="17"/>
        <v>14822.349764863609</v>
      </c>
      <c r="V140" s="2">
        <f t="shared" si="18"/>
        <v>15</v>
      </c>
      <c r="W140">
        <v>11260.36</v>
      </c>
      <c r="X140" s="2">
        <f t="shared" si="19"/>
        <v>3561.9897648636088</v>
      </c>
      <c r="Y140">
        <f t="shared" si="20"/>
        <v>14822.349764863609</v>
      </c>
    </row>
    <row r="141" spans="1:25">
      <c r="A141" s="8">
        <v>43544</v>
      </c>
      <c r="B141" s="12">
        <v>3</v>
      </c>
      <c r="C141" s="12">
        <v>6000</v>
      </c>
      <c r="D141" s="9">
        <v>49415.662992427868</v>
      </c>
      <c r="E141" s="12"/>
      <c r="F141" s="10" t="str">
        <f t="shared" si="16"/>
        <v/>
      </c>
      <c r="G141" s="13">
        <v>0.02</v>
      </c>
      <c r="H141" s="12">
        <v>15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/>
      <c r="P141" s="12"/>
      <c r="Q141" s="12"/>
      <c r="R141" s="12"/>
      <c r="S141" s="12"/>
      <c r="T141" s="12">
        <v>0</v>
      </c>
      <c r="U141" s="2">
        <f t="shared" si="17"/>
        <v>14824.69889772836</v>
      </c>
      <c r="V141" s="2">
        <f t="shared" si="18"/>
        <v>15</v>
      </c>
      <c r="W141">
        <v>10268.92</v>
      </c>
      <c r="X141" s="2">
        <f t="shared" si="19"/>
        <v>4555.7788977283599</v>
      </c>
      <c r="Y141">
        <f t="shared" si="20"/>
        <v>14824.69889772836</v>
      </c>
    </row>
    <row r="142" spans="1:25">
      <c r="A142" s="8">
        <v>43545</v>
      </c>
      <c r="B142" s="12">
        <v>3</v>
      </c>
      <c r="C142" s="12">
        <v>6000</v>
      </c>
      <c r="D142" s="9">
        <v>49424.106444510136</v>
      </c>
      <c r="E142" s="12"/>
      <c r="F142" s="10" t="str">
        <f t="shared" si="16"/>
        <v/>
      </c>
      <c r="G142" s="13">
        <v>0.02</v>
      </c>
      <c r="H142" s="12">
        <v>15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/>
      <c r="P142" s="12"/>
      <c r="Q142" s="12"/>
      <c r="R142" s="12"/>
      <c r="S142" s="12"/>
      <c r="T142" s="12">
        <v>0</v>
      </c>
      <c r="U142" s="2">
        <f t="shared" si="17"/>
        <v>14827.231933353041</v>
      </c>
      <c r="V142" s="2">
        <f t="shared" si="18"/>
        <v>15</v>
      </c>
      <c r="W142">
        <v>18038.16</v>
      </c>
      <c r="X142" s="2">
        <f t="shared" si="19"/>
        <v>3210.9280666469585</v>
      </c>
      <c r="Y142">
        <f t="shared" si="20"/>
        <v>14827.231933353041</v>
      </c>
    </row>
    <row r="143" spans="1:25">
      <c r="A143" s="8">
        <v>43546</v>
      </c>
      <c r="B143" s="12">
        <v>3</v>
      </c>
      <c r="C143" s="12">
        <v>6000</v>
      </c>
      <c r="D143" s="9">
        <v>49433.147058340051</v>
      </c>
      <c r="E143" s="12"/>
      <c r="F143" s="10" t="str">
        <f t="shared" si="16"/>
        <v/>
      </c>
      <c r="G143" s="13">
        <v>0.02</v>
      </c>
      <c r="H143" s="12">
        <v>15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/>
      <c r="P143" s="12"/>
      <c r="Q143" s="12"/>
      <c r="R143" s="12"/>
      <c r="S143" s="12"/>
      <c r="T143" s="12">
        <v>0</v>
      </c>
      <c r="U143" s="2">
        <f t="shared" si="17"/>
        <v>14829.944117502015</v>
      </c>
      <c r="V143" s="2">
        <f t="shared" si="18"/>
        <v>15</v>
      </c>
      <c r="W143">
        <v>13481.07</v>
      </c>
      <c r="X143" s="2">
        <f t="shared" si="19"/>
        <v>1348.874117502015</v>
      </c>
      <c r="Y143">
        <f t="shared" si="20"/>
        <v>14829.944117502015</v>
      </c>
    </row>
    <row r="144" spans="1:25" ht="12.75" customHeight="1">
      <c r="A144" s="11">
        <v>43547</v>
      </c>
      <c r="B144" s="12">
        <v>3</v>
      </c>
      <c r="C144" s="12">
        <v>6000</v>
      </c>
      <c r="D144" s="9">
        <v>49442.769469369283</v>
      </c>
      <c r="E144" s="14"/>
      <c r="F144" s="10" t="str">
        <f t="shared" si="16"/>
        <v/>
      </c>
      <c r="G144" s="13">
        <v>0.02</v>
      </c>
      <c r="H144" s="12">
        <v>15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/>
      <c r="P144" s="12"/>
      <c r="Q144" s="12"/>
      <c r="R144" s="12"/>
      <c r="S144" s="12"/>
      <c r="T144" s="12">
        <v>0</v>
      </c>
      <c r="U144" s="2">
        <f t="shared" si="17"/>
        <v>14832.830840810786</v>
      </c>
      <c r="V144" s="2">
        <f t="shared" si="18"/>
        <v>15</v>
      </c>
      <c r="X144" s="2">
        <f t="shared" si="19"/>
        <v>14832.830840810786</v>
      </c>
      <c r="Y144">
        <f t="shared" si="20"/>
        <v>14832.830840810786</v>
      </c>
    </row>
    <row r="145" spans="1:25">
      <c r="A145" s="11">
        <v>43548</v>
      </c>
      <c r="B145" s="12">
        <v>3</v>
      </c>
      <c r="C145" s="12">
        <v>6000</v>
      </c>
      <c r="D145" s="9">
        <v>49452.958778084787</v>
      </c>
      <c r="E145" s="14"/>
      <c r="F145" s="10" t="str">
        <f t="shared" si="16"/>
        <v/>
      </c>
      <c r="G145" s="13">
        <v>0.02</v>
      </c>
      <c r="H145" s="12">
        <v>15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/>
      <c r="P145" s="12"/>
      <c r="Q145" s="12"/>
      <c r="R145" s="12"/>
      <c r="S145" s="12"/>
      <c r="T145" s="12">
        <v>0</v>
      </c>
      <c r="U145" s="2">
        <f t="shared" si="17"/>
        <v>14835.887633425436</v>
      </c>
      <c r="V145" s="2">
        <f t="shared" si="18"/>
        <v>15</v>
      </c>
      <c r="X145" s="2">
        <f t="shared" si="19"/>
        <v>14835.887633425436</v>
      </c>
      <c r="Y145">
        <f t="shared" si="20"/>
        <v>14835.887633425436</v>
      </c>
    </row>
    <row r="146" spans="1:25">
      <c r="A146" s="8">
        <v>43549</v>
      </c>
      <c r="B146" s="12">
        <v>3</v>
      </c>
      <c r="C146" s="12">
        <v>6000</v>
      </c>
      <c r="D146" s="9">
        <v>49463.700532925439</v>
      </c>
      <c r="E146" s="14"/>
      <c r="F146" s="10" t="str">
        <f t="shared" si="16"/>
        <v/>
      </c>
      <c r="G146" s="13">
        <v>0.02</v>
      </c>
      <c r="H146" s="12">
        <v>15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/>
      <c r="P146" s="12"/>
      <c r="Q146" s="12"/>
      <c r="R146" s="12"/>
      <c r="S146" s="12"/>
      <c r="T146" s="12">
        <v>0</v>
      </c>
      <c r="U146" s="2">
        <f t="shared" si="17"/>
        <v>14839.110159877633</v>
      </c>
      <c r="V146" s="2">
        <f t="shared" si="18"/>
        <v>15</v>
      </c>
      <c r="X146" s="2">
        <f t="shared" si="19"/>
        <v>14839.110159877633</v>
      </c>
      <c r="Y146">
        <f t="shared" si="20"/>
        <v>14839.110159877633</v>
      </c>
    </row>
    <row r="147" spans="1:25">
      <c r="A147" s="8">
        <v>43550</v>
      </c>
      <c r="B147" s="12">
        <v>3</v>
      </c>
      <c r="C147" s="12">
        <v>6000</v>
      </c>
      <c r="D147" s="9">
        <v>49474.980713943471</v>
      </c>
      <c r="E147" s="14"/>
      <c r="F147" s="10" t="str">
        <f t="shared" si="16"/>
        <v/>
      </c>
      <c r="G147" s="13">
        <v>0.02</v>
      </c>
      <c r="H147" s="12">
        <v>15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/>
      <c r="P147" s="12"/>
      <c r="Q147" s="12"/>
      <c r="R147" s="12"/>
      <c r="S147" s="12"/>
      <c r="T147" s="12">
        <v>0</v>
      </c>
      <c r="U147" s="2">
        <f t="shared" si="17"/>
        <v>14842.494214183042</v>
      </c>
      <c r="V147" s="2">
        <f t="shared" si="18"/>
        <v>15</v>
      </c>
      <c r="X147" s="2">
        <f t="shared" si="19"/>
        <v>14842.494214183042</v>
      </c>
      <c r="Y147">
        <f t="shared" si="20"/>
        <v>14842.494214183042</v>
      </c>
    </row>
    <row r="148" spans="1:25">
      <c r="A148" s="8">
        <v>43551</v>
      </c>
      <c r="B148" s="12">
        <v>3</v>
      </c>
      <c r="C148" s="12">
        <v>6000</v>
      </c>
      <c r="D148" s="9">
        <v>49486.785717173305</v>
      </c>
      <c r="E148" s="14"/>
      <c r="F148" s="10" t="str">
        <f t="shared" si="16"/>
        <v/>
      </c>
      <c r="G148" s="13">
        <v>0.02</v>
      </c>
      <c r="H148" s="12">
        <v>15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/>
      <c r="P148" s="12"/>
      <c r="Q148" s="12"/>
      <c r="R148" s="12"/>
      <c r="S148" s="12"/>
      <c r="T148" s="12">
        <v>0</v>
      </c>
      <c r="U148" s="2">
        <f t="shared" si="17"/>
        <v>14846.035715151993</v>
      </c>
      <c r="V148" s="2">
        <f t="shared" si="18"/>
        <v>15</v>
      </c>
      <c r="X148" s="2">
        <f t="shared" si="19"/>
        <v>14846.035715151993</v>
      </c>
      <c r="Y148">
        <f t="shared" si="20"/>
        <v>14846.035715151993</v>
      </c>
    </row>
    <row r="149" spans="1:25">
      <c r="A149" s="8">
        <v>43552</v>
      </c>
      <c r="B149" s="12">
        <v>3</v>
      </c>
      <c r="C149" s="12">
        <v>6000</v>
      </c>
      <c r="D149" s="9">
        <v>49499.102339672128</v>
      </c>
      <c r="E149" s="14"/>
      <c r="F149" s="10" t="str">
        <f t="shared" si="16"/>
        <v/>
      </c>
      <c r="G149" s="13">
        <v>0.02</v>
      </c>
      <c r="H149" s="12">
        <v>15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/>
      <c r="P149" s="12"/>
      <c r="Q149" s="12"/>
      <c r="R149" s="12"/>
      <c r="S149" s="12"/>
      <c r="T149" s="12">
        <v>0</v>
      </c>
      <c r="U149" s="2">
        <f t="shared" si="17"/>
        <v>14849.730701901639</v>
      </c>
      <c r="V149" s="2">
        <f t="shared" si="18"/>
        <v>15</v>
      </c>
      <c r="X149" s="2">
        <f t="shared" si="19"/>
        <v>14849.730701901639</v>
      </c>
      <c r="Y149">
        <f t="shared" si="20"/>
        <v>14849.730701901639</v>
      </c>
    </row>
    <row r="150" spans="1:25">
      <c r="A150" s="8">
        <v>43553</v>
      </c>
      <c r="B150" s="12">
        <v>3</v>
      </c>
      <c r="C150" s="12">
        <v>6000</v>
      </c>
      <c r="D150" s="9">
        <v>49511.917765198697</v>
      </c>
      <c r="E150" s="14"/>
      <c r="F150" s="10" t="str">
        <f t="shared" si="16"/>
        <v/>
      </c>
      <c r="G150" s="13">
        <v>0.02</v>
      </c>
      <c r="H150" s="12">
        <v>15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/>
      <c r="P150" s="12"/>
      <c r="Q150" s="12"/>
      <c r="R150" s="12"/>
      <c r="S150" s="12"/>
      <c r="T150" s="12">
        <v>0</v>
      </c>
      <c r="U150" s="2">
        <f t="shared" si="17"/>
        <v>14853.57532955961</v>
      </c>
      <c r="V150" s="2">
        <f t="shared" si="18"/>
        <v>15</v>
      </c>
      <c r="X150" s="2">
        <f t="shared" si="19"/>
        <v>14853.57532955961</v>
      </c>
      <c r="Y150">
        <f t="shared" si="20"/>
        <v>14853.57532955961</v>
      </c>
    </row>
    <row r="151" spans="1:25">
      <c r="A151" s="11">
        <v>43554</v>
      </c>
      <c r="B151" s="12">
        <v>3</v>
      </c>
      <c r="C151" s="12">
        <v>6000</v>
      </c>
      <c r="D151" s="9">
        <v>49525.219550498856</v>
      </c>
      <c r="E151" s="14"/>
      <c r="F151" s="10" t="str">
        <f t="shared" si="16"/>
        <v/>
      </c>
      <c r="G151" s="13">
        <v>0.02</v>
      </c>
      <c r="H151" s="12">
        <v>15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/>
      <c r="P151" s="12"/>
      <c r="Q151" s="12"/>
      <c r="R151" s="12"/>
      <c r="S151" s="12"/>
      <c r="T151" s="12">
        <v>0</v>
      </c>
      <c r="U151" s="2">
        <f t="shared" si="17"/>
        <v>14857.565865149656</v>
      </c>
      <c r="V151" s="2">
        <f t="shared" si="18"/>
        <v>15</v>
      </c>
      <c r="X151" s="2">
        <f t="shared" si="19"/>
        <v>14857.565865149656</v>
      </c>
      <c r="Y151">
        <f t="shared" si="20"/>
        <v>14857.565865149656</v>
      </c>
    </row>
    <row r="152" spans="1:25">
      <c r="A152" s="11">
        <v>43555</v>
      </c>
      <c r="B152" s="12">
        <v>3</v>
      </c>
      <c r="C152" s="12">
        <v>6000</v>
      </c>
      <c r="D152" s="9">
        <v>49538.995612167877</v>
      </c>
      <c r="E152" s="14"/>
      <c r="F152" s="10" t="str">
        <f t="shared" si="16"/>
        <v/>
      </c>
      <c r="G152" s="13">
        <v>0.02</v>
      </c>
      <c r="H152" s="12">
        <v>15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/>
      <c r="P152" s="12"/>
      <c r="Q152" s="12"/>
      <c r="R152" s="12"/>
      <c r="S152" s="12"/>
      <c r="T152" s="12">
        <v>0</v>
      </c>
      <c r="U152" s="2">
        <f t="shared" si="17"/>
        <v>14861.698683650364</v>
      </c>
      <c r="V152" s="2">
        <f t="shared" si="18"/>
        <v>15</v>
      </c>
      <c r="X152" s="2">
        <f t="shared" si="19"/>
        <v>14861.698683650364</v>
      </c>
      <c r="Y152">
        <f t="shared" si="20"/>
        <v>14861.698683650364</v>
      </c>
    </row>
    <row r="153" spans="1:25" s="17" customFormat="1">
      <c r="A153" s="15">
        <v>43556</v>
      </c>
      <c r="B153" s="12">
        <v>3</v>
      </c>
      <c r="C153" s="12">
        <v>6000</v>
      </c>
      <c r="D153" s="16">
        <v>49553.23421406166</v>
      </c>
      <c r="F153" s="18" t="str">
        <f t="shared" si="16"/>
        <v/>
      </c>
      <c r="G153" s="13">
        <v>0.02</v>
      </c>
      <c r="H153" s="12">
        <v>15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/>
      <c r="P153" s="12"/>
      <c r="Q153" s="12"/>
      <c r="R153" s="12"/>
      <c r="S153" s="12"/>
      <c r="T153" s="12">
        <v>0</v>
      </c>
      <c r="U153" s="19">
        <f t="shared" si="17"/>
        <v>14865.970264218498</v>
      </c>
      <c r="V153" s="19">
        <f t="shared" si="18"/>
        <v>15</v>
      </c>
      <c r="X153" s="19">
        <f t="shared" si="19"/>
        <v>14865.970264218498</v>
      </c>
      <c r="Y153" s="17">
        <f t="shared" si="20"/>
        <v>14865.970264218498</v>
      </c>
    </row>
    <row r="154" spans="1:25">
      <c r="A154" s="8">
        <v>43557</v>
      </c>
      <c r="B154" s="12">
        <v>3</v>
      </c>
      <c r="C154" s="12">
        <v>6000</v>
      </c>
      <c r="D154" s="9">
        <v>49567.92395522997</v>
      </c>
      <c r="E154" s="14"/>
      <c r="F154" s="10" t="str">
        <f t="shared" si="16"/>
        <v/>
      </c>
      <c r="G154" s="13">
        <v>0.02</v>
      </c>
      <c r="H154" s="12">
        <v>15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/>
      <c r="P154" s="12"/>
      <c r="Q154" s="12"/>
      <c r="R154" s="12"/>
      <c r="S154" s="12"/>
      <c r="T154" s="12">
        <v>0</v>
      </c>
      <c r="U154" s="2">
        <f t="shared" si="17"/>
        <v>14870.377186568991</v>
      </c>
      <c r="V154" s="2">
        <f t="shared" si="18"/>
        <v>15</v>
      </c>
      <c r="X154" s="2">
        <f t="shared" si="19"/>
        <v>14870.377186568991</v>
      </c>
      <c r="Y154">
        <f t="shared" si="20"/>
        <v>14870.377186568991</v>
      </c>
    </row>
    <row r="155" spans="1:25">
      <c r="A155" s="8">
        <v>43558</v>
      </c>
      <c r="B155" s="12">
        <v>3</v>
      </c>
      <c r="C155" s="12">
        <v>6000</v>
      </c>
      <c r="D155" s="9">
        <v>49583.053758346723</v>
      </c>
      <c r="E155" s="14"/>
      <c r="F155" s="10" t="str">
        <f t="shared" si="16"/>
        <v/>
      </c>
      <c r="G155" s="13">
        <v>0.02</v>
      </c>
      <c r="H155" s="12">
        <v>15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/>
      <c r="P155" s="12"/>
      <c r="Q155" s="12"/>
      <c r="R155" s="12"/>
      <c r="S155" s="12"/>
      <c r="T155" s="12">
        <v>0</v>
      </c>
      <c r="U155" s="2">
        <f t="shared" si="17"/>
        <v>14874.916127504017</v>
      </c>
      <c r="V155" s="2">
        <f t="shared" si="18"/>
        <v>15</v>
      </c>
      <c r="X155" s="2">
        <f t="shared" si="19"/>
        <v>14874.916127504017</v>
      </c>
      <c r="Y155">
        <f t="shared" si="20"/>
        <v>14874.916127504017</v>
      </c>
    </row>
    <row r="156" spans="1:25">
      <c r="A156" s="8">
        <v>43559</v>
      </c>
      <c r="B156" s="12">
        <v>3</v>
      </c>
      <c r="C156" s="12">
        <v>6000</v>
      </c>
      <c r="D156" s="9">
        <v>49598.612858613655</v>
      </c>
      <c r="E156" s="14"/>
      <c r="F156" s="10" t="str">
        <f t="shared" si="16"/>
        <v/>
      </c>
      <c r="G156" s="13">
        <v>0.02</v>
      </c>
      <c r="H156" s="12">
        <v>15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/>
      <c r="P156" s="12"/>
      <c r="Q156" s="12"/>
      <c r="R156" s="12"/>
      <c r="S156" s="12"/>
      <c r="T156" s="12">
        <v>0</v>
      </c>
      <c r="U156" s="2">
        <f t="shared" si="17"/>
        <v>14879.583857584097</v>
      </c>
      <c r="V156" s="2">
        <f t="shared" si="18"/>
        <v>15</v>
      </c>
      <c r="X156" s="2">
        <f t="shared" si="19"/>
        <v>14879.583857584097</v>
      </c>
      <c r="Y156">
        <f t="shared" si="20"/>
        <v>14879.583857584097</v>
      </c>
    </row>
    <row r="157" spans="1:25">
      <c r="A157" s="8">
        <v>43560</v>
      </c>
      <c r="B157" s="12">
        <v>3</v>
      </c>
      <c r="C157" s="12">
        <v>6000</v>
      </c>
      <c r="D157" s="9">
        <v>49614.590793114767</v>
      </c>
      <c r="E157" s="14"/>
      <c r="F157" s="10" t="str">
        <f t="shared" si="16"/>
        <v/>
      </c>
      <c r="G157" s="13">
        <v>0.02</v>
      </c>
      <c r="H157" s="12">
        <v>15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/>
      <c r="P157" s="12"/>
      <c r="Q157" s="12"/>
      <c r="R157" s="12"/>
      <c r="S157" s="12"/>
      <c r="T157" s="12">
        <v>0</v>
      </c>
      <c r="U157" s="2">
        <f t="shared" si="17"/>
        <v>14884.37723793443</v>
      </c>
      <c r="V157" s="2">
        <f t="shared" si="18"/>
        <v>15</v>
      </c>
      <c r="X157" s="2">
        <f t="shared" si="19"/>
        <v>14884.37723793443</v>
      </c>
      <c r="Y157">
        <f t="shared" si="20"/>
        <v>14884.37723793443</v>
      </c>
    </row>
    <row r="158" spans="1:25">
      <c r="A158" s="11">
        <v>43561</v>
      </c>
      <c r="B158" s="12">
        <v>3</v>
      </c>
      <c r="C158" s="12">
        <v>6000</v>
      </c>
      <c r="D158" s="9">
        <v>49630.977390600427</v>
      </c>
      <c r="E158" s="14"/>
      <c r="F158" s="10" t="str">
        <f t="shared" si="16"/>
        <v/>
      </c>
      <c r="G158" s="13">
        <v>0.02</v>
      </c>
      <c r="H158" s="12">
        <v>15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/>
      <c r="P158" s="12"/>
      <c r="Q158" s="12"/>
      <c r="R158" s="12"/>
      <c r="S158" s="12"/>
      <c r="T158" s="12">
        <v>0</v>
      </c>
      <c r="U158" s="2">
        <f t="shared" si="17"/>
        <v>14889.293217180129</v>
      </c>
      <c r="V158" s="2">
        <f t="shared" si="18"/>
        <v>15</v>
      </c>
      <c r="X158" s="2">
        <f t="shared" si="19"/>
        <v>14889.293217180129</v>
      </c>
      <c r="Y158">
        <f t="shared" si="20"/>
        <v>14889.293217180129</v>
      </c>
    </row>
    <row r="159" spans="1:25">
      <c r="A159" s="11">
        <v>43562</v>
      </c>
      <c r="B159" s="12">
        <v>3</v>
      </c>
      <c r="C159" s="12">
        <v>6000</v>
      </c>
      <c r="D159" s="9">
        <v>49647.762761680984</v>
      </c>
      <c r="E159" s="14"/>
      <c r="F159" s="10" t="str">
        <f t="shared" si="16"/>
        <v/>
      </c>
      <c r="G159" s="13">
        <v>0.02</v>
      </c>
      <c r="H159" s="12">
        <v>15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/>
      <c r="P159" s="12"/>
      <c r="Q159" s="12"/>
      <c r="R159" s="12"/>
      <c r="S159" s="12"/>
      <c r="T159" s="12">
        <v>0</v>
      </c>
      <c r="U159" s="2">
        <f t="shared" si="17"/>
        <v>14894.328828504296</v>
      </c>
      <c r="V159" s="2">
        <f t="shared" si="18"/>
        <v>15</v>
      </c>
      <c r="X159" s="2">
        <f t="shared" si="19"/>
        <v>14894.328828504296</v>
      </c>
      <c r="Y159">
        <f t="shared" si="20"/>
        <v>14894.328828504296</v>
      </c>
    </row>
    <row r="160" spans="1:25">
      <c r="A160" s="8">
        <v>43563</v>
      </c>
      <c r="B160" s="12">
        <v>3</v>
      </c>
      <c r="C160" s="12">
        <v>6000</v>
      </c>
      <c r="D160" s="9">
        <v>49664.937289410867</v>
      </c>
      <c r="E160" s="14"/>
      <c r="F160" s="10" t="str">
        <f t="shared" si="16"/>
        <v/>
      </c>
      <c r="G160" s="13">
        <v>0.02</v>
      </c>
      <c r="H160" s="12">
        <v>15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/>
      <c r="P160" s="12"/>
      <c r="Q160" s="12"/>
      <c r="R160" s="12"/>
      <c r="S160" s="12"/>
      <c r="T160" s="12">
        <v>0</v>
      </c>
      <c r="U160" s="2">
        <f t="shared" si="17"/>
        <v>14899.481186823261</v>
      </c>
      <c r="V160" s="2">
        <f t="shared" si="18"/>
        <v>15</v>
      </c>
      <c r="X160" s="2">
        <f t="shared" si="19"/>
        <v>14899.481186823261</v>
      </c>
      <c r="Y160">
        <f t="shared" si="20"/>
        <v>14899.481186823261</v>
      </c>
    </row>
    <row r="161" spans="1:25">
      <c r="A161" s="8">
        <v>43564</v>
      </c>
      <c r="B161" s="12">
        <v>3</v>
      </c>
      <c r="C161" s="12">
        <v>6000</v>
      </c>
      <c r="D161" s="9">
        <v>49682.491620245171</v>
      </c>
      <c r="E161" s="14"/>
      <c r="F161" s="10" t="str">
        <f t="shared" si="16"/>
        <v/>
      </c>
      <c r="G161" s="13">
        <v>0.02</v>
      </c>
      <c r="H161" s="12">
        <v>15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/>
      <c r="P161" s="12"/>
      <c r="Q161" s="12"/>
      <c r="R161" s="12"/>
      <c r="S161" s="12"/>
      <c r="T161" s="12">
        <v>0</v>
      </c>
      <c r="U161" s="2">
        <f t="shared" si="17"/>
        <v>14904.747486073553</v>
      </c>
      <c r="V161" s="2">
        <f t="shared" si="18"/>
        <v>15</v>
      </c>
      <c r="X161" s="2">
        <f t="shared" si="19"/>
        <v>14904.747486073553</v>
      </c>
      <c r="Y161">
        <f t="shared" si="20"/>
        <v>14904.747486073553</v>
      </c>
    </row>
    <row r="162" spans="1:25">
      <c r="A162" s="8">
        <v>43565</v>
      </c>
      <c r="B162" s="12">
        <v>3</v>
      </c>
      <c r="C162" s="12">
        <v>6000</v>
      </c>
      <c r="D162" s="9">
        <v>49700.416655351612</v>
      </c>
      <c r="E162" s="14"/>
      <c r="F162" s="10" t="str">
        <f t="shared" ref="F162:F182" si="21">IFERROR((D162-E162)/E162,"")</f>
        <v/>
      </c>
      <c r="G162" s="13">
        <v>0.02</v>
      </c>
      <c r="H162" s="12">
        <v>15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/>
      <c r="P162" s="12"/>
      <c r="Q162" s="12"/>
      <c r="R162" s="12"/>
      <c r="S162" s="12"/>
      <c r="T162" s="12">
        <v>0</v>
      </c>
      <c r="U162" s="2">
        <f t="shared" si="17"/>
        <v>14910.124996605484</v>
      </c>
      <c r="V162" s="2">
        <f t="shared" si="18"/>
        <v>15</v>
      </c>
      <c r="X162" s="2">
        <f t="shared" ref="X162:X182" si="22">ABS(U162-W162)</f>
        <v>14910.124996605484</v>
      </c>
      <c r="Y162">
        <f t="shared" ref="Y162:Y182" si="23">D162*G162*H162</f>
        <v>14910.124996605484</v>
      </c>
    </row>
    <row r="163" spans="1:25">
      <c r="A163" s="8">
        <v>43566</v>
      </c>
      <c r="B163" s="12">
        <v>3</v>
      </c>
      <c r="C163" s="12">
        <v>6000</v>
      </c>
      <c r="D163" s="9">
        <v>49718.703542261705</v>
      </c>
      <c r="E163" s="14"/>
      <c r="F163" s="10" t="str">
        <f t="shared" si="21"/>
        <v/>
      </c>
      <c r="G163" s="13">
        <v>0.02</v>
      </c>
      <c r="H163" s="12">
        <v>15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/>
      <c r="P163" s="12"/>
      <c r="Q163" s="12"/>
      <c r="R163" s="12"/>
      <c r="S163" s="12"/>
      <c r="T163" s="12">
        <v>0</v>
      </c>
      <c r="U163" s="2">
        <f t="shared" si="17"/>
        <v>14915.611062678512</v>
      </c>
      <c r="V163" s="2">
        <f t="shared" si="18"/>
        <v>15</v>
      </c>
      <c r="X163" s="2">
        <f t="shared" si="22"/>
        <v>14915.611062678512</v>
      </c>
      <c r="Y163">
        <f t="shared" si="23"/>
        <v>14915.611062678512</v>
      </c>
    </row>
    <row r="164" spans="1:25">
      <c r="A164" s="8">
        <v>43567</v>
      </c>
      <c r="B164" s="12">
        <v>3</v>
      </c>
      <c r="C164" s="12">
        <v>6000</v>
      </c>
      <c r="D164" s="9">
        <v>49737.343666845794</v>
      </c>
      <c r="E164" s="14"/>
      <c r="F164" s="10" t="str">
        <f t="shared" si="21"/>
        <v/>
      </c>
      <c r="G164" s="13">
        <v>0.02</v>
      </c>
      <c r="H164" s="12">
        <v>15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/>
      <c r="P164" s="12"/>
      <c r="Q164" s="12"/>
      <c r="R164" s="12"/>
      <c r="S164" s="12"/>
      <c r="T164" s="12">
        <v>0</v>
      </c>
      <c r="U164" s="2">
        <f t="shared" si="17"/>
        <v>14921.203100053739</v>
      </c>
      <c r="V164" s="2">
        <f t="shared" si="18"/>
        <v>15</v>
      </c>
      <c r="X164" s="2">
        <f t="shared" si="22"/>
        <v>14921.203100053739</v>
      </c>
      <c r="Y164">
        <f t="shared" si="23"/>
        <v>14921.203100053739</v>
      </c>
    </row>
    <row r="165" spans="1:25">
      <c r="A165" s="11">
        <v>43568</v>
      </c>
      <c r="B165" s="12">
        <v>3</v>
      </c>
      <c r="C165" s="12">
        <v>6000</v>
      </c>
      <c r="D165" s="9">
        <v>49756.328645597416</v>
      </c>
      <c r="E165" s="14"/>
      <c r="F165" s="10" t="str">
        <f t="shared" si="21"/>
        <v/>
      </c>
      <c r="G165" s="13">
        <v>0.02</v>
      </c>
      <c r="H165" s="12">
        <v>15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/>
      <c r="P165" s="12"/>
      <c r="Q165" s="12"/>
      <c r="R165" s="12"/>
      <c r="S165" s="12"/>
      <c r="T165" s="12">
        <v>0</v>
      </c>
      <c r="U165" s="2">
        <f t="shared" si="17"/>
        <v>14926.898593679225</v>
      </c>
      <c r="V165" s="2">
        <f t="shared" si="18"/>
        <v>15</v>
      </c>
      <c r="X165" s="2">
        <f t="shared" si="22"/>
        <v>14926.898593679225</v>
      </c>
      <c r="Y165">
        <f t="shared" si="23"/>
        <v>14926.898593679225</v>
      </c>
    </row>
    <row r="166" spans="1:25">
      <c r="A166" s="11">
        <v>43569</v>
      </c>
      <c r="B166" s="12">
        <v>3</v>
      </c>
      <c r="C166" s="12">
        <v>6000</v>
      </c>
      <c r="D166" s="9">
        <v>49775.650318213156</v>
      </c>
      <c r="E166" s="14"/>
      <c r="F166" s="10" t="str">
        <f t="shared" si="21"/>
        <v/>
      </c>
      <c r="G166" s="13">
        <v>0.02</v>
      </c>
      <c r="H166" s="12">
        <v>15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/>
      <c r="P166" s="12"/>
      <c r="Q166" s="12"/>
      <c r="R166" s="12"/>
      <c r="S166" s="12"/>
      <c r="T166" s="12">
        <v>0</v>
      </c>
      <c r="U166" s="2">
        <f t="shared" si="17"/>
        <v>14932.695095463947</v>
      </c>
      <c r="V166" s="2">
        <f t="shared" si="18"/>
        <v>15</v>
      </c>
      <c r="X166" s="2">
        <f t="shared" si="22"/>
        <v>14932.695095463947</v>
      </c>
      <c r="Y166">
        <f t="shared" si="23"/>
        <v>14932.695095463947</v>
      </c>
    </row>
    <row r="167" spans="1:25">
      <c r="A167" s="8">
        <v>43570</v>
      </c>
      <c r="B167" s="12">
        <v>3</v>
      </c>
      <c r="C167" s="12">
        <v>6000</v>
      </c>
      <c r="D167" s="9">
        <v>49795.300740454797</v>
      </c>
      <c r="E167" s="14"/>
      <c r="F167" s="10" t="str">
        <f t="shared" si="21"/>
        <v/>
      </c>
      <c r="G167" s="13">
        <v>0.02</v>
      </c>
      <c r="H167" s="12">
        <v>15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/>
      <c r="P167" s="12"/>
      <c r="Q167" s="12"/>
      <c r="R167" s="12"/>
      <c r="S167" s="12"/>
      <c r="T167" s="12">
        <v>0</v>
      </c>
      <c r="U167" s="2">
        <f t="shared" si="17"/>
        <v>14938.590222136439</v>
      </c>
      <c r="V167" s="2">
        <f t="shared" si="18"/>
        <v>15</v>
      </c>
      <c r="X167" s="2">
        <f t="shared" si="22"/>
        <v>14938.590222136439</v>
      </c>
      <c r="Y167">
        <f t="shared" si="23"/>
        <v>14938.590222136439</v>
      </c>
    </row>
    <row r="168" spans="1:25">
      <c r="A168" s="8">
        <v>43571</v>
      </c>
      <c r="B168" s="12">
        <v>3</v>
      </c>
      <c r="C168" s="12">
        <v>6000</v>
      </c>
      <c r="D168" s="9">
        <v>49815.272177281586</v>
      </c>
      <c r="E168" s="14"/>
      <c r="F168" s="10" t="str">
        <f t="shared" si="21"/>
        <v/>
      </c>
      <c r="G168" s="13">
        <v>0.02</v>
      </c>
      <c r="H168" s="12">
        <v>15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/>
      <c r="P168" s="12"/>
      <c r="Q168" s="12"/>
      <c r="R168" s="12"/>
      <c r="S168" s="12"/>
      <c r="T168" s="12">
        <v>0</v>
      </c>
      <c r="U168" s="2">
        <f t="shared" si="17"/>
        <v>14944.581653184476</v>
      </c>
      <c r="V168" s="2">
        <f t="shared" si="18"/>
        <v>15</v>
      </c>
      <c r="X168" s="2">
        <f t="shared" si="22"/>
        <v>14944.581653184476</v>
      </c>
      <c r="Y168">
        <f t="shared" si="23"/>
        <v>14944.581653184476</v>
      </c>
    </row>
    <row r="169" spans="1:25">
      <c r="A169" s="8">
        <v>43572</v>
      </c>
      <c r="B169" s="12">
        <v>3</v>
      </c>
      <c r="C169" s="12">
        <v>6000</v>
      </c>
      <c r="D169" s="9">
        <v>49835.557096240387</v>
      </c>
      <c r="E169" s="14"/>
      <c r="F169" s="10" t="str">
        <f t="shared" si="21"/>
        <v/>
      </c>
      <c r="G169" s="13">
        <v>0.02</v>
      </c>
      <c r="H169" s="12">
        <v>15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/>
      <c r="P169" s="12"/>
      <c r="Q169" s="12"/>
      <c r="R169" s="12"/>
      <c r="S169" s="12"/>
      <c r="T169" s="12">
        <v>0</v>
      </c>
      <c r="U169" s="2">
        <f t="shared" si="17"/>
        <v>14950.667128872115</v>
      </c>
      <c r="V169" s="2">
        <f t="shared" si="18"/>
        <v>15</v>
      </c>
      <c r="X169" s="2">
        <f t="shared" si="22"/>
        <v>14950.667128872115</v>
      </c>
      <c r="Y169">
        <f t="shared" si="23"/>
        <v>14950.667128872115</v>
      </c>
    </row>
    <row r="170" spans="1:25">
      <c r="A170" s="8">
        <v>43573</v>
      </c>
      <c r="B170" s="12">
        <v>3</v>
      </c>
      <c r="C170" s="12">
        <v>6000</v>
      </c>
      <c r="D170" s="9">
        <v>49856.148161102959</v>
      </c>
      <c r="E170" s="14"/>
      <c r="F170" s="10" t="str">
        <f t="shared" si="21"/>
        <v/>
      </c>
      <c r="G170" s="13">
        <v>0.02</v>
      </c>
      <c r="H170" s="12">
        <v>15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/>
      <c r="P170" s="12"/>
      <c r="Q170" s="12"/>
      <c r="R170" s="12"/>
      <c r="S170" s="12"/>
      <c r="T170" s="12">
        <v>0</v>
      </c>
      <c r="U170" s="2">
        <f t="shared" si="17"/>
        <v>14956.844448330889</v>
      </c>
      <c r="V170" s="2">
        <f t="shared" si="18"/>
        <v>15</v>
      </c>
      <c r="X170" s="2">
        <f t="shared" si="22"/>
        <v>14956.844448330889</v>
      </c>
      <c r="Y170">
        <f t="shared" si="23"/>
        <v>14956.844448330889</v>
      </c>
    </row>
    <row r="171" spans="1:25">
      <c r="A171" s="8">
        <v>43574</v>
      </c>
      <c r="B171" s="12">
        <v>3</v>
      </c>
      <c r="C171" s="12">
        <v>6000</v>
      </c>
      <c r="D171" s="9">
        <v>49877.03822573919</v>
      </c>
      <c r="E171" s="14"/>
      <c r="F171" s="10" t="str">
        <f t="shared" si="21"/>
        <v/>
      </c>
      <c r="G171" s="13">
        <v>0.02</v>
      </c>
      <c r="H171" s="12">
        <v>15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/>
      <c r="P171" s="12"/>
      <c r="Q171" s="12"/>
      <c r="R171" s="12"/>
      <c r="S171" s="12"/>
      <c r="T171" s="12">
        <v>0</v>
      </c>
      <c r="U171" s="2">
        <f t="shared" si="17"/>
        <v>14963.111467721757</v>
      </c>
      <c r="V171" s="2">
        <f t="shared" si="18"/>
        <v>15</v>
      </c>
      <c r="X171" s="2">
        <f t="shared" si="22"/>
        <v>14963.111467721757</v>
      </c>
      <c r="Y171">
        <f t="shared" si="23"/>
        <v>14963.111467721757</v>
      </c>
    </row>
    <row r="172" spans="1:25">
      <c r="A172" s="11">
        <v>43575</v>
      </c>
      <c r="B172" s="12">
        <v>3</v>
      </c>
      <c r="C172" s="12">
        <v>6000</v>
      </c>
      <c r="D172" s="9">
        <v>49898.220328216521</v>
      </c>
      <c r="E172" s="14"/>
      <c r="F172" s="10" t="str">
        <f t="shared" si="21"/>
        <v/>
      </c>
      <c r="G172" s="13">
        <v>0.02</v>
      </c>
      <c r="H172" s="12">
        <v>15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/>
      <c r="P172" s="12"/>
      <c r="Q172" s="12"/>
      <c r="R172" s="12"/>
      <c r="S172" s="12"/>
      <c r="T172" s="12">
        <v>0</v>
      </c>
      <c r="U172" s="2">
        <f t="shared" si="17"/>
        <v>14969.466098464958</v>
      </c>
      <c r="V172" s="2">
        <f t="shared" si="18"/>
        <v>15</v>
      </c>
      <c r="X172" s="2">
        <f t="shared" si="22"/>
        <v>14969.466098464958</v>
      </c>
      <c r="Y172">
        <f t="shared" si="23"/>
        <v>14969.466098464958</v>
      </c>
    </row>
    <row r="173" spans="1:25">
      <c r="A173" s="11">
        <v>43576</v>
      </c>
      <c r="B173" s="12">
        <v>3</v>
      </c>
      <c r="C173" s="12">
        <v>6000</v>
      </c>
      <c r="D173" s="9">
        <v>49919.687685115758</v>
      </c>
      <c r="E173" s="14"/>
      <c r="F173" s="10" t="str">
        <f t="shared" si="21"/>
        <v/>
      </c>
      <c r="G173" s="13">
        <v>0.02</v>
      </c>
      <c r="H173" s="12">
        <v>15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/>
      <c r="P173" s="12"/>
      <c r="Q173" s="12"/>
      <c r="R173" s="12"/>
      <c r="S173" s="12"/>
      <c r="T173" s="12">
        <v>0</v>
      </c>
      <c r="U173" s="2">
        <f t="shared" si="17"/>
        <v>14975.906305534727</v>
      </c>
      <c r="V173" s="2">
        <f t="shared" si="18"/>
        <v>15</v>
      </c>
      <c r="X173" s="2">
        <f t="shared" si="22"/>
        <v>14975.906305534727</v>
      </c>
      <c r="Y173">
        <f t="shared" si="23"/>
        <v>14975.906305534727</v>
      </c>
    </row>
    <row r="174" spans="1:25">
      <c r="A174" s="8">
        <v>43577</v>
      </c>
      <c r="B174" s="12">
        <v>3</v>
      </c>
      <c r="C174" s="12">
        <v>6000</v>
      </c>
      <c r="D174" s="9">
        <v>49941.433686054028</v>
      </c>
      <c r="E174" s="14"/>
      <c r="F174" s="10" t="str">
        <f t="shared" si="21"/>
        <v/>
      </c>
      <c r="G174" s="13">
        <v>0.02</v>
      </c>
      <c r="H174" s="12">
        <v>15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/>
      <c r="P174" s="12"/>
      <c r="Q174" s="12"/>
      <c r="R174" s="12"/>
      <c r="S174" s="12"/>
      <c r="T174" s="12">
        <v>0</v>
      </c>
      <c r="U174" s="2">
        <f t="shared" si="17"/>
        <v>14982.430105816209</v>
      </c>
      <c r="V174" s="2">
        <f t="shared" si="18"/>
        <v>15</v>
      </c>
      <c r="X174" s="2">
        <f t="shared" si="22"/>
        <v>14982.430105816209</v>
      </c>
      <c r="Y174">
        <f t="shared" si="23"/>
        <v>14982.430105816209</v>
      </c>
    </row>
    <row r="175" spans="1:25">
      <c r="A175" s="8">
        <v>43578</v>
      </c>
      <c r="B175" s="12">
        <v>3</v>
      </c>
      <c r="C175" s="12">
        <v>6000</v>
      </c>
      <c r="D175" s="9">
        <v>49963.451888406184</v>
      </c>
      <c r="E175" s="14"/>
      <c r="F175" s="10" t="str">
        <f t="shared" si="21"/>
        <v/>
      </c>
      <c r="G175" s="13">
        <v>0.02</v>
      </c>
      <c r="H175" s="12">
        <v>15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/>
      <c r="P175" s="12"/>
      <c r="Q175" s="12"/>
      <c r="R175" s="12"/>
      <c r="S175" s="12"/>
      <c r="T175" s="12">
        <v>0</v>
      </c>
      <c r="U175" s="2">
        <f t="shared" si="17"/>
        <v>14989.035566521856</v>
      </c>
      <c r="V175" s="2">
        <f t="shared" si="18"/>
        <v>15</v>
      </c>
      <c r="X175" s="2">
        <f t="shared" si="22"/>
        <v>14989.035566521856</v>
      </c>
      <c r="Y175">
        <f t="shared" si="23"/>
        <v>14989.035566521856</v>
      </c>
    </row>
    <row r="176" spans="1:25">
      <c r="A176" s="8">
        <v>43579</v>
      </c>
      <c r="B176" s="12">
        <v>3</v>
      </c>
      <c r="C176" s="12">
        <v>6000</v>
      </c>
      <c r="D176" s="9">
        <v>49985.736012216425</v>
      </c>
      <c r="E176" s="14"/>
      <c r="F176" s="10" t="str">
        <f t="shared" si="21"/>
        <v/>
      </c>
      <c r="G176" s="13">
        <v>0.02</v>
      </c>
      <c r="H176" s="12">
        <v>15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/>
      <c r="P176" s="12"/>
      <c r="Q176" s="12"/>
      <c r="R176" s="12"/>
      <c r="S176" s="12"/>
      <c r="T176" s="12">
        <v>0</v>
      </c>
      <c r="U176" s="2">
        <f t="shared" si="17"/>
        <v>14995.720803664928</v>
      </c>
      <c r="V176" s="2">
        <f t="shared" si="18"/>
        <v>15</v>
      </c>
      <c r="X176" s="2">
        <f t="shared" si="22"/>
        <v>14995.720803664928</v>
      </c>
      <c r="Y176">
        <f t="shared" si="23"/>
        <v>14995.720803664928</v>
      </c>
    </row>
    <row r="177" spans="1:25">
      <c r="A177" s="8">
        <v>43580</v>
      </c>
      <c r="B177" s="12">
        <v>3</v>
      </c>
      <c r="C177" s="12">
        <v>6000</v>
      </c>
      <c r="D177" s="9">
        <v>50008.279935292012</v>
      </c>
      <c r="E177" s="14"/>
      <c r="F177" s="10" t="str">
        <f t="shared" si="21"/>
        <v/>
      </c>
      <c r="G177" s="13">
        <v>0.02</v>
      </c>
      <c r="H177" s="12">
        <v>15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/>
      <c r="P177" s="12"/>
      <c r="Q177" s="12"/>
      <c r="R177" s="12"/>
      <c r="S177" s="12"/>
      <c r="T177" s="12">
        <v>0</v>
      </c>
      <c r="U177" s="2">
        <f t="shared" si="17"/>
        <v>15002.483980587604</v>
      </c>
      <c r="V177" s="2">
        <f t="shared" si="18"/>
        <v>15</v>
      </c>
      <c r="X177" s="2">
        <f t="shared" si="22"/>
        <v>15002.483980587604</v>
      </c>
      <c r="Y177">
        <f t="shared" si="23"/>
        <v>15002.483980587604</v>
      </c>
    </row>
    <row r="178" spans="1:25">
      <c r="A178" s="8">
        <v>43581</v>
      </c>
      <c r="B178" s="12">
        <v>3</v>
      </c>
      <c r="C178" s="12">
        <v>6000</v>
      </c>
      <c r="D178" s="9">
        <v>50031.077688471749</v>
      </c>
      <c r="E178" s="14"/>
      <c r="F178" s="10" t="str">
        <f t="shared" si="21"/>
        <v/>
      </c>
      <c r="G178" s="13">
        <v>0.02</v>
      </c>
      <c r="H178" s="12">
        <v>15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/>
      <c r="P178" s="12"/>
      <c r="Q178" s="12"/>
      <c r="R178" s="12"/>
      <c r="S178" s="12"/>
      <c r="T178" s="12">
        <v>0</v>
      </c>
      <c r="U178" s="2">
        <f t="shared" si="17"/>
        <v>15009.323306541524</v>
      </c>
      <c r="V178" s="2">
        <f t="shared" si="18"/>
        <v>15</v>
      </c>
      <c r="X178" s="2">
        <f t="shared" si="22"/>
        <v>15009.323306541524</v>
      </c>
      <c r="Y178">
        <f t="shared" si="23"/>
        <v>15009.323306541524</v>
      </c>
    </row>
    <row r="179" spans="1:25">
      <c r="A179" s="11">
        <v>43582</v>
      </c>
      <c r="B179" s="12">
        <v>3</v>
      </c>
      <c r="C179" s="12">
        <v>6000</v>
      </c>
      <c r="D179" s="9">
        <v>50054.123451061823</v>
      </c>
      <c r="E179" s="14"/>
      <c r="F179" s="10" t="str">
        <f t="shared" si="21"/>
        <v/>
      </c>
      <c r="G179" s="13">
        <v>0.02</v>
      </c>
      <c r="H179" s="12">
        <v>15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/>
      <c r="P179" s="12"/>
      <c r="Q179" s="12"/>
      <c r="R179" s="12"/>
      <c r="S179" s="12"/>
      <c r="T179" s="12">
        <v>0</v>
      </c>
      <c r="U179" s="2">
        <f t="shared" si="17"/>
        <v>15016.237035318549</v>
      </c>
      <c r="V179" s="2">
        <f t="shared" si="18"/>
        <v>15</v>
      </c>
      <c r="X179" s="2">
        <f t="shared" si="22"/>
        <v>15016.237035318549</v>
      </c>
      <c r="Y179">
        <f t="shared" si="23"/>
        <v>15016.237035318549</v>
      </c>
    </row>
    <row r="180" spans="1:25">
      <c r="A180" s="11">
        <v>43583</v>
      </c>
      <c r="B180" s="12">
        <v>3</v>
      </c>
      <c r="C180" s="12">
        <v>6000</v>
      </c>
      <c r="D180" s="9">
        <v>50077.411546432311</v>
      </c>
      <c r="E180" s="14"/>
      <c r="F180" s="10" t="str">
        <f t="shared" si="21"/>
        <v/>
      </c>
      <c r="G180" s="13">
        <v>0.02</v>
      </c>
      <c r="H180" s="12">
        <v>15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/>
      <c r="P180" s="12"/>
      <c r="Q180" s="12"/>
      <c r="R180" s="12"/>
      <c r="S180" s="12"/>
      <c r="T180" s="12">
        <v>0</v>
      </c>
      <c r="U180" s="2">
        <f t="shared" si="17"/>
        <v>15023.223463929695</v>
      </c>
      <c r="V180" s="2">
        <f t="shared" si="18"/>
        <v>15</v>
      </c>
      <c r="X180" s="2">
        <f t="shared" si="22"/>
        <v>15023.223463929695</v>
      </c>
      <c r="Y180">
        <f t="shared" si="23"/>
        <v>15023.223463929695</v>
      </c>
    </row>
    <row r="181" spans="1:25">
      <c r="A181" s="8">
        <v>43584</v>
      </c>
      <c r="B181" s="12">
        <v>3</v>
      </c>
      <c r="C181" s="12">
        <v>6000</v>
      </c>
      <c r="D181" s="9">
        <v>50100.936437767712</v>
      </c>
      <c r="E181" s="14"/>
      <c r="F181" s="10" t="str">
        <f t="shared" si="21"/>
        <v/>
      </c>
      <c r="G181" s="13">
        <v>0.02</v>
      </c>
      <c r="H181" s="12">
        <v>15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/>
      <c r="P181" s="12"/>
      <c r="Q181" s="12"/>
      <c r="R181" s="12"/>
      <c r="S181" s="12"/>
      <c r="T181" s="12">
        <v>0</v>
      </c>
      <c r="U181" s="2">
        <f t="shared" si="17"/>
        <v>15030.280931330313</v>
      </c>
      <c r="V181" s="2">
        <f t="shared" si="18"/>
        <v>15</v>
      </c>
      <c r="X181" s="2">
        <f t="shared" si="22"/>
        <v>15030.280931330313</v>
      </c>
      <c r="Y181">
        <f t="shared" si="23"/>
        <v>15030.280931330313</v>
      </c>
    </row>
    <row r="182" spans="1:25">
      <c r="A182" s="8">
        <v>43585</v>
      </c>
      <c r="B182" s="12">
        <v>3</v>
      </c>
      <c r="C182" s="12">
        <v>6000</v>
      </c>
      <c r="D182" s="9">
        <v>50124.692723965323</v>
      </c>
      <c r="E182" s="14"/>
      <c r="F182" s="10" t="str">
        <f t="shared" si="21"/>
        <v/>
      </c>
      <c r="G182" s="13">
        <v>0.02</v>
      </c>
      <c r="H182" s="12">
        <v>15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/>
      <c r="P182" s="12"/>
      <c r="Q182" s="12"/>
      <c r="R182" s="12"/>
      <c r="S182" s="12"/>
      <c r="T182" s="12">
        <v>0</v>
      </c>
      <c r="U182" s="2">
        <f t="shared" si="17"/>
        <v>15037.407817189598</v>
      </c>
      <c r="V182" s="2">
        <f t="shared" si="18"/>
        <v>15</v>
      </c>
      <c r="X182" s="2">
        <f t="shared" si="22"/>
        <v>15037.407817189598</v>
      </c>
      <c r="Y182">
        <f t="shared" si="23"/>
        <v>15037.407817189598</v>
      </c>
    </row>
    <row r="183" spans="1:25" s="17" customFormat="1">
      <c r="A183" s="15">
        <v>43586</v>
      </c>
      <c r="B183" s="12">
        <v>3</v>
      </c>
      <c r="C183" s="12">
        <v>6000</v>
      </c>
      <c r="D183" s="17">
        <v>50148.675135675483</v>
      </c>
      <c r="G183" s="13">
        <v>0.02</v>
      </c>
      <c r="H183" s="12">
        <v>15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/>
      <c r="P183" s="12"/>
      <c r="Q183" s="12"/>
      <c r="R183" s="12"/>
      <c r="S183" s="12"/>
      <c r="T183" s="12">
        <v>0</v>
      </c>
      <c r="U183" s="19">
        <f t="shared" si="17"/>
        <v>15044.602540702645</v>
      </c>
      <c r="V183" s="19">
        <f t="shared" si="18"/>
        <v>15</v>
      </c>
    </row>
    <row r="184" spans="1:25" ht="17">
      <c r="A184" s="8">
        <v>43587</v>
      </c>
      <c r="B184" s="12">
        <v>3</v>
      </c>
      <c r="C184" s="12">
        <v>6000</v>
      </c>
      <c r="D184">
        <v>50172.87853147804</v>
      </c>
      <c r="G184" s="13">
        <v>0.02</v>
      </c>
      <c r="H184" s="12">
        <v>15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/>
      <c r="P184" s="12"/>
      <c r="Q184" s="12"/>
      <c r="R184" s="12"/>
      <c r="S184" s="12"/>
      <c r="T184" s="12">
        <v>0</v>
      </c>
      <c r="U184" s="2">
        <f t="shared" si="17"/>
        <v>15051.863559443413</v>
      </c>
      <c r="V184" s="2">
        <f t="shared" si="18"/>
        <v>15</v>
      </c>
      <c r="W184" t="s">
        <v>23</v>
      </c>
      <c r="X184" s="2">
        <f>SUM(U153:U182)</f>
        <v>448354.91857601784</v>
      </c>
    </row>
    <row r="185" spans="1:25" ht="17">
      <c r="A185" s="8">
        <v>43588</v>
      </c>
      <c r="B185" s="12">
        <v>3</v>
      </c>
      <c r="C185" s="12">
        <v>6000</v>
      </c>
      <c r="D185">
        <v>50197.297894189513</v>
      </c>
      <c r="G185" s="13">
        <v>0.02</v>
      </c>
      <c r="H185" s="12">
        <v>15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/>
      <c r="P185" s="12"/>
      <c r="Q185" s="12"/>
      <c r="R185" s="12"/>
      <c r="S185" s="12"/>
      <c r="T185" s="12">
        <v>0</v>
      </c>
      <c r="U185" s="2">
        <f t="shared" si="17"/>
        <v>15059.189368256853</v>
      </c>
      <c r="V185" s="2">
        <f t="shared" si="18"/>
        <v>15</v>
      </c>
      <c r="W185" t="s">
        <v>24</v>
      </c>
      <c r="X185" s="2">
        <f>SUM(U183:U213)</f>
        <v>470009.38152761408</v>
      </c>
    </row>
    <row r="186" spans="1:25" ht="17">
      <c r="A186" s="8">
        <v>43589</v>
      </c>
      <c r="B186" s="12">
        <v>3</v>
      </c>
      <c r="C186" s="12">
        <v>6000</v>
      </c>
      <c r="D186">
        <v>50221.928327296002</v>
      </c>
      <c r="G186" s="13">
        <v>0.02</v>
      </c>
      <c r="H186" s="12">
        <v>15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/>
      <c r="P186" s="12"/>
      <c r="Q186" s="12"/>
      <c r="R186" s="12"/>
      <c r="S186" s="12"/>
      <c r="T186" s="12">
        <v>0</v>
      </c>
      <c r="U186" s="2">
        <f t="shared" si="17"/>
        <v>15066.578498188801</v>
      </c>
      <c r="V186" s="2">
        <f t="shared" si="18"/>
        <v>15</v>
      </c>
      <c r="W186" t="s">
        <v>25</v>
      </c>
      <c r="X186" s="2">
        <f>SUM(U214:U243)</f>
        <v>462729.54647633125</v>
      </c>
    </row>
    <row r="187" spans="1:25" ht="17">
      <c r="A187" s="8">
        <v>43590</v>
      </c>
      <c r="B187" s="12">
        <v>3</v>
      </c>
      <c r="C187" s="12">
        <v>6000</v>
      </c>
      <c r="D187">
        <v>50246.76505150662</v>
      </c>
      <c r="G187" s="13">
        <v>0.02</v>
      </c>
      <c r="H187" s="12">
        <v>15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/>
      <c r="P187" s="12"/>
      <c r="Q187" s="12"/>
      <c r="R187" s="12"/>
      <c r="S187" s="12"/>
      <c r="T187" s="12">
        <v>0</v>
      </c>
      <c r="U187" s="2">
        <f t="shared" si="17"/>
        <v>15074.029515451986</v>
      </c>
      <c r="V187" s="2">
        <f t="shared" si="18"/>
        <v>15</v>
      </c>
      <c r="W187" t="s">
        <v>26</v>
      </c>
      <c r="X187" s="2">
        <f>SUM(U244:U274)</f>
        <v>487015.45919408003</v>
      </c>
    </row>
    <row r="188" spans="1:25" ht="17">
      <c r="A188" s="8">
        <v>43591</v>
      </c>
      <c r="B188" s="12">
        <v>3</v>
      </c>
      <c r="C188" s="12">
        <v>6000</v>
      </c>
      <c r="D188">
        <v>50271.803401422992</v>
      </c>
      <c r="G188" s="13">
        <v>0.02</v>
      </c>
      <c r="H188" s="12">
        <v>15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/>
      <c r="P188" s="12"/>
      <c r="Q188" s="12"/>
      <c r="R188" s="12"/>
      <c r="S188" s="12"/>
      <c r="T188" s="12">
        <v>0</v>
      </c>
      <c r="U188" s="2">
        <f t="shared" si="17"/>
        <v>15081.541020426899</v>
      </c>
      <c r="V188" s="2">
        <f t="shared" si="18"/>
        <v>15</v>
      </c>
      <c r="W188" t="s">
        <v>27</v>
      </c>
      <c r="X188" s="2">
        <f>SUM(U275:U305)</f>
        <v>496356.23781923472</v>
      </c>
    </row>
    <row r="189" spans="1:25" ht="17">
      <c r="A189" s="8">
        <v>43592</v>
      </c>
      <c r="B189" s="12">
        <v>3</v>
      </c>
      <c r="C189" s="12">
        <v>6000</v>
      </c>
      <c r="D189">
        <v>50297.038822320072</v>
      </c>
      <c r="G189" s="13">
        <v>0.02</v>
      </c>
      <c r="H189" s="12">
        <v>15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/>
      <c r="P189" s="12"/>
      <c r="Q189" s="12"/>
      <c r="R189" s="12"/>
      <c r="S189" s="12"/>
      <c r="T189" s="12">
        <v>0</v>
      </c>
      <c r="U189" s="2">
        <f t="shared" si="17"/>
        <v>15089.111646696021</v>
      </c>
      <c r="V189" s="2">
        <f t="shared" si="18"/>
        <v>15</v>
      </c>
      <c r="W189" t="s">
        <v>28</v>
      </c>
      <c r="X189" s="2">
        <f>SUM(U306:U335)</f>
        <v>489349.35922631249</v>
      </c>
    </row>
    <row r="190" spans="1:25">
      <c r="A190" s="8">
        <v>43593</v>
      </c>
      <c r="B190" s="12">
        <v>3</v>
      </c>
      <c r="C190" s="12">
        <v>6000</v>
      </c>
      <c r="D190">
        <v>50322.4668670342</v>
      </c>
      <c r="G190" s="13">
        <v>0.02</v>
      </c>
      <c r="H190" s="12">
        <v>15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/>
      <c r="P190" s="12"/>
      <c r="Q190" s="12"/>
      <c r="R190" s="12"/>
      <c r="S190" s="12"/>
      <c r="T190" s="12">
        <v>0</v>
      </c>
      <c r="U190" s="2">
        <f t="shared" si="17"/>
        <v>15096.74006011026</v>
      </c>
      <c r="V190" s="2">
        <f t="shared" si="18"/>
        <v>15</v>
      </c>
    </row>
    <row r="191" spans="1:25">
      <c r="A191" s="8">
        <v>43594</v>
      </c>
      <c r="B191" s="12">
        <v>3</v>
      </c>
      <c r="C191" s="12">
        <v>6000</v>
      </c>
      <c r="D191">
        <v>50348.08319295408</v>
      </c>
      <c r="G191" s="13">
        <v>0.02</v>
      </c>
      <c r="H191" s="12">
        <v>15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/>
      <c r="P191" s="12"/>
      <c r="Q191" s="12"/>
      <c r="R191" s="12"/>
      <c r="S191" s="12"/>
      <c r="T191" s="12">
        <v>0</v>
      </c>
      <c r="U191" s="2">
        <f t="shared" si="17"/>
        <v>15104.424957886224</v>
      </c>
      <c r="V191" s="2">
        <f t="shared" si="18"/>
        <v>15</v>
      </c>
    </row>
    <row r="192" spans="1:25">
      <c r="A192" s="8">
        <v>43595</v>
      </c>
      <c r="B192" s="12">
        <v>3</v>
      </c>
      <c r="C192" s="12">
        <v>6000</v>
      </c>
      <c r="D192">
        <v>50373.883559110851</v>
      </c>
      <c r="G192" s="13">
        <v>0.02</v>
      </c>
      <c r="H192" s="12">
        <v>15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/>
      <c r="P192" s="12"/>
      <c r="Q192" s="12"/>
      <c r="R192" s="12"/>
      <c r="S192" s="12"/>
      <c r="T192" s="12">
        <v>0</v>
      </c>
      <c r="U192" s="2">
        <f t="shared" si="17"/>
        <v>15112.165067733255</v>
      </c>
      <c r="V192" s="2">
        <f t="shared" si="18"/>
        <v>15</v>
      </c>
    </row>
    <row r="193" spans="1:22">
      <c r="A193" s="8">
        <v>43596</v>
      </c>
      <c r="B193" s="12">
        <v>3</v>
      </c>
      <c r="C193" s="12">
        <v>6000</v>
      </c>
      <c r="D193">
        <v>50399.863823363441</v>
      </c>
      <c r="G193" s="13">
        <v>0.02</v>
      </c>
      <c r="H193" s="12">
        <v>15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/>
      <c r="P193" s="12"/>
      <c r="Q193" s="12"/>
      <c r="R193" s="12"/>
      <c r="S193" s="12"/>
      <c r="T193" s="12">
        <v>0</v>
      </c>
      <c r="U193" s="2">
        <f t="shared" si="17"/>
        <v>15119.959147009033</v>
      </c>
      <c r="V193" s="2">
        <f t="shared" si="18"/>
        <v>15</v>
      </c>
    </row>
    <row r="194" spans="1:22">
      <c r="A194" s="8">
        <v>43597</v>
      </c>
      <c r="B194" s="12">
        <v>3</v>
      </c>
      <c r="C194" s="12">
        <v>6000</v>
      </c>
      <c r="D194">
        <v>50426.019939675665</v>
      </c>
      <c r="G194" s="13">
        <v>0.02</v>
      </c>
      <c r="H194" s="12">
        <v>15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/>
      <c r="P194" s="12"/>
      <c r="Q194" s="12"/>
      <c r="R194" s="12"/>
      <c r="S194" s="12"/>
      <c r="T194" s="12">
        <v>0</v>
      </c>
      <c r="U194" s="2">
        <f t="shared" ref="U194:U257" si="24">D194*G194*(H194/(1-SUM(I194:T194)))</f>
        <v>15127.8059819027</v>
      </c>
      <c r="V194" s="2">
        <f t="shared" ref="V194:V257" si="25">H194/(1-SUM(I194:T194))</f>
        <v>15</v>
      </c>
    </row>
    <row r="195" spans="1:22">
      <c r="A195" s="8">
        <v>43598</v>
      </c>
      <c r="B195" s="12">
        <v>3</v>
      </c>
      <c r="C195" s="12">
        <v>6000</v>
      </c>
      <c r="D195">
        <v>50452.347955481433</v>
      </c>
      <c r="G195" s="13">
        <v>0.02</v>
      </c>
      <c r="H195" s="12">
        <v>15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/>
      <c r="P195" s="12"/>
      <c r="Q195" s="12"/>
      <c r="R195" s="12"/>
      <c r="S195" s="12"/>
      <c r="T195" s="12">
        <v>0</v>
      </c>
      <c r="U195" s="2">
        <f t="shared" si="24"/>
        <v>15135.704386644431</v>
      </c>
      <c r="V195" s="2">
        <f t="shared" si="25"/>
        <v>15</v>
      </c>
    </row>
    <row r="196" spans="1:22">
      <c r="A196" s="8">
        <v>43599</v>
      </c>
      <c r="B196" s="12">
        <v>3</v>
      </c>
      <c r="C196" s="12">
        <v>6000</v>
      </c>
      <c r="D196">
        <v>50478.844009135035</v>
      </c>
      <c r="G196" s="13">
        <v>0.02</v>
      </c>
      <c r="H196" s="12">
        <v>15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/>
      <c r="P196" s="12"/>
      <c r="Q196" s="12"/>
      <c r="R196" s="12"/>
      <c r="S196" s="12"/>
      <c r="T196" s="12">
        <v>0</v>
      </c>
      <c r="U196" s="2">
        <f t="shared" si="24"/>
        <v>15143.653202740512</v>
      </c>
      <c r="V196" s="2">
        <f t="shared" si="25"/>
        <v>15</v>
      </c>
    </row>
    <row r="197" spans="1:22">
      <c r="A197" s="8">
        <v>43600</v>
      </c>
      <c r="B197" s="12">
        <v>3</v>
      </c>
      <c r="C197" s="12">
        <v>6000</v>
      </c>
      <c r="D197">
        <v>50505.504327443072</v>
      </c>
      <c r="G197" s="13">
        <v>0.02</v>
      </c>
      <c r="H197" s="12">
        <v>15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/>
      <c r="P197" s="12"/>
      <c r="Q197" s="12"/>
      <c r="R197" s="12"/>
      <c r="S197" s="12"/>
      <c r="T197" s="12">
        <v>0</v>
      </c>
      <c r="U197" s="2">
        <f t="shared" si="24"/>
        <v>15151.651298232922</v>
      </c>
      <c r="V197" s="2">
        <f t="shared" si="25"/>
        <v>15</v>
      </c>
    </row>
    <row r="198" spans="1:22">
      <c r="A198" s="8">
        <v>43601</v>
      </c>
      <c r="B198" s="12">
        <v>3</v>
      </c>
      <c r="C198" s="12">
        <v>6000</v>
      </c>
      <c r="D198">
        <v>50532.325223275198</v>
      </c>
      <c r="G198" s="13">
        <v>0.02</v>
      </c>
      <c r="H198" s="12">
        <v>15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/>
      <c r="P198" s="12"/>
      <c r="Q198" s="12"/>
      <c r="R198" s="12"/>
      <c r="S198" s="12"/>
      <c r="T198" s="12">
        <v>0</v>
      </c>
      <c r="U198" s="2">
        <f t="shared" si="24"/>
        <v>15159.697566982561</v>
      </c>
      <c r="V198" s="2">
        <f t="shared" si="25"/>
        <v>15</v>
      </c>
    </row>
    <row r="199" spans="1:22">
      <c r="A199" s="8">
        <v>43602</v>
      </c>
      <c r="B199" s="12">
        <v>3</v>
      </c>
      <c r="C199" s="12">
        <v>6000</v>
      </c>
      <c r="D199">
        <v>50559.303093250695</v>
      </c>
      <c r="G199" s="13">
        <v>0.02</v>
      </c>
      <c r="H199" s="12">
        <v>15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/>
      <c r="P199" s="12"/>
      <c r="Q199" s="12"/>
      <c r="R199" s="12"/>
      <c r="S199" s="12"/>
      <c r="T199" s="12">
        <v>0</v>
      </c>
      <c r="U199" s="2">
        <f t="shared" si="24"/>
        <v>15167.790927975209</v>
      </c>
      <c r="V199" s="2">
        <f t="shared" si="25"/>
        <v>15</v>
      </c>
    </row>
    <row r="200" spans="1:22">
      <c r="A200" s="8">
        <v>43603</v>
      </c>
      <c r="B200" s="12">
        <v>3</v>
      </c>
      <c r="C200" s="12">
        <v>6000</v>
      </c>
      <c r="D200">
        <v>50586.434415498064</v>
      </c>
      <c r="G200" s="13">
        <v>0.02</v>
      </c>
      <c r="H200" s="12">
        <v>15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/>
      <c r="P200" s="12"/>
      <c r="Q200" s="12"/>
      <c r="R200" s="12"/>
      <c r="S200" s="12"/>
      <c r="T200" s="12">
        <v>0</v>
      </c>
      <c r="U200" s="2">
        <f t="shared" si="24"/>
        <v>15175.93032464942</v>
      </c>
      <c r="V200" s="2">
        <f t="shared" si="25"/>
        <v>15</v>
      </c>
    </row>
    <row r="201" spans="1:22">
      <c r="A201" s="8">
        <v>43604</v>
      </c>
      <c r="B201" s="12">
        <v>3</v>
      </c>
      <c r="C201" s="12">
        <v>6000</v>
      </c>
      <c r="D201">
        <v>50613.715747484996</v>
      </c>
      <c r="G201" s="13">
        <v>0.02</v>
      </c>
      <c r="H201" s="12">
        <v>15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/>
      <c r="P201" s="12"/>
      <c r="Q201" s="12"/>
      <c r="R201" s="12"/>
      <c r="S201" s="12"/>
      <c r="T201" s="12">
        <v>0</v>
      </c>
      <c r="U201" s="2">
        <f t="shared" si="24"/>
        <v>15184.114724245499</v>
      </c>
      <c r="V201" s="2">
        <f t="shared" si="25"/>
        <v>15</v>
      </c>
    </row>
    <row r="202" spans="1:22">
      <c r="A202" s="8">
        <v>43605</v>
      </c>
      <c r="B202" s="12">
        <v>3</v>
      </c>
      <c r="C202" s="12">
        <v>6000</v>
      </c>
      <c r="D202">
        <v>50641.14372391635</v>
      </c>
      <c r="G202" s="13">
        <v>0.02</v>
      </c>
      <c r="H202" s="12">
        <v>15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/>
      <c r="P202" s="12"/>
      <c r="Q202" s="12"/>
      <c r="R202" s="12"/>
      <c r="S202" s="12"/>
      <c r="T202" s="12">
        <v>0</v>
      </c>
      <c r="U202" s="2">
        <f t="shared" si="24"/>
        <v>15192.343117174905</v>
      </c>
      <c r="V202" s="2">
        <f t="shared" si="25"/>
        <v>15</v>
      </c>
    </row>
    <row r="203" spans="1:22">
      <c r="A203" s="8">
        <v>43606</v>
      </c>
      <c r="B203" s="12">
        <v>3</v>
      </c>
      <c r="C203" s="12">
        <v>6000</v>
      </c>
      <c r="D203">
        <v>50668.715054697197</v>
      </c>
      <c r="G203" s="13">
        <v>0.02</v>
      </c>
      <c r="H203" s="12">
        <v>15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/>
      <c r="P203" s="12"/>
      <c r="Q203" s="12"/>
      <c r="R203" s="12"/>
      <c r="S203" s="12"/>
      <c r="T203" s="12">
        <v>0</v>
      </c>
      <c r="U203" s="2">
        <f t="shared" si="24"/>
        <v>15200.614516409159</v>
      </c>
      <c r="V203" s="2">
        <f t="shared" si="25"/>
        <v>15</v>
      </c>
    </row>
    <row r="204" spans="1:22">
      <c r="A204" s="8">
        <v>43607</v>
      </c>
      <c r="B204" s="12">
        <v>3</v>
      </c>
      <c r="C204" s="12">
        <v>6000</v>
      </c>
      <c r="D204">
        <v>50696.426522959257</v>
      </c>
      <c r="G204" s="13">
        <v>0.02</v>
      </c>
      <c r="H204" s="12">
        <v>15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/>
      <c r="P204" s="12"/>
      <c r="Q204" s="12"/>
      <c r="R204" s="12"/>
      <c r="S204" s="12"/>
      <c r="T204" s="12">
        <v>0</v>
      </c>
      <c r="U204" s="2">
        <f t="shared" si="24"/>
        <v>15208.927956887777</v>
      </c>
      <c r="V204" s="2">
        <f t="shared" si="25"/>
        <v>15</v>
      </c>
    </row>
    <row r="205" spans="1:22">
      <c r="A205" s="8">
        <v>43608</v>
      </c>
      <c r="B205" s="12">
        <v>3</v>
      </c>
      <c r="C205" s="12">
        <v>6000</v>
      </c>
      <c r="D205">
        <v>50724.274983147865</v>
      </c>
      <c r="G205" s="13">
        <v>0.02</v>
      </c>
      <c r="H205" s="12">
        <v>15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/>
      <c r="P205" s="12"/>
      <c r="Q205" s="12"/>
      <c r="R205" s="12"/>
      <c r="S205" s="12"/>
      <c r="T205" s="12">
        <v>0</v>
      </c>
      <c r="U205" s="2">
        <f t="shared" si="24"/>
        <v>15217.28249494436</v>
      </c>
      <c r="V205" s="2">
        <f t="shared" si="25"/>
        <v>15</v>
      </c>
    </row>
    <row r="206" spans="1:22">
      <c r="A206" s="8">
        <v>43609</v>
      </c>
      <c r="B206" s="12">
        <v>3</v>
      </c>
      <c r="C206" s="12">
        <v>6000</v>
      </c>
      <c r="D206">
        <v>50752.257359167685</v>
      </c>
      <c r="G206" s="13">
        <v>0.02</v>
      </c>
      <c r="H206" s="12">
        <v>15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/>
      <c r="P206" s="12"/>
      <c r="Q206" s="12"/>
      <c r="R206" s="12"/>
      <c r="S206" s="12"/>
      <c r="T206" s="12">
        <v>0</v>
      </c>
      <c r="U206" s="2">
        <f t="shared" si="24"/>
        <v>15225.677207750306</v>
      </c>
      <c r="V206" s="2">
        <f t="shared" si="25"/>
        <v>15</v>
      </c>
    </row>
    <row r="207" spans="1:22">
      <c r="A207" s="8">
        <v>43610</v>
      </c>
      <c r="B207" s="12">
        <v>3</v>
      </c>
      <c r="C207" s="12">
        <v>6000</v>
      </c>
      <c r="D207">
        <v>50780.37064258496</v>
      </c>
      <c r="G207" s="13">
        <v>0.02</v>
      </c>
      <c r="H207" s="12">
        <v>15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/>
      <c r="P207" s="12"/>
      <c r="Q207" s="12"/>
      <c r="R207" s="12"/>
      <c r="S207" s="12"/>
      <c r="T207" s="12">
        <v>0</v>
      </c>
      <c r="U207" s="2">
        <f t="shared" si="24"/>
        <v>15234.111192775488</v>
      </c>
      <c r="V207" s="2">
        <f t="shared" si="25"/>
        <v>15</v>
      </c>
    </row>
    <row r="208" spans="1:22">
      <c r="A208" s="8">
        <v>43611</v>
      </c>
      <c r="B208" s="12">
        <v>3</v>
      </c>
      <c r="C208" s="12">
        <v>6000</v>
      </c>
      <c r="D208">
        <v>50808.611890884313</v>
      </c>
      <c r="G208" s="13">
        <v>0.02</v>
      </c>
      <c r="H208" s="12">
        <v>15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/>
      <c r="P208" s="12"/>
      <c r="Q208" s="12"/>
      <c r="R208" s="12"/>
      <c r="S208" s="12"/>
      <c r="T208" s="12">
        <v>0</v>
      </c>
      <c r="U208" s="2">
        <f t="shared" si="24"/>
        <v>15242.583567265296</v>
      </c>
      <c r="V208" s="2">
        <f t="shared" si="25"/>
        <v>15</v>
      </c>
    </row>
    <row r="209" spans="1:22">
      <c r="A209" s="8">
        <v>43612</v>
      </c>
      <c r="B209" s="12">
        <v>3</v>
      </c>
      <c r="C209" s="12">
        <v>6000</v>
      </c>
      <c r="D209">
        <v>50836.978225778163</v>
      </c>
      <c r="G209" s="13">
        <v>0.02</v>
      </c>
      <c r="H209" s="12">
        <v>15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/>
      <c r="P209" s="12"/>
      <c r="Q209" s="12"/>
      <c r="R209" s="12"/>
      <c r="S209" s="12"/>
      <c r="T209" s="12">
        <v>0</v>
      </c>
      <c r="U209" s="2">
        <f t="shared" si="24"/>
        <v>15251.09346773345</v>
      </c>
      <c r="V209" s="2">
        <f t="shared" si="25"/>
        <v>15</v>
      </c>
    </row>
    <row r="210" spans="1:22">
      <c r="A210" s="8">
        <v>43613</v>
      </c>
      <c r="B210" s="12">
        <v>3</v>
      </c>
      <c r="C210" s="12">
        <v>6000</v>
      </c>
      <c r="D210">
        <v>50865.466831567086</v>
      </c>
      <c r="G210" s="13">
        <v>0.02</v>
      </c>
      <c r="H210" s="12">
        <v>15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/>
      <c r="P210" s="12"/>
      <c r="Q210" s="12"/>
      <c r="R210" s="12"/>
      <c r="S210" s="12"/>
      <c r="T210" s="12">
        <v>0</v>
      </c>
      <c r="U210" s="2">
        <f t="shared" si="24"/>
        <v>15259.640049470125</v>
      </c>
      <c r="V210" s="2">
        <f t="shared" si="25"/>
        <v>15</v>
      </c>
    </row>
    <row r="211" spans="1:22">
      <c r="A211" s="8">
        <v>43614</v>
      </c>
      <c r="B211" s="12">
        <v>3</v>
      </c>
      <c r="C211" s="12">
        <v>6000</v>
      </c>
      <c r="D211">
        <v>50894.074953549003</v>
      </c>
      <c r="G211" s="13">
        <v>0.02</v>
      </c>
      <c r="H211" s="12">
        <v>15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/>
      <c r="P211" s="12"/>
      <c r="Q211" s="12"/>
      <c r="R211" s="12"/>
      <c r="S211" s="12"/>
      <c r="T211" s="12">
        <v>0</v>
      </c>
      <c r="U211" s="2">
        <f t="shared" si="24"/>
        <v>15268.222486064702</v>
      </c>
      <c r="V211" s="2">
        <f t="shared" si="25"/>
        <v>15</v>
      </c>
    </row>
    <row r="212" spans="1:22">
      <c r="A212" s="8">
        <v>43615</v>
      </c>
      <c r="B212" s="12">
        <v>3</v>
      </c>
      <c r="C212" s="12">
        <v>6000</v>
      </c>
      <c r="D212">
        <v>50922.799896476005</v>
      </c>
      <c r="G212" s="13">
        <v>0.02</v>
      </c>
      <c r="H212" s="12">
        <v>15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/>
      <c r="P212" s="12"/>
      <c r="Q212" s="12"/>
      <c r="R212" s="12"/>
      <c r="S212" s="12"/>
      <c r="T212" s="12">
        <v>0</v>
      </c>
      <c r="U212" s="2">
        <f t="shared" si="24"/>
        <v>15276.839968942801</v>
      </c>
      <c r="V212" s="2">
        <f t="shared" si="25"/>
        <v>15</v>
      </c>
    </row>
    <row r="213" spans="1:22">
      <c r="A213" s="8">
        <v>43616</v>
      </c>
      <c r="B213" s="12">
        <v>3</v>
      </c>
      <c r="C213" s="12">
        <v>6000</v>
      </c>
      <c r="D213">
        <v>50951.639023056647</v>
      </c>
      <c r="G213" s="13">
        <v>0.02</v>
      </c>
      <c r="H213" s="12">
        <v>15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/>
      <c r="P213" s="12"/>
      <c r="Q213" s="12"/>
      <c r="R213" s="12"/>
      <c r="S213" s="12"/>
      <c r="T213" s="12">
        <v>0</v>
      </c>
      <c r="U213" s="2">
        <f t="shared" si="24"/>
        <v>15285.491706916993</v>
      </c>
      <c r="V213" s="2">
        <f t="shared" si="25"/>
        <v>15</v>
      </c>
    </row>
    <row r="214" spans="1:22" s="17" customFormat="1">
      <c r="A214" s="15">
        <v>43617</v>
      </c>
      <c r="B214" s="12">
        <v>3</v>
      </c>
      <c r="C214" s="12">
        <v>6000</v>
      </c>
      <c r="D214" s="17">
        <v>50980.589752502623</v>
      </c>
      <c r="G214" s="13">
        <v>0.02</v>
      </c>
      <c r="H214" s="12">
        <v>15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/>
      <c r="P214" s="12"/>
      <c r="Q214" s="12"/>
      <c r="R214" s="12"/>
      <c r="S214" s="12"/>
      <c r="T214" s="12">
        <v>0</v>
      </c>
      <c r="U214" s="19">
        <f t="shared" si="24"/>
        <v>15294.176925750788</v>
      </c>
      <c r="V214" s="19">
        <f t="shared" si="25"/>
        <v>15</v>
      </c>
    </row>
    <row r="215" spans="1:22">
      <c r="A215" s="8">
        <v>43618</v>
      </c>
      <c r="B215" s="12">
        <v>3</v>
      </c>
      <c r="C215" s="12">
        <v>6000</v>
      </c>
      <c r="D215">
        <v>51009.649559117985</v>
      </c>
      <c r="G215" s="13">
        <v>0.02</v>
      </c>
      <c r="H215" s="12">
        <v>15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/>
      <c r="P215" s="12"/>
      <c r="Q215" s="12"/>
      <c r="R215" s="12"/>
      <c r="S215" s="12"/>
      <c r="T215" s="12">
        <v>0</v>
      </c>
      <c r="U215" s="2">
        <f t="shared" si="24"/>
        <v>15302.894867735396</v>
      </c>
      <c r="V215" s="2">
        <f t="shared" si="25"/>
        <v>15</v>
      </c>
    </row>
    <row r="216" spans="1:22">
      <c r="A216" s="8">
        <v>43619</v>
      </c>
      <c r="B216" s="12">
        <v>3</v>
      </c>
      <c r="C216" s="12">
        <v>6000</v>
      </c>
      <c r="D216">
        <v>51038.815970929631</v>
      </c>
      <c r="G216" s="13">
        <v>0.02</v>
      </c>
      <c r="H216" s="12">
        <v>15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/>
      <c r="P216" s="12"/>
      <c r="Q216" s="12"/>
      <c r="R216" s="12"/>
      <c r="S216" s="12"/>
      <c r="T216" s="12">
        <v>0</v>
      </c>
      <c r="U216" s="2">
        <f t="shared" si="24"/>
        <v>15311.64479127889</v>
      </c>
      <c r="V216" s="2">
        <f t="shared" si="25"/>
        <v>15</v>
      </c>
    </row>
    <row r="217" spans="1:22">
      <c r="A217" s="8">
        <v>43620</v>
      </c>
      <c r="B217" s="12">
        <v>3</v>
      </c>
      <c r="C217" s="12">
        <v>6000</v>
      </c>
      <c r="D217">
        <v>51068.086568357605</v>
      </c>
      <c r="G217" s="13">
        <v>0.02</v>
      </c>
      <c r="H217" s="12">
        <v>15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/>
      <c r="P217" s="12"/>
      <c r="Q217" s="12"/>
      <c r="R217" s="12"/>
      <c r="S217" s="12"/>
      <c r="T217" s="12">
        <v>0</v>
      </c>
      <c r="U217" s="2">
        <f t="shared" si="24"/>
        <v>15320.425970507282</v>
      </c>
      <c r="V217" s="2">
        <f t="shared" si="25"/>
        <v>15</v>
      </c>
    </row>
    <row r="218" spans="1:22">
      <c r="A218" s="8">
        <v>43621</v>
      </c>
      <c r="B218" s="12">
        <v>3</v>
      </c>
      <c r="C218" s="12">
        <v>6000</v>
      </c>
      <c r="D218">
        <v>51097.458982923956</v>
      </c>
      <c r="G218" s="13">
        <v>0.02</v>
      </c>
      <c r="H218" s="12">
        <v>15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/>
      <c r="P218" s="12"/>
      <c r="Q218" s="12"/>
      <c r="R218" s="12"/>
      <c r="S218" s="12"/>
      <c r="T218" s="12">
        <v>0</v>
      </c>
      <c r="U218" s="2">
        <f t="shared" si="24"/>
        <v>15329.237694877187</v>
      </c>
      <c r="V218" s="2">
        <f t="shared" si="25"/>
        <v>15</v>
      </c>
    </row>
    <row r="219" spans="1:22">
      <c r="A219" s="8">
        <v>43622</v>
      </c>
      <c r="B219" s="12">
        <v>3</v>
      </c>
      <c r="C219" s="12">
        <v>6000</v>
      </c>
      <c r="D219">
        <v>51126.930895998703</v>
      </c>
      <c r="G219" s="13">
        <v>0.02</v>
      </c>
      <c r="H219" s="12">
        <v>15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/>
      <c r="P219" s="12"/>
      <c r="Q219" s="12"/>
      <c r="R219" s="12"/>
      <c r="S219" s="12"/>
      <c r="T219" s="12">
        <v>0</v>
      </c>
      <c r="U219" s="2">
        <f t="shared" si="24"/>
        <v>15338.079268799611</v>
      </c>
      <c r="V219" s="2">
        <f t="shared" si="25"/>
        <v>15</v>
      </c>
    </row>
    <row r="220" spans="1:22">
      <c r="A220" s="8">
        <v>43623</v>
      </c>
      <c r="B220" s="12">
        <v>3</v>
      </c>
      <c r="C220" s="12">
        <v>6000</v>
      </c>
      <c r="D220">
        <v>51156.500037581878</v>
      </c>
      <c r="G220" s="13">
        <v>0.02</v>
      </c>
      <c r="H220" s="12">
        <v>15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/>
      <c r="P220" s="12"/>
      <c r="Q220" s="12"/>
      <c r="R220" s="12"/>
      <c r="S220" s="12"/>
      <c r="T220" s="12">
        <v>0</v>
      </c>
      <c r="U220" s="2">
        <f t="shared" si="24"/>
        <v>15346.950011274563</v>
      </c>
      <c r="V220" s="2">
        <f t="shared" si="25"/>
        <v>15</v>
      </c>
    </row>
    <row r="221" spans="1:22">
      <c r="A221" s="8">
        <v>43624</v>
      </c>
      <c r="B221" s="12">
        <v>3</v>
      </c>
      <c r="C221" s="12">
        <v>6000</v>
      </c>
      <c r="D221">
        <v>51186.164185120309</v>
      </c>
      <c r="G221" s="13">
        <v>0.02</v>
      </c>
      <c r="H221" s="12">
        <v>15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/>
      <c r="P221" s="12"/>
      <c r="Q221" s="12"/>
      <c r="R221" s="12"/>
      <c r="S221" s="12"/>
      <c r="T221" s="12">
        <v>0</v>
      </c>
      <c r="U221" s="2">
        <f t="shared" si="24"/>
        <v>15355.849255536094</v>
      </c>
      <c r="V221" s="2">
        <f t="shared" si="25"/>
        <v>15</v>
      </c>
    </row>
    <row r="222" spans="1:22">
      <c r="A222" s="8">
        <v>43625</v>
      </c>
      <c r="B222" s="12">
        <v>3</v>
      </c>
      <c r="C222" s="12">
        <v>6000</v>
      </c>
      <c r="D222">
        <v>51215.921162358063</v>
      </c>
      <c r="G222" s="13">
        <v>0.02</v>
      </c>
      <c r="H222" s="12">
        <v>15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/>
      <c r="P222" s="12"/>
      <c r="Q222" s="12"/>
      <c r="R222" s="12"/>
      <c r="S222" s="12"/>
      <c r="T222" s="12">
        <v>0</v>
      </c>
      <c r="U222" s="2">
        <f t="shared" si="24"/>
        <v>15364.776348707419</v>
      </c>
      <c r="V222" s="2">
        <f t="shared" si="25"/>
        <v>15</v>
      </c>
    </row>
    <row r="223" spans="1:22">
      <c r="A223" s="8">
        <v>43626</v>
      </c>
      <c r="B223" s="12">
        <v>3</v>
      </c>
      <c r="C223" s="12">
        <v>6000</v>
      </c>
      <c r="D223">
        <v>51245.768838219403</v>
      </c>
      <c r="G223" s="13">
        <v>0.02</v>
      </c>
      <c r="H223" s="12">
        <v>15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/>
      <c r="P223" s="12"/>
      <c r="Q223" s="12"/>
      <c r="R223" s="12"/>
      <c r="S223" s="12"/>
      <c r="T223" s="12">
        <v>0</v>
      </c>
      <c r="U223" s="2">
        <f t="shared" si="24"/>
        <v>15373.730651465823</v>
      </c>
      <c r="V223" s="2">
        <f t="shared" si="25"/>
        <v>15</v>
      </c>
    </row>
    <row r="224" spans="1:22">
      <c r="A224" s="8">
        <v>43627</v>
      </c>
      <c r="B224" s="12">
        <v>3</v>
      </c>
      <c r="C224" s="12">
        <v>6000</v>
      </c>
      <c r="D224">
        <v>51275.705125723274</v>
      </c>
      <c r="G224" s="13">
        <v>0.02</v>
      </c>
      <c r="H224" s="12">
        <v>15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/>
      <c r="P224" s="12"/>
      <c r="Q224" s="12"/>
      <c r="R224" s="12"/>
      <c r="S224" s="12"/>
      <c r="T224" s="12">
        <v>0</v>
      </c>
      <c r="U224" s="2">
        <f t="shared" si="24"/>
        <v>15382.711537716983</v>
      </c>
      <c r="V224" s="2">
        <f t="shared" si="25"/>
        <v>15</v>
      </c>
    </row>
    <row r="225" spans="1:22">
      <c r="A225" s="8">
        <v>43628</v>
      </c>
      <c r="B225" s="12">
        <v>3</v>
      </c>
      <c r="C225" s="12">
        <v>6000</v>
      </c>
      <c r="D225">
        <v>51305.727980928175</v>
      </c>
      <c r="G225" s="13">
        <v>0.02</v>
      </c>
      <c r="H225" s="12">
        <v>15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/>
      <c r="P225" s="12"/>
      <c r="Q225" s="12"/>
      <c r="R225" s="12"/>
      <c r="S225" s="12"/>
      <c r="T225" s="12">
        <v>0</v>
      </c>
      <c r="U225" s="2">
        <f t="shared" si="24"/>
        <v>15391.718394278454</v>
      </c>
      <c r="V225" s="2">
        <f t="shared" si="25"/>
        <v>15</v>
      </c>
    </row>
    <row r="226" spans="1:22">
      <c r="A226" s="8">
        <v>43629</v>
      </c>
      <c r="B226" s="12">
        <v>3</v>
      </c>
      <c r="C226" s="12">
        <v>6000</v>
      </c>
      <c r="D226">
        <v>51335.835401906574</v>
      </c>
      <c r="G226" s="13">
        <v>0.02</v>
      </c>
      <c r="H226" s="12">
        <v>15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/>
      <c r="P226" s="12"/>
      <c r="Q226" s="12"/>
      <c r="R226" s="12"/>
      <c r="S226" s="12"/>
      <c r="T226" s="12">
        <v>0</v>
      </c>
      <c r="U226" s="2">
        <f t="shared" si="24"/>
        <v>15400.750620571971</v>
      </c>
      <c r="V226" s="2">
        <f t="shared" si="25"/>
        <v>15</v>
      </c>
    </row>
    <row r="227" spans="1:22">
      <c r="A227" s="8">
        <v>43630</v>
      </c>
      <c r="B227" s="12">
        <v>3</v>
      </c>
      <c r="C227" s="12">
        <v>6000</v>
      </c>
      <c r="D227">
        <v>51366.025427747794</v>
      </c>
      <c r="G227" s="13">
        <v>0.02</v>
      </c>
      <c r="H227" s="12">
        <v>15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/>
      <c r="P227" s="12"/>
      <c r="Q227" s="12"/>
      <c r="R227" s="12"/>
      <c r="S227" s="12"/>
      <c r="T227" s="12">
        <v>0</v>
      </c>
      <c r="U227" s="2">
        <f t="shared" si="24"/>
        <v>15409.807628324339</v>
      </c>
      <c r="V227" s="2">
        <f t="shared" si="25"/>
        <v>15</v>
      </c>
    </row>
    <row r="228" spans="1:22">
      <c r="A228" s="8">
        <v>43631</v>
      </c>
      <c r="B228" s="12">
        <v>3</v>
      </c>
      <c r="C228" s="12">
        <v>6000</v>
      </c>
      <c r="D228">
        <v>51396.296137588564</v>
      </c>
      <c r="G228" s="13">
        <v>0.02</v>
      </c>
      <c r="H228" s="12">
        <v>15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/>
      <c r="P228" s="12"/>
      <c r="Q228" s="12"/>
      <c r="R228" s="12"/>
      <c r="S228" s="12"/>
      <c r="T228" s="12">
        <v>0</v>
      </c>
      <c r="U228" s="2">
        <f t="shared" si="24"/>
        <v>15418.88884127657</v>
      </c>
      <c r="V228" s="2">
        <f t="shared" si="25"/>
        <v>15</v>
      </c>
    </row>
    <row r="229" spans="1:22">
      <c r="A229" s="8">
        <v>43632</v>
      </c>
      <c r="B229" s="12">
        <v>3</v>
      </c>
      <c r="C229" s="12">
        <v>6000</v>
      </c>
      <c r="D229">
        <v>51426.64564967023</v>
      </c>
      <c r="G229" s="13">
        <v>0.02</v>
      </c>
      <c r="H229" s="12">
        <v>15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/>
      <c r="P229" s="12"/>
      <c r="Q229" s="12"/>
      <c r="R229" s="12"/>
      <c r="S229" s="12"/>
      <c r="T229" s="12">
        <v>0</v>
      </c>
      <c r="U229" s="2">
        <f t="shared" si="24"/>
        <v>15427.993694901068</v>
      </c>
      <c r="V229" s="2">
        <f t="shared" si="25"/>
        <v>15</v>
      </c>
    </row>
    <row r="230" spans="1:22">
      <c r="A230" s="8">
        <v>43633</v>
      </c>
      <c r="B230" s="12">
        <v>3</v>
      </c>
      <c r="C230" s="12">
        <v>6000</v>
      </c>
      <c r="D230">
        <v>51457.072120421901</v>
      </c>
      <c r="G230" s="13">
        <v>0.02</v>
      </c>
      <c r="H230" s="12">
        <v>15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/>
      <c r="P230" s="12"/>
      <c r="Q230" s="12"/>
      <c r="R230" s="12"/>
      <c r="S230" s="12"/>
      <c r="T230" s="12">
        <v>0</v>
      </c>
      <c r="U230" s="2">
        <f t="shared" si="24"/>
        <v>15437.121636126571</v>
      </c>
      <c r="V230" s="2">
        <f t="shared" si="25"/>
        <v>15</v>
      </c>
    </row>
    <row r="231" spans="1:22">
      <c r="A231" s="8">
        <v>43634</v>
      </c>
      <c r="B231" s="12">
        <v>3</v>
      </c>
      <c r="C231" s="12">
        <v>6000</v>
      </c>
      <c r="D231">
        <v>51487.573743568675</v>
      </c>
      <c r="G231" s="13">
        <v>0.02</v>
      </c>
      <c r="H231" s="12">
        <v>15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/>
      <c r="P231" s="12"/>
      <c r="Q231" s="12"/>
      <c r="R231" s="12"/>
      <c r="S231" s="12"/>
      <c r="T231" s="12">
        <v>0</v>
      </c>
      <c r="U231" s="2">
        <f t="shared" si="24"/>
        <v>15446.272123070605</v>
      </c>
      <c r="V231" s="2">
        <f t="shared" si="25"/>
        <v>15</v>
      </c>
    </row>
    <row r="232" spans="1:22">
      <c r="A232" s="8">
        <v>43635</v>
      </c>
      <c r="B232" s="12">
        <v>3</v>
      </c>
      <c r="C232" s="12">
        <v>6000</v>
      </c>
      <c r="D232">
        <v>51518.148749264059</v>
      </c>
      <c r="G232" s="13">
        <v>0.02</v>
      </c>
      <c r="H232" s="12">
        <v>15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/>
      <c r="P232" s="12"/>
      <c r="Q232" s="12"/>
      <c r="R232" s="12"/>
      <c r="S232" s="12"/>
      <c r="T232" s="12">
        <v>0</v>
      </c>
      <c r="U232" s="2">
        <f t="shared" si="24"/>
        <v>15455.444624779218</v>
      </c>
      <c r="V232" s="2">
        <f t="shared" si="25"/>
        <v>15</v>
      </c>
    </row>
    <row r="233" spans="1:22">
      <c r="A233" s="8">
        <v>43636</v>
      </c>
      <c r="B233" s="12">
        <v>3</v>
      </c>
      <c r="C233" s="12">
        <v>6000</v>
      </c>
      <c r="D233">
        <v>51548.795403245953</v>
      </c>
      <c r="G233" s="13">
        <v>0.02</v>
      </c>
      <c r="H233" s="12">
        <v>15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/>
      <c r="P233" s="12"/>
      <c r="Q233" s="12"/>
      <c r="R233" s="12"/>
      <c r="S233" s="12"/>
      <c r="T233" s="12">
        <v>0</v>
      </c>
      <c r="U233" s="2">
        <f t="shared" si="24"/>
        <v>15464.638620973787</v>
      </c>
      <c r="V233" s="2">
        <f t="shared" si="25"/>
        <v>15</v>
      </c>
    </row>
    <row r="234" spans="1:22">
      <c r="A234" s="8">
        <v>43637</v>
      </c>
      <c r="B234" s="12">
        <v>3</v>
      </c>
      <c r="C234" s="12">
        <v>6000</v>
      </c>
      <c r="D234">
        <v>51579.512006015488</v>
      </c>
      <c r="G234" s="13">
        <v>0.02</v>
      </c>
      <c r="H234" s="12">
        <v>15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/>
      <c r="P234" s="12"/>
      <c r="Q234" s="12"/>
      <c r="R234" s="12"/>
      <c r="S234" s="12"/>
      <c r="T234" s="12">
        <v>0</v>
      </c>
      <c r="U234" s="2">
        <f t="shared" si="24"/>
        <v>15473.853601804647</v>
      </c>
      <c r="V234" s="2">
        <f t="shared" si="25"/>
        <v>15</v>
      </c>
    </row>
    <row r="235" spans="1:22">
      <c r="A235" s="8">
        <v>43638</v>
      </c>
      <c r="B235" s="12">
        <v>3</v>
      </c>
      <c r="C235" s="12">
        <v>6000</v>
      </c>
      <c r="D235">
        <v>51610.296892037775</v>
      </c>
      <c r="G235" s="13">
        <v>0.02</v>
      </c>
      <c r="H235" s="12">
        <v>15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/>
      <c r="P235" s="12"/>
      <c r="Q235" s="12"/>
      <c r="R235" s="12"/>
      <c r="S235" s="12"/>
      <c r="T235" s="12">
        <v>0</v>
      </c>
      <c r="U235" s="2">
        <f t="shared" si="24"/>
        <v>15483.089067611332</v>
      </c>
      <c r="V235" s="2">
        <f t="shared" si="25"/>
        <v>15</v>
      </c>
    </row>
    <row r="236" spans="1:22">
      <c r="A236" s="8">
        <v>43639</v>
      </c>
      <c r="B236" s="12">
        <v>3</v>
      </c>
      <c r="C236" s="12">
        <v>6000</v>
      </c>
      <c r="D236">
        <v>51641.148428964174</v>
      </c>
      <c r="G236" s="13">
        <v>0.02</v>
      </c>
      <c r="H236" s="12">
        <v>15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/>
      <c r="P236" s="12"/>
      <c r="Q236" s="12"/>
      <c r="R236" s="12"/>
      <c r="S236" s="12"/>
      <c r="T236" s="12">
        <v>0</v>
      </c>
      <c r="U236" s="2">
        <f t="shared" si="24"/>
        <v>15492.344528689253</v>
      </c>
      <c r="V236" s="2">
        <f t="shared" si="25"/>
        <v>15</v>
      </c>
    </row>
    <row r="237" spans="1:22">
      <c r="A237" s="8">
        <v>43640</v>
      </c>
      <c r="B237" s="12">
        <v>3</v>
      </c>
      <c r="C237" s="12">
        <v>6000</v>
      </c>
      <c r="D237">
        <v>51672.065016875255</v>
      </c>
      <c r="G237" s="13">
        <v>0.02</v>
      </c>
      <c r="H237" s="12">
        <v>15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/>
      <c r="P237" s="12"/>
      <c r="Q237" s="12"/>
      <c r="R237" s="12"/>
      <c r="S237" s="12"/>
      <c r="T237" s="12">
        <v>0</v>
      </c>
      <c r="U237" s="2">
        <f t="shared" si="24"/>
        <v>15501.619505062576</v>
      </c>
      <c r="V237" s="2">
        <f t="shared" si="25"/>
        <v>15</v>
      </c>
    </row>
    <row r="238" spans="1:22">
      <c r="A238" s="8">
        <v>43641</v>
      </c>
      <c r="B238" s="12">
        <v>3</v>
      </c>
      <c r="C238" s="12">
        <v>6000</v>
      </c>
      <c r="D238">
        <v>51703.045087543855</v>
      </c>
      <c r="G238" s="13">
        <v>0.02</v>
      </c>
      <c r="H238" s="12">
        <v>15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/>
      <c r="P238" s="12"/>
      <c r="Q238" s="12"/>
      <c r="R238" s="12"/>
      <c r="S238" s="12"/>
      <c r="T238" s="12">
        <v>0</v>
      </c>
      <c r="U238" s="2">
        <f t="shared" si="24"/>
        <v>15510.913526263155</v>
      </c>
      <c r="V238" s="2">
        <f t="shared" si="25"/>
        <v>15</v>
      </c>
    </row>
    <row r="239" spans="1:22">
      <c r="A239" s="8">
        <v>43642</v>
      </c>
      <c r="B239" s="12">
        <v>3</v>
      </c>
      <c r="C239" s="12">
        <v>6000</v>
      </c>
      <c r="D239">
        <v>51734.087103717597</v>
      </c>
      <c r="G239" s="13">
        <v>0.02</v>
      </c>
      <c r="H239" s="12">
        <v>15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/>
      <c r="P239" s="12"/>
      <c r="Q239" s="12"/>
      <c r="R239" s="12"/>
      <c r="S239" s="12"/>
      <c r="T239" s="12">
        <v>0</v>
      </c>
      <c r="U239" s="2">
        <f t="shared" si="24"/>
        <v>15520.226131115278</v>
      </c>
      <c r="V239" s="2">
        <f t="shared" si="25"/>
        <v>15</v>
      </c>
    </row>
    <row r="240" spans="1:22">
      <c r="A240" s="8">
        <v>43643</v>
      </c>
      <c r="B240" s="12">
        <v>3</v>
      </c>
      <c r="C240" s="12">
        <v>6000</v>
      </c>
      <c r="D240">
        <v>51765.189558420345</v>
      </c>
      <c r="G240" s="13">
        <v>0.02</v>
      </c>
      <c r="H240" s="12">
        <v>15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/>
      <c r="P240" s="12"/>
      <c r="Q240" s="12"/>
      <c r="R240" s="12"/>
      <c r="S240" s="12"/>
      <c r="T240" s="12">
        <v>0</v>
      </c>
      <c r="U240" s="2">
        <f t="shared" si="24"/>
        <v>15529.556867526102</v>
      </c>
      <c r="V240" s="2">
        <f t="shared" si="25"/>
        <v>15</v>
      </c>
    </row>
    <row r="241" spans="1:22">
      <c r="A241" s="8">
        <v>43644</v>
      </c>
      <c r="B241" s="12">
        <v>3</v>
      </c>
      <c r="C241" s="12">
        <v>6000</v>
      </c>
      <c r="D241">
        <v>51796.350974271925</v>
      </c>
      <c r="G241" s="13">
        <v>0.02</v>
      </c>
      <c r="H241" s="12">
        <v>15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/>
      <c r="P241" s="12"/>
      <c r="Q241" s="12"/>
      <c r="R241" s="12"/>
      <c r="S241" s="12"/>
      <c r="T241" s="12">
        <v>0</v>
      </c>
      <c r="U241" s="2">
        <f t="shared" si="24"/>
        <v>15538.905292281577</v>
      </c>
      <c r="V241" s="2">
        <f t="shared" si="25"/>
        <v>15</v>
      </c>
    </row>
    <row r="242" spans="1:22">
      <c r="A242" s="8">
        <v>43645</v>
      </c>
      <c r="B242" s="12">
        <v>3</v>
      </c>
      <c r="C242" s="12">
        <v>6000</v>
      </c>
      <c r="D242">
        <v>51827.569902825664</v>
      </c>
      <c r="G242" s="13">
        <v>0.02</v>
      </c>
      <c r="H242" s="12">
        <v>15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/>
      <c r="P242" s="12"/>
      <c r="Q242" s="12"/>
      <c r="R242" s="12"/>
      <c r="S242" s="12"/>
      <c r="T242" s="12">
        <v>0</v>
      </c>
      <c r="U242" s="2">
        <f t="shared" si="24"/>
        <v>15548.2709708477</v>
      </c>
      <c r="V242" s="2">
        <f t="shared" si="25"/>
        <v>15</v>
      </c>
    </row>
    <row r="243" spans="1:22">
      <c r="A243" s="8">
        <v>43646</v>
      </c>
      <c r="B243" s="12">
        <v>3</v>
      </c>
      <c r="C243" s="12">
        <v>6000</v>
      </c>
      <c r="D243">
        <v>51858.844923923127</v>
      </c>
      <c r="G243" s="13">
        <v>0.02</v>
      </c>
      <c r="H243" s="12">
        <v>15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/>
      <c r="P243" s="12"/>
      <c r="Q243" s="12"/>
      <c r="R243" s="12"/>
      <c r="S243" s="12"/>
      <c r="T243" s="12">
        <v>0</v>
      </c>
      <c r="U243" s="2">
        <f t="shared" si="24"/>
        <v>15557.653477176938</v>
      </c>
      <c r="V243" s="2">
        <f t="shared" si="25"/>
        <v>15</v>
      </c>
    </row>
    <row r="244" spans="1:22" s="17" customFormat="1">
      <c r="A244" s="15">
        <v>43647</v>
      </c>
      <c r="B244" s="12">
        <v>3</v>
      </c>
      <c r="C244" s="12">
        <v>6000</v>
      </c>
      <c r="D244" s="17">
        <v>51890.174645065548</v>
      </c>
      <c r="G244" s="13">
        <v>0.02</v>
      </c>
      <c r="H244" s="12">
        <v>15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/>
      <c r="P244" s="12"/>
      <c r="Q244" s="12"/>
      <c r="R244" s="12"/>
      <c r="S244" s="12"/>
      <c r="T244" s="12">
        <v>0</v>
      </c>
      <c r="U244" s="19">
        <f t="shared" si="24"/>
        <v>15567.052393519665</v>
      </c>
      <c r="V244" s="19">
        <f t="shared" si="25"/>
        <v>15</v>
      </c>
    </row>
    <row r="245" spans="1:22">
      <c r="A245" s="8">
        <v>43648</v>
      </c>
      <c r="B245" s="12">
        <v>3</v>
      </c>
      <c r="C245" s="12">
        <v>6000</v>
      </c>
      <c r="D245">
        <v>51921.557700801553</v>
      </c>
      <c r="G245" s="13">
        <v>0.02</v>
      </c>
      <c r="H245" s="12">
        <v>15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/>
      <c r="P245" s="12"/>
      <c r="Q245" s="12"/>
      <c r="R245" s="12"/>
      <c r="S245" s="12"/>
      <c r="T245" s="12">
        <v>0</v>
      </c>
      <c r="U245" s="2">
        <f t="shared" si="24"/>
        <v>15576.467310240467</v>
      </c>
      <c r="V245" s="2">
        <f t="shared" si="25"/>
        <v>15</v>
      </c>
    </row>
    <row r="246" spans="1:22">
      <c r="A246" s="8">
        <v>43649</v>
      </c>
      <c r="B246" s="12">
        <v>3</v>
      </c>
      <c r="C246" s="12">
        <v>6000</v>
      </c>
      <c r="D246">
        <v>51952.99275213058</v>
      </c>
      <c r="G246" s="13">
        <v>0.02</v>
      </c>
      <c r="H246" s="12">
        <v>15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/>
      <c r="P246" s="12"/>
      <c r="Q246" s="12"/>
      <c r="R246" s="12"/>
      <c r="S246" s="12"/>
      <c r="T246" s="12">
        <v>0</v>
      </c>
      <c r="U246" s="2">
        <f t="shared" si="24"/>
        <v>15585.897825639175</v>
      </c>
      <c r="V246" s="2">
        <f t="shared" si="25"/>
        <v>15</v>
      </c>
    </row>
    <row r="247" spans="1:22">
      <c r="A247" s="8">
        <v>43650</v>
      </c>
      <c r="B247" s="12">
        <v>3</v>
      </c>
      <c r="C247" s="12">
        <v>6000</v>
      </c>
      <c r="D247">
        <v>51984.478485921529</v>
      </c>
      <c r="G247" s="13">
        <v>0.02</v>
      </c>
      <c r="H247" s="12">
        <v>15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/>
      <c r="P247" s="12"/>
      <c r="Q247" s="12"/>
      <c r="R247" s="12"/>
      <c r="S247" s="12"/>
      <c r="T247" s="12">
        <v>0</v>
      </c>
      <c r="U247" s="2">
        <f t="shared" si="24"/>
        <v>15595.343545776461</v>
      </c>
      <c r="V247" s="2">
        <f t="shared" si="25"/>
        <v>15</v>
      </c>
    </row>
    <row r="248" spans="1:22">
      <c r="A248" s="8">
        <v>43651</v>
      </c>
      <c r="B248" s="12">
        <v>3</v>
      </c>
      <c r="C248" s="12">
        <v>6000</v>
      </c>
      <c r="D248">
        <v>52016.013614346331</v>
      </c>
      <c r="G248" s="13">
        <v>0.02</v>
      </c>
      <c r="H248" s="12">
        <v>15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/>
      <c r="P248" s="12"/>
      <c r="Q248" s="12"/>
      <c r="R248" s="12"/>
      <c r="S248" s="12"/>
      <c r="T248" s="12">
        <v>0</v>
      </c>
      <c r="U248" s="2">
        <f t="shared" si="24"/>
        <v>15604.8040843039</v>
      </c>
      <c r="V248" s="2">
        <f t="shared" si="25"/>
        <v>15</v>
      </c>
    </row>
    <row r="249" spans="1:22">
      <c r="A249" s="8">
        <v>43652</v>
      </c>
      <c r="B249" s="12">
        <v>3</v>
      </c>
      <c r="C249" s="12">
        <v>6000</v>
      </c>
      <c r="D249">
        <v>52047.596874327799</v>
      </c>
      <c r="G249" s="13">
        <v>0.02</v>
      </c>
      <c r="H249" s="12">
        <v>15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/>
      <c r="P249" s="12"/>
      <c r="Q249" s="12"/>
      <c r="R249" s="12"/>
      <c r="S249" s="12"/>
      <c r="T249" s="12">
        <v>0</v>
      </c>
      <c r="U249" s="2">
        <f t="shared" si="24"/>
        <v>15614.279062298341</v>
      </c>
      <c r="V249" s="2">
        <f t="shared" si="25"/>
        <v>15</v>
      </c>
    </row>
    <row r="250" spans="1:22">
      <c r="A250" s="8">
        <v>43653</v>
      </c>
      <c r="B250" s="12">
        <v>3</v>
      </c>
      <c r="C250" s="12">
        <v>6000</v>
      </c>
      <c r="D250">
        <v>52079.227027001587</v>
      </c>
      <c r="G250" s="13">
        <v>0.02</v>
      </c>
      <c r="H250" s="12">
        <v>15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/>
      <c r="P250" s="12"/>
      <c r="Q250" s="12"/>
      <c r="R250" s="12"/>
      <c r="S250" s="12"/>
      <c r="T250" s="12">
        <v>0</v>
      </c>
      <c r="U250" s="2">
        <f t="shared" si="24"/>
        <v>15623.768108100478</v>
      </c>
      <c r="V250" s="2">
        <f t="shared" si="25"/>
        <v>15</v>
      </c>
    </row>
    <row r="251" spans="1:22">
      <c r="A251" s="8">
        <v>43654</v>
      </c>
      <c r="B251" s="12">
        <v>3</v>
      </c>
      <c r="C251" s="12">
        <v>6000</v>
      </c>
      <c r="D251">
        <v>52110.902857191526</v>
      </c>
      <c r="G251" s="13">
        <v>0.02</v>
      </c>
      <c r="H251" s="12">
        <v>15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/>
      <c r="P251" s="12"/>
      <c r="Q251" s="12"/>
      <c r="R251" s="12"/>
      <c r="S251" s="12"/>
      <c r="T251" s="12">
        <v>0</v>
      </c>
      <c r="U251" s="2">
        <f t="shared" si="24"/>
        <v>15633.270857157457</v>
      </c>
      <c r="V251" s="2">
        <f t="shared" si="25"/>
        <v>15</v>
      </c>
    </row>
    <row r="252" spans="1:22">
      <c r="A252" s="8">
        <v>43655</v>
      </c>
      <c r="B252" s="12">
        <v>3</v>
      </c>
      <c r="C252" s="12">
        <v>6000</v>
      </c>
      <c r="D252">
        <v>52142.623172898326</v>
      </c>
      <c r="G252" s="13">
        <v>0.02</v>
      </c>
      <c r="H252" s="12">
        <v>15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/>
      <c r="P252" s="12"/>
      <c r="Q252" s="12"/>
      <c r="R252" s="12"/>
      <c r="S252" s="12"/>
      <c r="T252" s="12">
        <v>0</v>
      </c>
      <c r="U252" s="2">
        <f t="shared" si="24"/>
        <v>15642.786951869497</v>
      </c>
      <c r="V252" s="2">
        <f t="shared" si="25"/>
        <v>15</v>
      </c>
    </row>
    <row r="253" spans="1:22">
      <c r="A253" s="8">
        <v>43656</v>
      </c>
      <c r="B253" s="12">
        <v>3</v>
      </c>
      <c r="C253" s="12">
        <v>6000</v>
      </c>
      <c r="D253">
        <v>52174.386804800939</v>
      </c>
      <c r="G253" s="13">
        <v>0.02</v>
      </c>
      <c r="H253" s="12">
        <v>15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/>
      <c r="P253" s="12"/>
      <c r="Q253" s="12"/>
      <c r="R253" s="12"/>
      <c r="S253" s="12"/>
      <c r="T253" s="12">
        <v>0</v>
      </c>
      <c r="U253" s="2">
        <f t="shared" si="24"/>
        <v>15652.316041440283</v>
      </c>
      <c r="V253" s="2">
        <f t="shared" si="25"/>
        <v>15</v>
      </c>
    </row>
    <row r="254" spans="1:22">
      <c r="A254" s="8">
        <v>43657</v>
      </c>
      <c r="B254" s="12">
        <v>3</v>
      </c>
      <c r="C254" s="12">
        <v>6000</v>
      </c>
      <c r="D254">
        <v>52206.192605770382</v>
      </c>
      <c r="G254" s="13">
        <v>0.02</v>
      </c>
      <c r="H254" s="12">
        <v>15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/>
      <c r="P254" s="12"/>
      <c r="Q254" s="12"/>
      <c r="R254" s="12"/>
      <c r="S254" s="12"/>
      <c r="T254" s="12">
        <v>0</v>
      </c>
      <c r="U254" s="2">
        <f t="shared" si="24"/>
        <v>15661.857781731116</v>
      </c>
      <c r="V254" s="2">
        <f t="shared" si="25"/>
        <v>15</v>
      </c>
    </row>
    <row r="255" spans="1:22">
      <c r="A255" s="8">
        <v>43658</v>
      </c>
      <c r="B255" s="12">
        <v>3</v>
      </c>
      <c r="C255" s="12">
        <v>6000</v>
      </c>
      <c r="D255">
        <v>52238.039450395656</v>
      </c>
      <c r="G255" s="13">
        <v>0.02</v>
      </c>
      <c r="H255" s="12">
        <v>15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/>
      <c r="P255" s="12"/>
      <c r="Q255" s="12"/>
      <c r="R255" s="12"/>
      <c r="S255" s="12"/>
      <c r="T255" s="12">
        <v>0</v>
      </c>
      <c r="U255" s="2">
        <f t="shared" si="24"/>
        <v>15671.411835118699</v>
      </c>
      <c r="V255" s="2">
        <f t="shared" si="25"/>
        <v>15</v>
      </c>
    </row>
    <row r="256" spans="1:22">
      <c r="A256" s="8">
        <v>43659</v>
      </c>
      <c r="B256" s="12">
        <v>3</v>
      </c>
      <c r="C256" s="12">
        <v>6000</v>
      </c>
      <c r="D256">
        <v>52269.92623452135</v>
      </c>
      <c r="G256" s="13">
        <v>0.02</v>
      </c>
      <c r="H256" s="12">
        <v>15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/>
      <c r="P256" s="12"/>
      <c r="Q256" s="12"/>
      <c r="R256" s="12"/>
      <c r="S256" s="12"/>
      <c r="T256" s="12">
        <v>0</v>
      </c>
      <c r="U256" s="2">
        <f t="shared" si="24"/>
        <v>15680.977870356404</v>
      </c>
      <c r="V256" s="2">
        <f t="shared" si="25"/>
        <v>15</v>
      </c>
    </row>
    <row r="257" spans="1:22">
      <c r="A257" s="8">
        <v>43660</v>
      </c>
      <c r="B257" s="12">
        <v>3</v>
      </c>
      <c r="C257" s="12">
        <v>6000</v>
      </c>
      <c r="D257">
        <v>52301.851874796674</v>
      </c>
      <c r="G257" s="13">
        <v>0.02</v>
      </c>
      <c r="H257" s="12">
        <v>15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/>
      <c r="P257" s="12"/>
      <c r="Q257" s="12"/>
      <c r="R257" s="12"/>
      <c r="S257" s="12"/>
      <c r="T257" s="12">
        <v>0</v>
      </c>
      <c r="U257" s="2">
        <f t="shared" si="24"/>
        <v>15690.555562439002</v>
      </c>
      <c r="V257" s="2">
        <f t="shared" si="25"/>
        <v>15</v>
      </c>
    </row>
    <row r="258" spans="1:22">
      <c r="A258" s="8">
        <v>43661</v>
      </c>
      <c r="B258" s="12">
        <v>3</v>
      </c>
      <c r="C258" s="12">
        <v>6000</v>
      </c>
      <c r="D258">
        <v>52333.815308235513</v>
      </c>
      <c r="G258" s="13">
        <v>0.02</v>
      </c>
      <c r="H258" s="12">
        <v>15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/>
      <c r="P258" s="12"/>
      <c r="Q258" s="12"/>
      <c r="R258" s="12"/>
      <c r="S258" s="12"/>
      <c r="T258" s="12">
        <v>0</v>
      </c>
      <c r="U258" s="2">
        <f t="shared" ref="U258:U321" si="26">D258*G258*(H258/(1-SUM(I258:T258)))</f>
        <v>15700.144592470653</v>
      </c>
      <c r="V258" s="2">
        <f t="shared" ref="V258:V321" si="27">H258/(1-SUM(I258:T258))</f>
        <v>15</v>
      </c>
    </row>
    <row r="259" spans="1:22">
      <c r="A259" s="8">
        <v>43662</v>
      </c>
      <c r="B259" s="12">
        <v>3</v>
      </c>
      <c r="C259" s="12">
        <v>6000</v>
      </c>
      <c r="D259">
        <v>52365.815491787289</v>
      </c>
      <c r="G259" s="13">
        <v>0.02</v>
      </c>
      <c r="H259" s="12">
        <v>15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/>
      <c r="P259" s="12"/>
      <c r="Q259" s="12"/>
      <c r="R259" s="12"/>
      <c r="S259" s="12"/>
      <c r="T259" s="12">
        <v>0</v>
      </c>
      <c r="U259" s="2">
        <f t="shared" si="26"/>
        <v>15709.744647536188</v>
      </c>
      <c r="V259" s="2">
        <f t="shared" si="27"/>
        <v>15</v>
      </c>
    </row>
    <row r="260" spans="1:22">
      <c r="A260" s="8">
        <v>43663</v>
      </c>
      <c r="B260" s="12">
        <v>3</v>
      </c>
      <c r="C260" s="12">
        <v>6000</v>
      </c>
      <c r="D260">
        <v>52397.851401918255</v>
      </c>
      <c r="G260" s="13">
        <v>0.02</v>
      </c>
      <c r="H260" s="12">
        <v>15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/>
      <c r="P260" s="12"/>
      <c r="Q260" s="12"/>
      <c r="R260" s="12"/>
      <c r="S260" s="12"/>
      <c r="T260" s="12">
        <v>0</v>
      </c>
      <c r="U260" s="2">
        <f t="shared" si="26"/>
        <v>15719.355420575475</v>
      </c>
      <c r="V260" s="2">
        <f t="shared" si="27"/>
        <v>15</v>
      </c>
    </row>
    <row r="261" spans="1:22">
      <c r="A261" s="8">
        <v>43664</v>
      </c>
      <c r="B261" s="12">
        <v>3</v>
      </c>
      <c r="C261" s="12">
        <v>6000</v>
      </c>
      <c r="D261">
        <v>52429.922034202973</v>
      </c>
      <c r="G261" s="13">
        <v>0.02</v>
      </c>
      <c r="H261" s="12">
        <v>15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/>
      <c r="P261" s="12"/>
      <c r="Q261" s="12"/>
      <c r="R261" s="12"/>
      <c r="S261" s="12"/>
      <c r="T261" s="12">
        <v>0</v>
      </c>
      <c r="U261" s="2">
        <f t="shared" si="26"/>
        <v>15728.97661026089</v>
      </c>
      <c r="V261" s="2">
        <f t="shared" si="27"/>
        <v>15</v>
      </c>
    </row>
    <row r="262" spans="1:22">
      <c r="A262" s="8">
        <v>43665</v>
      </c>
      <c r="B262" s="12">
        <v>3</v>
      </c>
      <c r="C262" s="12">
        <v>6000</v>
      </c>
      <c r="D262">
        <v>52462.026402925621</v>
      </c>
      <c r="G262" s="13">
        <v>0.02</v>
      </c>
      <c r="H262" s="12">
        <v>15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/>
      <c r="P262" s="12"/>
      <c r="Q262" s="12"/>
      <c r="R262" s="12"/>
      <c r="S262" s="12"/>
      <c r="T262" s="12">
        <v>0</v>
      </c>
      <c r="U262" s="2">
        <f t="shared" si="26"/>
        <v>15738.607920877686</v>
      </c>
      <c r="V262" s="2">
        <f t="shared" si="27"/>
        <v>15</v>
      </c>
    </row>
    <row r="263" spans="1:22">
      <c r="A263" s="8">
        <v>43666</v>
      </c>
      <c r="B263" s="12">
        <v>3</v>
      </c>
      <c r="C263" s="12">
        <v>6000</v>
      </c>
      <c r="D263">
        <v>52494.163540690963</v>
      </c>
      <c r="G263" s="13">
        <v>0.02</v>
      </c>
      <c r="H263" s="12">
        <v>15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/>
      <c r="P263" s="12"/>
      <c r="Q263" s="12"/>
      <c r="R263" s="12"/>
      <c r="S263" s="12"/>
      <c r="T263" s="12">
        <v>0</v>
      </c>
      <c r="U263" s="2">
        <f t="shared" si="26"/>
        <v>15748.249062207289</v>
      </c>
      <c r="V263" s="2">
        <f t="shared" si="27"/>
        <v>15</v>
      </c>
    </row>
    <row r="264" spans="1:22">
      <c r="A264" s="8">
        <v>43667</v>
      </c>
      <c r="B264" s="12">
        <v>3</v>
      </c>
      <c r="C264" s="12">
        <v>6000</v>
      </c>
      <c r="D264">
        <v>52526.332498044678</v>
      </c>
      <c r="G264" s="13">
        <v>0.02</v>
      </c>
      <c r="H264" s="12">
        <v>15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/>
      <c r="P264" s="12"/>
      <c r="Q264" s="12"/>
      <c r="R264" s="12"/>
      <c r="S264" s="12"/>
      <c r="T264" s="12">
        <v>0</v>
      </c>
      <c r="U264" s="2">
        <f t="shared" si="26"/>
        <v>15757.899749413404</v>
      </c>
      <c r="V264" s="2">
        <f t="shared" si="27"/>
        <v>15</v>
      </c>
    </row>
    <row r="265" spans="1:22">
      <c r="A265" s="8">
        <v>43668</v>
      </c>
      <c r="B265" s="12">
        <v>3</v>
      </c>
      <c r="C265" s="12">
        <v>6000</v>
      </c>
      <c r="D265">
        <v>52558.532343102663</v>
      </c>
      <c r="G265" s="13">
        <v>0.02</v>
      </c>
      <c r="H265" s="12">
        <v>15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/>
      <c r="P265" s="12"/>
      <c r="Q265" s="12"/>
      <c r="R265" s="12"/>
      <c r="S265" s="12"/>
      <c r="T265" s="12">
        <v>0</v>
      </c>
      <c r="U265" s="2">
        <f t="shared" si="26"/>
        <v>15767.559702930797</v>
      </c>
      <c r="V265" s="2">
        <f t="shared" si="27"/>
        <v>15</v>
      </c>
    </row>
    <row r="266" spans="1:22">
      <c r="A266" s="8">
        <v>43669</v>
      </c>
      <c r="B266" s="12">
        <v>3</v>
      </c>
      <c r="C266" s="12">
        <v>6000</v>
      </c>
      <c r="D266">
        <v>52590.762161189297</v>
      </c>
      <c r="G266" s="13">
        <v>0.02</v>
      </c>
      <c r="H266" s="12">
        <v>15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/>
      <c r="P266" s="12"/>
      <c r="Q266" s="12"/>
      <c r="R266" s="12"/>
      <c r="S266" s="12"/>
      <c r="T266" s="12">
        <v>0</v>
      </c>
      <c r="U266" s="2">
        <f t="shared" si="26"/>
        <v>15777.22864835679</v>
      </c>
      <c r="V266" s="2">
        <f t="shared" si="27"/>
        <v>15</v>
      </c>
    </row>
    <row r="267" spans="1:22">
      <c r="A267" s="8">
        <v>43670</v>
      </c>
      <c r="B267" s="12">
        <v>3</v>
      </c>
      <c r="C267" s="12">
        <v>6000</v>
      </c>
      <c r="D267">
        <v>52623.021054484227</v>
      </c>
      <c r="G267" s="13">
        <v>0.02</v>
      </c>
      <c r="H267" s="12">
        <v>15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/>
      <c r="P267" s="12"/>
      <c r="Q267" s="12"/>
      <c r="R267" s="12"/>
      <c r="S267" s="12"/>
      <c r="T267" s="12">
        <v>0</v>
      </c>
      <c r="U267" s="2">
        <f t="shared" si="26"/>
        <v>15786.906316345268</v>
      </c>
      <c r="V267" s="2">
        <f t="shared" si="27"/>
        <v>15</v>
      </c>
    </row>
    <row r="268" spans="1:22">
      <c r="A268" s="8">
        <v>43671</v>
      </c>
      <c r="B268" s="12">
        <v>3</v>
      </c>
      <c r="C268" s="12">
        <v>6000</v>
      </c>
      <c r="D268">
        <v>52655.308141677553</v>
      </c>
      <c r="G268" s="13">
        <v>0.02</v>
      </c>
      <c r="H268" s="12">
        <v>15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/>
      <c r="P268" s="12"/>
      <c r="Q268" s="12"/>
      <c r="R268" s="12"/>
      <c r="S268" s="12"/>
      <c r="T268" s="12">
        <v>0</v>
      </c>
      <c r="U268" s="2">
        <f t="shared" si="26"/>
        <v>15796.592442503264</v>
      </c>
      <c r="V268" s="2">
        <f t="shared" si="27"/>
        <v>15</v>
      </c>
    </row>
    <row r="269" spans="1:22">
      <c r="A269" s="8">
        <v>43672</v>
      </c>
      <c r="B269" s="12">
        <v>3</v>
      </c>
      <c r="C269" s="12">
        <v>6000</v>
      </c>
      <c r="D269">
        <v>52687.622557633105</v>
      </c>
      <c r="G269" s="13">
        <v>0.02</v>
      </c>
      <c r="H269" s="12">
        <v>15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/>
      <c r="P269" s="12"/>
      <c r="Q269" s="12"/>
      <c r="R269" s="12"/>
      <c r="S269" s="12"/>
      <c r="T269" s="12">
        <v>0</v>
      </c>
      <c r="U269" s="2">
        <f t="shared" si="26"/>
        <v>15806.286767289932</v>
      </c>
      <c r="V269" s="2">
        <f t="shared" si="27"/>
        <v>15</v>
      </c>
    </row>
    <row r="270" spans="1:22">
      <c r="A270" s="8">
        <v>43673</v>
      </c>
      <c r="B270" s="12">
        <v>3</v>
      </c>
      <c r="C270" s="12">
        <v>6000</v>
      </c>
      <c r="D270">
        <v>52719.963453059652</v>
      </c>
      <c r="G270" s="13">
        <v>0.02</v>
      </c>
      <c r="H270" s="12">
        <v>15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/>
      <c r="P270" s="12"/>
      <c r="Q270" s="12"/>
      <c r="R270" s="12"/>
      <c r="S270" s="12"/>
      <c r="T270" s="12">
        <v>0</v>
      </c>
      <c r="U270" s="2">
        <f t="shared" si="26"/>
        <v>15815.989035917897</v>
      </c>
      <c r="V270" s="2">
        <f t="shared" si="27"/>
        <v>15</v>
      </c>
    </row>
    <row r="271" spans="1:22">
      <c r="A271" s="8">
        <v>43674</v>
      </c>
      <c r="B271" s="12">
        <v>3</v>
      </c>
      <c r="C271" s="12">
        <v>6000</v>
      </c>
      <c r="D271">
        <v>52752.329994189829</v>
      </c>
      <c r="G271" s="13">
        <v>0.02</v>
      </c>
      <c r="H271" s="12">
        <v>15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/>
      <c r="P271" s="12"/>
      <c r="Q271" s="12"/>
      <c r="R271" s="12"/>
      <c r="S271" s="12"/>
      <c r="T271" s="12">
        <v>0</v>
      </c>
      <c r="U271" s="2">
        <f t="shared" si="26"/>
        <v>15825.69899825695</v>
      </c>
      <c r="V271" s="2">
        <f t="shared" si="27"/>
        <v>15</v>
      </c>
    </row>
    <row r="272" spans="1:22">
      <c r="A272" s="8">
        <v>43675</v>
      </c>
      <c r="B272" s="12">
        <v>3</v>
      </c>
      <c r="C272" s="12">
        <v>6000</v>
      </c>
      <c r="D272">
        <v>52784.721362466546</v>
      </c>
      <c r="G272" s="13">
        <v>0.02</v>
      </c>
      <c r="H272" s="12">
        <v>15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/>
      <c r="P272" s="12"/>
      <c r="Q272" s="12"/>
      <c r="R272" s="12"/>
      <c r="S272" s="12"/>
      <c r="T272" s="12">
        <v>0</v>
      </c>
      <c r="U272" s="2">
        <f t="shared" si="26"/>
        <v>15835.416408739962</v>
      </c>
      <c r="V272" s="2">
        <f t="shared" si="27"/>
        <v>15</v>
      </c>
    </row>
    <row r="273" spans="1:22">
      <c r="A273" s="8">
        <v>43676</v>
      </c>
      <c r="B273" s="12">
        <v>3</v>
      </c>
      <c r="C273" s="12">
        <v>6000</v>
      </c>
      <c r="D273">
        <v>52817.136754236679</v>
      </c>
      <c r="G273" s="13">
        <v>0.02</v>
      </c>
      <c r="H273" s="12">
        <v>15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/>
      <c r="P273" s="12"/>
      <c r="Q273" s="12"/>
      <c r="R273" s="12"/>
      <c r="S273" s="12"/>
      <c r="T273" s="12">
        <v>0</v>
      </c>
      <c r="U273" s="2">
        <f t="shared" si="26"/>
        <v>15845.141026271005</v>
      </c>
      <c r="V273" s="2">
        <f t="shared" si="27"/>
        <v>15</v>
      </c>
    </row>
    <row r="274" spans="1:22">
      <c r="A274" s="8">
        <v>43677</v>
      </c>
      <c r="B274" s="12">
        <v>3</v>
      </c>
      <c r="C274" s="12">
        <v>6000</v>
      </c>
      <c r="D274">
        <v>52849.575380451861</v>
      </c>
      <c r="G274" s="13">
        <v>0.02</v>
      </c>
      <c r="H274" s="12">
        <v>15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/>
      <c r="P274" s="12"/>
      <c r="Q274" s="12"/>
      <c r="R274" s="12"/>
      <c r="S274" s="12"/>
      <c r="T274" s="12">
        <v>0</v>
      </c>
      <c r="U274" s="2">
        <f t="shared" si="26"/>
        <v>15854.872614135558</v>
      </c>
      <c r="V274" s="2">
        <f t="shared" si="27"/>
        <v>15</v>
      </c>
    </row>
    <row r="275" spans="1:22" s="17" customFormat="1">
      <c r="A275" s="15">
        <v>43678</v>
      </c>
      <c r="B275" s="12">
        <v>3</v>
      </c>
      <c r="C275" s="12">
        <v>6000</v>
      </c>
      <c r="D275" s="17">
        <v>52882.036466376208</v>
      </c>
      <c r="G275" s="13">
        <v>0.02</v>
      </c>
      <c r="H275" s="12">
        <v>15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/>
      <c r="P275" s="12"/>
      <c r="Q275" s="12"/>
      <c r="R275" s="12"/>
      <c r="S275" s="12"/>
      <c r="T275" s="12">
        <v>0</v>
      </c>
      <c r="U275" s="19">
        <f t="shared" si="26"/>
        <v>15864.610939912864</v>
      </c>
      <c r="V275" s="19">
        <f t="shared" si="27"/>
        <v>15</v>
      </c>
    </row>
    <row r="276" spans="1:22">
      <c r="A276" s="8">
        <v>43679</v>
      </c>
      <c r="B276" s="12">
        <v>3</v>
      </c>
      <c r="C276" s="12">
        <v>6000</v>
      </c>
      <c r="D276">
        <v>52914.51925130075</v>
      </c>
      <c r="G276" s="13">
        <v>0.02</v>
      </c>
      <c r="H276" s="12">
        <v>15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/>
      <c r="P276" s="12"/>
      <c r="Q276" s="12"/>
      <c r="R276" s="12"/>
      <c r="S276" s="12"/>
      <c r="T276" s="12">
        <v>0</v>
      </c>
      <c r="U276" s="2">
        <f t="shared" si="26"/>
        <v>15874.355775390224</v>
      </c>
      <c r="V276" s="2">
        <f t="shared" si="27"/>
        <v>15</v>
      </c>
    </row>
    <row r="277" spans="1:22">
      <c r="A277" s="8">
        <v>43680</v>
      </c>
      <c r="B277" s="12">
        <v>3</v>
      </c>
      <c r="C277" s="12">
        <v>6000</v>
      </c>
      <c r="D277">
        <v>52947.022988264398</v>
      </c>
      <c r="G277" s="13">
        <v>0.02</v>
      </c>
      <c r="H277" s="12">
        <v>15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/>
      <c r="P277" s="12"/>
      <c r="Q277" s="12"/>
      <c r="R277" s="12"/>
      <c r="S277" s="12"/>
      <c r="T277" s="12">
        <v>0</v>
      </c>
      <c r="U277" s="2">
        <f t="shared" si="26"/>
        <v>15884.106896479318</v>
      </c>
      <c r="V277" s="2">
        <f t="shared" si="27"/>
        <v>15</v>
      </c>
    </row>
    <row r="278" spans="1:22">
      <c r="A278" s="8">
        <v>43681</v>
      </c>
      <c r="B278" s="12">
        <v>3</v>
      </c>
      <c r="C278" s="12">
        <v>6000</v>
      </c>
      <c r="D278">
        <v>52979.546943781359</v>
      </c>
      <c r="G278" s="13">
        <v>0.02</v>
      </c>
      <c r="H278" s="12">
        <v>15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/>
      <c r="P278" s="12"/>
      <c r="Q278" s="12"/>
      <c r="R278" s="12"/>
      <c r="S278" s="12"/>
      <c r="T278" s="12">
        <v>0</v>
      </c>
      <c r="U278" s="2">
        <f t="shared" si="26"/>
        <v>15893.864083134409</v>
      </c>
      <c r="V278" s="2">
        <f t="shared" si="27"/>
        <v>15</v>
      </c>
    </row>
    <row r="279" spans="1:22">
      <c r="A279" s="8">
        <v>43682</v>
      </c>
      <c r="B279" s="12">
        <v>3</v>
      </c>
      <c r="C279" s="12">
        <v>6000</v>
      </c>
      <c r="D279">
        <v>53012.090397574662</v>
      </c>
      <c r="G279" s="13">
        <v>0.02</v>
      </c>
      <c r="H279" s="12">
        <v>15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/>
      <c r="P279" s="12"/>
      <c r="Q279" s="12"/>
      <c r="R279" s="12"/>
      <c r="S279" s="12"/>
      <c r="T279" s="12">
        <v>0</v>
      </c>
      <c r="U279" s="2">
        <f t="shared" si="26"/>
        <v>15903.627119272398</v>
      </c>
      <c r="V279" s="2">
        <f t="shared" si="27"/>
        <v>15</v>
      </c>
    </row>
    <row r="280" spans="1:22">
      <c r="A280" s="8">
        <v>43683</v>
      </c>
      <c r="B280" s="12">
        <v>3</v>
      </c>
      <c r="C280" s="12">
        <v>6000</v>
      </c>
      <c r="D280">
        <v>53044.652642315828</v>
      </c>
      <c r="G280" s="13">
        <v>0.02</v>
      </c>
      <c r="H280" s="12">
        <v>15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/>
      <c r="P280" s="12"/>
      <c r="Q280" s="12"/>
      <c r="R280" s="12"/>
      <c r="S280" s="12"/>
      <c r="T280" s="12">
        <v>0</v>
      </c>
      <c r="U280" s="2">
        <f t="shared" si="26"/>
        <v>15913.395792694748</v>
      </c>
      <c r="V280" s="2">
        <f t="shared" si="27"/>
        <v>15</v>
      </c>
    </row>
    <row r="281" spans="1:22">
      <c r="A281" s="8">
        <v>43684</v>
      </c>
      <c r="B281" s="12">
        <v>3</v>
      </c>
      <c r="C281" s="12">
        <v>6000</v>
      </c>
      <c r="D281">
        <v>53077.232983370362</v>
      </c>
      <c r="G281" s="13">
        <v>0.02</v>
      </c>
      <c r="H281" s="12">
        <v>15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/>
      <c r="P281" s="12"/>
      <c r="Q281" s="12"/>
      <c r="R281" s="12"/>
      <c r="S281" s="12"/>
      <c r="T281" s="12">
        <v>0</v>
      </c>
      <c r="U281" s="2">
        <f t="shared" si="26"/>
        <v>15923.169895011109</v>
      </c>
      <c r="V281" s="2">
        <f t="shared" si="27"/>
        <v>15</v>
      </c>
    </row>
    <row r="282" spans="1:22">
      <c r="A282" s="8">
        <v>43685</v>
      </c>
      <c r="B282" s="12">
        <v>3</v>
      </c>
      <c r="C282" s="12">
        <v>6000</v>
      </c>
      <c r="D282">
        <v>53109.830738549048</v>
      </c>
      <c r="G282" s="13">
        <v>0.02</v>
      </c>
      <c r="H282" s="12">
        <v>15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/>
      <c r="P282" s="12"/>
      <c r="Q282" s="12"/>
      <c r="R282" s="12"/>
      <c r="S282" s="12"/>
      <c r="T282" s="12">
        <v>0</v>
      </c>
      <c r="U282" s="2">
        <f t="shared" si="26"/>
        <v>15932.949221564713</v>
      </c>
      <c r="V282" s="2">
        <f t="shared" si="27"/>
        <v>15</v>
      </c>
    </row>
    <row r="283" spans="1:22">
      <c r="A283" s="8">
        <v>43686</v>
      </c>
      <c r="B283" s="12">
        <v>3</v>
      </c>
      <c r="C283" s="12">
        <v>6000</v>
      </c>
      <c r="D283">
        <v>53142.445237864769</v>
      </c>
      <c r="G283" s="13">
        <v>0.02</v>
      </c>
      <c r="H283" s="12">
        <v>15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/>
      <c r="P283" s="12"/>
      <c r="Q283" s="12"/>
      <c r="R283" s="12"/>
      <c r="S283" s="12"/>
      <c r="T283" s="12">
        <v>0</v>
      </c>
      <c r="U283" s="2">
        <f t="shared" si="26"/>
        <v>15942.733571359433</v>
      </c>
      <c r="V283" s="2">
        <f t="shared" si="27"/>
        <v>15</v>
      </c>
    </row>
    <row r="284" spans="1:22">
      <c r="A284" s="8">
        <v>43687</v>
      </c>
      <c r="B284" s="12">
        <v>3</v>
      </c>
      <c r="C284" s="12">
        <v>6000</v>
      </c>
      <c r="D284">
        <v>53175.075823294828</v>
      </c>
      <c r="G284" s="13">
        <v>0.02</v>
      </c>
      <c r="H284" s="12">
        <v>15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/>
      <c r="P284" s="12"/>
      <c r="Q284" s="12"/>
      <c r="R284" s="12"/>
      <c r="S284" s="12"/>
      <c r="T284" s="12">
        <v>0</v>
      </c>
      <c r="U284" s="2">
        <f t="shared" si="26"/>
        <v>15952.52274698845</v>
      </c>
      <c r="V284" s="2">
        <f t="shared" si="27"/>
        <v>15</v>
      </c>
    </row>
    <row r="285" spans="1:22">
      <c r="A285" s="8">
        <v>43688</v>
      </c>
      <c r="B285" s="12">
        <v>3</v>
      </c>
      <c r="C285" s="12">
        <v>6000</v>
      </c>
      <c r="D285">
        <v>53207.721848548535</v>
      </c>
      <c r="G285" s="13">
        <v>0.02</v>
      </c>
      <c r="H285" s="12">
        <v>15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/>
      <c r="P285" s="12"/>
      <c r="Q285" s="12"/>
      <c r="R285" s="12"/>
      <c r="S285" s="12"/>
      <c r="T285" s="12">
        <v>0</v>
      </c>
      <c r="U285" s="2">
        <f t="shared" si="26"/>
        <v>15962.316554564561</v>
      </c>
      <c r="V285" s="2">
        <f t="shared" si="27"/>
        <v>15</v>
      </c>
    </row>
    <row r="286" spans="1:22">
      <c r="A286" s="8">
        <v>43689</v>
      </c>
      <c r="B286" s="12">
        <v>3</v>
      </c>
      <c r="C286" s="12">
        <v>6000</v>
      </c>
      <c r="D286">
        <v>53240.382678840077</v>
      </c>
      <c r="G286" s="13">
        <v>0.02</v>
      </c>
      <c r="H286" s="12">
        <v>15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2">
        <v>0</v>
      </c>
      <c r="O286" s="12"/>
      <c r="P286" s="12"/>
      <c r="Q286" s="12"/>
      <c r="R286" s="12"/>
      <c r="S286" s="12"/>
      <c r="T286" s="12">
        <v>0</v>
      </c>
      <c r="U286" s="2">
        <f t="shared" si="26"/>
        <v>15972.114803652024</v>
      </c>
      <c r="V286" s="2">
        <f t="shared" si="27"/>
        <v>15</v>
      </c>
    </row>
    <row r="287" spans="1:22">
      <c r="A287" s="8">
        <v>43690</v>
      </c>
      <c r="B287" s="12">
        <v>3</v>
      </c>
      <c r="C287" s="12">
        <v>6000</v>
      </c>
      <c r="D287">
        <v>53273.057690666203</v>
      </c>
      <c r="G287" s="13">
        <v>0.02</v>
      </c>
      <c r="H287" s="12">
        <v>15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/>
      <c r="P287" s="12"/>
      <c r="Q287" s="12"/>
      <c r="R287" s="12"/>
      <c r="S287" s="12"/>
      <c r="T287" s="12">
        <v>0</v>
      </c>
      <c r="U287" s="2">
        <f t="shared" si="26"/>
        <v>15981.917307199859</v>
      </c>
      <c r="V287" s="2">
        <f t="shared" si="27"/>
        <v>15</v>
      </c>
    </row>
    <row r="288" spans="1:22">
      <c r="A288" s="8">
        <v>43691</v>
      </c>
      <c r="B288" s="12">
        <v>3</v>
      </c>
      <c r="C288" s="12">
        <v>6000</v>
      </c>
      <c r="D288">
        <v>53305.746271589094</v>
      </c>
      <c r="G288" s="13">
        <v>0.02</v>
      </c>
      <c r="H288" s="12">
        <v>15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  <c r="O288" s="12"/>
      <c r="P288" s="12"/>
      <c r="Q288" s="12"/>
      <c r="R288" s="12"/>
      <c r="S288" s="12"/>
      <c r="T288" s="12">
        <v>0</v>
      </c>
      <c r="U288" s="2">
        <f t="shared" si="26"/>
        <v>15991.72388147673</v>
      </c>
      <c r="V288" s="2">
        <f t="shared" si="27"/>
        <v>15</v>
      </c>
    </row>
    <row r="289" spans="1:22">
      <c r="A289" s="8">
        <v>43692</v>
      </c>
      <c r="B289" s="12">
        <v>3</v>
      </c>
      <c r="C289" s="12">
        <v>6000</v>
      </c>
      <c r="D289">
        <v>53338.447820023808</v>
      </c>
      <c r="G289" s="13">
        <v>0.02</v>
      </c>
      <c r="H289" s="12">
        <v>15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/>
      <c r="P289" s="12"/>
      <c r="Q289" s="12"/>
      <c r="R289" s="12"/>
      <c r="S289" s="12"/>
      <c r="T289" s="12">
        <v>0</v>
      </c>
      <c r="U289" s="2">
        <f t="shared" si="26"/>
        <v>16001.534346007142</v>
      </c>
      <c r="V289" s="2">
        <f t="shared" si="27"/>
        <v>15</v>
      </c>
    </row>
    <row r="290" spans="1:22">
      <c r="A290" s="8">
        <v>43693</v>
      </c>
      <c r="B290" s="12">
        <v>3</v>
      </c>
      <c r="C290" s="12">
        <v>6000</v>
      </c>
      <c r="D290">
        <v>53371.161745030549</v>
      </c>
      <c r="G290" s="13">
        <v>0.02</v>
      </c>
      <c r="H290" s="12">
        <v>15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/>
      <c r="P290" s="12"/>
      <c r="Q290" s="12"/>
      <c r="R290" s="12"/>
      <c r="S290" s="12"/>
      <c r="T290" s="12">
        <v>0</v>
      </c>
      <c r="U290" s="2">
        <f t="shared" si="26"/>
        <v>16011.348523509167</v>
      </c>
      <c r="V290" s="2">
        <f t="shared" si="27"/>
        <v>15</v>
      </c>
    </row>
    <row r="291" spans="1:22">
      <c r="A291" s="8">
        <v>43694</v>
      </c>
      <c r="B291" s="12">
        <v>3</v>
      </c>
      <c r="C291" s="12">
        <v>6000</v>
      </c>
      <c r="D291">
        <v>53403.887466111351</v>
      </c>
      <c r="G291" s="13">
        <v>0.02</v>
      </c>
      <c r="H291" s="12">
        <v>15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/>
      <c r="P291" s="12"/>
      <c r="Q291" s="12"/>
      <c r="R291" s="12"/>
      <c r="S291" s="12"/>
      <c r="T291" s="12">
        <v>0</v>
      </c>
      <c r="U291" s="2">
        <f t="shared" si="26"/>
        <v>16021.166239833405</v>
      </c>
      <c r="V291" s="2">
        <f t="shared" si="27"/>
        <v>15</v>
      </c>
    </row>
    <row r="292" spans="1:22">
      <c r="A292" s="8">
        <v>43695</v>
      </c>
      <c r="B292" s="12">
        <v>3</v>
      </c>
      <c r="C292" s="12">
        <v>6000</v>
      </c>
      <c r="D292">
        <v>53436.624413011312</v>
      </c>
      <c r="G292" s="13">
        <v>0.02</v>
      </c>
      <c r="H292" s="12">
        <v>15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/>
      <c r="P292" s="12"/>
      <c r="Q292" s="12"/>
      <c r="R292" s="12"/>
      <c r="S292" s="12"/>
      <c r="T292" s="12">
        <v>0</v>
      </c>
      <c r="U292" s="2">
        <f t="shared" si="26"/>
        <v>16030.987323903395</v>
      </c>
      <c r="V292" s="2">
        <f t="shared" si="27"/>
        <v>15</v>
      </c>
    </row>
    <row r="293" spans="1:22">
      <c r="A293" s="8">
        <v>43696</v>
      </c>
      <c r="B293" s="12">
        <v>3</v>
      </c>
      <c r="C293" s="12">
        <v>6000</v>
      </c>
      <c r="D293">
        <v>53469.372025524077</v>
      </c>
      <c r="G293" s="13">
        <v>0.02</v>
      </c>
      <c r="H293" s="12">
        <v>15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/>
      <c r="P293" s="12"/>
      <c r="Q293" s="12"/>
      <c r="R293" s="12"/>
      <c r="S293" s="12"/>
      <c r="T293" s="12">
        <v>0</v>
      </c>
      <c r="U293" s="2">
        <f t="shared" si="26"/>
        <v>16040.811607657224</v>
      </c>
      <c r="V293" s="2">
        <f t="shared" si="27"/>
        <v>15</v>
      </c>
    </row>
    <row r="294" spans="1:22">
      <c r="A294" s="8">
        <v>43697</v>
      </c>
      <c r="B294" s="12">
        <v>3</v>
      </c>
      <c r="C294" s="12">
        <v>6000</v>
      </c>
      <c r="D294">
        <v>53502.129753301619</v>
      </c>
      <c r="G294" s="13">
        <v>0.02</v>
      </c>
      <c r="H294" s="12">
        <v>15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/>
      <c r="P294" s="12"/>
      <c r="Q294" s="12"/>
      <c r="R294" s="12"/>
      <c r="S294" s="12"/>
      <c r="T294" s="12">
        <v>0</v>
      </c>
      <c r="U294" s="2">
        <f t="shared" si="26"/>
        <v>16050.638925990486</v>
      </c>
      <c r="V294" s="2">
        <f t="shared" si="27"/>
        <v>15</v>
      </c>
    </row>
    <row r="295" spans="1:22">
      <c r="A295" s="8">
        <v>43698</v>
      </c>
      <c r="B295" s="12">
        <v>3</v>
      </c>
      <c r="C295" s="12">
        <v>6000</v>
      </c>
      <c r="D295">
        <v>53534.897055668058</v>
      </c>
      <c r="G295" s="13">
        <v>0.02</v>
      </c>
      <c r="H295" s="12">
        <v>15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/>
      <c r="P295" s="12"/>
      <c r="Q295" s="12"/>
      <c r="R295" s="12"/>
      <c r="S295" s="12"/>
      <c r="T295" s="12">
        <v>0</v>
      </c>
      <c r="U295" s="2">
        <f t="shared" si="26"/>
        <v>16060.469116700417</v>
      </c>
      <c r="V295" s="2">
        <f t="shared" si="27"/>
        <v>15</v>
      </c>
    </row>
    <row r="296" spans="1:22">
      <c r="A296" s="8">
        <v>43699</v>
      </c>
      <c r="B296" s="12">
        <v>3</v>
      </c>
      <c r="C296" s="12">
        <v>6000</v>
      </c>
      <c r="D296">
        <v>53567.673401437496</v>
      </c>
      <c r="G296" s="13">
        <v>0.02</v>
      </c>
      <c r="H296" s="12">
        <v>15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/>
      <c r="P296" s="12"/>
      <c r="Q296" s="12"/>
      <c r="R296" s="12"/>
      <c r="S296" s="12"/>
      <c r="T296" s="12">
        <v>0</v>
      </c>
      <c r="U296" s="2">
        <f t="shared" si="26"/>
        <v>16070.302020431247</v>
      </c>
      <c r="V296" s="2">
        <f t="shared" si="27"/>
        <v>15</v>
      </c>
    </row>
    <row r="297" spans="1:22">
      <c r="A297" s="8">
        <v>43700</v>
      </c>
      <c r="B297" s="12">
        <v>3</v>
      </c>
      <c r="C297" s="12">
        <v>6000</v>
      </c>
      <c r="D297">
        <v>53600.458268735863</v>
      </c>
      <c r="G297" s="13">
        <v>0.02</v>
      </c>
      <c r="H297" s="12">
        <v>15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/>
      <c r="P297" s="12"/>
      <c r="Q297" s="12"/>
      <c r="R297" s="12"/>
      <c r="S297" s="12"/>
      <c r="T297" s="12">
        <v>0</v>
      </c>
      <c r="U297" s="2">
        <f t="shared" si="26"/>
        <v>16080.137480620759</v>
      </c>
      <c r="V297" s="2">
        <f t="shared" si="27"/>
        <v>15</v>
      </c>
    </row>
    <row r="298" spans="1:22">
      <c r="A298" s="8">
        <v>43701</v>
      </c>
      <c r="B298" s="12">
        <v>3</v>
      </c>
      <c r="C298" s="12">
        <v>6000</v>
      </c>
      <c r="D298">
        <v>53633.251144826492</v>
      </c>
      <c r="G298" s="13">
        <v>0.02</v>
      </c>
      <c r="H298" s="12">
        <v>15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/>
      <c r="P298" s="12"/>
      <c r="Q298" s="12"/>
      <c r="R298" s="12"/>
      <c r="S298" s="12"/>
      <c r="T298" s="12">
        <v>0</v>
      </c>
      <c r="U298" s="2">
        <f t="shared" si="26"/>
        <v>16089.975343447946</v>
      </c>
      <c r="V298" s="2">
        <f t="shared" si="27"/>
        <v>15</v>
      </c>
    </row>
    <row r="299" spans="1:22">
      <c r="A299" s="8">
        <v>43702</v>
      </c>
      <c r="B299" s="12">
        <v>3</v>
      </c>
      <c r="C299" s="12">
        <v>6000</v>
      </c>
      <c r="D299">
        <v>53666.051525939401</v>
      </c>
      <c r="G299" s="13">
        <v>0.02</v>
      </c>
      <c r="H299" s="12">
        <v>15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/>
      <c r="P299" s="12"/>
      <c r="Q299" s="12"/>
      <c r="R299" s="12"/>
      <c r="S299" s="12"/>
      <c r="T299" s="12">
        <v>0</v>
      </c>
      <c r="U299" s="2">
        <f t="shared" si="26"/>
        <v>16099.815457781822</v>
      </c>
      <c r="V299" s="2">
        <f t="shared" si="27"/>
        <v>15</v>
      </c>
    </row>
    <row r="300" spans="1:22">
      <c r="A300" s="8">
        <v>43703</v>
      </c>
      <c r="B300" s="12">
        <v>3</v>
      </c>
      <c r="C300" s="12">
        <v>6000</v>
      </c>
      <c r="D300">
        <v>53698.85891710432</v>
      </c>
      <c r="G300" s="13">
        <v>0.02</v>
      </c>
      <c r="H300" s="12">
        <v>15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/>
      <c r="P300" s="12"/>
      <c r="Q300" s="12"/>
      <c r="R300" s="12"/>
      <c r="S300" s="12"/>
      <c r="T300" s="12">
        <v>0</v>
      </c>
      <c r="U300" s="2">
        <f t="shared" si="26"/>
        <v>16109.657675131297</v>
      </c>
      <c r="V300" s="2">
        <f t="shared" si="27"/>
        <v>15</v>
      </c>
    </row>
    <row r="301" spans="1:22">
      <c r="A301" s="8">
        <v>43704</v>
      </c>
      <c r="B301" s="12">
        <v>3</v>
      </c>
      <c r="C301" s="12">
        <v>6000</v>
      </c>
      <c r="D301">
        <v>53731.672831987118</v>
      </c>
      <c r="G301" s="13">
        <v>0.02</v>
      </c>
      <c r="H301" s="12">
        <v>15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/>
      <c r="P301" s="12"/>
      <c r="Q301" s="12"/>
      <c r="R301" s="12"/>
      <c r="S301" s="12"/>
      <c r="T301" s="12">
        <v>0</v>
      </c>
      <c r="U301" s="2">
        <f t="shared" si="26"/>
        <v>16119.501849596138</v>
      </c>
      <c r="V301" s="2">
        <f t="shared" si="27"/>
        <v>15</v>
      </c>
    </row>
    <row r="302" spans="1:22">
      <c r="A302" s="8">
        <v>43705</v>
      </c>
      <c r="B302" s="12">
        <v>3</v>
      </c>
      <c r="C302" s="12">
        <v>6000</v>
      </c>
      <c r="D302">
        <v>53764.492792729856</v>
      </c>
      <c r="G302" s="13">
        <v>0.02</v>
      </c>
      <c r="H302" s="12">
        <v>15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/>
      <c r="P302" s="12"/>
      <c r="Q302" s="12"/>
      <c r="R302" s="12"/>
      <c r="S302" s="12"/>
      <c r="T302" s="12">
        <v>0</v>
      </c>
      <c r="U302" s="2">
        <f t="shared" si="26"/>
        <v>16129.347837818957</v>
      </c>
      <c r="V302" s="2">
        <f t="shared" si="27"/>
        <v>15</v>
      </c>
    </row>
    <row r="303" spans="1:22">
      <c r="A303" s="8">
        <v>43706</v>
      </c>
      <c r="B303" s="12">
        <v>3</v>
      </c>
      <c r="C303" s="12">
        <v>6000</v>
      </c>
      <c r="D303">
        <v>53797.318329794049</v>
      </c>
      <c r="G303" s="13">
        <v>0.02</v>
      </c>
      <c r="H303" s="12">
        <v>15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/>
      <c r="P303" s="12"/>
      <c r="Q303" s="12"/>
      <c r="R303" s="12"/>
      <c r="S303" s="12"/>
      <c r="T303" s="12">
        <v>0</v>
      </c>
      <c r="U303" s="2">
        <f t="shared" si="26"/>
        <v>16139.195498938216</v>
      </c>
      <c r="V303" s="2">
        <f t="shared" si="27"/>
        <v>15</v>
      </c>
    </row>
    <row r="304" spans="1:22">
      <c r="A304" s="8">
        <v>43707</v>
      </c>
      <c r="B304" s="12">
        <v>3</v>
      </c>
      <c r="C304" s="12">
        <v>6000</v>
      </c>
      <c r="D304">
        <v>53830.148981807353</v>
      </c>
      <c r="G304" s="13">
        <v>0.02</v>
      </c>
      <c r="H304" s="12">
        <v>15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/>
      <c r="P304" s="12"/>
      <c r="Q304" s="12"/>
      <c r="R304" s="12"/>
      <c r="S304" s="12"/>
      <c r="T304" s="12">
        <v>0</v>
      </c>
      <c r="U304" s="2">
        <f t="shared" si="26"/>
        <v>16149.044694542205</v>
      </c>
      <c r="V304" s="2">
        <f t="shared" si="27"/>
        <v>15</v>
      </c>
    </row>
    <row r="305" spans="1:22">
      <c r="A305" s="8">
        <v>43708</v>
      </c>
      <c r="B305" s="12">
        <v>3</v>
      </c>
      <c r="C305" s="12">
        <v>6000</v>
      </c>
      <c r="D305">
        <v>53862.984295413407</v>
      </c>
      <c r="G305" s="13">
        <v>0.02</v>
      </c>
      <c r="H305" s="12">
        <v>15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/>
      <c r="P305" s="12"/>
      <c r="Q305" s="12"/>
      <c r="R305" s="12"/>
      <c r="S305" s="12"/>
      <c r="T305" s="12">
        <v>0</v>
      </c>
      <c r="U305" s="2">
        <f t="shared" si="26"/>
        <v>16158.895288624024</v>
      </c>
      <c r="V305" s="2">
        <f t="shared" si="27"/>
        <v>15</v>
      </c>
    </row>
    <row r="306" spans="1:22" s="17" customFormat="1">
      <c r="A306" s="15">
        <v>43709</v>
      </c>
      <c r="B306" s="12">
        <v>3</v>
      </c>
      <c r="C306" s="12">
        <v>6000</v>
      </c>
      <c r="D306" s="17">
        <v>53895.823825124833</v>
      </c>
      <c r="G306" s="13">
        <v>0.02</v>
      </c>
      <c r="H306" s="12">
        <v>15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/>
      <c r="P306" s="12"/>
      <c r="Q306" s="12"/>
      <c r="R306" s="12"/>
      <c r="S306" s="12"/>
      <c r="T306" s="12">
        <v>0</v>
      </c>
      <c r="U306" s="19">
        <f t="shared" si="26"/>
        <v>16168.74714753745</v>
      </c>
      <c r="V306" s="19">
        <f t="shared" si="27"/>
        <v>15</v>
      </c>
    </row>
    <row r="307" spans="1:22">
      <c r="A307" s="8">
        <v>43710</v>
      </c>
      <c r="B307" s="12">
        <v>3</v>
      </c>
      <c r="C307" s="12">
        <v>6000</v>
      </c>
      <c r="D307">
        <v>53928.667133179275</v>
      </c>
      <c r="G307" s="13">
        <v>0.02</v>
      </c>
      <c r="H307" s="12">
        <v>15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  <c r="O307" s="12"/>
      <c r="P307" s="12"/>
      <c r="Q307" s="12"/>
      <c r="R307" s="12"/>
      <c r="S307" s="12"/>
      <c r="T307" s="12">
        <v>0</v>
      </c>
      <c r="U307" s="2">
        <f t="shared" si="26"/>
        <v>16178.600139953782</v>
      </c>
      <c r="V307" s="2">
        <f t="shared" si="27"/>
        <v>15</v>
      </c>
    </row>
    <row r="308" spans="1:22">
      <c r="A308" s="8">
        <v>43711</v>
      </c>
      <c r="B308" s="12">
        <v>3</v>
      </c>
      <c r="C308" s="12">
        <v>6000</v>
      </c>
      <c r="D308">
        <v>53961.513789398487</v>
      </c>
      <c r="G308" s="13">
        <v>0.02</v>
      </c>
      <c r="H308" s="12">
        <v>15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/>
      <c r="P308" s="12"/>
      <c r="Q308" s="12"/>
      <c r="R308" s="12"/>
      <c r="S308" s="12"/>
      <c r="T308" s="12">
        <v>0</v>
      </c>
      <c r="U308" s="2">
        <f t="shared" si="26"/>
        <v>16188.454136819546</v>
      </c>
      <c r="V308" s="2">
        <f t="shared" si="27"/>
        <v>15</v>
      </c>
    </row>
    <row r="309" spans="1:22">
      <c r="A309" s="8">
        <v>43712</v>
      </c>
      <c r="B309" s="12">
        <v>3</v>
      </c>
      <c r="C309" s="12">
        <v>6000</v>
      </c>
      <c r="D309">
        <v>53994.363371050247</v>
      </c>
      <c r="G309" s="13">
        <v>0.02</v>
      </c>
      <c r="H309" s="12">
        <v>15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/>
      <c r="P309" s="12"/>
      <c r="Q309" s="12"/>
      <c r="R309" s="12"/>
      <c r="S309" s="12"/>
      <c r="T309" s="12">
        <v>0</v>
      </c>
      <c r="U309" s="2">
        <f t="shared" si="26"/>
        <v>16198.309011315074</v>
      </c>
      <c r="V309" s="2">
        <f t="shared" si="27"/>
        <v>15</v>
      </c>
    </row>
    <row r="310" spans="1:22">
      <c r="A310" s="8">
        <v>43713</v>
      </c>
      <c r="B310" s="12">
        <v>3</v>
      </c>
      <c r="C310" s="12">
        <v>6000</v>
      </c>
      <c r="D310">
        <v>54027.215462713262</v>
      </c>
      <c r="G310" s="13">
        <v>0.02</v>
      </c>
      <c r="H310" s="12">
        <v>15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/>
      <c r="P310" s="12"/>
      <c r="Q310" s="12"/>
      <c r="R310" s="12"/>
      <c r="S310" s="12"/>
      <c r="T310" s="12">
        <v>0</v>
      </c>
      <c r="U310" s="2">
        <f t="shared" si="26"/>
        <v>16208.16463881398</v>
      </c>
      <c r="V310" s="2">
        <f t="shared" si="27"/>
        <v>15</v>
      </c>
    </row>
    <row r="311" spans="1:22">
      <c r="A311" s="8">
        <v>43714</v>
      </c>
      <c r="B311" s="12">
        <v>3</v>
      </c>
      <c r="C311" s="12">
        <v>6000</v>
      </c>
      <c r="D311">
        <v>54060.069656144726</v>
      </c>
      <c r="G311" s="13">
        <v>0.02</v>
      </c>
      <c r="H311" s="12">
        <v>15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/>
      <c r="P311" s="12"/>
      <c r="Q311" s="12"/>
      <c r="R311" s="12"/>
      <c r="S311" s="12"/>
      <c r="T311" s="12">
        <v>0</v>
      </c>
      <c r="U311" s="2">
        <f t="shared" si="26"/>
        <v>16218.02089684342</v>
      </c>
      <c r="V311" s="2">
        <f t="shared" si="27"/>
        <v>15</v>
      </c>
    </row>
    <row r="312" spans="1:22">
      <c r="A312" s="8">
        <v>43715</v>
      </c>
      <c r="B312" s="12">
        <v>3</v>
      </c>
      <c r="C312" s="12">
        <v>6000</v>
      </c>
      <c r="D312">
        <v>54092.925550150656</v>
      </c>
      <c r="G312" s="13">
        <v>0.02</v>
      </c>
      <c r="H312" s="12">
        <v>15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/>
      <c r="P312" s="12"/>
      <c r="Q312" s="12"/>
      <c r="R312" s="12"/>
      <c r="S312" s="12"/>
      <c r="T312" s="12">
        <v>0</v>
      </c>
      <c r="U312" s="2">
        <f t="shared" si="26"/>
        <v>16227.877665045196</v>
      </c>
      <c r="V312" s="2">
        <f t="shared" si="27"/>
        <v>15</v>
      </c>
    </row>
    <row r="313" spans="1:22">
      <c r="A313" s="8">
        <v>43716</v>
      </c>
      <c r="B313" s="12">
        <v>3</v>
      </c>
      <c r="C313" s="12">
        <v>6000</v>
      </c>
      <c r="D313">
        <v>54125.782750458886</v>
      </c>
      <c r="G313" s="13">
        <v>0.02</v>
      </c>
      <c r="H313" s="12">
        <v>15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/>
      <c r="P313" s="12"/>
      <c r="Q313" s="12"/>
      <c r="R313" s="12"/>
      <c r="S313" s="12"/>
      <c r="T313" s="12">
        <v>0</v>
      </c>
      <c r="U313" s="2">
        <f t="shared" si="26"/>
        <v>16237.734825137664</v>
      </c>
      <c r="V313" s="2">
        <f t="shared" si="27"/>
        <v>15</v>
      </c>
    </row>
    <row r="314" spans="1:22">
      <c r="A314" s="8">
        <v>43717</v>
      </c>
      <c r="B314" s="12">
        <v>3</v>
      </c>
      <c r="C314" s="12">
        <v>6000</v>
      </c>
      <c r="D314">
        <v>54158.640869594667</v>
      </c>
      <c r="G314" s="13">
        <v>0.02</v>
      </c>
      <c r="H314" s="12">
        <v>15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/>
      <c r="P314" s="12"/>
      <c r="Q314" s="12"/>
      <c r="R314" s="12"/>
      <c r="S314" s="12"/>
      <c r="T314" s="12">
        <v>0</v>
      </c>
      <c r="U314" s="2">
        <f t="shared" si="26"/>
        <v>16247.592260878402</v>
      </c>
      <c r="V314" s="2">
        <f t="shared" si="27"/>
        <v>15</v>
      </c>
    </row>
    <row r="315" spans="1:22">
      <c r="A315" s="8">
        <v>43718</v>
      </c>
      <c r="B315" s="12">
        <v>3</v>
      </c>
      <c r="C315" s="12">
        <v>6000</v>
      </c>
      <c r="D315">
        <v>54191.499526758758</v>
      </c>
      <c r="G315" s="13">
        <v>0.02</v>
      </c>
      <c r="H315" s="12">
        <v>15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/>
      <c r="P315" s="12"/>
      <c r="Q315" s="12"/>
      <c r="R315" s="12"/>
      <c r="S315" s="12"/>
      <c r="T315" s="12">
        <v>0</v>
      </c>
      <c r="U315" s="2">
        <f t="shared" si="26"/>
        <v>16257.449858027629</v>
      </c>
      <c r="V315" s="2">
        <f t="shared" si="27"/>
        <v>15</v>
      </c>
    </row>
    <row r="316" spans="1:22">
      <c r="A316" s="8">
        <v>43719</v>
      </c>
      <c r="B316" s="12">
        <v>3</v>
      </c>
      <c r="C316" s="12">
        <v>6000</v>
      </c>
      <c r="D316">
        <v>54224.35834770801</v>
      </c>
      <c r="G316" s="13">
        <v>0.02</v>
      </c>
      <c r="H316" s="12">
        <v>15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/>
      <c r="P316" s="12"/>
      <c r="Q316" s="12"/>
      <c r="R316" s="12"/>
      <c r="S316" s="12"/>
      <c r="T316" s="12">
        <v>0</v>
      </c>
      <c r="U316" s="2">
        <f t="shared" si="26"/>
        <v>16267.307504312404</v>
      </c>
      <c r="V316" s="2">
        <f t="shared" si="27"/>
        <v>15</v>
      </c>
    </row>
    <row r="317" spans="1:22">
      <c r="A317" s="8">
        <v>43720</v>
      </c>
      <c r="B317" s="12">
        <v>3</v>
      </c>
      <c r="C317" s="12">
        <v>6000</v>
      </c>
      <c r="D317">
        <v>54257.216964638414</v>
      </c>
      <c r="G317" s="13">
        <v>0.02</v>
      </c>
      <c r="H317" s="12">
        <v>15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/>
      <c r="P317" s="12"/>
      <c r="Q317" s="12"/>
      <c r="R317" s="12"/>
      <c r="S317" s="12"/>
      <c r="T317" s="12">
        <v>0</v>
      </c>
      <c r="U317" s="2">
        <f t="shared" si="26"/>
        <v>16277.165089391525</v>
      </c>
      <c r="V317" s="2">
        <f t="shared" si="27"/>
        <v>15</v>
      </c>
    </row>
    <row r="318" spans="1:22">
      <c r="A318" s="8">
        <v>43721</v>
      </c>
      <c r="B318" s="12">
        <v>3</v>
      </c>
      <c r="C318" s="12">
        <v>6000</v>
      </c>
      <c r="D318">
        <v>54290.075016070448</v>
      </c>
      <c r="G318" s="13">
        <v>0.02</v>
      </c>
      <c r="H318" s="12">
        <v>15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/>
      <c r="P318" s="12"/>
      <c r="Q318" s="12"/>
      <c r="R318" s="12"/>
      <c r="S318" s="12"/>
      <c r="T318" s="12">
        <v>0</v>
      </c>
      <c r="U318" s="2">
        <f t="shared" si="26"/>
        <v>16287.022504821136</v>
      </c>
      <c r="V318" s="2">
        <f t="shared" si="27"/>
        <v>15</v>
      </c>
    </row>
    <row r="319" spans="1:22">
      <c r="A319" s="8">
        <v>43722</v>
      </c>
      <c r="B319" s="12">
        <v>3</v>
      </c>
      <c r="C319" s="12">
        <v>6000</v>
      </c>
      <c r="D319">
        <v>54322.932146736734</v>
      </c>
      <c r="G319" s="13">
        <v>0.02</v>
      </c>
      <c r="H319" s="12">
        <v>15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/>
      <c r="P319" s="12"/>
      <c r="Q319" s="12"/>
      <c r="R319" s="12"/>
      <c r="S319" s="12"/>
      <c r="T319" s="12">
        <v>0</v>
      </c>
      <c r="U319" s="2">
        <f t="shared" si="26"/>
        <v>16296.879644021019</v>
      </c>
      <c r="V319" s="2">
        <f t="shared" si="27"/>
        <v>15</v>
      </c>
    </row>
    <row r="320" spans="1:22">
      <c r="A320" s="8">
        <v>43723</v>
      </c>
      <c r="B320" s="12">
        <v>3</v>
      </c>
      <c r="C320" s="12">
        <v>6000</v>
      </c>
      <c r="D320">
        <v>54355.788007472031</v>
      </c>
      <c r="G320" s="13">
        <v>0.02</v>
      </c>
      <c r="H320" s="12">
        <v>15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/>
      <c r="P320" s="12"/>
      <c r="Q320" s="12"/>
      <c r="R320" s="12"/>
      <c r="S320" s="12"/>
      <c r="T320" s="12">
        <v>0</v>
      </c>
      <c r="U320" s="2">
        <f t="shared" si="26"/>
        <v>16306.736402241608</v>
      </c>
      <c r="V320" s="2">
        <f t="shared" si="27"/>
        <v>15</v>
      </c>
    </row>
    <row r="321" spans="1:22">
      <c r="A321" s="8">
        <v>43724</v>
      </c>
      <c r="B321" s="12">
        <v>3</v>
      </c>
      <c r="C321" s="12">
        <v>6000</v>
      </c>
      <c r="D321">
        <v>54388.642255105318</v>
      </c>
      <c r="G321" s="13">
        <v>0.02</v>
      </c>
      <c r="H321" s="12">
        <v>15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/>
      <c r="P321" s="12"/>
      <c r="Q321" s="12"/>
      <c r="R321" s="12"/>
      <c r="S321" s="12"/>
      <c r="T321" s="12">
        <v>0</v>
      </c>
      <c r="U321" s="2">
        <f t="shared" si="26"/>
        <v>16316.592676531596</v>
      </c>
      <c r="V321" s="2">
        <f t="shared" si="27"/>
        <v>15</v>
      </c>
    </row>
    <row r="322" spans="1:22">
      <c r="A322" s="8">
        <v>43725</v>
      </c>
      <c r="B322" s="12">
        <v>3</v>
      </c>
      <c r="C322" s="12">
        <v>6000</v>
      </c>
      <c r="D322">
        <v>54421.494552354132</v>
      </c>
      <c r="G322" s="13">
        <v>0.02</v>
      </c>
      <c r="H322" s="12">
        <v>15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/>
      <c r="P322" s="12"/>
      <c r="Q322" s="12"/>
      <c r="R322" s="12"/>
      <c r="S322" s="12"/>
      <c r="T322" s="12">
        <v>0</v>
      </c>
      <c r="U322" s="2">
        <f t="shared" ref="U322:U337" si="28">D322*G322*(H322/(1-SUM(I322:T322)))</f>
        <v>16326.448365706241</v>
      </c>
      <c r="V322" s="2">
        <f t="shared" ref="V322:V337" si="29">H322/(1-SUM(I322:T322))</f>
        <v>15</v>
      </c>
    </row>
    <row r="323" spans="1:22">
      <c r="A323" s="8">
        <v>43726</v>
      </c>
      <c r="B323" s="12">
        <v>3</v>
      </c>
      <c r="C323" s="12">
        <v>6000</v>
      </c>
      <c r="D323">
        <v>54454.344567720938</v>
      </c>
      <c r="G323" s="13">
        <v>0.02</v>
      </c>
      <c r="H323" s="12">
        <v>15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/>
      <c r="P323" s="12"/>
      <c r="Q323" s="12"/>
      <c r="R323" s="12"/>
      <c r="S323" s="12"/>
      <c r="T323" s="12">
        <v>0</v>
      </c>
      <c r="U323" s="2">
        <f t="shared" si="28"/>
        <v>16336.303370316284</v>
      </c>
      <c r="V323" s="2">
        <f t="shared" si="29"/>
        <v>15</v>
      </c>
    </row>
    <row r="324" spans="1:22">
      <c r="A324" s="8">
        <v>43727</v>
      </c>
      <c r="B324" s="12">
        <v>3</v>
      </c>
      <c r="C324" s="12">
        <v>6000</v>
      </c>
      <c r="D324">
        <v>54487.191975391586</v>
      </c>
      <c r="G324" s="13">
        <v>0.02</v>
      </c>
      <c r="H324" s="12">
        <v>15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/>
      <c r="P324" s="12"/>
      <c r="Q324" s="12"/>
      <c r="R324" s="12"/>
      <c r="S324" s="12"/>
      <c r="T324" s="12">
        <v>0</v>
      </c>
      <c r="U324" s="2">
        <f t="shared" si="28"/>
        <v>16346.157592617477</v>
      </c>
      <c r="V324" s="2">
        <f t="shared" si="29"/>
        <v>15</v>
      </c>
    </row>
    <row r="325" spans="1:22">
      <c r="A325" s="8">
        <v>43728</v>
      </c>
      <c r="B325" s="12">
        <v>3</v>
      </c>
      <c r="C325" s="12">
        <v>6000</v>
      </c>
      <c r="D325">
        <v>54520.0364551358</v>
      </c>
      <c r="G325" s="13">
        <v>0.02</v>
      </c>
      <c r="H325" s="12">
        <v>15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/>
      <c r="P325" s="12"/>
      <c r="Q325" s="12"/>
      <c r="R325" s="12"/>
      <c r="S325" s="12"/>
      <c r="T325" s="12">
        <v>0</v>
      </c>
      <c r="U325" s="2">
        <f t="shared" si="28"/>
        <v>16356.010936540741</v>
      </c>
      <c r="V325" s="2">
        <f t="shared" si="29"/>
        <v>15</v>
      </c>
    </row>
    <row r="326" spans="1:22">
      <c r="A326" s="8">
        <v>43729</v>
      </c>
      <c r="B326" s="12">
        <v>3</v>
      </c>
      <c r="C326" s="12">
        <v>6000</v>
      </c>
      <c r="D326">
        <v>54552.877692209579</v>
      </c>
      <c r="G326" s="13">
        <v>0.02</v>
      </c>
      <c r="H326" s="12">
        <v>15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/>
      <c r="P326" s="12"/>
      <c r="Q326" s="12"/>
      <c r="R326" s="12"/>
      <c r="S326" s="12"/>
      <c r="T326" s="12">
        <v>0</v>
      </c>
      <c r="U326" s="2">
        <f t="shared" si="28"/>
        <v>16365.863307662872</v>
      </c>
      <c r="V326" s="2">
        <f t="shared" si="29"/>
        <v>15</v>
      </c>
    </row>
    <row r="327" spans="1:22">
      <c r="A327" s="8">
        <v>43730</v>
      </c>
      <c r="B327" s="12">
        <v>3</v>
      </c>
      <c r="C327" s="12">
        <v>6000</v>
      </c>
      <c r="D327">
        <v>54585.715377259563</v>
      </c>
      <c r="G327" s="13">
        <v>0.02</v>
      </c>
      <c r="H327" s="12">
        <v>15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/>
      <c r="P327" s="12"/>
      <c r="Q327" s="12"/>
      <c r="R327" s="12"/>
      <c r="S327" s="12"/>
      <c r="T327" s="12">
        <v>0</v>
      </c>
      <c r="U327" s="2">
        <f t="shared" si="28"/>
        <v>16375.71461317787</v>
      </c>
      <c r="V327" s="2">
        <f t="shared" si="29"/>
        <v>15</v>
      </c>
    </row>
    <row r="328" spans="1:22">
      <c r="A328" s="8">
        <v>43731</v>
      </c>
      <c r="B328" s="12">
        <v>3</v>
      </c>
      <c r="C328" s="12">
        <v>6000</v>
      </c>
      <c r="D328">
        <v>54618.549206229291</v>
      </c>
      <c r="G328" s="13">
        <v>0.02</v>
      </c>
      <c r="H328" s="12">
        <v>15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/>
      <c r="P328" s="12"/>
      <c r="Q328" s="12"/>
      <c r="R328" s="12"/>
      <c r="S328" s="12"/>
      <c r="T328" s="12">
        <v>0</v>
      </c>
      <c r="U328" s="2">
        <f t="shared" si="28"/>
        <v>16385.564761868787</v>
      </c>
      <c r="V328" s="2">
        <f t="shared" si="29"/>
        <v>15</v>
      </c>
    </row>
    <row r="329" spans="1:22">
      <c r="A329" s="8">
        <v>43732</v>
      </c>
      <c r="B329" s="12">
        <v>3</v>
      </c>
      <c r="C329" s="12">
        <v>6000</v>
      </c>
      <c r="D329">
        <v>54651.378880267213</v>
      </c>
      <c r="G329" s="13">
        <v>0.02</v>
      </c>
      <c r="H329" s="12">
        <v>15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/>
      <c r="P329" s="12"/>
      <c r="Q329" s="12"/>
      <c r="R329" s="12"/>
      <c r="S329" s="12"/>
      <c r="T329" s="12">
        <v>0</v>
      </c>
      <c r="U329" s="2">
        <f t="shared" si="28"/>
        <v>16395.413664080163</v>
      </c>
      <c r="V329" s="2">
        <f t="shared" si="29"/>
        <v>15</v>
      </c>
    </row>
    <row r="330" spans="1:22">
      <c r="A330" s="8">
        <v>43733</v>
      </c>
      <c r="B330" s="12">
        <v>3</v>
      </c>
      <c r="C330" s="12">
        <v>6000</v>
      </c>
      <c r="D330">
        <v>54684.2041056366</v>
      </c>
      <c r="G330" s="13">
        <v>0.02</v>
      </c>
      <c r="H330" s="12">
        <v>15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/>
      <c r="P330" s="12"/>
      <c r="Q330" s="12"/>
      <c r="R330" s="12"/>
      <c r="S330" s="12"/>
      <c r="T330" s="12">
        <v>0</v>
      </c>
      <c r="U330" s="2">
        <f t="shared" si="28"/>
        <v>16405.26123169098</v>
      </c>
      <c r="V330" s="2">
        <f t="shared" si="29"/>
        <v>15</v>
      </c>
    </row>
    <row r="331" spans="1:22">
      <c r="A331" s="8">
        <v>43734</v>
      </c>
      <c r="B331" s="12">
        <v>3</v>
      </c>
      <c r="C331" s="12">
        <v>6000</v>
      </c>
      <c r="D331">
        <v>54717.024593627182</v>
      </c>
      <c r="G331" s="13">
        <v>0.02</v>
      </c>
      <c r="H331" s="12">
        <v>15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/>
      <c r="P331" s="12"/>
      <c r="Q331" s="12"/>
      <c r="R331" s="12"/>
      <c r="S331" s="12"/>
      <c r="T331" s="12">
        <v>0</v>
      </c>
      <c r="U331" s="2">
        <f t="shared" si="28"/>
        <v>16415.107378088156</v>
      </c>
      <c r="V331" s="2">
        <f t="shared" si="29"/>
        <v>15</v>
      </c>
    </row>
    <row r="332" spans="1:22">
      <c r="A332" s="8">
        <v>43735</v>
      </c>
      <c r="B332" s="12">
        <v>3</v>
      </c>
      <c r="C332" s="12">
        <v>6000</v>
      </c>
      <c r="D332">
        <v>54749.840060468399</v>
      </c>
      <c r="G332" s="13">
        <v>0.02</v>
      </c>
      <c r="H332" s="12">
        <v>15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/>
      <c r="P332" s="12"/>
      <c r="Q332" s="12"/>
      <c r="R332" s="12"/>
      <c r="S332" s="12"/>
      <c r="T332" s="12">
        <v>0</v>
      </c>
      <c r="U332" s="2">
        <f t="shared" si="28"/>
        <v>16424.952018140521</v>
      </c>
      <c r="V332" s="2">
        <f t="shared" si="29"/>
        <v>15</v>
      </c>
    </row>
    <row r="333" spans="1:22">
      <c r="A333" s="8">
        <v>43736</v>
      </c>
      <c r="B333" s="12">
        <v>3</v>
      </c>
      <c r="C333" s="12">
        <v>6000</v>
      </c>
      <c r="D333">
        <v>54782.650227244521</v>
      </c>
      <c r="G333" s="13">
        <v>0.02</v>
      </c>
      <c r="H333" s="12">
        <v>15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  <c r="N333" s="12">
        <v>0</v>
      </c>
      <c r="O333" s="12"/>
      <c r="P333" s="12"/>
      <c r="Q333" s="12"/>
      <c r="R333" s="12"/>
      <c r="S333" s="12"/>
      <c r="T333" s="12">
        <v>0</v>
      </c>
      <c r="U333" s="2">
        <f t="shared" si="28"/>
        <v>16434.79506817336</v>
      </c>
      <c r="V333" s="2">
        <f t="shared" si="29"/>
        <v>15</v>
      </c>
    </row>
    <row r="334" spans="1:22">
      <c r="A334" s="8">
        <v>43737</v>
      </c>
      <c r="B334" s="12">
        <v>3</v>
      </c>
      <c r="C334" s="12">
        <v>6000</v>
      </c>
      <c r="D334">
        <v>54815.454819811239</v>
      </c>
      <c r="G334" s="13">
        <v>0.02</v>
      </c>
      <c r="H334" s="12">
        <v>15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/>
      <c r="P334" s="12"/>
      <c r="Q334" s="12"/>
      <c r="R334" s="12"/>
      <c r="S334" s="12"/>
      <c r="T334" s="12">
        <v>0</v>
      </c>
      <c r="U334" s="2">
        <f t="shared" si="28"/>
        <v>16444.636445943372</v>
      </c>
      <c r="V334" s="2">
        <f t="shared" si="29"/>
        <v>15</v>
      </c>
    </row>
    <row r="335" spans="1:22">
      <c r="A335" s="8">
        <v>43738</v>
      </c>
      <c r="B335" s="12">
        <v>3</v>
      </c>
      <c r="C335" s="12">
        <v>6000</v>
      </c>
      <c r="D335">
        <v>54848.253568713961</v>
      </c>
      <c r="G335" s="13">
        <v>0.02</v>
      </c>
      <c r="H335" s="12">
        <v>15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/>
      <c r="P335" s="12"/>
      <c r="Q335" s="12"/>
      <c r="R335" s="12"/>
      <c r="S335" s="12"/>
      <c r="T335" s="12">
        <v>0</v>
      </c>
      <c r="U335" s="2">
        <f t="shared" si="28"/>
        <v>16454.47607061419</v>
      </c>
      <c r="V335" s="2">
        <f t="shared" si="29"/>
        <v>15</v>
      </c>
    </row>
    <row r="336" spans="1:22">
      <c r="A336" s="8">
        <v>43739</v>
      </c>
      <c r="B336" s="12">
        <v>3</v>
      </c>
      <c r="C336" s="12">
        <v>6000</v>
      </c>
      <c r="D336">
        <v>54881.046209107633</v>
      </c>
      <c r="G336" s="13">
        <v>0.02</v>
      </c>
      <c r="H336" s="12">
        <v>15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/>
      <c r="P336" s="12"/>
      <c r="Q336" s="12"/>
      <c r="R336" s="12"/>
      <c r="S336" s="12"/>
      <c r="T336" s="12">
        <v>0</v>
      </c>
      <c r="U336" s="2">
        <f t="shared" si="28"/>
        <v>16464.313862732291</v>
      </c>
      <c r="V336" s="2">
        <f t="shared" si="29"/>
        <v>15</v>
      </c>
    </row>
    <row r="337" spans="1:22">
      <c r="A337" s="8">
        <v>43740</v>
      </c>
      <c r="B337" s="12">
        <v>3</v>
      </c>
      <c r="C337" s="12">
        <v>6000</v>
      </c>
      <c r="D337">
        <v>54913.832480678131</v>
      </c>
      <c r="G337" s="13">
        <v>0.02</v>
      </c>
      <c r="H337" s="12">
        <v>15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/>
      <c r="P337" s="12"/>
      <c r="Q337" s="12"/>
      <c r="R337" s="12"/>
      <c r="S337" s="12"/>
      <c r="T337" s="12">
        <v>0</v>
      </c>
      <c r="U337" s="2">
        <f t="shared" si="28"/>
        <v>16474.149744203438</v>
      </c>
      <c r="V337" s="2">
        <f t="shared" si="29"/>
        <v>15</v>
      </c>
    </row>
    <row r="338" spans="1:22">
      <c r="A338" s="8"/>
    </row>
    <row r="339" spans="1:22">
      <c r="A339" s="8"/>
    </row>
    <row r="340" spans="1:22">
      <c r="A340" s="8"/>
    </row>
    <row r="341" spans="1:22">
      <c r="A341" s="8"/>
    </row>
    <row r="342" spans="1:22">
      <c r="A342" s="8"/>
    </row>
    <row r="343" spans="1:22">
      <c r="A343" s="8"/>
    </row>
    <row r="344" spans="1:22">
      <c r="A344" s="8"/>
    </row>
    <row r="345" spans="1:22">
      <c r="A345" s="8"/>
    </row>
    <row r="346" spans="1:22">
      <c r="A346" s="8"/>
    </row>
    <row r="347" spans="1:22">
      <c r="A347" s="8"/>
    </row>
    <row r="348" spans="1:22">
      <c r="A348" s="8"/>
    </row>
    <row r="349" spans="1:22">
      <c r="A349" s="8"/>
    </row>
    <row r="350" spans="1:22">
      <c r="A350" s="8"/>
    </row>
    <row r="351" spans="1:22">
      <c r="A351" s="8"/>
    </row>
    <row r="352" spans="1:22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</sheetData>
  <phoneticPr fontId="10" type="noConversion"/>
  <conditionalFormatting sqref="U2:V337">
    <cfRule type="cellIs" dxfId="1" priority="2" operator="greaterThan">
      <formula>20000</formula>
    </cfRule>
  </conditionalFormatting>
  <conditionalFormatting sqref="I1:T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{EE98D9D8-4DF4-4F73-9CDA-6CCCE3D580C7}</x14:id>
        </ext>
      </extLst>
    </cfRule>
  </conditionalFormatting>
  <conditionalFormatting sqref="X1:X1048576">
    <cfRule type="cellIs" dxfId="0" priority="4" operator="greaterThan">
      <formula>2000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98D9D8-4DF4-4F73-9CDA-6CCCE3D580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I1:T1048576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3" sqref="B3"/>
    </sheetView>
  </sheetViews>
  <sheetFormatPr baseColWidth="10" defaultColWidth="8.83203125" defaultRowHeight="15"/>
  <cols>
    <col min="2" max="2" width="15" bestFit="1" customWidth="1"/>
  </cols>
  <sheetData>
    <row r="1" spans="1:2">
      <c r="A1" s="41" t="s">
        <v>62</v>
      </c>
      <c r="B1">
        <f>SUM(模拟计算!C2:C337)</f>
        <v>3068000</v>
      </c>
    </row>
    <row r="2" spans="1:2">
      <c r="A2" s="41" t="s">
        <v>63</v>
      </c>
      <c r="B2" s="42">
        <f>SUM(模拟计算!U2:U337)</f>
        <v>5776191.3192223925</v>
      </c>
    </row>
    <row r="3" spans="1:2">
      <c r="A3" s="41" t="s">
        <v>64</v>
      </c>
      <c r="B3" s="42">
        <f>B2*0.35</f>
        <v>2021666.9617278373</v>
      </c>
    </row>
    <row r="4" spans="1:2">
      <c r="B4" s="43">
        <f>B3*7</f>
        <v>14151668.732094862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A2" sqref="A2:A12"/>
    </sheetView>
  </sheetViews>
  <sheetFormatPr baseColWidth="10" defaultColWidth="8.83203125" defaultRowHeight="15"/>
  <cols>
    <col min="1" max="1" width="10.83203125" style="20" customWidth="1"/>
    <col min="2" max="2" width="10.83203125" style="21" customWidth="1"/>
    <col min="3" max="1025" width="10.5" customWidth="1"/>
  </cols>
  <sheetData>
    <row r="1" spans="1:2">
      <c r="A1" s="22" t="s">
        <v>29</v>
      </c>
      <c r="B1" s="23" t="s">
        <v>30</v>
      </c>
    </row>
    <row r="2" spans="1:2">
      <c r="A2" s="20">
        <v>43405</v>
      </c>
      <c r="B2" s="21">
        <v>120900</v>
      </c>
    </row>
    <row r="3" spans="1:2">
      <c r="A3" s="20">
        <v>43435</v>
      </c>
      <c r="B3" s="21">
        <v>313086.964596337</v>
      </c>
    </row>
    <row r="4" spans="1:2">
      <c r="A4" s="20">
        <v>43466</v>
      </c>
      <c r="B4" s="21">
        <v>368351.22759207402</v>
      </c>
    </row>
    <row r="5" spans="1:2">
      <c r="A5" s="20">
        <v>43497</v>
      </c>
      <c r="B5" s="21">
        <v>271215.67543512402</v>
      </c>
    </row>
    <row r="6" spans="1:2">
      <c r="A6" s="20">
        <v>43525</v>
      </c>
      <c r="B6" s="21">
        <v>131481.87124768601</v>
      </c>
    </row>
    <row r="7" spans="1:2">
      <c r="A7" s="20">
        <v>43556</v>
      </c>
      <c r="B7" s="21">
        <v>127114.07046528401</v>
      </c>
    </row>
    <row r="8" spans="1:2">
      <c r="A8" s="20">
        <v>43586</v>
      </c>
      <c r="B8" s="21">
        <v>129714.941277698</v>
      </c>
    </row>
    <row r="9" spans="1:2">
      <c r="A9" s="20">
        <v>43617</v>
      </c>
      <c r="B9" s="21">
        <v>125934.36386750299</v>
      </c>
    </row>
    <row r="10" spans="1:2">
      <c r="A10" s="20">
        <v>43647</v>
      </c>
      <c r="B10" s="21">
        <v>129446.34422172399</v>
      </c>
    </row>
    <row r="11" spans="1:2">
      <c r="A11" s="20">
        <v>43678</v>
      </c>
      <c r="B11" s="21">
        <v>129607.376051506</v>
      </c>
    </row>
    <row r="12" spans="1:2">
      <c r="A12" s="20">
        <v>43709</v>
      </c>
      <c r="B12" s="21">
        <v>126351.856876515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96"/>
  <sheetViews>
    <sheetView zoomScale="145" zoomScaleNormal="145" workbookViewId="0">
      <selection activeCell="E2" sqref="E2"/>
    </sheetView>
  </sheetViews>
  <sheetFormatPr baseColWidth="10" defaultColWidth="8.83203125" defaultRowHeight="15"/>
  <cols>
    <col min="1" max="1" width="9.83203125" customWidth="1"/>
    <col min="2" max="1025" width="8.83203125" customWidth="1"/>
  </cols>
  <sheetData>
    <row r="1" spans="1:5">
      <c r="A1" s="24" t="s">
        <v>31</v>
      </c>
      <c r="B1" s="24" t="s">
        <v>32</v>
      </c>
      <c r="C1" s="24" t="s">
        <v>33</v>
      </c>
      <c r="D1" s="24" t="s">
        <v>60</v>
      </c>
      <c r="E1" s="24" t="s">
        <v>61</v>
      </c>
    </row>
    <row r="2" spans="1:5">
      <c r="A2" s="25">
        <v>1</v>
      </c>
      <c r="B2" s="26">
        <v>1</v>
      </c>
      <c r="C2" s="27">
        <v>1</v>
      </c>
      <c r="D2" s="28">
        <v>1</v>
      </c>
      <c r="E2">
        <v>1</v>
      </c>
    </row>
    <row r="3" spans="1:5">
      <c r="A3" s="25">
        <v>2</v>
      </c>
      <c r="B3" s="29">
        <v>0.2898</v>
      </c>
      <c r="C3" s="29">
        <v>0.23930000000000001</v>
      </c>
      <c r="D3">
        <v>0.26976461538461538</v>
      </c>
      <c r="E3">
        <f>0.6155*POWER(A3,-0.595)</f>
        <v>0.40748836217418355</v>
      </c>
    </row>
    <row r="4" spans="1:5">
      <c r="A4" s="25">
        <v>3</v>
      </c>
      <c r="B4" s="25">
        <v>0.184172491780391</v>
      </c>
      <c r="C4" s="25">
        <v>0.15398826343959701</v>
      </c>
      <c r="D4">
        <v>0.16072538461538463</v>
      </c>
      <c r="E4" s="12">
        <f t="shared" ref="E4:E40" si="0">0.6155*POWER(A4,-0.595)</f>
        <v>0.32014071511302156</v>
      </c>
    </row>
    <row r="5" spans="1:5">
      <c r="A5" s="25">
        <v>4</v>
      </c>
      <c r="B5" s="29">
        <v>0.141273622233827</v>
      </c>
      <c r="C5" s="29">
        <v>0.118985374157853</v>
      </c>
      <c r="D5">
        <v>0.13009153846153848</v>
      </c>
      <c r="E5" s="12">
        <f t="shared" si="0"/>
        <v>0.26977541073500982</v>
      </c>
    </row>
    <row r="6" spans="1:5">
      <c r="A6" s="25">
        <v>5</v>
      </c>
      <c r="B6" s="25">
        <v>0.117044536675632</v>
      </c>
      <c r="C6" s="25">
        <v>9.9090619628678406E-2</v>
      </c>
      <c r="D6">
        <v>0.11591615384615386</v>
      </c>
      <c r="E6" s="12">
        <f t="shared" si="0"/>
        <v>0.23623318464295087</v>
      </c>
    </row>
    <row r="7" spans="1:5">
      <c r="A7" s="25">
        <v>6</v>
      </c>
      <c r="B7" s="25">
        <v>0.101151423346379</v>
      </c>
      <c r="C7" s="25">
        <v>8.5980066336871802E-2</v>
      </c>
      <c r="D7">
        <v>0.10264615384615386</v>
      </c>
      <c r="E7" s="12">
        <f t="shared" si="0"/>
        <v>0.21194738532360199</v>
      </c>
    </row>
    <row r="8" spans="1:5">
      <c r="A8" s="25">
        <v>7</v>
      </c>
      <c r="B8" s="29">
        <v>8.9781625361096101E-2</v>
      </c>
      <c r="C8" s="29">
        <v>7.6566448563637701E-2</v>
      </c>
      <c r="D8">
        <v>9.4410769230769243E-2</v>
      </c>
      <c r="E8" s="12">
        <f t="shared" si="0"/>
        <v>0.1933725051002306</v>
      </c>
    </row>
    <row r="9" spans="1:5">
      <c r="A9" s="25">
        <v>8</v>
      </c>
      <c r="B9" s="25">
        <v>8.1171629230665093E-2</v>
      </c>
      <c r="C9" s="25">
        <v>6.9416121590835295E-2</v>
      </c>
      <c r="D9">
        <v>9.1707692307692296E-2</v>
      </c>
      <c r="E9" s="12">
        <f t="shared" si="0"/>
        <v>0.17860331482579497</v>
      </c>
    </row>
    <row r="10" spans="1:5">
      <c r="A10" s="25">
        <v>9</v>
      </c>
      <c r="B10" s="25">
        <v>7.4383657587413901E-2</v>
      </c>
      <c r="C10" s="25">
        <v>6.3764280985264696E-2</v>
      </c>
      <c r="D10">
        <v>8.2813846153846141E-2</v>
      </c>
      <c r="E10" s="12">
        <f t="shared" si="0"/>
        <v>0.16651515430231811</v>
      </c>
    </row>
    <row r="11" spans="1:5">
      <c r="A11" s="25">
        <v>10</v>
      </c>
      <c r="B11" s="25">
        <v>6.8869000479869394E-2</v>
      </c>
      <c r="C11" s="25">
        <v>5.9162220073064299E-2</v>
      </c>
      <c r="D11">
        <v>7.1859999999999993E-2</v>
      </c>
      <c r="E11" s="12">
        <f t="shared" si="0"/>
        <v>0.15639687002655972</v>
      </c>
    </row>
    <row r="12" spans="1:5">
      <c r="A12" s="25">
        <v>11</v>
      </c>
      <c r="B12" s="25">
        <v>6.4283332245810301E-2</v>
      </c>
      <c r="C12" s="25">
        <v>5.5327710428901999E-2</v>
      </c>
      <c r="D12">
        <v>6.6330769230769221E-2</v>
      </c>
      <c r="E12" s="12">
        <f t="shared" si="0"/>
        <v>0.14777446972500025</v>
      </c>
    </row>
    <row r="13" spans="1:5">
      <c r="A13" s="25">
        <v>12</v>
      </c>
      <c r="B13" s="25">
        <v>6.0398696372823399E-2</v>
      </c>
      <c r="C13" s="25">
        <v>5.2073521833961099E-2</v>
      </c>
      <c r="D13">
        <v>6.9546923076923076E-2</v>
      </c>
      <c r="E13" s="12">
        <f t="shared" si="0"/>
        <v>0.14031859124714077</v>
      </c>
    </row>
    <row r="14" spans="1:5">
      <c r="A14" s="25">
        <v>13</v>
      </c>
      <c r="B14" s="25">
        <v>5.7057645475661202E-2</v>
      </c>
      <c r="C14" s="25">
        <v>4.9270098002723799E-2</v>
      </c>
      <c r="D14">
        <v>6.3506153846153851E-2</v>
      </c>
      <c r="E14" s="12">
        <f t="shared" si="0"/>
        <v>0.13379249807653196</v>
      </c>
    </row>
    <row r="15" spans="1:5">
      <c r="A15" s="25">
        <v>14</v>
      </c>
      <c r="B15" s="30">
        <v>5.4147627018121203E-2</v>
      </c>
      <c r="C15" s="30">
        <v>4.6824670130211202E-2</v>
      </c>
      <c r="D15">
        <v>5.9938461538461531E-2</v>
      </c>
      <c r="E15" s="12">
        <f t="shared" si="0"/>
        <v>0.12802119478929638</v>
      </c>
    </row>
    <row r="16" spans="1:5">
      <c r="A16" s="25">
        <v>15</v>
      </c>
      <c r="B16" s="29">
        <v>5.1585856512372699E-2</v>
      </c>
      <c r="C16" s="29">
        <v>4.4668901038381302E-2</v>
      </c>
      <c r="D16">
        <v>6.2744615384615371E-2</v>
      </c>
      <c r="E16" s="12">
        <f t="shared" si="0"/>
        <v>0.12287223503658937</v>
      </c>
    </row>
    <row r="17" spans="1:5">
      <c r="A17" s="25">
        <v>16</v>
      </c>
      <c r="B17" s="25">
        <v>4.9309965390787802E-2</v>
      </c>
      <c r="C17" s="25">
        <v>4.2751234280023899E-2</v>
      </c>
      <c r="D17">
        <v>5.6217692307692316E-2</v>
      </c>
      <c r="E17" s="12">
        <f t="shared" si="0"/>
        <v>0.11824333426034647</v>
      </c>
    </row>
    <row r="18" spans="1:5">
      <c r="A18" s="25">
        <v>17</v>
      </c>
      <c r="B18" s="25">
        <v>4.7271992980032498E-2</v>
      </c>
      <c r="C18" s="25">
        <v>4.1031971994966297E-2</v>
      </c>
      <c r="D18">
        <v>5.7224615384615381E-2</v>
      </c>
      <c r="E18" s="12">
        <f t="shared" si="0"/>
        <v>0.11405411239559483</v>
      </c>
    </row>
    <row r="19" spans="1:5">
      <c r="A19" s="25">
        <v>18</v>
      </c>
      <c r="B19" s="25">
        <v>4.5434398886500298E-2</v>
      </c>
      <c r="C19" s="25">
        <v>3.9480003692536701E-2</v>
      </c>
      <c r="D19">
        <v>5.0638461538461535E-2</v>
      </c>
      <c r="E19" s="12">
        <f t="shared" si="0"/>
        <v>0.11024043461223897</v>
      </c>
    </row>
    <row r="20" spans="1:5">
      <c r="A20" s="25">
        <v>19</v>
      </c>
      <c r="B20" s="25">
        <v>4.3767341010360603E-2</v>
      </c>
      <c r="C20" s="25">
        <v>3.8070570540252598E-2</v>
      </c>
      <c r="D20">
        <v>4.676000000000001E-2</v>
      </c>
      <c r="E20" s="12">
        <f t="shared" si="0"/>
        <v>0.10675043777322615</v>
      </c>
    </row>
    <row r="21" spans="1:5">
      <c r="A21" s="25">
        <v>20</v>
      </c>
      <c r="B21" s="25">
        <v>4.2246771535041298E-2</v>
      </c>
      <c r="C21" s="25">
        <v>3.6783699701933702E-2</v>
      </c>
      <c r="D21">
        <v>4.8321538461538478E-2</v>
      </c>
      <c r="E21" s="12">
        <f>0.6155*POWER(A21,-0.595)</f>
        <v>0.10354168061135903</v>
      </c>
    </row>
    <row r="22" spans="1:5">
      <c r="A22" s="25">
        <v>21</v>
      </c>
      <c r="B22" s="30">
        <v>4.0853076189294901E-2</v>
      </c>
      <c r="C22" s="30">
        <v>3.5603084199897599E-2</v>
      </c>
      <c r="D22">
        <v>5.3013846153846148E-2</v>
      </c>
      <c r="E22" s="12">
        <f t="shared" si="0"/>
        <v>0.10057906103328065</v>
      </c>
    </row>
    <row r="23" spans="1:5">
      <c r="A23" s="25">
        <v>22</v>
      </c>
      <c r="B23" s="29">
        <v>3.9570083105718697E-2</v>
      </c>
      <c r="C23" s="29">
        <v>3.4515266193366298E-2</v>
      </c>
      <c r="D23">
        <v>5.0746923076923071E-2</v>
      </c>
      <c r="E23" s="12">
        <f t="shared" si="0"/>
        <v>9.7833268301216567E-2</v>
      </c>
    </row>
    <row r="24" spans="1:5">
      <c r="A24" s="25">
        <v>23</v>
      </c>
      <c r="B24" s="30">
        <v>3.8384328541304899E-2</v>
      </c>
      <c r="C24" s="30">
        <v>3.3509031334707902E-2</v>
      </c>
      <c r="D24">
        <v>4.3353846153846153E-2</v>
      </c>
      <c r="E24" s="12">
        <f t="shared" si="0"/>
        <v>9.5279615269628512E-2</v>
      </c>
    </row>
    <row r="25" spans="1:5">
      <c r="A25" s="25">
        <v>24</v>
      </c>
      <c r="B25" s="30">
        <v>3.72845045480256E-2</v>
      </c>
      <c r="C25" s="30">
        <v>3.2574952784932699E-2</v>
      </c>
      <c r="D25">
        <v>4.406076923076923E-2</v>
      </c>
      <c r="E25" s="12">
        <f t="shared" si="0"/>
        <v>9.289714529632187E-2</v>
      </c>
    </row>
    <row r="26" spans="1:5">
      <c r="A26" s="25">
        <v>25</v>
      </c>
      <c r="B26" s="30">
        <v>3.6261037758366699E-2</v>
      </c>
      <c r="C26" s="30">
        <v>3.17050431714926E-2</v>
      </c>
      <c r="D26">
        <v>4.1860000000000008E-2</v>
      </c>
      <c r="E26" s="12">
        <f t="shared" si="0"/>
        <v>9.0667940741755507E-2</v>
      </c>
    </row>
    <row r="27" spans="1:5">
      <c r="A27" s="25">
        <v>26</v>
      </c>
      <c r="B27" s="30">
        <v>3.5305764130429199E-2</v>
      </c>
      <c r="C27" s="30">
        <v>3.0892485613426099E-2</v>
      </c>
      <c r="D27">
        <v>4.0618461538461541E-2</v>
      </c>
      <c r="E27" s="12">
        <f t="shared" si="0"/>
        <v>8.8576581498616747E-2</v>
      </c>
    </row>
    <row r="28" spans="1:5">
      <c r="A28" s="25">
        <v>27</v>
      </c>
      <c r="B28" s="30">
        <v>3.4411674920367799E-2</v>
      </c>
      <c r="C28" s="30">
        <v>3.01314234830054E-2</v>
      </c>
      <c r="D28">
        <v>4.4343076923076923E-2</v>
      </c>
      <c r="E28" s="12">
        <f t="shared" si="0"/>
        <v>8.6609716613321314E-2</v>
      </c>
    </row>
    <row r="29" spans="1:5">
      <c r="A29" s="25">
        <v>28</v>
      </c>
      <c r="B29" s="30">
        <v>3.3572716209159199E-2</v>
      </c>
      <c r="C29" s="30">
        <v>2.9416794364407799E-2</v>
      </c>
      <c r="D29">
        <v>4.0416153846153852E-2</v>
      </c>
      <c r="E29" s="12">
        <f t="shared" si="0"/>
        <v>8.4755722158038185E-2</v>
      </c>
    </row>
    <row r="30" spans="1:5">
      <c r="A30" s="25">
        <v>29</v>
      </c>
      <c r="B30" s="30">
        <v>3.27836291736004E-2</v>
      </c>
      <c r="C30" s="30">
        <v>2.8744197662580601E-2</v>
      </c>
      <c r="D30">
        <v>4.2192307692307703E-2</v>
      </c>
      <c r="E30" s="12">
        <f t="shared" si="0"/>
        <v>8.3004425593817557E-2</v>
      </c>
    </row>
    <row r="31" spans="1:5">
      <c r="A31" s="25">
        <v>30</v>
      </c>
      <c r="B31" s="29">
        <v>3.2039821693899802E-2</v>
      </c>
      <c r="C31" s="29">
        <v>2.8109788111118E-2</v>
      </c>
      <c r="D31">
        <v>4.1243076923076924E-2</v>
      </c>
      <c r="E31" s="12">
        <f t="shared" si="0"/>
        <v>8.1346881903722371E-2</v>
      </c>
    </row>
    <row r="32" spans="1:5">
      <c r="A32" s="25">
        <v>31</v>
      </c>
      <c r="B32" s="25">
        <v>3.1337264305128398E-2</v>
      </c>
      <c r="C32" s="25">
        <v>2.7510189413624101E-2</v>
      </c>
      <c r="D32">
        <v>4.2789230769230767E-2</v>
      </c>
      <c r="E32" s="12">
        <f t="shared" si="0"/>
        <v>7.9775190406522256E-2</v>
      </c>
    </row>
    <row r="33" spans="1:5">
      <c r="A33" s="25">
        <v>32</v>
      </c>
      <c r="B33" s="25">
        <v>3.0672405236540402E-2</v>
      </c>
      <c r="C33" s="25">
        <v>2.6942423682053102E-2</v>
      </c>
      <c r="D33">
        <v>3.7182270153325106E-2</v>
      </c>
      <c r="E33" s="12">
        <f t="shared" si="0"/>
        <v>7.8282343811150429E-2</v>
      </c>
    </row>
    <row r="34" spans="1:5">
      <c r="A34" s="25">
        <v>33</v>
      </c>
      <c r="B34" s="25">
        <v>3.0042100547128199E-2</v>
      </c>
      <c r="C34" s="25">
        <v>2.64038533765442E-2</v>
      </c>
      <c r="D34" s="12">
        <v>3.6465024887779397E-2</v>
      </c>
      <c r="E34" s="12">
        <f t="shared" si="0"/>
        <v>7.6862103027147258E-2</v>
      </c>
    </row>
    <row r="35" spans="1:5">
      <c r="A35" s="25">
        <v>34</v>
      </c>
      <c r="B35" s="25">
        <v>2.9443556296721501E-2</v>
      </c>
      <c r="C35" s="25">
        <v>2.5892133218265698E-2</v>
      </c>
      <c r="D35" s="12">
        <v>3.5782417922103085E-2</v>
      </c>
      <c r="E35" s="12">
        <f>0.6155*POWER(A35,-0.595)</f>
        <v>7.5508892703998659E-2</v>
      </c>
    </row>
    <row r="36" spans="1:5">
      <c r="A36" s="25">
        <v>35</v>
      </c>
      <c r="B36" s="25">
        <v>2.8874280384648E-2</v>
      </c>
      <c r="C36" s="25">
        <v>2.5405170117854599E-2</v>
      </c>
      <c r="D36" s="12">
        <v>3.5131829482966011E-2</v>
      </c>
      <c r="E36" s="12">
        <f t="shared" si="0"/>
        <v>7.4217713569801363E-2</v>
      </c>
    </row>
    <row r="37" spans="1:5">
      <c r="A37" s="25">
        <v>36</v>
      </c>
      <c r="B37" s="25">
        <v>2.8332042208510402E-2</v>
      </c>
      <c r="C37" s="25">
        <v>2.4941089591426598E-2</v>
      </c>
      <c r="D37" s="12">
        <v>3.4510905561288212E-2</v>
      </c>
      <c r="E37" s="12">
        <f t="shared" si="0"/>
        <v>7.2984068473617256E-2</v>
      </c>
    </row>
    <row r="38" spans="1:5">
      <c r="A38" s="25">
        <v>37</v>
      </c>
      <c r="B38" s="25">
        <v>2.7814838690407899E-2</v>
      </c>
      <c r="C38" s="25">
        <v>2.4498207461964801E-2</v>
      </c>
      <c r="D38" s="12">
        <v>3.3917524463838639E-2</v>
      </c>
      <c r="E38" s="12">
        <f t="shared" si="0"/>
        <v>7.1803899674973512E-2</v>
      </c>
    </row>
    <row r="39" spans="1:5">
      <c r="A39" s="25">
        <v>38</v>
      </c>
      <c r="B39" s="25">
        <v>2.7320865519906701E-2</v>
      </c>
      <c r="C39" s="25">
        <v>2.4075005893281699E-2</v>
      </c>
      <c r="D39" s="12">
        <v>3.334976834794412E-2</v>
      </c>
      <c r="E39" s="12">
        <f t="shared" si="0"/>
        <v>7.0673535417691349E-2</v>
      </c>
    </row>
    <row r="40" spans="1:5">
      <c r="A40" s="25">
        <v>39</v>
      </c>
      <c r="B40" s="25">
        <v>2.68484926959471E-2</v>
      </c>
      <c r="C40" s="25">
        <v>2.36701129961738E-2</v>
      </c>
      <c r="D40" s="12">
        <v>3.2805898887645457E-2</v>
      </c>
      <c r="E40" s="12">
        <f t="shared" si="0"/>
        <v>6.9589644209550772E-2</v>
      </c>
    </row>
    <row r="41" spans="1:5">
      <c r="A41" s="25">
        <v>40</v>
      </c>
      <c r="B41" s="25">
        <v>2.6396243630835901E-2</v>
      </c>
      <c r="C41" s="25">
        <v>2.3282285395993401E-2</v>
      </c>
      <c r="D41" s="12">
        <v>3.2284336382935042E-2</v>
      </c>
      <c r="E41">
        <f>30.086*POWER(A41,-1.679)</f>
        <v>6.1447713290696974E-2</v>
      </c>
    </row>
    <row r="42" spans="1:5">
      <c r="A42" s="25">
        <v>41</v>
      </c>
      <c r="B42" s="25">
        <v>2.5962777221106299E-2</v>
      </c>
      <c r="C42" s="25">
        <v>2.2910393268015E-2</v>
      </c>
      <c r="D42" s="12">
        <v>3.1783641752462871E-2</v>
      </c>
      <c r="E42" s="12">
        <f t="shared" ref="E42:E105" si="1">30.086*POWER(A42,-1.679)</f>
        <v>5.8952245995214737E-2</v>
      </c>
    </row>
    <row r="43" spans="1:5">
      <c r="A43" s="25">
        <v>42</v>
      </c>
      <c r="B43" s="25">
        <v>2.5546872401634699E-2</v>
      </c>
      <c r="C43" s="25">
        <v>2.25534074393316E-2</v>
      </c>
      <c r="D43" s="12">
        <v>3.1302500952264029E-2</v>
      </c>
      <c r="E43" s="12">
        <f t="shared" si="1"/>
        <v>5.6614658578270277E-2</v>
      </c>
    </row>
    <row r="44" spans="1:5">
      <c r="A44" s="25">
        <v>43</v>
      </c>
      <c r="B44" s="25">
        <v>2.5147414787913599E-2</v>
      </c>
      <c r="C44" s="25">
        <v>2.22103882293017E-2</v>
      </c>
      <c r="D44" s="12">
        <v>3.0839711444623972E-2</v>
      </c>
      <c r="E44" s="12">
        <f t="shared" si="1"/>
        <v>5.4421550918805357E-2</v>
      </c>
    </row>
    <row r="45" spans="1:5">
      <c r="A45" s="25">
        <v>44</v>
      </c>
      <c r="B45" s="25">
        <v>2.4763385082003299E-2</v>
      </c>
      <c r="C45" s="25">
        <v>2.1880475759066601E-2</v>
      </c>
      <c r="D45" s="12">
        <v>3.0394170406688032E-2</v>
      </c>
      <c r="E45" s="12">
        <f t="shared" si="1"/>
        <v>5.236093672183121E-2</v>
      </c>
    </row>
    <row r="46" spans="1:5">
      <c r="A46" s="25">
        <v>45</v>
      </c>
      <c r="B46" s="25">
        <v>2.43938489743592E-2</v>
      </c>
      <c r="C46" s="25">
        <v>2.1562881507625201E-2</v>
      </c>
      <c r="D46" s="12">
        <v>2.996486442129451E-2</v>
      </c>
      <c r="E46" s="12">
        <f t="shared" si="1"/>
        <v>5.042206646438023E-2</v>
      </c>
    </row>
    <row r="47" spans="1:5">
      <c r="A47" s="25">
        <v>46</v>
      </c>
      <c r="B47" s="25">
        <v>2.4037948319465999E-2</v>
      </c>
      <c r="C47" s="25">
        <v>2.1256880929873299E-2</v>
      </c>
      <c r="D47" s="12">
        <v>2.9550860435419341E-2</v>
      </c>
      <c r="E47" s="12">
        <f t="shared" si="1"/>
        <v>4.8595275855021172E-2</v>
      </c>
    </row>
    <row r="48" spans="1:5">
      <c r="A48" s="25">
        <v>47</v>
      </c>
      <c r="B48" s="25">
        <v>2.3694893400300902E-2</v>
      </c>
      <c r="C48" s="25">
        <v>2.0961806982777501E-2</v>
      </c>
      <c r="D48" s="12">
        <v>2.9151297806615503E-2</v>
      </c>
      <c r="E48" s="12">
        <f t="shared" si="1"/>
        <v>4.6871855669339366E-2</v>
      </c>
    </row>
    <row r="49" spans="1:5">
      <c r="A49" s="25">
        <v>48</v>
      </c>
      <c r="B49" s="25">
        <v>2.33639561268916E-2</v>
      </c>
      <c r="C49" s="25">
        <v>2.06770444309528E-2</v>
      </c>
      <c r="D49" s="12">
        <v>2.8765381286506176E-2</v>
      </c>
      <c r="E49" s="12">
        <f t="shared" si="1"/>
        <v>4.5243939566466093E-2</v>
      </c>
    </row>
    <row r="50" spans="1:5">
      <c r="A50" s="25">
        <v>49</v>
      </c>
      <c r="B50" s="25">
        <v>2.3044464038996699E-2</v>
      </c>
      <c r="C50" s="25">
        <v>2.0402024823466799E-2</v>
      </c>
      <c r="D50" s="12">
        <v>2.8392374813995324E-2</v>
      </c>
      <c r="E50" s="12">
        <f t="shared" si="1"/>
        <v>4.370440708877437E-2</v>
      </c>
    </row>
    <row r="51" spans="1:5">
      <c r="A51" s="25">
        <v>50</v>
      </c>
      <c r="B51" s="25">
        <v>2.2735795003314602E-2</v>
      </c>
      <c r="C51" s="25">
        <v>2.01362220506211E-2</v>
      </c>
      <c r="D51" s="12">
        <v>2.8031596010371501E-2</v>
      </c>
      <c r="E51" s="12">
        <f t="shared" si="1"/>
        <v>4.2246799529121019E-2</v>
      </c>
    </row>
    <row r="52" spans="1:5">
      <c r="A52" s="25">
        <v>51</v>
      </c>
      <c r="B52" s="25">
        <v>2.2437372512463399E-2</v>
      </c>
      <c r="C52" s="25">
        <v>1.9879148403444302E-2</v>
      </c>
      <c r="D52" s="12">
        <v>2.7682411284679451E-2</v>
      </c>
      <c r="E52" s="12">
        <f t="shared" si="1"/>
        <v>4.0865246741389125E-2</v>
      </c>
    </row>
    <row r="53" spans="1:5">
      <c r="A53" s="25">
        <v>52</v>
      </c>
      <c r="B53" s="25">
        <v>2.2148661506944299E-2</v>
      </c>
      <c r="C53" s="25">
        <v>1.9630351070246101E-2</v>
      </c>
      <c r="D53" s="12">
        <v>2.7344231471231925E-2</v>
      </c>
      <c r="E53" s="12">
        <f t="shared" si="1"/>
        <v>3.9554403289091274E-2</v>
      </c>
    </row>
    <row r="54" spans="1:5">
      <c r="A54" s="25">
        <v>53</v>
      </c>
      <c r="B54" s="25">
        <v>2.1869164652936299E-2</v>
      </c>
      <c r="C54" s="25">
        <v>1.93894090142545E-2</v>
      </c>
      <c r="D54" s="12">
        <v>2.7016507932426506E-2</v>
      </c>
      <c r="E54" s="12">
        <f t="shared" si="1"/>
        <v>3.8309392587935191E-2</v>
      </c>
    </row>
    <row r="55" spans="1:5">
      <c r="A55" s="25">
        <v>54</v>
      </c>
      <c r="B55" s="25">
        <v>2.1598419018502599E-2</v>
      </c>
      <c r="C55" s="25">
        <v>1.9155930184453399E-2</v>
      </c>
      <c r="D55" s="12">
        <v>2.6698729069512872E-2</v>
      </c>
      <c r="E55" s="12">
        <f t="shared" si="1"/>
        <v>3.7125757912884604E-2</v>
      </c>
    </row>
    <row r="56" spans="1:5">
      <c r="A56" s="25">
        <v>55</v>
      </c>
      <c r="B56" s="25">
        <v>2.13359930989537E-2</v>
      </c>
      <c r="C56" s="25">
        <v>1.8929549018532801E-2</v>
      </c>
      <c r="D56" s="12">
        <v>2.6390417191942617E-2</v>
      </c>
      <c r="E56" s="12">
        <f t="shared" si="1"/>
        <v>3.5999419317351518E-2</v>
      </c>
    </row>
    <row r="57" spans="1:5">
      <c r="A57" s="25">
        <v>56</v>
      </c>
      <c r="B57" s="25">
        <v>2.10814841489885E-2</v>
      </c>
      <c r="C57" s="25">
        <v>1.8709924202584698E-2</v>
      </c>
      <c r="D57" s="12">
        <v>2.6091125702686031E-2</v>
      </c>
      <c r="E57" s="12">
        <f t="shared" si="1"/>
        <v>3.4926635658837774E-2</v>
      </c>
    </row>
    <row r="58" spans="1:5">
      <c r="A58" s="25">
        <v>57</v>
      </c>
      <c r="B58" s="25">
        <v>2.0834515785045901E-2</v>
      </c>
      <c r="C58" s="25">
        <v>1.8496736657021801E-2</v>
      </c>
      <c r="D58" s="12">
        <v>2.5800436562625487E-2</v>
      </c>
      <c r="E58" s="12">
        <f t="shared" si="1"/>
        <v>3.3903971047271685E-2</v>
      </c>
    </row>
    <row r="59" spans="1:5">
      <c r="A59" s="25">
        <v>58</v>
      </c>
      <c r="B59" s="25">
        <v>2.0594735826225799E-2</v>
      </c>
      <c r="C59" s="25">
        <v>1.8289687722292901E-2</v>
      </c>
      <c r="D59" s="12">
        <v>2.5517958002006024E-2</v>
      </c>
      <c r="E59" s="12">
        <f t="shared" si="1"/>
        <v>3.2928265133987555E-2</v>
      </c>
    </row>
    <row r="60" spans="1:5">
      <c r="A60" s="25">
        <v>59</v>
      </c>
      <c r="B60" s="25">
        <v>2.0361814346324902E-2</v>
      </c>
      <c r="C60" s="25">
        <v>1.8088497521463E-2</v>
      </c>
      <c r="D60" s="12">
        <v>2.5243322451079488E-2</v>
      </c>
      <c r="E60" s="12">
        <f t="shared" si="1"/>
        <v>3.1996606744412681E-2</v>
      </c>
    </row>
    <row r="61" spans="1:5">
      <c r="A61" s="25">
        <v>60</v>
      </c>
      <c r="B61" s="25">
        <v>2.0135441913107101E-2</v>
      </c>
      <c r="C61" s="25">
        <v>1.7892903479702699E-2</v>
      </c>
      <c r="D61" s="12">
        <v>2.4976184665634296E-2</v>
      </c>
      <c r="E61" s="12">
        <f t="shared" si="1"/>
        <v>3.1106310428992742E-2</v>
      </c>
    </row>
    <row r="62" spans="1:5">
      <c r="A62" s="25">
        <v>61</v>
      </c>
      <c r="B62" s="25">
        <v>1.9915327993982799E-2</v>
      </c>
      <c r="C62" s="25">
        <v>1.7702658983277698E-2</v>
      </c>
      <c r="D62" s="12">
        <v>2.471622002615393E-2</v>
      </c>
      <c r="E62" s="12">
        <f t="shared" si="1"/>
        <v>3.0254895567075373E-2</v>
      </c>
    </row>
    <row r="63" spans="1:5">
      <c r="A63" s="25">
        <v>62</v>
      </c>
      <c r="B63" s="25">
        <v>1.9701199509890799E-2</v>
      </c>
      <c r="C63" s="25">
        <v>1.75175321628173E-2</v>
      </c>
      <c r="D63" s="12">
        <v>2.4463122991972605E-2</v>
      </c>
      <c r="E63" s="12">
        <f t="shared" si="1"/>
        <v>2.9440067709321824E-2</v>
      </c>
    </row>
    <row r="64" spans="1:5">
      <c r="A64" s="25">
        <v>63</v>
      </c>
      <c r="B64" s="25">
        <v>1.9492799521433901E-2</v>
      </c>
      <c r="C64" s="25">
        <v>1.7337304787518701E-2</v>
      </c>
      <c r="D64" s="12">
        <v>2.42166056940602E-2</v>
      </c>
      <c r="E64" s="12">
        <f t="shared" si="1"/>
        <v>2.8659701887291122E-2</v>
      </c>
    </row>
    <row r="65" spans="1:5">
      <c r="A65" s="25">
        <v>64</v>
      </c>
      <c r="B65" s="25">
        <v>1.9289886033258999E-2</v>
      </c>
      <c r="C65" s="25">
        <v>1.7161771258569099E-2</v>
      </c>
      <c r="D65" s="12">
        <v>2.3976396652026683E-2</v>
      </c>
      <c r="E65" s="12">
        <f t="shared" si="1"/>
        <v>2.7911827655443196E-2</v>
      </c>
    </row>
    <row r="66" spans="1:5">
      <c r="A66" s="25">
        <v>65</v>
      </c>
      <c r="B66" s="25">
        <v>1.90922309043535E-2</v>
      </c>
      <c r="C66" s="25">
        <v>1.6990737691465901E-2</v>
      </c>
      <c r="D66" s="12">
        <v>2.3742239602633424E-2</v>
      </c>
      <c r="E66" s="12">
        <f t="shared" si="1"/>
        <v>2.7194615661983272E-2</v>
      </c>
    </row>
    <row r="67" spans="1:5">
      <c r="A67" s="25">
        <v>66</v>
      </c>
      <c r="B67" s="25">
        <v>1.8899618853387899E-2</v>
      </c>
      <c r="C67" s="25">
        <v>1.6824021078135E-2</v>
      </c>
      <c r="D67" s="12">
        <v>2.3513892428572904E-2</v>
      </c>
      <c r="E67" s="12">
        <f t="shared" si="1"/>
        <v>2.6506365571600798E-2</v>
      </c>
    </row>
    <row r="68" spans="1:5">
      <c r="A68" s="25">
        <v>67</v>
      </c>
      <c r="B68" s="25">
        <v>1.8711846549494201E-2</v>
      </c>
      <c r="C68" s="25">
        <v>1.6661448520799999E-2</v>
      </c>
      <c r="D68" s="12">
        <v>2.3291126177562453E-2</v>
      </c>
      <c r="E68" s="12">
        <f t="shared" si="1"/>
        <v>2.5845495185958366E-2</v>
      </c>
    </row>
    <row r="69" spans="1:5">
      <c r="A69" s="25">
        <v>68</v>
      </c>
      <c r="B69" s="25">
        <v>1.8528721779974801E-2</v>
      </c>
      <c r="C69" s="25">
        <v>1.6502856530476898E-2</v>
      </c>
      <c r="D69" s="12">
        <v>2.3073724162918242E-2</v>
      </c>
      <c r="E69" s="12">
        <f t="shared" si="1"/>
        <v>2.5210530627359853E-2</v>
      </c>
    </row>
    <row r="70" spans="1:5">
      <c r="A70" s="25">
        <v>69</v>
      </c>
      <c r="B70" s="25">
        <v>1.83500626873923E-2</v>
      </c>
      <c r="C70" s="25">
        <v>1.63480903837692E-2</v>
      </c>
      <c r="D70" s="12">
        <v>2.2861481137755386E-2</v>
      </c>
      <c r="E70" s="12">
        <f t="shared" si="1"/>
        <v>2.4600097467869158E-2</v>
      </c>
    </row>
    <row r="71" spans="1:5">
      <c r="A71" s="25">
        <v>70</v>
      </c>
      <c r="B71" s="25">
        <v>1.8175697069334699E-2</v>
      </c>
      <c r="C71" s="25">
        <v>1.6197003532342699E-2</v>
      </c>
      <c r="D71" s="12">
        <v>2.2654202535818815E-2</v>
      </c>
      <c r="E71" s="12">
        <f t="shared" si="1"/>
        <v>2.4012912700674276E-2</v>
      </c>
    </row>
    <row r="72" spans="1:5">
      <c r="A72" s="25">
        <v>71</v>
      </c>
      <c r="B72" s="25">
        <v>1.8005461734881201E-2</v>
      </c>
      <c r="C72" s="25">
        <v>1.6049457060071801E-2</v>
      </c>
      <c r="D72" s="12">
        <v>2.245170377270388E-2</v>
      </c>
      <c r="E72" s="12">
        <f t="shared" si="1"/>
        <v>2.3447777463047593E-2</v>
      </c>
    </row>
    <row r="73" spans="1:5">
      <c r="A73" s="25">
        <v>72</v>
      </c>
      <c r="B73" s="25">
        <v>1.78392019124427E-2</v>
      </c>
      <c r="C73" s="25">
        <v>1.5905319183389801E-2</v>
      </c>
      <c r="D73" s="12">
        <v>2.2253809601888525E-2</v>
      </c>
      <c r="E73" s="12">
        <f t="shared" si="1"/>
        <v>2.2903570431125474E-2</v>
      </c>
    </row>
    <row r="74" spans="1:5">
      <c r="A74" s="25">
        <v>73</v>
      </c>
      <c r="B74" s="25">
        <v>1.7676770704216901E-2</v>
      </c>
      <c r="C74" s="25">
        <v>1.5764464790852199E-2</v>
      </c>
      <c r="D74" s="12">
        <v>2.2060353520584223E-2</v>
      </c>
      <c r="E74" s="12">
        <f t="shared" si="1"/>
        <v>2.2379241816172186E-2</v>
      </c>
    </row>
    <row r="75" spans="1:5">
      <c r="A75" s="25">
        <v>74</v>
      </c>
      <c r="B75" s="25">
        <v>1.7518028582998901E-2</v>
      </c>
      <c r="C75" s="25">
        <v>1.5626775018337698E-2</v>
      </c>
      <c r="D75" s="12">
        <v>2.1871177220928489E-2</v>
      </c>
      <c r="E75" s="12">
        <f t="shared" si="1"/>
        <v>2.1873807900202335E-2</v>
      </c>
    </row>
    <row r="76" spans="1:5">
      <c r="A76" s="25">
        <v>75</v>
      </c>
      <c r="B76" s="25">
        <v>1.7362842927530001E-2</v>
      </c>
      <c r="C76" s="25">
        <v>1.5492136856684199E-2</v>
      </c>
      <c r="D76" s="12">
        <v>2.1686130082499346E-2</v>
      </c>
      <c r="E76" s="12">
        <f t="shared" si="1"/>
        <v>2.1386346055992621E-2</v>
      </c>
    </row>
    <row r="77" spans="1:5">
      <c r="A77" s="25">
        <v>76</v>
      </c>
      <c r="B77" s="25">
        <v>1.7211087592956802E-2</v>
      </c>
      <c r="C77" s="25">
        <v>1.53604427888826E-2</v>
      </c>
      <c r="D77" s="12">
        <v>2.1505068702536056E-2</v>
      </c>
      <c r="E77" s="12">
        <f t="shared" si="1"/>
        <v>2.0915990202762476E-2</v>
      </c>
    </row>
    <row r="78" spans="1:5">
      <c r="A78" s="25">
        <v>77</v>
      </c>
      <c r="B78" s="25">
        <v>1.7062642513320202E-2</v>
      </c>
      <c r="C78" s="25">
        <v>1.52315904542409E-2</v>
      </c>
      <c r="D78" s="12">
        <v>2.1327856460610421E-2</v>
      </c>
      <c r="E78" s="12">
        <f t="shared" si="1"/>
        <v>2.0461926654270171E-2</v>
      </c>
    </row>
    <row r="79" spans="1:5">
      <c r="A79" s="25">
        <v>78</v>
      </c>
      <c r="B79" s="25">
        <v>1.6917393333300002E-2</v>
      </c>
      <c r="C79" s="25">
        <v>1.5105482337188701E-2</v>
      </c>
      <c r="D79" s="12">
        <v>2.1154363114811794E-2</v>
      </c>
      <c r="E79" s="12">
        <f t="shared" si="1"/>
        <v>2.0023390320861995E-2</v>
      </c>
    </row>
    <row r="80" spans="1:5">
      <c r="A80" s="25">
        <v>79</v>
      </c>
      <c r="B80" s="25">
        <v>1.6775231066712599E-2</v>
      </c>
      <c r="C80" s="25">
        <v>1.49820254786215E-2</v>
      </c>
      <c r="D80" s="12">
        <v>2.0984464426793605E-2</v>
      </c>
      <c r="E80" s="12">
        <f t="shared" si="1"/>
        <v>1.9599661231219385E-2</v>
      </c>
    </row>
    <row r="81" spans="1:5">
      <c r="A81" s="25">
        <v>80</v>
      </c>
      <c r="B81" s="25">
        <v>1.6636051779505601E-2</v>
      </c>
      <c r="C81" s="25">
        <v>1.4861131207885601E-2</v>
      </c>
      <c r="D81" s="12">
        <v>2.0818041813283006E-2</v>
      </c>
      <c r="E81" s="12">
        <f t="shared" si="1"/>
        <v>1.9190061343249534E-2</v>
      </c>
    </row>
    <row r="82" spans="1:5">
      <c r="A82" s="25">
        <v>81</v>
      </c>
      <c r="B82" s="25">
        <v>1.6499756295204698E-2</v>
      </c>
      <c r="C82" s="25">
        <v>1.4742714893689401E-2</v>
      </c>
      <c r="D82" s="12">
        <v>2.0654982021881298E-2</v>
      </c>
      <c r="E82" s="12">
        <f t="shared" si="1"/>
        <v>1.8793951616823824E-2</v>
      </c>
    </row>
    <row r="83" spans="1:5">
      <c r="A83" s="25">
        <v>82</v>
      </c>
      <c r="B83" s="25">
        <v>1.6366249920967101E-2</v>
      </c>
      <c r="C83" s="25">
        <v>1.4626695712384801E-2</v>
      </c>
      <c r="D83" s="12">
        <v>2.0495176829186081E-2</v>
      </c>
      <c r="E83" s="12">
        <f t="shared" si="1"/>
        <v>1.8410729323946756E-2</v>
      </c>
    </row>
    <row r="84" spans="1:5">
      <c r="A84" s="25">
        <v>83</v>
      </c>
      <c r="B84" s="25">
        <v>1.6235442192563E-2</v>
      </c>
      <c r="C84" s="25">
        <v>1.45129964322121E-2</v>
      </c>
      <c r="D84" s="12">
        <v>2.0338522759447003E-2</v>
      </c>
      <c r="E84" s="12">
        <f t="shared" si="1"/>
        <v>1.8039825574479001E-2</v>
      </c>
    </row>
    <row r="85" spans="1:5">
      <c r="A85" s="25">
        <v>84</v>
      </c>
      <c r="B85" s="25">
        <v>1.61072466367672E-2</v>
      </c>
      <c r="C85" s="25">
        <v>1.4401543212226999E-2</v>
      </c>
      <c r="D85" s="12">
        <v>2.0184920822130276E-2</v>
      </c>
      <c r="E85" s="12">
        <f t="shared" si="1"/>
        <v>1.7680703037790995E-2</v>
      </c>
    </row>
    <row r="86" spans="1:5">
      <c r="A86" s="25">
        <v>85</v>
      </c>
      <c r="B86" s="25">
        <v>1.5981580549776098E-2</v>
      </c>
      <c r="C86" s="25">
        <v>1.4292265414748999E-2</v>
      </c>
      <c r="D86" s="12">
        <v>2.0034276266913002E-2</v>
      </c>
      <c r="E86" s="12">
        <f t="shared" si="1"/>
        <v>1.7332853842717141E-2</v>
      </c>
    </row>
    <row r="87" spans="1:5">
      <c r="A87" s="25">
        <v>86</v>
      </c>
      <c r="B87" s="25">
        <v>1.5858364790395599E-2</v>
      </c>
      <c r="C87" s="25">
        <v>1.4185095430272699E-2</v>
      </c>
      <c r="D87" s="12">
        <v>1.9886498354760248E-2</v>
      </c>
      <c r="E87" s="12">
        <f t="shared" si="1"/>
        <v>1.6995797639954912E-2</v>
      </c>
    </row>
    <row r="88" spans="1:5">
      <c r="A88" s="25">
        <v>87</v>
      </c>
      <c r="B88" s="25">
        <v>1.5737523586852702E-2</v>
      </c>
      <c r="C88" s="25">
        <v>1.4079968513877401E-2</v>
      </c>
      <c r="D88" s="12">
        <v>1.9741500143855839E-2</v>
      </c>
      <c r="E88" s="12">
        <f t="shared" si="1"/>
        <v>1.6669079812626112E-2</v>
      </c>
    </row>
    <row r="89" spans="1:5">
      <c r="A89" s="25">
        <v>88</v>
      </c>
      <c r="B89" s="25">
        <v>1.56189843561877E-2</v>
      </c>
      <c r="C89" s="25">
        <v>1.3976822632257999E-2</v>
      </c>
      <c r="D89" s="12">
        <v>1.9599198289265121E-2</v>
      </c>
      <c r="E89" s="12">
        <f t="shared" si="1"/>
        <v>1.6352269822123271E-2</v>
      </c>
    </row>
    <row r="90" spans="1:5">
      <c r="A90" s="25">
        <v>89</v>
      </c>
      <c r="B90" s="25">
        <v>1.5502677535273599E-2</v>
      </c>
      <c r="C90" s="25">
        <v>1.38755983205725E-2</v>
      </c>
      <c r="D90" s="12">
        <v>1.9459512855303996E-2</v>
      </c>
      <c r="E90" s="12">
        <f t="shared" si="1"/>
        <v>1.6044959677612849E-2</v>
      </c>
    </row>
    <row r="91" spans="1:5">
      <c r="A91" s="25">
        <v>90</v>
      </c>
      <c r="B91" s="25">
        <v>1.5388536422591701E-2</v>
      </c>
      <c r="C91" s="25">
        <v>1.3776238548374E-2</v>
      </c>
      <c r="D91" s="12">
        <v>1.9322367139675844E-2</v>
      </c>
      <c r="E91" s="12">
        <f t="shared" si="1"/>
        <v>1.5746762518685203E-2</v>
      </c>
    </row>
    <row r="92" spans="1:5">
      <c r="A92" s="25">
        <v>91</v>
      </c>
      <c r="B92" s="25">
        <v>1.52764970299666E-2</v>
      </c>
      <c r="C92" s="25">
        <v>1.3678688593955201E-2</v>
      </c>
      <c r="D92" s="12">
        <v>1.9187687508516869E-2</v>
      </c>
      <c r="E92" s="12">
        <f t="shared" si="1"/>
        <v>1.5457311301639824E-2</v>
      </c>
    </row>
    <row r="93" spans="1:5">
      <c r="A93" s="25">
        <v>92</v>
      </c>
      <c r="B93" s="25">
        <v>1.5166497943531001E-2</v>
      </c>
      <c r="C93" s="25">
        <v>1.3582895926491799E-2</v>
      </c>
      <c r="D93" s="12">
        <v>1.9055403241561748E-2</v>
      </c>
      <c r="E93" s="12">
        <f t="shared" si="1"/>
        <v>1.517625758078738E-2</v>
      </c>
    </row>
    <row r="94" spans="1:5">
      <c r="A94" s="25">
        <v>93</v>
      </c>
      <c r="B94" s="25">
        <v>1.50584801932511E-2</v>
      </c>
      <c r="C94" s="25">
        <v>1.34888100954197E-2</v>
      </c>
      <c r="D94" s="12">
        <v>1.8925446386706388E-2</v>
      </c>
      <c r="E94" s="12">
        <f t="shared" si="1"/>
        <v>1.4903270376952734E-2</v>
      </c>
    </row>
    <row r="95" spans="1:5">
      <c r="A95" s="25">
        <v>94</v>
      </c>
      <c r="B95" s="25">
        <v>1.49523871303998E-2</v>
      </c>
      <c r="C95" s="25">
        <v>1.33963826265294E-2</v>
      </c>
      <c r="D95" s="12">
        <v>1.8797751623303285E-2</v>
      </c>
      <c r="E95" s="12">
        <f t="shared" si="1"/>
        <v>1.4638035126080745E-2</v>
      </c>
    </row>
    <row r="96" spans="1:5">
      <c r="A96" s="25">
        <v>95</v>
      </c>
      <c r="B96" s="25">
        <v>1.4848164312413301E-2</v>
      </c>
      <c r="C96" s="25">
        <v>1.3305566924303401E-2</v>
      </c>
      <c r="D96" s="12">
        <v>1.8672256133578632E-2</v>
      </c>
      <c r="E96" s="12">
        <f t="shared" si="1"/>
        <v>1.4380252701493864E-2</v>
      </c>
    </row>
    <row r="97" spans="1:5">
      <c r="A97" s="25">
        <v>96</v>
      </c>
      <c r="B97" s="25">
        <v>1.47457593946126E-2</v>
      </c>
      <c r="C97" s="25">
        <v>1.32163181800578E-2</v>
      </c>
      <c r="D97" s="12">
        <v>1.8548899481608989E-2</v>
      </c>
      <c r="E97" s="12">
        <f t="shared" si="1"/>
        <v>1.4129638503931253E-2</v>
      </c>
    </row>
    <row r="98" spans="1:5">
      <c r="A98" s="25">
        <v>97</v>
      </c>
      <c r="B98" s="25">
        <v>1.46451220283148E-2</v>
      </c>
      <c r="C98" s="25">
        <v>1.31285932854877E-2</v>
      </c>
      <c r="D98" s="12">
        <v>1.8427623499339425E-2</v>
      </c>
      <c r="E98" s="12">
        <f t="shared" si="1"/>
        <v>1.3885921614022126E-2</v>
      </c>
    </row>
    <row r="99" spans="1:5">
      <c r="A99" s="25">
        <v>98</v>
      </c>
      <c r="B99" s="25">
        <v>1.45462037648938E-2</v>
      </c>
      <c r="C99" s="25">
        <v>1.3042350751245499E-2</v>
      </c>
      <c r="D99" s="12">
        <v>1.8308372179165783E-2</v>
      </c>
      <c r="E99" s="12">
        <f t="shared" si="1"/>
        <v>1.3648844002318715E-2</v>
      </c>
    </row>
    <row r="100" spans="1:5">
      <c r="A100" s="25">
        <v>99</v>
      </c>
      <c r="B100" s="25">
        <v>1.44489579653851E-2</v>
      </c>
      <c r="C100" s="25">
        <v>1.295755063021E-2</v>
      </c>
      <c r="D100" s="12">
        <v>1.8191091572640379E-2</v>
      </c>
      <c r="E100" s="12">
        <f t="shared" si="1"/>
        <v>1.3418159792439497E-2</v>
      </c>
    </row>
    <row r="101" spans="1:5">
      <c r="A101" s="25">
        <v>100</v>
      </c>
      <c r="B101" s="25">
        <v>1.43533397152639E-2</v>
      </c>
      <c r="C101" s="25">
        <v>1.2874154445133E-2</v>
      </c>
      <c r="D101" s="12">
        <v>1.8075729694894155E-2</v>
      </c>
      <c r="E101" s="12">
        <f t="shared" si="1"/>
        <v>1.3193634573258204E-2</v>
      </c>
    </row>
    <row r="102" spans="1:5">
      <c r="A102" s="25">
        <v>101</v>
      </c>
      <c r="B102" s="25">
        <v>1.4259305744048399E-2</v>
      </c>
      <c r="C102" s="25">
        <v>1.2792125120369501E-2</v>
      </c>
      <c r="D102" s="12">
        <v>1.7962236434399374E-2</v>
      </c>
      <c r="E102" s="12">
        <f t="shared" si="1"/>
        <v>1.2975044756422898E-2</v>
      </c>
    </row>
    <row r="103" spans="1:5">
      <c r="A103" s="25">
        <v>102</v>
      </c>
      <c r="B103" s="25">
        <v>1.4166814349413401E-2</v>
      </c>
      <c r="C103" s="25">
        <v>1.2711426917426501E-2</v>
      </c>
      <c r="D103" s="12">
        <v>1.7850563467724661E-2</v>
      </c>
      <c r="E103" s="12">
        <f t="shared" si="1"/>
        <v>1.276217697580314E-2</v>
      </c>
    </row>
    <row r="104" spans="1:5">
      <c r="A104" s="25">
        <v>103</v>
      </c>
      <c r="B104" s="25">
        <v>1.4075825325515399E-2</v>
      </c>
      <c r="C104" s="25">
        <v>1.26320253740779E-2</v>
      </c>
      <c r="D104" s="12">
        <v>1.7740664178960461E-2</v>
      </c>
      <c r="E104" s="12">
        <f t="shared" si="1"/>
        <v>1.255482752575055E-2</v>
      </c>
    </row>
    <row r="105" spans="1:5">
      <c r="A105" s="25">
        <v>104</v>
      </c>
      <c r="B105" s="25">
        <v>1.39862998952611E-2</v>
      </c>
      <c r="C105" s="25">
        <v>1.25538872468174E-2</v>
      </c>
      <c r="D105" s="12">
        <v>1.7632493583516647E-2</v>
      </c>
      <c r="E105" s="12">
        <f t="shared" si="1"/>
        <v>1.2352801835315995E-2</v>
      </c>
    </row>
    <row r="106" spans="1:5">
      <c r="A106" s="25">
        <v>105</v>
      </c>
      <c r="B106" s="25">
        <v>1.3898200646262701E-2</v>
      </c>
      <c r="C106" s="25">
        <v>1.24769804564359E-2</v>
      </c>
      <c r="D106" s="12">
        <v>1.7526008256015208E-2</v>
      </c>
      <c r="E106" s="12">
        <f t="shared" ref="E106:E169" si="2">30.086*POWER(A106,-1.679)</f>
        <v>1.2155913975802318E-2</v>
      </c>
    </row>
    <row r="107" spans="1:5">
      <c r="A107" s="25">
        <v>106</v>
      </c>
      <c r="B107" s="25">
        <v>1.3811491470248301E-2</v>
      </c>
      <c r="C107" s="25">
        <v>1.2401274036525E-2</v>
      </c>
      <c r="D107" s="12">
        <v>1.7421166262021684E-2</v>
      </c>
      <c r="E107" s="12">
        <f t="shared" si="2"/>
        <v>1.1963986199245706E-2</v>
      </c>
    </row>
    <row r="108" spans="1:5">
      <c r="A108" s="25">
        <v>107</v>
      </c>
      <c r="B108" s="25">
        <v>1.37261375057095E-2</v>
      </c>
      <c r="C108" s="25">
        <v>1.23267380847227E-2</v>
      </c>
      <c r="D108" s="12">
        <v>1.7317927093376855E-2</v>
      </c>
      <c r="E108" s="12">
        <f t="shared" si="2"/>
        <v>1.1776848505613091E-2</v>
      </c>
    </row>
    <row r="109" spans="1:5">
      <c r="A109" s="25">
        <v>108</v>
      </c>
      <c r="B109" s="25">
        <v>1.36421050835844E-2</v>
      </c>
      <c r="C109" s="25">
        <v>1.22533437165328E-2</v>
      </c>
      <c r="D109" s="12">
        <v>1.7216251606907047E-2</v>
      </c>
      <c r="E109" s="12">
        <f t="shared" si="2"/>
        <v>1.1594338236680161E-2</v>
      </c>
    </row>
    <row r="110" spans="1:5">
      <c r="A110" s="25">
        <v>109</v>
      </c>
      <c r="B110" s="25">
        <v>1.3559361675788599E-2</v>
      </c>
      <c r="C110" s="25">
        <v>1.2181063021557E-2</v>
      </c>
      <c r="D110" s="12">
        <v>1.7116101966307355E-2</v>
      </c>
      <c r="E110" s="12">
        <f t="shared" si="2"/>
        <v>1.1416299694716598E-2</v>
      </c>
    </row>
    <row r="111" spans="1:5">
      <c r="A111" s="25">
        <v>110</v>
      </c>
      <c r="B111" s="25">
        <v>1.34778758464208E-2</v>
      </c>
      <c r="C111" s="25">
        <v>1.2109869021995101E-2</v>
      </c>
      <c r="D111" s="12">
        <v>1.7017441587005817E-2</v>
      </c>
      <c r="E111" s="12">
        <f t="shared" si="2"/>
        <v>1.1242583784251709E-2</v>
      </c>
    </row>
    <row r="112" spans="1:5">
      <c r="A112" s="25">
        <v>111</v>
      </c>
      <c r="B112" s="25">
        <v>1.33976172054797E-2</v>
      </c>
      <c r="C112" s="25">
        <v>1.2039735633274099E-2</v>
      </c>
      <c r="D112" s="12">
        <v>1.6920235083830535E-2</v>
      </c>
      <c r="E112" s="12">
        <f t="shared" si="2"/>
        <v>1.1073047675329219E-2</v>
      </c>
    </row>
    <row r="113" spans="1:5">
      <c r="A113" s="25">
        <v>112</v>
      </c>
      <c r="B113" s="25">
        <v>1.3318556364943101E-2</v>
      </c>
      <c r="C113" s="25">
        <v>1.19706376266805E-2</v>
      </c>
      <c r="D113" s="12">
        <v>1.6824448221312963E-2</v>
      </c>
      <c r="E113" s="12">
        <f t="shared" si="2"/>
        <v>1.0907554486781809E-2</v>
      </c>
    </row>
    <row r="114" spans="1:5">
      <c r="A114" s="25">
        <v>113</v>
      </c>
      <c r="B114" s="25">
        <v>1.32406648970662E-2</v>
      </c>
      <c r="C114" s="25">
        <v>1.19025505938752E-2</v>
      </c>
      <c r="D114" s="12">
        <v>1.6730047866472805E-2</v>
      </c>
      <c r="E114" s="12">
        <f t="shared" si="2"/>
        <v>1.0745972988169648E-2</v>
      </c>
    </row>
    <row r="115" spans="1:5">
      <c r="A115" s="25">
        <v>114</v>
      </c>
      <c r="B115" s="25">
        <v>1.3163915294771801E-2</v>
      </c>
      <c r="C115" s="25">
        <v>1.18354509131818E-2</v>
      </c>
      <c r="D115" s="12">
        <v>1.6637001943939675E-2</v>
      </c>
      <c r="E115" s="12">
        <f t="shared" si="2"/>
        <v>1.0588177319129009E-2</v>
      </c>
    </row>
    <row r="116" spans="1:5">
      <c r="A116" s="25">
        <v>115</v>
      </c>
      <c r="B116" s="25">
        <v>1.3088280934005899E-2</v>
      </c>
      <c r="C116" s="25">
        <v>1.17693157175445E-2</v>
      </c>
      <c r="D116" s="12">
        <v>1.6545279393276515E-2</v>
      </c>
      <c r="E116" s="12">
        <f t="shared" si="2"/>
        <v>1.0434046724972211E-2</v>
      </c>
    </row>
    <row r="117" spans="1:5">
      <c r="A117" s="25">
        <v>116</v>
      </c>
      <c r="B117" s="25">
        <v>1.3013736037948E-2</v>
      </c>
      <c r="C117" s="25">
        <v>1.1704122864057601E-2</v>
      </c>
      <c r="D117" s="12">
        <v>1.6454850128378735E-2</v>
      </c>
      <c r="E117" s="12">
        <f t="shared" si="2"/>
        <v>1.0283465307466102E-2</v>
      </c>
    </row>
    <row r="118" spans="1:5">
      <c r="A118" s="25">
        <v>117</v>
      </c>
      <c r="B118" s="25">
        <v>1.2940255642968799E-2</v>
      </c>
      <c r="C118" s="25">
        <v>1.16398509049793E-2</v>
      </c>
      <c r="D118" s="12">
        <v>1.6365684998831245E-2</v>
      </c>
      <c r="E118" s="12">
        <f t="shared" si="2"/>
        <v>1.0136321789795873E-2</v>
      </c>
    </row>
    <row r="119" spans="1:5">
      <c r="A119" s="25">
        <v>118</v>
      </c>
      <c r="B119" s="25">
        <v>1.28678155662346E-2</v>
      </c>
      <c r="C119" s="25">
        <v>1.15764790601429E-2</v>
      </c>
      <c r="D119" s="12">
        <v>1.6277755753113056E-2</v>
      </c>
      <c r="E119" s="12">
        <f t="shared" si="2"/>
        <v>9.9925092947937624E-3</v>
      </c>
    </row>
    <row r="120" spans="1:5">
      <c r="A120" s="25">
        <v>119</v>
      </c>
      <c r="B120" s="25">
        <v>1.27963923748663E-2</v>
      </c>
      <c r="C120" s="25">
        <v>1.1513987190688401E-2</v>
      </c>
      <c r="D120" s="12">
        <v>1.6191035003546364E-2</v>
      </c>
      <c r="E120" s="12">
        <f t="shared" si="2"/>
        <v>9.8519251355789761E-3</v>
      </c>
    </row>
    <row r="121" spans="1:5">
      <c r="A121" s="25">
        <v>120</v>
      </c>
      <c r="B121" s="25">
        <v>1.27259633565671E-2</v>
      </c>
      <c r="C121" s="25">
        <v>1.1452355774039901E-2</v>
      </c>
      <c r="D121" s="12">
        <v>1.6105496192893465E-2</v>
      </c>
      <c r="E121" s="12">
        <f t="shared" si="2"/>
        <v>9.7144706178172377E-3</v>
      </c>
    </row>
    <row r="122" spans="1:5">
      <c r="A122" s="25">
        <v>121</v>
      </c>
      <c r="B122" s="25">
        <v>1.26565064916342E-2</v>
      </c>
      <c r="C122" s="25">
        <v>1.1391565880059899E-2</v>
      </c>
      <c r="D122" s="12">
        <v>1.6021113562511201E-2</v>
      </c>
      <c r="E122" s="12">
        <f t="shared" si="2"/>
        <v>9.5800508528640863E-3</v>
      </c>
    </row>
    <row r="123" spans="1:5">
      <c r="A123" s="25">
        <v>122</v>
      </c>
      <c r="B123" s="25">
        <v>1.2588000426282E-2</v>
      </c>
      <c r="C123" s="25">
        <v>1.1331599148316E-2</v>
      </c>
      <c r="D123" s="12">
        <v>1.5937862121977949E-2</v>
      </c>
      <c r="E123" s="12">
        <f t="shared" si="2"/>
        <v>9.4485745811095142E-3</v>
      </c>
    </row>
    <row r="124" spans="1:5">
      <c r="A124" s="25">
        <v>123</v>
      </c>
      <c r="B124" s="25">
        <v>1.2520424447202199E-2</v>
      </c>
      <c r="C124" s="25">
        <v>1.12724377664E-2</v>
      </c>
      <c r="D124" s="12">
        <v>1.5855717620113691E-2</v>
      </c>
      <c r="E124" s="12">
        <f t="shared" si="2"/>
        <v>9.3199540048881091E-3</v>
      </c>
    </row>
    <row r="125" spans="1:5">
      <c r="A125" s="25">
        <v>124</v>
      </c>
      <c r="B125" s="25">
        <v>1.2453758457295801E-2</v>
      </c>
      <c r="C125" s="25">
        <v>1.1214064449241E-2</v>
      </c>
      <c r="D125" s="12">
        <v>1.5774656517318544E-2</v>
      </c>
      <c r="E125" s="12">
        <f t="shared" si="2"/>
        <v>9.1941046303644653E-3</v>
      </c>
    </row>
    <row r="126" spans="1:5">
      <c r="A126" s="25">
        <v>125</v>
      </c>
      <c r="B126" s="25">
        <v>1.2387982952512399E-2</v>
      </c>
      <c r="C126" s="25">
        <v>1.11564624193607E-2</v>
      </c>
      <c r="D126" s="12">
        <v>1.5694655959159719E-2</v>
      </c>
      <c r="E126" s="12">
        <f t="shared" si="2"/>
        <v>9.0709451178439E-3</v>
      </c>
    </row>
    <row r="127" spans="1:5">
      <c r="A127" s="25">
        <v>126</v>
      </c>
      <c r="B127" s="25">
        <v>1.2323078999739299E-2</v>
      </c>
      <c r="C127" s="25">
        <v>1.1099615388020199E-2</v>
      </c>
      <c r="D127" s="12">
        <v>1.5615693751140986E-2</v>
      </c>
      <c r="E127" s="12">
        <f t="shared" si="2"/>
        <v>8.950397139996201E-3</v>
      </c>
    </row>
    <row r="128" spans="1:5">
      <c r="A128" s="25">
        <v>127</v>
      </c>
      <c r="B128" s="25">
        <v>1.2259028215683501E-2</v>
      </c>
      <c r="C128" s="25">
        <v>1.10435075372112E-2</v>
      </c>
      <c r="D128" s="12">
        <v>1.5537748334592873E-2</v>
      </c>
      <c r="E128" s="12">
        <f t="shared" si="2"/>
        <v>8.8323852475154802E-3</v>
      </c>
    </row>
    <row r="129" spans="1:5">
      <c r="A129" s="25">
        <v>128</v>
      </c>
      <c r="B129" s="25">
        <v>1.21958127466959E-2</v>
      </c>
      <c r="C129" s="25">
        <v>1.09881235024477E-2</v>
      </c>
      <c r="D129" s="12">
        <v>1.5460798763625447E-2</v>
      </c>
      <c r="E129" s="12">
        <f t="shared" si="2"/>
        <v>8.7168367417710928E-3</v>
      </c>
    </row>
    <row r="130" spans="1:5">
      <c r="A130" s="25">
        <v>129</v>
      </c>
      <c r="B130" s="25">
        <v>1.2133415249487099E-2</v>
      </c>
      <c r="C130" s="25">
        <v>1.0933448356316501E-2</v>
      </c>
      <c r="D130" s="12">
        <v>1.538482468308891E-2</v>
      </c>
      <c r="E130" s="12">
        <f t="shared" si="2"/>
        <v>8.6036815540346499E-3</v>
      </c>
    </row>
    <row r="131" spans="1:5">
      <c r="A131" s="25">
        <v>130</v>
      </c>
      <c r="B131" s="25">
        <v>1.20718188726906E-2</v>
      </c>
      <c r="C131" s="25">
        <v>1.08794675927471E-2</v>
      </c>
      <c r="D131" s="12">
        <v>1.5309806307490573E-2</v>
      </c>
      <c r="E131" s="12">
        <f t="shared" si="2"/>
        <v>8.4928521308955326E-3</v>
      </c>
    </row>
    <row r="132" spans="1:5">
      <c r="A132" s="25">
        <v>131</v>
      </c>
      <c r="B132" s="25">
        <v>1.2011007239227401E-2</v>
      </c>
      <c r="C132" s="25">
        <v>1.08261671119648E-2</v>
      </c>
      <c r="D132" s="12">
        <v>1.523572440081963E-2</v>
      </c>
      <c r="E132" s="12">
        <f t="shared" si="2"/>
        <v>8.3842833255033267E-3</v>
      </c>
    </row>
    <row r="133" spans="1:5">
      <c r="A133" s="25">
        <v>132</v>
      </c>
      <c r="B133" s="25">
        <v>1.19509644294346E-2</v>
      </c>
      <c r="C133" s="25">
        <v>1.07735332060924E-2</v>
      </c>
      <c r="D133" s="12">
        <v>1.5162560257234149E-2</v>
      </c>
      <c r="E133" s="12">
        <f t="shared" si="2"/>
        <v>8.2779122942989412E-3</v>
      </c>
    </row>
    <row r="134" spans="1:5">
      <c r="A134" s="25">
        <v>133</v>
      </c>
      <c r="B134" s="25">
        <v>1.1891674964915999E-2</v>
      </c>
      <c r="C134" s="25">
        <v>1.07215525453666E-2</v>
      </c>
      <c r="D134" s="12">
        <v>1.509029568256715E-2</v>
      </c>
      <c r="E134" s="12">
        <f t="shared" si="2"/>
        <v>8.173678398918291E-3</v>
      </c>
    </row>
    <row r="135" spans="1:5">
      <c r="A135" s="25">
        <v>134</v>
      </c>
      <c r="B135" s="25">
        <v>1.18331237930814E-2</v>
      </c>
      <c r="C135" s="25">
        <v>1.06702121649402E-2</v>
      </c>
      <c r="D135" s="12">
        <v>1.5018912976611242E-2</v>
      </c>
      <c r="E135" s="12">
        <f t="shared" si="2"/>
        <v>8.0715231129730534E-3</v>
      </c>
    </row>
    <row r="136" spans="1:5">
      <c r="A136" s="25">
        <v>135</v>
      </c>
      <c r="B136" s="25">
        <v>1.1775296272338E-2</v>
      </c>
      <c r="C136" s="25">
        <v>1.06194994522397E-2</v>
      </c>
      <c r="D136" s="12">
        <v>1.4948394916143337E-2</v>
      </c>
      <c r="E136" s="12">
        <f t="shared" si="2"/>
        <v>7.9713899334315445E-3</v>
      </c>
    </row>
    <row r="137" spans="1:5">
      <c r="A137" s="25">
        <v>136</v>
      </c>
      <c r="B137" s="25">
        <v>1.17181781579037E-2</v>
      </c>
      <c r="C137" s="25">
        <v>1.05694021348512E-2</v>
      </c>
      <c r="D137" s="12">
        <v>1.4878724738653608E-2</v>
      </c>
      <c r="E137" s="12">
        <f t="shared" si="2"/>
        <v>7.8732242963409291E-3</v>
      </c>
    </row>
    <row r="138" spans="1:5">
      <c r="A138" s="25">
        <v>137</v>
      </c>
      <c r="B138" s="25">
        <v>1.16617555882105E-2</v>
      </c>
      <c r="C138" s="25">
        <v>1.05199082689101E-2</v>
      </c>
      <c r="D138" s="12">
        <v>1.4809886126744219E-2</v>
      </c>
      <c r="E138" s="12">
        <f t="shared" si="2"/>
        <v>7.7769734966477442E-3</v>
      </c>
    </row>
    <row r="139" spans="1:5">
      <c r="A139" s="25">
        <v>138</v>
      </c>
      <c r="B139" s="25">
        <v>1.1606015071869801E-2</v>
      </c>
      <c r="C139" s="25">
        <v>1.04710062279675E-2</v>
      </c>
      <c r="D139" s="12">
        <v>1.474186319316576E-2</v>
      </c>
      <c r="E139" s="12">
        <f t="shared" si="2"/>
        <v>7.6825866118893967E-3</v>
      </c>
    </row>
    <row r="140" spans="1:5">
      <c r="A140" s="25">
        <v>139</v>
      </c>
      <c r="B140" s="25">
        <v>1.15509434751723E-2</v>
      </c>
      <c r="C140" s="25">
        <v>1.0422684692312899E-2</v>
      </c>
      <c r="D140" s="12">
        <v>1.4674640466460985E-2</v>
      </c>
      <c r="E140" s="12">
        <f t="shared" si="2"/>
        <v>7.5900144295433548E-3</v>
      </c>
    </row>
    <row r="141" spans="1:5">
      <c r="A141" s="25">
        <v>140</v>
      </c>
      <c r="B141" s="25">
        <v>1.1496528010097399E-2</v>
      </c>
      <c r="C141" s="25">
        <v>1.03749326387306E-2</v>
      </c>
      <c r="D141" s="12">
        <v>1.4608202877186798E-2</v>
      </c>
      <c r="E141" s="12">
        <f t="shared" si="2"/>
        <v>7.4992093778337718E-3</v>
      </c>
    </row>
    <row r="142" spans="1:5">
      <c r="A142" s="25">
        <v>141</v>
      </c>
      <c r="B142" s="25">
        <v>1.14427562228073E-2</v>
      </c>
      <c r="C142" s="25">
        <v>1.03277393306679E-2</v>
      </c>
      <c r="D142" s="12">
        <v>1.4542535744687547E-2</v>
      </c>
      <c r="E142" s="12">
        <f t="shared" si="2"/>
        <v>7.410125459807862E-3</v>
      </c>
    </row>
    <row r="143" spans="1:5">
      <c r="A143" s="25">
        <v>142</v>
      </c>
      <c r="B143" s="25">
        <v>1.13896159826025E-2</v>
      </c>
      <c r="C143" s="25">
        <v>1.0281094308798399E-2</v>
      </c>
      <c r="D143" s="12">
        <v>1.4477624764393585E-2</v>
      </c>
      <c r="E143" s="12">
        <f t="shared" si="2"/>
        <v>7.3227181905054029E-3</v>
      </c>
    </row>
    <row r="144" spans="1:5">
      <c r="A144" s="25">
        <v>143</v>
      </c>
      <c r="B144" s="25">
        <v>1.13370954713185E-2</v>
      </c>
      <c r="C144" s="25">
        <v>1.02349873819587E-2</v>
      </c>
      <c r="D144" s="12">
        <v>1.441345599562086E-2</v>
      </c>
      <c r="E144" s="12">
        <f t="shared" si="2"/>
        <v>7.2369445370559591E-3</v>
      </c>
    </row>
    <row r="145" spans="1:5">
      <c r="A145" s="25">
        <v>144</v>
      </c>
      <c r="B145" s="25">
        <v>1.12851831731414E-2</v>
      </c>
      <c r="C145" s="25">
        <v>1.01894086184437E-2</v>
      </c>
      <c r="D145" s="12">
        <v>1.4350015849848366E-2</v>
      </c>
      <c r="E145" s="12">
        <f t="shared" si="2"/>
        <v>7.1527628615477871E-3</v>
      </c>
    </row>
    <row r="146" spans="1:5">
      <c r="A146" s="25">
        <v>145</v>
      </c>
      <c r="B146" s="25">
        <v>1.1233867864824901E-2</v>
      </c>
      <c r="C146" s="25">
        <v>1.01443483376431E-2</v>
      </c>
      <c r="D146" s="12">
        <v>1.4287291079451585E-2</v>
      </c>
      <c r="E146" s="12">
        <f t="shared" si="2"/>
        <v>7.0701328665222322E-3</v>
      </c>
    </row>
    <row r="147" spans="1:5">
      <c r="A147" s="25">
        <v>146</v>
      </c>
      <c r="B147" s="25">
        <v>1.11831386062876E-2</v>
      </c>
      <c r="C147" s="25">
        <v>1.0099797102003099E-2</v>
      </c>
      <c r="D147" s="12">
        <v>1.4225268766871134E-2</v>
      </c>
      <c r="E147" s="12">
        <f t="shared" si="2"/>
        <v>6.9890155429555879E-3</v>
      </c>
    </row>
    <row r="148" spans="1:5">
      <c r="A148" s="25">
        <v>147</v>
      </c>
      <c r="B148" s="25">
        <v>1.1132984731577001E-2</v>
      </c>
      <c r="C148" s="25">
        <v>1.00557457092983E-2</v>
      </c>
      <c r="D148" s="12">
        <v>1.4163936314197025E-2</v>
      </c>
      <c r="E148" s="12">
        <f t="shared" si="2"/>
        <v>6.9093731205991053E-3</v>
      </c>
    </row>
    <row r="149" spans="1:5">
      <c r="A149" s="25">
        <v>148</v>
      </c>
      <c r="B149" s="25">
        <v>1.1083395840179399E-2</v>
      </c>
      <c r="C149" s="25">
        <v>1.0012185185201699E-2</v>
      </c>
      <c r="D149" s="12">
        <v>1.4103281433149857E-2</v>
      </c>
      <c r="E149" s="12">
        <f t="shared" si="2"/>
        <v>6.8311690205547504E-3</v>
      </c>
    </row>
    <row r="150" spans="1:5">
      <c r="A150" s="25">
        <v>149</v>
      </c>
      <c r="B150" s="25">
        <v>1.10343617886637E-2</v>
      </c>
      <c r="C150" s="25">
        <v>9.9691067761361104E-3</v>
      </c>
      <c r="D150" s="12">
        <v>1.4043292135441192E-2</v>
      </c>
      <c r="E150" s="12">
        <f t="shared" si="2"/>
        <v>6.7543678099719739E-3</v>
      </c>
    </row>
    <row r="151" spans="1:5">
      <c r="A151" s="25">
        <v>150</v>
      </c>
      <c r="B151" s="25">
        <v>1.09858726826415E-2</v>
      </c>
      <c r="C151" s="25">
        <v>9.9265019423980493E-3</v>
      </c>
      <c r="D151" s="12">
        <v>1.3983956723496458E-2</v>
      </c>
      <c r="E151" s="12">
        <f t="shared" si="2"/>
        <v>6.6789351587570947E-3</v>
      </c>
    </row>
    <row r="152" spans="1:5">
      <c r="A152" s="25">
        <v>151</v>
      </c>
      <c r="B152" s="25">
        <v>1.0937918869031799E-2</v>
      </c>
      <c r="C152" s="25">
        <v>9.8843623515391093E-3</v>
      </c>
      <c r="D152" s="12">
        <v>1.3925263781524259E-2</v>
      </c>
      <c r="E152" s="12">
        <f t="shared" si="2"/>
        <v>6.6048377981930808E-3</v>
      </c>
    </row>
    <row r="153" spans="1:5">
      <c r="A153" s="25">
        <v>152</v>
      </c>
      <c r="B153" s="25">
        <v>1.08904909286145E-2</v>
      </c>
      <c r="C153" s="25">
        <v>9.8426798719952399E-3</v>
      </c>
      <c r="D153" s="12">
        <v>1.3867202166917156E-2</v>
      </c>
      <c r="E153" s="12">
        <f t="shared" si="2"/>
        <v>6.5320434813737165E-3</v>
      </c>
    </row>
    <row r="154" spans="1:5">
      <c r="A154" s="25">
        <v>153</v>
      </c>
      <c r="B154" s="25">
        <v>1.0843579668862E-2</v>
      </c>
      <c r="C154" s="25">
        <v>9.8014465669523307E-3</v>
      </c>
      <c r="D154" s="12">
        <v>1.3809761001969338E-2</v>
      </c>
      <c r="E154" s="12">
        <f t="shared" si="2"/>
        <v>6.4605209453608529E-3</v>
      </c>
    </row>
    <row r="155" spans="1:5">
      <c r="A155" s="25">
        <v>154</v>
      </c>
      <c r="B155" s="25">
        <v>1.07971761170358E-2</v>
      </c>
      <c r="C155" s="25">
        <v>9.76065468843813E-3</v>
      </c>
      <c r="D155" s="12">
        <v>1.3752929665897638E-2</v>
      </c>
      <c r="E155" s="12">
        <f t="shared" si="2"/>
        <v>6.3902398749794637E-3</v>
      </c>
    </row>
    <row r="156" spans="1:5">
      <c r="A156" s="25">
        <v>155</v>
      </c>
      <c r="B156" s="25">
        <v>1.0751271513536401E-2</v>
      </c>
      <c r="C156" s="25">
        <v>9.72029667163056E-3</v>
      </c>
      <c r="D156" s="12">
        <v>1.3696697787152927E-2</v>
      </c>
      <c r="E156" s="12">
        <f t="shared" si="2"/>
        <v>6.3211708681692675E-3</v>
      </c>
    </row>
    <row r="157" spans="1:5">
      <c r="A157" s="25">
        <v>156</v>
      </c>
      <c r="B157" s="25">
        <v>1.07058573054969E-2</v>
      </c>
      <c r="C157" s="25">
        <v>9.6803651293733105E-3</v>
      </c>
      <c r="D157" s="12">
        <v>1.3641055236009355E-2</v>
      </c>
      <c r="E157" s="12">
        <f t="shared" si="2"/>
        <v>6.253285402816524E-3</v>
      </c>
    </row>
    <row r="158" spans="1:5">
      <c r="A158" s="25">
        <v>157</v>
      </c>
      <c r="B158" s="25">
        <v>1.0660925140608299E-2</v>
      </c>
      <c r="C158" s="25">
        <v>9.6408528468897407E-3</v>
      </c>
      <c r="D158" s="12">
        <v>1.358599211741989E-2</v>
      </c>
      <c r="E158" s="12">
        <f t="shared" si="2"/>
        <v>6.1865558049938206E-3</v>
      </c>
    </row>
    <row r="159" spans="1:5">
      <c r="A159" s="25">
        <v>158</v>
      </c>
      <c r="B159" s="25">
        <v>1.0616466861168E-2</v>
      </c>
      <c r="C159" s="25">
        <v>9.6017527766868293E-3</v>
      </c>
      <c r="D159" s="12">
        <v>1.3531498764126787E-2</v>
      </c>
      <c r="E159" s="12">
        <f t="shared" si="2"/>
        <v>6.1209552185394842E-3</v>
      </c>
    </row>
    <row r="160" spans="1:5">
      <c r="A160" s="25">
        <v>159</v>
      </c>
      <c r="B160" s="25">
        <v>1.05724744983407E-2</v>
      </c>
      <c r="C160" s="25">
        <v>9.5630580336410493E-3</v>
      </c>
      <c r="D160" s="12">
        <v>1.3477565730016535E-2</v>
      </c>
      <c r="E160" s="12">
        <f t="shared" si="2"/>
        <v>6.0564575759121915E-3</v>
      </c>
    </row>
    <row r="161" spans="1:5">
      <c r="A161" s="25">
        <v>160</v>
      </c>
      <c r="B161" s="25">
        <v>1.05289402666247E-2</v>
      </c>
      <c r="C161" s="25">
        <v>9.5247618902586807E-3</v>
      </c>
      <c r="D161" s="12">
        <v>1.3424183783708887E-2</v>
      </c>
      <c r="E161" s="12">
        <f t="shared" si="2"/>
        <v>5.9930375702594869E-3</v>
      </c>
    </row>
    <row r="162" spans="1:5">
      <c r="A162" s="25">
        <v>161</v>
      </c>
      <c r="B162" s="25">
        <v>1.0485856558512901E-2</v>
      </c>
      <c r="C162" s="25">
        <v>9.4868577721032507E-3</v>
      </c>
      <c r="D162" s="12">
        <v>1.3371343902370556E-2</v>
      </c>
      <c r="E162" s="12">
        <f t="shared" si="2"/>
        <v>5.9306706286426951E-3</v>
      </c>
    </row>
    <row r="163" spans="1:5">
      <c r="A163" s="25">
        <v>162</v>
      </c>
      <c r="B163" s="25">
        <v>1.04432159393422E-2</v>
      </c>
      <c r="C163" s="25">
        <v>9.4493392533832408E-3</v>
      </c>
      <c r="D163" s="12">
        <v>1.3319037265744219E-2</v>
      </c>
      <c r="E163" s="12">
        <f t="shared" si="2"/>
        <v>5.8693328863633435E-3</v>
      </c>
    </row>
    <row r="164" spans="1:5">
      <c r="A164" s="25">
        <v>163</v>
      </c>
      <c r="B164" s="25">
        <v>1.0401011142322799E-2</v>
      </c>
      <c r="C164" s="25">
        <v>9.4122000526934407E-3</v>
      </c>
      <c r="D164" s="12">
        <v>1.3267255250384075E-2</v>
      </c>
      <c r="E164" s="12">
        <f t="shared" si="2"/>
        <v>5.8090011623393063E-3</v>
      </c>
    </row>
    <row r="165" spans="1:5">
      <c r="A165" s="25">
        <v>164</v>
      </c>
      <c r="B165" s="25">
        <v>1.03592350637393E-2</v>
      </c>
      <c r="C165" s="25">
        <v>9.3754340289037407E-3</v>
      </c>
      <c r="D165" s="12">
        <v>1.321598942408973E-2</v>
      </c>
      <c r="E165" s="12">
        <f t="shared" si="2"/>
        <v>5.749652935481824E-3</v>
      </c>
    </row>
    <row r="166" spans="1:5">
      <c r="A166" s="25">
        <v>165</v>
      </c>
      <c r="B166" s="25">
        <v>1.03178807583189E-2</v>
      </c>
      <c r="C166" s="25">
        <v>9.3390351771893594E-3</v>
      </c>
      <c r="D166" s="12">
        <v>1.316523154053017E-2</v>
      </c>
      <c r="E166" s="12">
        <f t="shared" si="2"/>
        <v>5.6912663220266635E-3</v>
      </c>
    </row>
    <row r="167" spans="1:5">
      <c r="A167" s="25">
        <v>166</v>
      </c>
      <c r="B167" s="25">
        <v>1.02769414347571E-2</v>
      </c>
      <c r="C167" s="25">
        <v>9.3029976251968599E-3</v>
      </c>
      <c r="D167" s="12">
        <v>1.3114973534050469E-2</v>
      </c>
      <c r="E167" s="12">
        <f t="shared" si="2"/>
        <v>5.6338200537754714E-3</v>
      </c>
    </row>
    <row r="168" spans="1:5">
      <c r="A168" s="25">
        <v>167</v>
      </c>
      <c r="B168" s="25">
        <v>1.02364104513966E-2</v>
      </c>
      <c r="C168" s="25">
        <v>9.2673156293403801E-3</v>
      </c>
      <c r="D168" s="12">
        <v>1.3065207514653855E-2</v>
      </c>
      <c r="E168" s="12">
        <f t="shared" si="2"/>
        <v>5.5772934572056836E-3</v>
      </c>
    </row>
    <row r="169" spans="1:5">
      <c r="A169" s="25">
        <v>168</v>
      </c>
      <c r="B169" s="25">
        <v>1.01962813120525E-2</v>
      </c>
      <c r="C169" s="25">
        <v>9.23198357122312E-3</v>
      </c>
      <c r="D169" s="12">
        <v>1.3015925763152159E-2</v>
      </c>
      <c r="E169" s="12">
        <f t="shared" si="2"/>
        <v>5.5216664334090991E-3</v>
      </c>
    </row>
    <row r="170" spans="1:5">
      <c r="A170" s="25">
        <v>169</v>
      </c>
      <c r="B170" s="25">
        <v>1.01565476619782E-2</v>
      </c>
      <c r="C170" s="25">
        <v>9.1969959541789194E-3</v>
      </c>
      <c r="D170" s="12">
        <v>1.2967120726478125E-2</v>
      </c>
      <c r="E170" s="12">
        <f t="shared" ref="E170:E233" si="3">30.086*POWER(A170,-1.679)</f>
        <v>5.4669194388217972E-3</v>
      </c>
    </row>
    <row r="171" spans="1:5">
      <c r="A171" s="25">
        <v>170</v>
      </c>
      <c r="B171" s="25">
        <v>1.0117203283966701E-2</v>
      </c>
      <c r="C171" s="25">
        <v>9.1623473999293305E-3</v>
      </c>
      <c r="D171" s="12">
        <v>1.2918785013153211E-2</v>
      </c>
      <c r="E171" s="12">
        <f t="shared" si="3"/>
        <v>5.4130334667096226E-3</v>
      </c>
    </row>
    <row r="172" spans="1:5">
      <c r="A172" s="25">
        <v>171</v>
      </c>
      <c r="B172" s="25">
        <v>1.0078242094581E-2</v>
      </c>
      <c r="C172" s="25">
        <v>9.1280326453516501E-3</v>
      </c>
      <c r="D172" s="12">
        <v>1.2870911388904855E-2</v>
      </c>
      <c r="E172" s="12">
        <f t="shared" si="3"/>
        <v>5.359990029375288E-3</v>
      </c>
    </row>
    <row r="173" spans="1:5">
      <c r="A173" s="25">
        <v>172</v>
      </c>
      <c r="B173" s="25">
        <v>1.00396581405096E-2</v>
      </c>
      <c r="C173" s="25">
        <v>9.0940465393535702E-3</v>
      </c>
      <c r="D173" s="12">
        <v>1.2823492772427402E-2</v>
      </c>
      <c r="E173" s="12">
        <f t="shared" si="3"/>
        <v>5.3077711410551244E-3</v>
      </c>
    </row>
    <row r="174" spans="1:5">
      <c r="A174" s="25">
        <v>173</v>
      </c>
      <c r="B174" s="25">
        <v>1.00014455950426E-2</v>
      </c>
      <c r="C174" s="25">
        <v>9.0603840398503308E-3</v>
      </c>
      <c r="D174" s="12">
        <v>1.277652223128121E-2</v>
      </c>
      <c r="E174" s="12">
        <f t="shared" si="3"/>
        <v>5.2563593014747518E-3</v>
      </c>
    </row>
    <row r="175" spans="1:5">
      <c r="A175" s="25">
        <v>174</v>
      </c>
      <c r="B175" s="25">
        <v>9.96359875466153E-3</v>
      </c>
      <c r="C175" s="25">
        <v>9.0270402108404996E-3</v>
      </c>
      <c r="D175" s="12">
        <v>1.2729992977924738E-2</v>
      </c>
      <c r="E175" s="12">
        <f t="shared" si="3"/>
        <v>5.2057374800348619E-3</v>
      </c>
    </row>
    <row r="176" spans="1:5">
      <c r="A176" s="25">
        <v>175</v>
      </c>
      <c r="B176" s="25">
        <v>9.9261120357419901E-3</v>
      </c>
      <c r="C176" s="25">
        <v>8.9940102195765603E-3</v>
      </c>
      <c r="D176" s="12">
        <v>1.2683898365874323E-2</v>
      </c>
      <c r="E176" s="12">
        <f t="shared" si="3"/>
        <v>5.1558891005991734E-3</v>
      </c>
    </row>
    <row r="177" spans="1:5">
      <c r="A177" s="25">
        <v>176</v>
      </c>
      <c r="B177" s="25">
        <v>9.8889799713613204E-3</v>
      </c>
      <c r="C177" s="25">
        <v>8.9612893338266494E-3</v>
      </c>
      <c r="D177" s="12">
        <v>1.2638231885987195E-2</v>
      </c>
      <c r="E177" s="12">
        <f t="shared" si="3"/>
        <v>5.1067980268587687E-3</v>
      </c>
    </row>
    <row r="178" spans="1:5">
      <c r="A178" s="25">
        <v>177</v>
      </c>
      <c r="B178" s="25">
        <v>9.8521972082098799E-3</v>
      </c>
      <c r="C178" s="25">
        <v>8.9288729192242098E-3</v>
      </c>
      <c r="D178" s="12">
        <v>1.2592987162862722E-2</v>
      </c>
      <c r="E178" s="12">
        <f t="shared" si="3"/>
        <v>5.0584485482474302E-3</v>
      </c>
    </row>
    <row r="179" spans="1:5">
      <c r="A179" s="25">
        <v>178</v>
      </c>
      <c r="B179" s="25">
        <v>9.8157585036006707E-3</v>
      </c>
      <c r="C179" s="25">
        <v>8.8967564367019494E-3</v>
      </c>
      <c r="D179" s="12">
        <v>1.2548157951357813E-2</v>
      </c>
      <c r="E179" s="12">
        <f t="shared" si="3"/>
        <v>5.0108253663846544E-3</v>
      </c>
    </row>
    <row r="180" spans="1:5">
      <c r="A180" s="25">
        <v>179</v>
      </c>
      <c r="B180" s="25">
        <v>9.7796587225742297E-3</v>
      </c>
      <c r="C180" s="25">
        <v>8.8649354400072693E-3</v>
      </c>
      <c r="D180" s="12">
        <v>1.2503738133211999E-2</v>
      </c>
      <c r="E180" s="12">
        <f t="shared" si="3"/>
        <v>4.9639135820234159E-3</v>
      </c>
    </row>
    <row r="181" spans="1:5">
      <c r="A181" s="25">
        <v>180</v>
      </c>
      <c r="B181" s="25">
        <v>9.7438928350949902E-3</v>
      </c>
      <c r="C181" s="25">
        <v>8.833405573296E-3</v>
      </c>
      <c r="D181" s="12">
        <v>1.2459721713778259E-2</v>
      </c>
      <c r="E181" s="12">
        <f t="shared" si="3"/>
        <v>4.9176986824813404E-3</v>
      </c>
    </row>
    <row r="182" spans="1:5">
      <c r="A182" s="25">
        <v>181</v>
      </c>
      <c r="B182" s="25">
        <v>9.7084559133357208E-3</v>
      </c>
      <c r="C182" s="25">
        <v>8.8021625688014197E-3</v>
      </c>
      <c r="D182" s="12">
        <v>1.2416102818855697E-2</v>
      </c>
      <c r="E182" s="12">
        <f t="shared" si="3"/>
        <v>4.8721665295348377E-3</v>
      </c>
    </row>
    <row r="183" spans="1:5">
      <c r="A183" s="25">
        <v>182</v>
      </c>
      <c r="B183" s="25">
        <v>9.6733431290470292E-3</v>
      </c>
      <c r="C183" s="25">
        <v>8.7712022445760908E-3</v>
      </c>
      <c r="D183" s="12">
        <v>1.2372875691620369E-2</v>
      </c>
      <c r="E183" s="12">
        <f t="shared" si="3"/>
        <v>4.827303347756654E-3</v>
      </c>
    </row>
    <row r="184" spans="1:5">
      <c r="A184" s="25">
        <v>183</v>
      </c>
      <c r="B184" s="25">
        <v>9.6385497510085398E-3</v>
      </c>
      <c r="C184" s="25">
        <v>8.7405205023035996E-3</v>
      </c>
      <c r="D184" s="12">
        <v>1.2330034689650632E-2</v>
      </c>
      <c r="E184" s="12">
        <f t="shared" si="3"/>
        <v>4.7830957132782301E-3</v>
      </c>
    </row>
    <row r="185" spans="1:5">
      <c r="A185" s="25">
        <v>184</v>
      </c>
      <c r="B185" s="25">
        <v>9.6040711425589096E-3</v>
      </c>
      <c r="C185" s="25">
        <v>8.7101133251777704E-3</v>
      </c>
      <c r="D185" s="12">
        <v>1.2287574282043719E-2</v>
      </c>
      <c r="E185" s="12">
        <f t="shared" si="3"/>
        <v>4.7395305429593195E-3</v>
      </c>
    </row>
    <row r="186" spans="1:5">
      <c r="A186" s="25">
        <v>185</v>
      </c>
      <c r="B186" s="25">
        <v>9.56990275920192E-3</v>
      </c>
      <c r="C186" s="25">
        <v>8.6799767758469707E-3</v>
      </c>
      <c r="D186" s="12">
        <v>1.2245489046620104E-2</v>
      </c>
      <c r="E186" s="12">
        <f t="shared" si="3"/>
        <v>4.6965950839477589E-3</v>
      </c>
    </row>
    <row r="187" spans="1:5">
      <c r="A187" s="25">
        <v>186</v>
      </c>
      <c r="B187" s="25">
        <v>9.5360401462856095E-3</v>
      </c>
      <c r="C187" s="25">
        <v>8.6501069944209894E-3</v>
      </c>
      <c r="D187" s="12">
        <v>1.2203773667212691E-2</v>
      </c>
      <c r="E187" s="12">
        <f t="shared" si="3"/>
        <v>4.6542769036135275E-3</v>
      </c>
    </row>
    <row r="188" spans="1:5">
      <c r="A188" s="25">
        <v>187</v>
      </c>
      <c r="B188" s="25">
        <v>9.5024789367522105E-3</v>
      </c>
      <c r="C188" s="25">
        <v>8.6205001965384605E-3</v>
      </c>
      <c r="D188" s="12">
        <v>1.2162422931037774E-2</v>
      </c>
      <c r="E188" s="12">
        <f t="shared" si="3"/>
        <v>4.6125638798416926E-3</v>
      </c>
    </row>
    <row r="189" spans="1:5">
      <c r="A189" s="25">
        <v>188</v>
      </c>
      <c r="B189" s="25">
        <v>9.4692148489561E-3</v>
      </c>
      <c r="C189" s="25">
        <v>8.5911526714925694E-3</v>
      </c>
      <c r="D189" s="12">
        <v>1.2121431726144688E-2</v>
      </c>
      <c r="E189" s="12">
        <f t="shared" si="3"/>
        <v>4.5714441916695249E-3</v>
      </c>
    </row>
    <row r="190" spans="1:5">
      <c r="A190" s="25">
        <v>189</v>
      </c>
      <c r="B190" s="25">
        <v>9.4362436845473793E-3</v>
      </c>
      <c r="C190" s="25">
        <v>8.5620607804129702E-3</v>
      </c>
      <c r="D190" s="12">
        <v>1.2080795038941758E-2</v>
      </c>
      <c r="E190" s="12">
        <f t="shared" si="3"/>
        <v>4.5309063102538924E-3</v>
      </c>
    </row>
    <row r="191" spans="1:5">
      <c r="A191" s="25">
        <v>190</v>
      </c>
      <c r="B191" s="25">
        <v>9.4035613264189504E-3</v>
      </c>
      <c r="C191" s="25">
        <v>8.5332209545020202E-3</v>
      </c>
      <c r="D191" s="12">
        <v>1.2040507951795494E-2</v>
      </c>
      <c r="E191" s="12">
        <f t="shared" si="3"/>
        <v>4.4909389901556631E-3</v>
      </c>
    </row>
    <row r="192" spans="1:5">
      <c r="A192" s="25">
        <v>191</v>
      </c>
      <c r="B192" s="25">
        <v>9.3711637367146494E-3</v>
      </c>
      <c r="C192" s="25">
        <v>8.5046296933233394E-3</v>
      </c>
      <c r="D192" s="12">
        <v>1.2000565640700742E-2</v>
      </c>
      <c r="E192" s="12">
        <f t="shared" si="3"/>
        <v>4.4515312609282719E-3</v>
      </c>
    </row>
    <row r="193" spans="1:5">
      <c r="A193" s="25">
        <v>192</v>
      </c>
      <c r="B193" s="25">
        <v>9.3390469548963791E-3</v>
      </c>
      <c r="C193" s="25">
        <v>8.4762835631409308E-3</v>
      </c>
      <c r="D193" s="12">
        <v>1.1960963373019266E-2</v>
      </c>
      <c r="E193" s="12">
        <f t="shared" si="3"/>
        <v>4.4126724189984257E-3</v>
      </c>
    </row>
    <row r="194" spans="1:5">
      <c r="A194" s="25">
        <v>193</v>
      </c>
      <c r="B194" s="25">
        <v>9.3072070958683199E-3</v>
      </c>
      <c r="C194" s="25">
        <v>8.4481791953071594E-3</v>
      </c>
      <c r="D194" s="12">
        <v>1.1921696505284334E-2</v>
      </c>
      <c r="E194" s="12">
        <f t="shared" si="3"/>
        <v>4.374352019827216E-3</v>
      </c>
    </row>
    <row r="195" spans="1:5">
      <c r="A195" s="25">
        <v>194</v>
      </c>
      <c r="B195" s="25">
        <v>9.2756403481560196E-3</v>
      </c>
      <c r="C195" s="25">
        <v>8.4203132846977207E-3</v>
      </c>
      <c r="D195" s="12">
        <v>1.1882760481069178E-2</v>
      </c>
      <c r="E195" s="12">
        <f t="shared" si="3"/>
        <v>4.3365598703407303E-3</v>
      </c>
    </row>
    <row r="196" spans="1:5">
      <c r="A196" s="25">
        <v>195</v>
      </c>
      <c r="B196" s="25">
        <v>9.2443429721387003E-3</v>
      </c>
      <c r="C196" s="25">
        <v>8.3926825881922695E-3</v>
      </c>
      <c r="D196" s="12">
        <v>1.1844150828917054E-2</v>
      </c>
      <c r="E196" s="12">
        <f t="shared" si="3"/>
        <v>4.2992860216193775E-3</v>
      </c>
    </row>
    <row r="197" spans="1:5">
      <c r="A197" s="25">
        <v>196</v>
      </c>
      <c r="B197" s="25">
        <v>9.21331129833277E-3</v>
      </c>
      <c r="C197" s="25">
        <v>8.36528392319889E-3</v>
      </c>
      <c r="D197" s="12">
        <v>1.1805863160330816E-2</v>
      </c>
      <c r="E197" s="12">
        <f t="shared" si="3"/>
        <v>4.262520761835969E-3</v>
      </c>
    </row>
    <row r="198" spans="1:5">
      <c r="A198" s="25">
        <v>197</v>
      </c>
      <c r="B198" s="25">
        <v>9.1825417257250103E-3</v>
      </c>
      <c r="C198" s="25">
        <v>8.3381141662210705E-3</v>
      </c>
      <c r="D198" s="12">
        <v>1.1767893167820094E-2</v>
      </c>
      <c r="E198" s="12">
        <f t="shared" si="3"/>
        <v>4.2262546094327703E-3</v>
      </c>
    </row>
    <row r="199" spans="1:5">
      <c r="A199" s="25">
        <v>198</v>
      </c>
      <c r="B199" s="25">
        <v>9.1520307201534996E-3</v>
      </c>
      <c r="C199" s="25">
        <v>8.3111702514657507E-3</v>
      </c>
      <c r="D199" s="12">
        <v>1.1730236623004068E-2</v>
      </c>
      <c r="E199" s="12">
        <f t="shared" si="3"/>
        <v>4.1904783065283297E-3</v>
      </c>
    </row>
    <row r="200" spans="1:5">
      <c r="A200" s="25">
        <v>199</v>
      </c>
      <c r="B200" s="25">
        <v>9.1217748127349601E-3</v>
      </c>
      <c r="C200" s="25">
        <v>8.2844491694910004E-3</v>
      </c>
      <c r="D200" s="12">
        <v>1.169288937476793E-2</v>
      </c>
      <c r="E200" s="12">
        <f t="shared" si="3"/>
        <v>4.155182812545212E-3</v>
      </c>
    </row>
    <row r="201" spans="1:5">
      <c r="A201" s="25">
        <v>200</v>
      </c>
      <c r="B201" s="25">
        <v>9.0917705983367195E-3</v>
      </c>
      <c r="C201" s="25">
        <v>8.2579479658919704E-3</v>
      </c>
      <c r="D201" s="12">
        <v>1.1655847347471403E-2</v>
      </c>
      <c r="E201" s="12">
        <f t="shared" si="3"/>
        <v>4.1203592980501545E-3</v>
      </c>
    </row>
    <row r="202" spans="1:5">
      <c r="A202" s="25">
        <v>201</v>
      </c>
      <c r="B202" s="25">
        <v>9.0620147340919506E-3</v>
      </c>
      <c r="C202" s="25">
        <v>8.2316637400240301E-3</v>
      </c>
      <c r="D202" s="12">
        <v>1.1619106539207445E-2</v>
      </c>
      <c r="E202" s="12">
        <f t="shared" si="3"/>
        <v>4.0859991387985723E-3</v>
      </c>
    </row>
    <row r="203" spans="1:5">
      <c r="A203" s="25">
        <v>202</v>
      </c>
      <c r="B203" s="25">
        <v>9.0325039379566801E-3</v>
      </c>
      <c r="C203" s="25">
        <v>8.2055936437616505E-3</v>
      </c>
      <c r="D203" s="12">
        <v>1.1582663020109631E-2</v>
      </c>
      <c r="E203" s="12">
        <f t="shared" si="3"/>
        <v>4.0520939099756596E-3</v>
      </c>
    </row>
    <row r="204" spans="1:5">
      <c r="A204" s="25">
        <v>203</v>
      </c>
      <c r="B204" s="25">
        <v>9.0032349873073094E-3</v>
      </c>
      <c r="C204" s="25">
        <v>8.1797348802919497E-3</v>
      </c>
      <c r="D204" s="12">
        <v>1.1546512930706453E-2</v>
      </c>
      <c r="E204" s="12">
        <f t="shared" si="3"/>
        <v>4.0186353806266374E-3</v>
      </c>
    </row>
    <row r="205" spans="1:5">
      <c r="A205" s="25">
        <v>204</v>
      </c>
      <c r="B205" s="25">
        <v>8.9742047175771292E-3</v>
      </c>
      <c r="C205" s="25">
        <v>8.1540847029418495E-3</v>
      </c>
      <c r="D205" s="12">
        <v>1.1510652480321163E-2</v>
      </c>
      <c r="E205" s="12">
        <f t="shared" si="3"/>
        <v>3.9856155082690012E-3</v>
      </c>
    </row>
    <row r="206" spans="1:5">
      <c r="A206" s="25">
        <v>205</v>
      </c>
      <c r="B206" s="25">
        <v>8.9454100209306695E-3</v>
      </c>
      <c r="C206" s="25">
        <v>8.1286404140375208E-3</v>
      </c>
      <c r="D206" s="12">
        <v>1.1475077945515619E-2</v>
      </c>
      <c r="E206" s="12">
        <f t="shared" si="3"/>
        <v>3.9530264336801301E-3</v>
      </c>
    </row>
    <row r="207" spans="1:5">
      <c r="A207" s="25">
        <v>206</v>
      </c>
      <c r="B207" s="25">
        <v>8.9168478449747294E-3</v>
      </c>
      <c r="C207" s="25">
        <v>8.1033993637953591E-3</v>
      </c>
      <c r="D207" s="12">
        <v>1.143978566857674E-2</v>
      </c>
      <c r="E207" s="12">
        <f t="shared" si="3"/>
        <v>3.920860475853492E-3</v>
      </c>
    </row>
    <row r="208" spans="1:5">
      <c r="A208" s="25">
        <v>207</v>
      </c>
      <c r="B208" s="25">
        <v>8.8885151915047006E-3</v>
      </c>
      <c r="C208" s="25">
        <v>8.0783589492432403E-3</v>
      </c>
      <c r="D208" s="12">
        <v>1.1404772056044095E-2</v>
      </c>
      <c r="E208" s="12">
        <f t="shared" si="3"/>
        <v>3.8891101271173885E-3</v>
      </c>
    </row>
    <row r="209" spans="1:5">
      <c r="A209" s="25">
        <v>208</v>
      </c>
      <c r="B209" s="25">
        <v>8.8604091152852706E-3</v>
      </c>
      <c r="C209" s="25">
        <v>8.0535166131711997E-3</v>
      </c>
      <c r="D209" s="12">
        <v>1.1370033577277526E-2</v>
      </c>
      <c r="E209" s="12">
        <f t="shared" si="3"/>
        <v>3.8577680484101684E-3</v>
      </c>
    </row>
    <row r="210" spans="1:5">
      <c r="A210" s="25">
        <v>209</v>
      </c>
      <c r="B210" s="25">
        <v>8.8325267228641802E-3</v>
      </c>
      <c r="C210" s="25">
        <v>8.0288698431105598E-3</v>
      </c>
      <c r="D210" s="12">
        <v>1.1335566763063319E-2</v>
      </c>
      <c r="E210" s="12">
        <f t="shared" si="3"/>
        <v>3.8268270647061862E-3</v>
      </c>
    </row>
    <row r="211" spans="1:5">
      <c r="A211" s="25">
        <v>210</v>
      </c>
      <c r="B211" s="25">
        <v>8.8048651714182202E-3</v>
      </c>
      <c r="C211" s="25">
        <v>8.00441617034061E-3</v>
      </c>
      <c r="D211" s="12">
        <v>1.1301368204257872E-2</v>
      </c>
      <c r="E211" s="12">
        <f t="shared" si="3"/>
        <v>3.7962801605870003E-3</v>
      </c>
    </row>
    <row r="212" spans="1:5">
      <c r="A212" s="25">
        <v>211</v>
      </c>
      <c r="B212" s="25">
        <v>8.7774216676302294E-3</v>
      </c>
      <c r="C212" s="25">
        <v>7.9801531689220294E-3</v>
      </c>
      <c r="D212" s="12">
        <v>1.1267434550467484E-2</v>
      </c>
      <c r="E212" s="12">
        <f t="shared" si="3"/>
        <v>3.7661204759525104E-3</v>
      </c>
    </row>
    <row r="213" spans="1:5">
      <c r="A213" s="25">
        <v>212</v>
      </c>
      <c r="B213" s="25">
        <v>8.7501934665962598E-3</v>
      </c>
      <c r="C213" s="25">
        <v>7.9560784547560107E-3</v>
      </c>
      <c r="D213" s="12">
        <v>1.1233762508763423E-2</v>
      </c>
      <c r="E213" s="12">
        <f t="shared" si="3"/>
        <v>3.7363413018670498E-3</v>
      </c>
    </row>
    <row r="214" spans="1:5">
      <c r="A214" s="25">
        <v>213</v>
      </c>
      <c r="B214" s="25">
        <v>8.72317787076189E-3</v>
      </c>
      <c r="C214" s="25">
        <v>7.9321896846685901E-3</v>
      </c>
      <c r="D214" s="12">
        <v>1.1200348842430834E-2</v>
      </c>
      <c r="E214" s="12">
        <f t="shared" si="3"/>
        <v>3.7069360765354725E-3</v>
      </c>
    </row>
    <row r="215" spans="1:5">
      <c r="A215" s="25">
        <v>214</v>
      </c>
      <c r="B215" s="25">
        <v>8.69637222888682E-3</v>
      </c>
      <c r="C215" s="25">
        <v>7.9084845555190894E-3</v>
      </c>
      <c r="D215" s="12">
        <v>1.116719036975075E-2</v>
      </c>
      <c r="E215" s="12">
        <f t="shared" si="3"/>
        <v>3.6778983814046541E-3</v>
      </c>
    </row>
    <row r="216" spans="1:5">
      <c r="A216" s="25">
        <v>215</v>
      </c>
      <c r="B216" s="25">
        <v>8.6697739350368192E-3</v>
      </c>
      <c r="C216" s="25">
        <v>7.8849608033321299E-3</v>
      </c>
      <c r="D216" s="12">
        <v>1.1134283962813921E-2</v>
      </c>
      <c r="E216" s="12">
        <f t="shared" si="3"/>
        <v>3.6492219373858831E-3</v>
      </c>
    </row>
    <row r="217" spans="1:5">
      <c r="A217" s="25">
        <v>216</v>
      </c>
      <c r="B217" s="25">
        <v>8.6433804276021993E-3</v>
      </c>
      <c r="C217" s="25">
        <v>7.8616162024524004E-3</v>
      </c>
      <c r="D217" s="12">
        <v>1.1101626546365699E-2</v>
      </c>
      <c r="E217" s="12">
        <f t="shared" si="3"/>
        <v>3.6209006011939104E-3</v>
      </c>
    </row>
    <row r="218" spans="1:5">
      <c r="A218" s="25">
        <v>217</v>
      </c>
      <c r="B218" s="25">
        <v>8.6171891883420407E-3</v>
      </c>
      <c r="C218" s="25">
        <v>7.8384485647214792E-3</v>
      </c>
      <c r="D218" s="12">
        <v>1.1069215096680893E-2</v>
      </c>
      <c r="E218" s="12">
        <f t="shared" si="3"/>
        <v>3.5929283617984939E-3</v>
      </c>
    </row>
    <row r="219" spans="1:5">
      <c r="A219" s="25">
        <v>218</v>
      </c>
      <c r="B219" s="25">
        <v>8.5911977414532999E-3</v>
      </c>
      <c r="C219" s="25">
        <v>7.8154557386761296E-3</v>
      </c>
      <c r="D219" s="12">
        <v>1.1037046640467688E-2</v>
      </c>
      <c r="E219" s="12">
        <f t="shared" si="3"/>
        <v>3.5652993369844491E-3</v>
      </c>
    </row>
    <row r="220" spans="1:5">
      <c r="A220" s="25">
        <v>219</v>
      </c>
      <c r="B220" s="25">
        <v>8.5654036526641199E-3</v>
      </c>
      <c r="C220" s="25">
        <v>7.7926356087672198E-3</v>
      </c>
      <c r="D220" s="12">
        <v>1.1005118253799852E-2</v>
      </c>
      <c r="E220" s="12">
        <f t="shared" si="3"/>
        <v>3.5380077700164925E-3</v>
      </c>
    </row>
    <row r="221" spans="1:5">
      <c r="A221" s="25">
        <v>220</v>
      </c>
      <c r="B221" s="25">
        <v>8.5398045283505003E-3</v>
      </c>
      <c r="C221" s="25">
        <v>7.7699860945988197E-3</v>
      </c>
      <c r="D221" s="12">
        <v>1.0973427061076258E-2</v>
      </c>
      <c r="E221" s="12">
        <f t="shared" si="3"/>
        <v>3.5110480264051733E-3</v>
      </c>
    </row>
    <row r="222" spans="1:5">
      <c r="A222" s="25">
        <v>221</v>
      </c>
      <c r="B222" s="25">
        <v>8.5143980146757808E-3</v>
      </c>
      <c r="C222" s="25">
        <v>7.7475051501868899E-3</v>
      </c>
      <c r="D222" s="12">
        <v>1.0941970234006971E-2</v>
      </c>
      <c r="E222" s="12">
        <f t="shared" si="3"/>
        <v>3.4844145907703948E-3</v>
      </c>
    </row>
    <row r="223" spans="1:5">
      <c r="A223" s="25">
        <v>222</v>
      </c>
      <c r="B223" s="25">
        <v>8.4891817967520898E-3</v>
      </c>
      <c r="C223" s="25">
        <v>7.7251907632367297E-3</v>
      </c>
      <c r="D223" s="12">
        <v>1.0910744990625035E-2</v>
      </c>
      <c r="E223" s="12">
        <f t="shared" si="3"/>
        <v>3.4581020637990934E-3</v>
      </c>
    </row>
    <row r="224" spans="1:5">
      <c r="A224" s="25">
        <v>223</v>
      </c>
      <c r="B224" s="25">
        <v>8.4641535978231507E-3</v>
      </c>
      <c r="C224" s="25">
        <v>7.7030409544389103E-3</v>
      </c>
      <c r="D224" s="12">
        <v>1.0879748594323335E-2</v>
      </c>
      <c r="E224" s="12">
        <f t="shared" si="3"/>
        <v>3.4321051592940146E-3</v>
      </c>
    </row>
    <row r="225" spans="1:5">
      <c r="A225" s="25">
        <v>224</v>
      </c>
      <c r="B225" s="25">
        <v>8.4393111784678999E-3</v>
      </c>
      <c r="C225" s="25">
        <v>7.6810537767829498E-3</v>
      </c>
      <c r="D225" s="12">
        <v>1.084897835291561E-2</v>
      </c>
      <c r="E225" s="12">
        <f t="shared" si="3"/>
        <v>3.4064187013102352E-3</v>
      </c>
    </row>
    <row r="226" spans="1:5">
      <c r="A226" s="25">
        <v>225</v>
      </c>
      <c r="B226" s="25">
        <v>8.4146523358241809E-3</v>
      </c>
      <c r="C226" s="25">
        <v>7.6592273148883396E-3</v>
      </c>
      <c r="D226" s="12">
        <v>1.0818431617721024E-2</v>
      </c>
      <c r="E226" s="12">
        <f t="shared" si="3"/>
        <v>3.3810376213766419E-3</v>
      </c>
    </row>
    <row r="227" spans="1:5">
      <c r="A227" s="25">
        <v>226</v>
      </c>
      <c r="B227" s="25">
        <v>8.3901749028318998E-3</v>
      </c>
      <c r="C227" s="25">
        <v>7.6375596843522402E-3</v>
      </c>
      <c r="D227" s="12">
        <v>1.0788105782671611E-2</v>
      </c>
      <c r="E227" s="12">
        <f t="shared" si="3"/>
        <v>3.3559569557993405E-3</v>
      </c>
    </row>
    <row r="228" spans="1:5">
      <c r="A228" s="25">
        <v>227</v>
      </c>
      <c r="B228" s="25">
        <v>8.3658767474952701E-3</v>
      </c>
      <c r="C228" s="25">
        <v>7.6160490311135203E-3</v>
      </c>
      <c r="D228" s="12">
        <v>1.0757998283441818E-2</v>
      </c>
      <c r="E228" s="12">
        <f t="shared" si="3"/>
        <v>3.3311718430443331E-3</v>
      </c>
    </row>
    <row r="229" spans="1:5">
      <c r="A229" s="25">
        <v>228</v>
      </c>
      <c r="B229" s="25">
        <v>8.3417557721633308E-3</v>
      </c>
      <c r="C229" s="25">
        <v>7.59469353083265E-3</v>
      </c>
      <c r="D229" s="12">
        <v>1.0728106596599627E-2</v>
      </c>
      <c r="E229" s="12">
        <f t="shared" si="3"/>
        <v>3.3066775211967278E-3</v>
      </c>
    </row>
    <row r="230" spans="1:5">
      <c r="A230" s="25">
        <v>229</v>
      </c>
      <c r="B230" s="25">
        <v>8.3178099128283101E-3</v>
      </c>
      <c r="C230" s="25">
        <v>7.5734913882868002E-3</v>
      </c>
      <c r="D230" s="12">
        <v>1.0698428238778545E-2</v>
      </c>
      <c r="E230" s="12">
        <f t="shared" si="3"/>
        <v>3.2824693254939305E-3</v>
      </c>
    </row>
    <row r="231" spans="1:5">
      <c r="A231" s="25">
        <v>230</v>
      </c>
      <c r="B231" s="25">
        <v>8.2940371384414499E-3</v>
      </c>
      <c r="C231" s="25">
        <v>7.5524408367799896E-3</v>
      </c>
      <c r="D231" s="12">
        <v>1.0668960765869897E-2</v>
      </c>
      <c r="E231" s="12">
        <f t="shared" si="3"/>
        <v>3.2585426859303964E-3</v>
      </c>
    </row>
    <row r="232" spans="1:5">
      <c r="A232" s="25">
        <v>231</v>
      </c>
      <c r="B232" s="25">
        <v>8.2704354502455401E-3</v>
      </c>
      <c r="C232" s="25">
        <v>7.5315401375675396E-3</v>
      </c>
      <c r="D232" s="12">
        <v>1.0639701772234835E-2</v>
      </c>
      <c r="E232" s="12">
        <f t="shared" si="3"/>
        <v>3.2348931249315252E-3</v>
      </c>
    </row>
    <row r="233" spans="1:5">
      <c r="A233" s="25">
        <v>232</v>
      </c>
      <c r="B233" s="25">
        <v>8.2470028811238508E-3</v>
      </c>
      <c r="C233" s="25">
        <v>7.5107875792947698E-3</v>
      </c>
      <c r="D233" s="12">
        <v>1.0610648889935487E-2</v>
      </c>
      <c r="E233" s="12">
        <f t="shared" si="3"/>
        <v>3.2115162550943877E-3</v>
      </c>
    </row>
    <row r="234" spans="1:5">
      <c r="A234" s="25">
        <v>233</v>
      </c>
      <c r="B234" s="25">
        <v>8.2237374949649302E-3</v>
      </c>
      <c r="C234" s="25">
        <v>7.4901814774491404E-3</v>
      </c>
      <c r="D234" s="12">
        <v>1.0581799787984727E-2</v>
      </c>
      <c r="E234" s="12">
        <f t="shared" ref="E234:E297" si="4">30.086*POWER(A234,-1.679)</f>
        <v>3.1884077769932006E-3</v>
      </c>
    </row>
    <row r="235" spans="1:5">
      <c r="A235" s="25">
        <v>234</v>
      </c>
      <c r="B235" s="25">
        <v>8.2006373860428593E-3</v>
      </c>
      <c r="C235" s="25">
        <v>7.46972017382584E-3</v>
      </c>
      <c r="D235" s="12">
        <v>1.0553152171613983E-2</v>
      </c>
      <c r="E235" s="12">
        <f t="shared" si="4"/>
        <v>3.1655634770472283E-3</v>
      </c>
    </row>
    <row r="236" spans="1:5">
      <c r="A236" s="25">
        <v>235</v>
      </c>
      <c r="B236" s="25">
        <v>8.17770067841243E-3</v>
      </c>
      <c r="C236" s="25">
        <v>7.4494020360060999E-3</v>
      </c>
      <c r="D236" s="12">
        <v>1.0524703781558653E-2</v>
      </c>
      <c r="E236" s="12">
        <f t="shared" si="4"/>
        <v>3.1429792254493304E-3</v>
      </c>
    </row>
    <row r="237" spans="1:5">
      <c r="A237" s="25">
        <v>236</v>
      </c>
      <c r="B237" s="25">
        <v>8.1549255253189797E-3</v>
      </c>
      <c r="C237" s="25">
        <v>7.4292254568481602E-3</v>
      </c>
      <c r="D237" s="12">
        <v>1.0496452393360549E-2</v>
      </c>
      <c r="E237" s="12">
        <f t="shared" si="4"/>
        <v>3.1206509741529276E-3</v>
      </c>
    </row>
    <row r="238" spans="1:5">
      <c r="A238" s="25">
        <v>237</v>
      </c>
      <c r="B238" s="25">
        <v>8.1323101086222607E-3</v>
      </c>
      <c r="C238" s="25">
        <v>7.4091888539902801E-3</v>
      </c>
      <c r="D238" s="12">
        <v>1.0468395816686986E-2</v>
      </c>
      <c r="E238" s="12">
        <f t="shared" si="4"/>
        <v>3.0985747549157096E-3</v>
      </c>
    </row>
    <row r="239" spans="1:5">
      <c r="A239" s="25">
        <v>238</v>
      </c>
      <c r="B239" s="25">
        <v>8.1098526382341607E-3</v>
      </c>
      <c r="C239" s="25">
        <v>7.3892906693656998E-3</v>
      </c>
      <c r="D239" s="12">
        <v>1.0440531894665924E-2</v>
      </c>
      <c r="E239" s="12">
        <f t="shared" si="4"/>
        <v>3.0767466773980959E-3</v>
      </c>
    </row>
    <row r="240" spans="1:5">
      <c r="A240" s="25">
        <v>239</v>
      </c>
      <c r="B240" s="25">
        <v>8.08755135156973E-3</v>
      </c>
      <c r="C240" s="25">
        <v>7.3695293687289897E-3</v>
      </c>
      <c r="D240" s="12">
        <v>1.0412858503236869E-2</v>
      </c>
      <c r="E240" s="12">
        <f t="shared" si="4"/>
        <v>3.0551629273147867E-3</v>
      </c>
    </row>
    <row r="241" spans="1:5">
      <c r="A241" s="25">
        <v>240</v>
      </c>
      <c r="B241" s="25">
        <v>8.0654045130112793E-3</v>
      </c>
      <c r="C241" s="25">
        <v>7.3499034411936498E-3</v>
      </c>
      <c r="D241" s="12">
        <v>1.0385373550516972E-2</v>
      </c>
      <c r="E241" s="12">
        <f t="shared" si="4"/>
        <v>3.0338197646377109E-3</v>
      </c>
    </row>
    <row r="242" spans="1:5">
      <c r="A242" s="25">
        <v>241</v>
      </c>
      <c r="B242" s="25">
        <v>8.0434104133849695E-3</v>
      </c>
      <c r="C242" s="25">
        <v>7.3304113987805296E-3</v>
      </c>
      <c r="D242" s="12">
        <v>1.035807497618197E-2</v>
      </c>
      <c r="E242" s="12">
        <f t="shared" si="4"/>
        <v>3.0127135218486461E-3</v>
      </c>
    </row>
    <row r="243" spans="1:5">
      <c r="A243" s="25">
        <v>242</v>
      </c>
      <c r="B243" s="25">
        <v>8.0215673694498599E-3</v>
      </c>
      <c r="C243" s="25">
        <v>7.3110517759768399E-3</v>
      </c>
      <c r="D243" s="12">
        <v>1.0330960750861554E-2</v>
      </c>
      <c r="E243" s="12">
        <f t="shared" si="4"/>
        <v>2.9918406022400377E-3</v>
      </c>
    </row>
    <row r="244" spans="1:5">
      <c r="A244" s="25">
        <v>243</v>
      </c>
      <c r="B244" s="25">
        <v>7.9998737233988003E-3</v>
      </c>
      <c r="C244" s="25">
        <v>7.2918231293054598E-3</v>
      </c>
      <c r="D244" s="12">
        <v>1.0304028875548767E-2</v>
      </c>
      <c r="E244" s="12">
        <f t="shared" si="4"/>
        <v>2.9711974782624679E-3</v>
      </c>
    </row>
    <row r="245" spans="1:5">
      <c r="A245" s="25">
        <v>244</v>
      </c>
      <c r="B245" s="25">
        <v>7.9783278423709806E-3</v>
      </c>
      <c r="C245" s="25">
        <v>7.2727240369041901E-3</v>
      </c>
      <c r="D245" s="12">
        <v>1.0277277381023001E-2</v>
      </c>
      <c r="E245" s="12">
        <f t="shared" si="4"/>
        <v>2.950780689917248E-3</v>
      </c>
    </row>
    <row r="246" spans="1:5">
      <c r="A246" s="25">
        <v>245</v>
      </c>
      <c r="B246" s="25">
        <v>7.9569281179757007E-3</v>
      </c>
      <c r="C246" s="25">
        <v>7.2537530981147897E-3</v>
      </c>
      <c r="D246" s="12">
        <v>1.0250704327286366E-2</v>
      </c>
      <c r="E246" s="12">
        <f t="shared" si="4"/>
        <v>2.9305868431928053E-3</v>
      </c>
    </row>
    <row r="247" spans="1:5">
      <c r="A247" s="25">
        <v>246</v>
      </c>
      <c r="B247" s="25">
        <v>7.9356729658273204E-3</v>
      </c>
      <c r="C247" s="25">
        <v>7.2349089330814098E-3</v>
      </c>
      <c r="D247" s="12">
        <v>1.0224307803012865E-2</v>
      </c>
      <c r="E247" s="12">
        <f t="shared" si="4"/>
        <v>2.9106126085434759E-3</v>
      </c>
    </row>
    <row r="248" spans="1:5">
      <c r="A248" s="25">
        <v>247</v>
      </c>
      <c r="B248" s="25">
        <v>7.9145608250907294E-3</v>
      </c>
      <c r="C248" s="25">
        <v>7.2161901823583298E-3</v>
      </c>
      <c r="D248" s="12">
        <v>1.0198085925010201E-2</v>
      </c>
      <c r="E248" s="12">
        <f t="shared" si="4"/>
        <v>2.8908547194093047E-3</v>
      </c>
    </row>
    <row r="249" spans="1:5">
      <c r="A249" s="25">
        <v>248</v>
      </c>
      <c r="B249" s="25">
        <v>7.8935901580372506E-3</v>
      </c>
      <c r="C249" s="25">
        <v>7.1975955065264902E-3</v>
      </c>
      <c r="D249" s="12">
        <v>1.0172036837693837E-2</v>
      </c>
      <c r="E249" s="12">
        <f t="shared" si="4"/>
        <v>2.8713099707757669E-3</v>
      </c>
    </row>
    <row r="250" spans="1:5">
      <c r="A250" s="25">
        <v>249</v>
      </c>
      <c r="B250" s="25">
        <v>7.8727594496108399E-3</v>
      </c>
      <c r="C250" s="25">
        <v>7.1791235858189896E-3</v>
      </c>
      <c r="D250" s="12">
        <v>1.0146158712572908E-2</v>
      </c>
      <c r="E250" s="12">
        <f t="shared" si="4"/>
        <v>2.851975217771962E-3</v>
      </c>
    </row>
    <row r="251" spans="1:5">
      <c r="A251" s="25">
        <v>250</v>
      </c>
      <c r="B251" s="25">
        <v>7.8520672070039096E-3</v>
      </c>
      <c r="C251" s="25">
        <v>7.1607731197547804E-3</v>
      </c>
      <c r="D251" s="12">
        <v>1.0120449747747749E-2</v>
      </c>
      <c r="E251" s="12">
        <f t="shared" si="4"/>
        <v>2.8328473743062603E-3</v>
      </c>
    </row>
    <row r="252" spans="1:5">
      <c r="A252" s="25">
        <v>251</v>
      </c>
      <c r="B252" s="25">
        <v>7.8315119592428997E-3</v>
      </c>
      <c r="C252" s="25">
        <v>7.1425428267808703E-3</v>
      </c>
      <c r="D252" s="12">
        <v>1.0094908167418726E-2</v>
      </c>
      <c r="E252" s="12">
        <f t="shared" si="4"/>
        <v>2.8139234117382098E-3</v>
      </c>
    </row>
    <row r="253" spans="1:5">
      <c r="A253" s="25">
        <v>252</v>
      </c>
      <c r="B253" s="25">
        <v>7.8110922567831897E-3</v>
      </c>
      <c r="C253" s="25">
        <v>7.1244314439224098E-3</v>
      </c>
      <c r="D253" s="12">
        <v>1.0069532221406021E-2</v>
      </c>
      <c r="E253" s="12">
        <f t="shared" si="4"/>
        <v>2.7952003575855812E-3</v>
      </c>
    </row>
    <row r="254" spans="1:5">
      <c r="A254" s="25">
        <v>253</v>
      </c>
      <c r="B254" s="25">
        <v>7.7908066711130002E-3</v>
      </c>
      <c r="C254" s="25">
        <v>7.1064377264406803E-3</v>
      </c>
      <c r="D254" s="12">
        <v>1.0044320184680159E-2</v>
      </c>
      <c r="E254" s="12">
        <f t="shared" si="4"/>
        <v>2.7766752942654893E-3</v>
      </c>
    </row>
    <row r="255" spans="1:5">
      <c r="A255" s="25">
        <v>254</v>
      </c>
      <c r="B255" s="25">
        <v>7.7706537943662999E-3</v>
      </c>
      <c r="C255" s="25">
        <v>7.0885604474987202E-3</v>
      </c>
      <c r="D255" s="12">
        <v>1.0019270356902898E-2</v>
      </c>
      <c r="E255" s="12">
        <f t="shared" si="4"/>
        <v>2.7583453578685965E-3</v>
      </c>
    </row>
    <row r="256" spans="1:5">
      <c r="A256" s="25">
        <v>255</v>
      </c>
      <c r="B256" s="25">
        <v>7.7506322389442103E-3</v>
      </c>
      <c r="C256" s="25">
        <v>7.0707983978343103E-3</v>
      </c>
      <c r="D256" s="12">
        <v>9.9943810619783115E-3</v>
      </c>
      <c r="E256" s="12">
        <f t="shared" si="4"/>
        <v>2.7402077369653504E-3</v>
      </c>
    </row>
    <row r="257" spans="1:5">
      <c r="A257" s="25">
        <v>256</v>
      </c>
      <c r="B257" s="25">
        <v>7.7307406371448402E-3</v>
      </c>
      <c r="C257" s="25">
        <v>7.0531503854402199E-3</v>
      </c>
      <c r="D257" s="12">
        <v>9.9696506476137509E-3</v>
      </c>
      <c r="E257" s="12">
        <f t="shared" si="4"/>
        <v>2.7222596714433652E-3</v>
      </c>
    </row>
    <row r="258" spans="1:5">
      <c r="A258" s="25">
        <v>257</v>
      </c>
      <c r="B258" s="25">
        <v>7.7109776408013798E-3</v>
      </c>
      <c r="C258" s="25">
        <v>7.0356152352515399E-3</v>
      </c>
      <c r="D258" s="12">
        <v>9.9450774848904317E-3</v>
      </c>
      <c r="E258" s="12">
        <f t="shared" si="4"/>
        <v>2.704498451374941E-3</v>
      </c>
    </row>
    <row r="259" spans="1:5">
      <c r="A259" s="25">
        <v>258</v>
      </c>
      <c r="B259" s="25">
        <v>7.6913419209280699E-3</v>
      </c>
      <c r="C259" s="25">
        <v>7.0181917888398598E-3</v>
      </c>
      <c r="D259" s="12">
        <v>9.9206599678433836E-3</v>
      </c>
      <c r="E259" s="12">
        <f t="shared" si="4"/>
        <v>2.6869214159138785E-3</v>
      </c>
    </row>
    <row r="260" spans="1:5">
      <c r="A260" s="25">
        <v>259</v>
      </c>
      <c r="B260" s="25">
        <v>7.6718321673739497E-3</v>
      </c>
      <c r="C260" s="25">
        <v>7.00087890411404E-3</v>
      </c>
      <c r="D260" s="12">
        <v>9.8963965130505691E-3</v>
      </c>
      <c r="E260" s="12">
        <f t="shared" si="4"/>
        <v>2.6695259522206949E-3</v>
      </c>
    </row>
    <row r="261" spans="1:5">
      <c r="A261" s="25">
        <v>260</v>
      </c>
      <c r="B261" s="25">
        <v>7.6524470884842197E-3</v>
      </c>
      <c r="C261" s="25">
        <v>6.98367545502767E-3</v>
      </c>
      <c r="D261" s="12">
        <v>9.8722855592309079E-3</v>
      </c>
      <c r="E261" s="12">
        <f t="shared" si="4"/>
        <v>2.6523094944154281E-3</v>
      </c>
    </row>
    <row r="262" spans="1:5">
      <c r="A262" s="25">
        <v>261</v>
      </c>
      <c r="B262" s="25">
        <v>7.6331854107688901E-3</v>
      </c>
      <c r="C262" s="25">
        <v>6.9665803312926799E-3</v>
      </c>
      <c r="D262" s="12">
        <v>9.8483255668509635E-3</v>
      </c>
      <c r="E262" s="12">
        <f t="shared" si="4"/>
        <v>2.6352695225571993E-3</v>
      </c>
    </row>
    <row r="263" spans="1:5">
      <c r="A263" s="25">
        <v>262</v>
      </c>
      <c r="B263" s="25">
        <v>7.61404587857872E-3</v>
      </c>
      <c r="C263" s="25">
        <v>6.9495924380993303E-3</v>
      </c>
      <c r="D263" s="12">
        <v>9.8245150177401225E-3</v>
      </c>
      <c r="E263" s="12">
        <f t="shared" si="4"/>
        <v>2.6184035616497428E-3</v>
      </c>
    </row>
    <row r="264" spans="1:5">
      <c r="A264" s="25">
        <v>263</v>
      </c>
      <c r="B264" s="25">
        <v>7.5950272537880798E-3</v>
      </c>
      <c r="C264" s="25">
        <v>6.9327106958420601E-3</v>
      </c>
      <c r="D264" s="12">
        <v>9.8008524147139807E-3</v>
      </c>
      <c r="E264" s="12">
        <f t="shared" si="4"/>
        <v>2.6017091806721524E-3</v>
      </c>
    </row>
    <row r="265" spans="1:5">
      <c r="A265" s="25">
        <v>264</v>
      </c>
      <c r="B265" s="25">
        <v>7.57612831548458E-3</v>
      </c>
      <c r="C265" s="25">
        <v>6.91593403985135E-3</v>
      </c>
      <c r="D265" s="12">
        <v>9.7773362812058114E-3</v>
      </c>
      <c r="E265" s="12">
        <f t="shared" si="4"/>
        <v>2.5851839916341745E-3</v>
      </c>
    </row>
    <row r="266" spans="1:5">
      <c r="A266" s="25">
        <v>265</v>
      </c>
      <c r="B266" s="25">
        <v>7.5573478596655599E-3</v>
      </c>
      <c r="C266" s="25">
        <v>6.89926142013122E-3</v>
      </c>
      <c r="D266" s="12">
        <v>9.7539651609058475E-3</v>
      </c>
      <c r="E266" s="12">
        <f t="shared" si="4"/>
        <v>2.5688256486551841E-3</v>
      </c>
    </row>
    <row r="267" spans="1:5">
      <c r="A267" s="25">
        <v>266</v>
      </c>
      <c r="B267" s="25">
        <v>7.5386846989407797E-3</v>
      </c>
      <c r="C267" s="25">
        <v>6.8826918011023397E-3</v>
      </c>
      <c r="D267" s="12">
        <v>9.7307376174082232E-3</v>
      </c>
      <c r="E267" s="12">
        <f t="shared" si="4"/>
        <v>2.5526318470663581E-3</v>
      </c>
    </row>
    <row r="268" spans="1:5">
      <c r="A268" s="25">
        <v>267</v>
      </c>
      <c r="B268" s="25">
        <v>7.52013766224167E-3</v>
      </c>
      <c r="C268" s="25">
        <v>6.8662241613506496E-3</v>
      </c>
      <c r="D268" s="12">
        <v>9.7076522338653548E-3</v>
      </c>
      <c r="E268" s="12">
        <f t="shared" si="4"/>
        <v>2.5366003225351964E-3</v>
      </c>
    </row>
    <row r="269" spans="1:5">
      <c r="A269" s="25">
        <v>268</v>
      </c>
      <c r="B269" s="25">
        <v>7.5017055945365996E-3</v>
      </c>
      <c r="C269" s="25">
        <v>6.8498574933811701E-3</v>
      </c>
      <c r="D269" s="12">
        <v>9.6847076126496002E-3</v>
      </c>
      <c r="E269" s="12">
        <f t="shared" si="4"/>
        <v>2.5207288502119025E-3</v>
      </c>
    </row>
    <row r="270" spans="1:5">
      <c r="A270" s="25">
        <v>269</v>
      </c>
      <c r="B270" s="25">
        <v>7.4833873565522601E-3</v>
      </c>
      <c r="C270" s="25">
        <v>6.8335908033770902E-3</v>
      </c>
      <c r="D270" s="12">
        <v>9.6619023750219996E-3</v>
      </c>
      <c r="E270" s="12">
        <f t="shared" si="4"/>
        <v>2.5050152438968617E-3</v>
      </c>
    </row>
    <row r="271" spans="1:5">
      <c r="A271" s="25">
        <v>270</v>
      </c>
      <c r="B271" s="25">
        <v>7.4651818245007398E-3</v>
      </c>
      <c r="C271" s="25">
        <v>6.81742311096388E-3</v>
      </c>
      <c r="D271" s="12">
        <v>9.6392351608079567E-3</v>
      </c>
      <c r="E271" s="12">
        <f t="shared" si="4"/>
        <v>2.4894573552287505E-3</v>
      </c>
    </row>
    <row r="272" spans="1:5">
      <c r="A272" s="25">
        <v>271</v>
      </c>
      <c r="B272" s="25">
        <v>7.4470878898125802E-3</v>
      </c>
      <c r="C272" s="25">
        <v>6.8013534489783202E-3</v>
      </c>
      <c r="D272" s="12">
        <v>9.6167046280796267E-3</v>
      </c>
      <c r="E272" s="12">
        <f t="shared" si="4"/>
        <v>2.474053072892602E-3</v>
      </c>
    </row>
    <row r="273" spans="1:5">
      <c r="A273" s="25">
        <v>272</v>
      </c>
      <c r="B273" s="25">
        <v>7.4291044588751303E-3</v>
      </c>
      <c r="C273" s="25">
        <v>6.7853808632423402E-3</v>
      </c>
      <c r="D273" s="12">
        <v>9.5943094528449253E-3</v>
      </c>
      <c r="E273" s="12">
        <f t="shared" si="4"/>
        <v>2.458800321847282E-3</v>
      </c>
    </row>
    <row r="274" spans="1:5">
      <c r="A274" s="25">
        <v>273</v>
      </c>
      <c r="B274" s="25">
        <v>7.4112304527765198E-3</v>
      </c>
      <c r="C274" s="25">
        <v>6.7695044123415298E-3</v>
      </c>
      <c r="D274" s="12">
        <v>9.5720483287429249E-3</v>
      </c>
      <c r="E274" s="12">
        <f t="shared" si="4"/>
        <v>2.4436970625718638E-3</v>
      </c>
    </row>
    <row r="275" spans="1:5">
      <c r="A275" s="25">
        <v>274</v>
      </c>
      <c r="B275" s="25">
        <v>7.3934648070549096E-3</v>
      </c>
      <c r="C275" s="25">
        <v>6.7537231674082996E-3</v>
      </c>
      <c r="D275" s="12">
        <v>9.54991996674554E-3</v>
      </c>
      <c r="E275" s="12">
        <f t="shared" si="4"/>
        <v>2.4287412903303404E-3</v>
      </c>
    </row>
    <row r="276" spans="1:5">
      <c r="A276" s="25">
        <v>275</v>
      </c>
      <c r="B276" s="25">
        <v>7.3758064714528303E-3</v>
      </c>
      <c r="C276" s="25">
        <v>6.7380362119093904E-3</v>
      </c>
      <c r="D276" s="12">
        <v>9.5279230948653315E-3</v>
      </c>
      <c r="E276" s="12">
        <f t="shared" si="4"/>
        <v>2.413931034454172E-3</v>
      </c>
    </row>
    <row r="277" spans="1:5">
      <c r="A277" s="25">
        <v>276</v>
      </c>
      <c r="B277" s="25">
        <v>7.3582544096767203E-3</v>
      </c>
      <c r="C277" s="25">
        <v>6.7224426414378303E-3</v>
      </c>
      <c r="D277" s="12">
        <v>9.5060564578692431E-3</v>
      </c>
      <c r="E277" s="12">
        <f t="shared" si="4"/>
        <v>2.3992643576421857E-3</v>
      </c>
    </row>
    <row r="278" spans="1:5">
      <c r="A278" s="25">
        <v>277</v>
      </c>
      <c r="B278" s="25">
        <v>7.3408075991612297E-3</v>
      </c>
      <c r="C278" s="25">
        <v>6.7069415635091301E-3</v>
      </c>
      <c r="D278" s="12">
        <v>9.484318816998202E-3</v>
      </c>
      <c r="E278" s="12">
        <f t="shared" si="4"/>
        <v>2.3847393552772962E-3</v>
      </c>
    </row>
    <row r="279" spans="1:5">
      <c r="A279" s="25">
        <v>278</v>
      </c>
      <c r="B279" s="25">
        <v>7.3234650308384996E-3</v>
      </c>
      <c r="C279" s="25">
        <v>6.6915320973615702E-3</v>
      </c>
      <c r="D279" s="12">
        <v>9.4627089496924048E-3</v>
      </c>
      <c r="E279" s="12">
        <f t="shared" si="4"/>
        <v>2.3703541547596932E-3</v>
      </c>
    </row>
    <row r="280" spans="1:5">
      <c r="A280" s="25">
        <v>279</v>
      </c>
      <c r="B280" s="25">
        <v>7.3062257089120198E-3</v>
      </c>
      <c r="C280" s="25">
        <v>6.6762133737606104E-3</v>
      </c>
      <c r="D280" s="12">
        <v>9.4412256493221075E-3</v>
      </c>
      <c r="E280" s="12">
        <f t="shared" si="4"/>
        <v>2.3561069148558952E-3</v>
      </c>
    </row>
    <row r="281" spans="1:5">
      <c r="A281" s="25">
        <v>280</v>
      </c>
      <c r="B281" s="25">
        <v>7.2890886506350901E-3</v>
      </c>
      <c r="C281" s="25">
        <v>6.6609845348072098E-3</v>
      </c>
      <c r="D281" s="12">
        <v>9.4198677249238884E-3</v>
      </c>
      <c r="E281" s="12">
        <f t="shared" si="4"/>
        <v>2.3419958250633561E-3</v>
      </c>
    </row>
    <row r="282" spans="1:5">
      <c r="A282" s="25">
        <v>281</v>
      </c>
      <c r="B282" s="25">
        <v>7.27205288609384E-3</v>
      </c>
      <c r="C282" s="25">
        <v>6.6458447337500396E-3</v>
      </c>
      <c r="D282" s="12">
        <v>9.3986340009421781E-3</v>
      </c>
      <c r="E282" s="12">
        <f t="shared" si="4"/>
        <v>2.3280191049901578E-3</v>
      </c>
    </row>
    <row r="283" spans="1:5">
      <c r="A283" s="25">
        <v>282</v>
      </c>
      <c r="B283" s="25">
        <v>7.2551174579945097E-3</v>
      </c>
      <c r="C283" s="25">
        <v>6.6307931348014004E-3</v>
      </c>
      <c r="D283" s="12">
        <v>9.3775233169759355E-3</v>
      </c>
      <c r="E283" s="12">
        <f t="shared" si="4"/>
        <v>2.3141750037493545E-3</v>
      </c>
    </row>
    <row r="284" spans="1:5">
      <c r="A284" s="25">
        <v>283</v>
      </c>
      <c r="B284" s="25">
        <v>7.2382814214550402E-3</v>
      </c>
      <c r="C284" s="25">
        <v>6.6158289129569399E-3</v>
      </c>
      <c r="D284" s="12">
        <v>9.3565345275304374E-3</v>
      </c>
      <c r="E284" s="12">
        <f t="shared" si="4"/>
        <v>2.3004617993676109E-3</v>
      </c>
    </row>
    <row r="285" spans="1:5">
      <c r="A285" s="25">
        <v>284</v>
      </c>
      <c r="B285" s="25">
        <v>7.2215438438008803E-3</v>
      </c>
      <c r="C285" s="25">
        <v>6.60095125381882E-3</v>
      </c>
      <c r="D285" s="12">
        <v>9.3356665017738979E-3</v>
      </c>
      <c r="E285" s="12">
        <f t="shared" si="4"/>
        <v>2.286877798207711E-3</v>
      </c>
    </row>
    <row r="286" spans="1:5">
      <c r="A286" s="25">
        <v>285</v>
      </c>
      <c r="B286" s="25">
        <v>7.2049038043647696E-3</v>
      </c>
      <c r="C286" s="25">
        <v>6.5861593534224999E-3</v>
      </c>
      <c r="D286" s="12">
        <v>9.3149181232989806E-3</v>
      </c>
      <c r="E286" s="12">
        <f t="shared" si="4"/>
        <v>2.2734213344046245E-3</v>
      </c>
    </row>
    <row r="287" spans="1:5">
      <c r="A287" s="25">
        <v>286</v>
      </c>
      <c r="B287" s="25">
        <v>7.1883603942905598E-3</v>
      </c>
      <c r="C287" s="25">
        <v>6.5714524180669103E-3</v>
      </c>
      <c r="D287" s="12">
        <v>9.29428828988897E-3</v>
      </c>
      <c r="E287" s="12">
        <f t="shared" si="4"/>
        <v>2.2600907693146703E-3</v>
      </c>
    </row>
    <row r="288" spans="1:5">
      <c r="A288" s="25">
        <v>287</v>
      </c>
      <c r="B288" s="25">
        <v>7.1719127163409196E-3</v>
      </c>
      <c r="C288" s="25">
        <v>6.5568296641479598E-3</v>
      </c>
      <c r="D288" s="12">
        <v>9.2737759132885539E-3</v>
      </c>
      <c r="E288" s="12">
        <f t="shared" si="4"/>
        <v>2.2468844909775301E-3</v>
      </c>
    </row>
    <row r="289" spans="1:5">
      <c r="A289" s="25">
        <v>288</v>
      </c>
      <c r="B289" s="25">
        <v>7.1555598847087704E-3</v>
      </c>
      <c r="C289" s="25">
        <v>6.5422903179953697E-3</v>
      </c>
      <c r="D289" s="12">
        <v>9.2533799189790881E-3</v>
      </c>
      <c r="E289" s="12">
        <f t="shared" si="4"/>
        <v>2.2338009135907154E-3</v>
      </c>
    </row>
    <row r="290" spans="1:5">
      <c r="A290" s="25">
        <v>289</v>
      </c>
      <c r="B290" s="25">
        <v>7.13930102483249E-3</v>
      </c>
      <c r="C290" s="25">
        <v>6.52783361571262E-3</v>
      </c>
      <c r="D290" s="12">
        <v>9.233099245958231E-3</v>
      </c>
      <c r="E290" s="12">
        <f t="shared" si="4"/>
        <v>2.2208384769961402E-3</v>
      </c>
    </row>
    <row r="291" spans="1:5">
      <c r="A291" s="25">
        <v>290</v>
      </c>
      <c r="B291" s="25">
        <v>7.1231352732146896E-3</v>
      </c>
      <c r="C291" s="25">
        <v>6.5134588030200998E-3</v>
      </c>
      <c r="D291" s="12">
        <v>9.212932846523884E-3</v>
      </c>
      <c r="E291" s="12">
        <f t="shared" si="4"/>
        <v>2.2079956461785412E-3</v>
      </c>
    </row>
    <row r="292" spans="1:5">
      <c r="A292" s="25">
        <v>291</v>
      </c>
      <c r="B292" s="25">
        <v>7.1070617772445903E-3</v>
      </c>
      <c r="C292" s="25">
        <v>6.49916513510125E-3</v>
      </c>
      <c r="D292" s="12">
        <v>9.1928796860622896E-3</v>
      </c>
      <c r="E292" s="12">
        <f t="shared" si="4"/>
        <v>2.1952709107753536E-3</v>
      </c>
    </row>
    <row r="293" spans="1:5">
      <c r="A293" s="25">
        <v>292</v>
      </c>
      <c r="B293" s="25">
        <v>7.0910796950237401E-3</v>
      </c>
      <c r="C293" s="25">
        <v>6.4849518764517203E-3</v>
      </c>
      <c r="D293" s="12">
        <v>9.1729387428402479E-3</v>
      </c>
      <c r="E293" s="12">
        <f t="shared" si="4"/>
        <v>2.1826627845978352E-3</v>
      </c>
    </row>
    <row r="294" spans="1:5">
      <c r="A294" s="25">
        <v>293</v>
      </c>
      <c r="B294" s="25">
        <v>7.0751881951952597E-3</v>
      </c>
      <c r="C294" s="25">
        <v>6.4708183007314299E-3</v>
      </c>
      <c r="D294" s="12">
        <v>9.1531090078013199E-3</v>
      </c>
      <c r="E294" s="12">
        <f t="shared" si="4"/>
        <v>2.1701698051630504E-3</v>
      </c>
    </row>
    <row r="295" spans="1:5">
      <c r="A295" s="25">
        <v>294</v>
      </c>
      <c r="B295" s="25">
        <v>7.0593864567762097E-3</v>
      </c>
      <c r="C295" s="25">
        <v>6.4567636906194799E-3</v>
      </c>
      <c r="D295" s="12">
        <v>9.1333894843659263E-3</v>
      </c>
      <c r="E295" s="12">
        <f t="shared" si="4"/>
        <v>2.1577905332364972E-3</v>
      </c>
    </row>
    <row r="296" spans="1:5">
      <c r="A296" s="25">
        <v>295</v>
      </c>
      <c r="B296" s="25">
        <v>7.0436736689933402E-3</v>
      </c>
      <c r="C296" s="25">
        <v>6.4427873376718299E-3</v>
      </c>
      <c r="D296" s="12">
        <v>9.1137791882352649E-3</v>
      </c>
      <c r="E296" s="12">
        <f t="shared" si="4"/>
        <v>2.1455235523850638E-3</v>
      </c>
    </row>
    <row r="297" spans="1:5">
      <c r="A297" s="25">
        <v>296</v>
      </c>
      <c r="B297" s="25">
        <v>7.0280490311218904E-3</v>
      </c>
      <c r="C297" s="25">
        <v>6.4288885421817004E-3</v>
      </c>
      <c r="D297" s="12">
        <v>9.0942771471990043E-3</v>
      </c>
      <c r="E297" s="12">
        <f t="shared" si="4"/>
        <v>2.1333674685400927E-3</v>
      </c>
    </row>
    <row r="298" spans="1:5">
      <c r="A298" s="25">
        <v>297</v>
      </c>
      <c r="B298" s="25">
        <v>7.0125117523275396E-3</v>
      </c>
      <c r="C298" s="25">
        <v>6.41506661304271E-3</v>
      </c>
      <c r="D298" s="12">
        <v>9.0748824009465566E-3</v>
      </c>
      <c r="E298" s="12">
        <f t="shared" ref="E298:E361" si="5">30.086*POWER(A298,-1.679)</f>
        <v>2.1213209095701955E-3</v>
      </c>
    </row>
    <row r="299" spans="1:5">
      <c r="A299" s="25">
        <v>298</v>
      </c>
      <c r="B299" s="25">
        <v>6.9970610515113097E-3</v>
      </c>
      <c r="C299" s="25">
        <v>6.4013208676144302E-3</v>
      </c>
      <c r="D299" s="12">
        <v>9.0555940008820012E-3</v>
      </c>
      <c r="E299" s="12">
        <f t="shared" si="5"/>
        <v>2.1093825248637197E-3</v>
      </c>
    </row>
    <row r="300" spans="1:5">
      <c r="A300" s="25">
        <v>299</v>
      </c>
      <c r="B300" s="25">
        <v>6.9816961571574103E-3</v>
      </c>
      <c r="C300" s="25">
        <v>6.3876506315907302E-3</v>
      </c>
      <c r="D300" s="12">
        <v>9.0364110099424005E-3</v>
      </c>
      <c r="E300" s="12">
        <f t="shared" si="5"/>
        <v>2.0975509849204274E-3</v>
      </c>
    </row>
    <row r="301" spans="1:5">
      <c r="A301" s="25">
        <v>300</v>
      </c>
      <c r="B301" s="25">
        <v>6.9664163071840304E-3</v>
      </c>
      <c r="C301" s="25">
        <v>6.3740552388703697E-3</v>
      </c>
      <c r="D301" s="12">
        <v>9.0173325024196435E-3</v>
      </c>
      <c r="E301" s="12">
        <f t="shared" si="5"/>
        <v>2.0858249809523684E-3</v>
      </c>
    </row>
    <row r="302" spans="1:5">
      <c r="A302" s="25">
        <v>301</v>
      </c>
      <c r="B302" s="25">
        <v>6.95122074879691E-3</v>
      </c>
      <c r="C302" s="25">
        <v>6.3605340314301703E-3</v>
      </c>
      <c r="D302" s="12">
        <v>8.9983575637855081E-3</v>
      </c>
      <c r="E302" s="12">
        <f t="shared" si="5"/>
        <v>2.0742032244934869E-3</v>
      </c>
    </row>
    <row r="303" spans="1:5">
      <c r="A303" s="25">
        <v>302</v>
      </c>
      <c r="B303" s="25">
        <v>6.9361087383455903E-3</v>
      </c>
      <c r="C303" s="25">
        <v>6.34708635920054E-3</v>
      </c>
      <c r="D303" s="12">
        <v>8.9794852905200791E-3</v>
      </c>
      <c r="E303" s="12">
        <f t="shared" si="5"/>
        <v>2.0626844470179456E-3</v>
      </c>
    </row>
    <row r="304" spans="1:5">
      <c r="A304" s="25">
        <v>303</v>
      </c>
      <c r="B304" s="25">
        <v>6.9210795411824696E-3</v>
      </c>
      <c r="C304" s="25">
        <v>6.3337115799432598E-3</v>
      </c>
      <c r="D304" s="12">
        <v>8.9607147899433293E-3</v>
      </c>
      <c r="E304" s="12">
        <f t="shared" si="5"/>
        <v>2.0512673995667949E-3</v>
      </c>
    </row>
    <row r="305" spans="1:5">
      <c r="A305" s="25">
        <v>304</v>
      </c>
      <c r="B305" s="25">
        <v>6.9061324315244704E-3</v>
      </c>
      <c r="C305" s="25">
        <v>6.3204090591316396E-3</v>
      </c>
      <c r="D305" s="12">
        <v>8.9420451800497798E-3</v>
      </c>
      <c r="E305" s="12">
        <f t="shared" si="5"/>
        <v>2.0399508523828579E-3</v>
      </c>
    </row>
    <row r="306" spans="1:5">
      <c r="A306" s="25">
        <v>305</v>
      </c>
      <c r="B306" s="25">
        <v>6.8912666923171498E-3</v>
      </c>
      <c r="C306" s="25">
        <v>6.3071781698327998E-3</v>
      </c>
      <c r="D306" s="12">
        <v>8.9234755893463046E-3</v>
      </c>
      <c r="E306" s="12">
        <f t="shared" si="5"/>
        <v>2.0287335945536095E-3</v>
      </c>
    </row>
    <row r="307" spans="1:5">
      <c r="A307" s="25">
        <v>306</v>
      </c>
      <c r="B307" s="25">
        <v>6.8764816151015698E-3</v>
      </c>
      <c r="C307" s="25">
        <v>6.2940182925922102E-3</v>
      </c>
      <c r="D307" s="12">
        <v>8.9050051566928329E-3</v>
      </c>
      <c r="E307" s="12">
        <f t="shared" si="5"/>
        <v>2.0176144336618148E-3</v>
      </c>
    </row>
    <row r="308" spans="1:5">
      <c r="A308" s="25">
        <v>307</v>
      </c>
      <c r="B308" s="25">
        <v>6.8617764998833899E-3</v>
      </c>
      <c r="C308" s="25">
        <v>6.2809288153203103E-3</v>
      </c>
      <c r="D308" s="12">
        <v>8.8866330311460316E-3</v>
      </c>
      <c r="E308" s="12">
        <f t="shared" si="5"/>
        <v>2.0065921954437859E-3</v>
      </c>
    </row>
    <row r="309" spans="1:5">
      <c r="A309" s="25">
        <v>308</v>
      </c>
      <c r="B309" s="25">
        <v>6.8471506550044896E-3</v>
      </c>
      <c r="C309" s="25">
        <v>6.2679091331811904E-3</v>
      </c>
      <c r="D309" s="12">
        <v>8.8683583718058255E-3</v>
      </c>
      <c r="E309" s="12">
        <f t="shared" si="5"/>
        <v>1.9956657234550174E-3</v>
      </c>
    </row>
    <row r="310" spans="1:5">
      <c r="A310" s="25">
        <v>309</v>
      </c>
      <c r="B310" s="25">
        <v>6.8326033970169996E-3</v>
      </c>
      <c r="C310" s="25">
        <v>6.2549586484834403E-3</v>
      </c>
      <c r="D310" s="12">
        <v>8.8501803476647312E-3</v>
      </c>
      <c r="E310" s="12">
        <f t="shared" si="5"/>
        <v>1.9848338787430806E-3</v>
      </c>
    </row>
    <row r="311" spans="1:5">
      <c r="A311" s="25">
        <v>310</v>
      </c>
      <c r="B311" s="25">
        <v>6.8181340505594898E-3</v>
      </c>
      <c r="C311" s="25">
        <v>6.2420767705727602E-3</v>
      </c>
      <c r="D311" s="12">
        <v>8.8320981374599272E-3</v>
      </c>
      <c r="E311" s="12">
        <f t="shared" si="5"/>
        <v>1.9740955395275116E-3</v>
      </c>
    </row>
    <row r="312" spans="1:5">
      <c r="A312" s="25">
        <v>311</v>
      </c>
      <c r="B312" s="25">
        <v>6.8037419482355399E-3</v>
      </c>
      <c r="C312" s="25">
        <v>6.2292629157268097E-3</v>
      </c>
      <c r="D312" s="12">
        <v>8.8141109295279893E-3</v>
      </c>
      <c r="E312" s="12">
        <f t="shared" si="5"/>
        <v>1.9634496008865891E-3</v>
      </c>
    </row>
    <row r="313" spans="1:5">
      <c r="A313" s="25">
        <v>312</v>
      </c>
      <c r="B313" s="25">
        <v>6.7894264304944902E-3</v>
      </c>
      <c r="C313" s="25">
        <v>6.2165165070516898E-3</v>
      </c>
      <c r="D313" s="12">
        <v>8.7962179216622485E-3</v>
      </c>
      <c r="E313" s="12">
        <f t="shared" si="5"/>
        <v>1.9528949744508056E-3</v>
      </c>
    </row>
    <row r="314" spans="1:5">
      <c r="A314" s="25">
        <v>313</v>
      </c>
      <c r="B314" s="25">
        <v>6.7751868455143199E-3</v>
      </c>
      <c r="C314" s="25">
        <v>6.2038369743804703E-3</v>
      </c>
      <c r="D314" s="12">
        <v>8.7784183209727758E-3</v>
      </c>
      <c r="E314" s="12">
        <f t="shared" si="5"/>
        <v>1.9424305881028904E-3</v>
      </c>
    </row>
    <row r="315" spans="1:5">
      <c r="A315" s="25">
        <v>314</v>
      </c>
      <c r="B315" s="25">
        <v>6.7610225490866904E-3</v>
      </c>
      <c r="C315" s="25">
        <v>6.1912237541735101E-3</v>
      </c>
      <c r="D315" s="12">
        <v>8.7607113437487803E-3</v>
      </c>
      <c r="E315" s="12">
        <f t="shared" si="5"/>
        <v>1.932055385684173E-3</v>
      </c>
    </row>
    <row r="316" spans="1:5">
      <c r="A316" s="25">
        <v>315</v>
      </c>
      <c r="B316" s="25">
        <v>6.7469329045039897E-3</v>
      </c>
      <c r="C316" s="25">
        <v>6.1786762894205398E-3</v>
      </c>
      <c r="D316" s="12">
        <v>8.7430962153235668E-3</v>
      </c>
      <c r="E316" s="12">
        <f t="shared" si="5"/>
        <v>1.9217683267071847E-3</v>
      </c>
    </row>
    <row r="317" spans="1:5">
      <c r="A317" s="25">
        <v>316</v>
      </c>
      <c r="B317" s="25">
        <v>6.7329172824485304E-3</v>
      </c>
      <c r="C317" s="25">
        <v>6.16619402954447E-3</v>
      </c>
      <c r="D317" s="12">
        <v>8.7255721699418375E-3</v>
      </c>
      <c r="E317" s="12">
        <f t="shared" si="5"/>
        <v>1.9115683860743368E-3</v>
      </c>
    </row>
    <row r="318" spans="1:5">
      <c r="A318" s="25">
        <v>317</v>
      </c>
      <c r="B318" s="25">
        <v>6.7189750608835502E-3</v>
      </c>
      <c r="C318" s="25">
        <v>6.1537764303070301E-3</v>
      </c>
      <c r="D318" s="12">
        <v>8.7081384506293852E-3</v>
      </c>
      <c r="E318" s="12">
        <f t="shared" si="5"/>
        <v>1.9014545538025029E-3</v>
      </c>
    </row>
    <row r="319" spans="1:5">
      <c r="A319" s="25">
        <v>318</v>
      </c>
      <c r="B319" s="25">
        <v>6.7051056249463701E-3</v>
      </c>
      <c r="C319" s="25">
        <v>6.1414229537159601E-3</v>
      </c>
      <c r="D319" s="12">
        <v>8.6907943090650704E-3</v>
      </c>
      <c r="E319" s="12">
        <f t="shared" si="5"/>
        <v>1.8914258347533857E-3</v>
      </c>
    </row>
    <row r="320" spans="1:5">
      <c r="A320" s="25">
        <v>319</v>
      </c>
      <c r="B320" s="25">
        <v>6.6913083668432398E-3</v>
      </c>
      <c r="C320" s="25">
        <v>6.1291330679339199E-3</v>
      </c>
      <c r="D320" s="12">
        <v>8.6735390054551026E-3</v>
      </c>
      <c r="E320" s="12">
        <f t="shared" si="5"/>
        <v>1.8814812483695282E-3</v>
      </c>
    </row>
    <row r="321" spans="1:5">
      <c r="A321" s="25">
        <v>320</v>
      </c>
      <c r="B321" s="25">
        <v>6.6775826857462198E-3</v>
      </c>
      <c r="C321" s="25">
        <v>6.1169062471889803E-3</v>
      </c>
      <c r="D321" s="12">
        <v>8.6563718084094778E-3</v>
      </c>
      <c r="E321" s="12">
        <f t="shared" si="5"/>
        <v>1.8716198284158207E-3</v>
      </c>
    </row>
    <row r="322" spans="1:5">
      <c r="A322" s="25">
        <v>321</v>
      </c>
      <c r="B322" s="25">
        <v>6.6639279876917904E-3</v>
      </c>
      <c r="C322" s="25">
        <v>6.1047419716866898E-3</v>
      </c>
      <c r="D322" s="12">
        <v>8.6392919948206411E-3</v>
      </c>
      <c r="E322" s="12">
        <f t="shared" si="5"/>
        <v>1.8618406227263787E-3</v>
      </c>
    </row>
    <row r="323" spans="1:5">
      <c r="A323" s="25">
        <v>322</v>
      </c>
      <c r="B323" s="25">
        <v>6.6503436854812702E-3</v>
      </c>
      <c r="C323" s="25">
        <v>6.09263972752373E-3</v>
      </c>
      <c r="D323" s="12">
        <v>8.6222988497442407E-3</v>
      </c>
      <c r="E323" s="12">
        <f t="shared" si="5"/>
        <v>1.8521426929566838E-3</v>
      </c>
    </row>
    <row r="324" spans="1:5">
      <c r="A324" s="25">
        <v>323</v>
      </c>
      <c r="B324" s="25">
        <v>6.6368291985830202E-3</v>
      </c>
      <c r="C324" s="25">
        <v>6.0805990066030297E-3</v>
      </c>
      <c r="D324" s="12">
        <v>8.605391666281971E-3</v>
      </c>
      <c r="E324" s="12">
        <f t="shared" si="5"/>
        <v>1.8425251143408302E-3</v>
      </c>
    </row>
    <row r="325" spans="1:5">
      <c r="A325" s="25">
        <v>324</v>
      </c>
      <c r="B325" s="25">
        <v>6.6233839530362802E-3</v>
      </c>
      <c r="C325" s="25">
        <v>6.0686193065503597E-3</v>
      </c>
      <c r="D325" s="12">
        <v>8.588569745466448E-3</v>
      </c>
      <c r="E325" s="12">
        <f t="shared" si="5"/>
        <v>1.8329869754537581E-3</v>
      </c>
    </row>
    <row r="326" spans="1:5">
      <c r="A326" s="25">
        <v>325</v>
      </c>
      <c r="B326" s="25">
        <v>6.6100073813567702E-3</v>
      </c>
      <c r="C326" s="25">
        <v>6.0567001306324501E-3</v>
      </c>
      <c r="D326" s="12">
        <v>8.5718323961480949E-3</v>
      </c>
      <c r="E326" s="12">
        <f t="shared" si="5"/>
        <v>1.8235273779783978E-3</v>
      </c>
    </row>
    <row r="327" spans="1:5">
      <c r="A327" s="25">
        <v>326</v>
      </c>
      <c r="B327" s="25">
        <v>6.5966989224438902E-3</v>
      </c>
      <c r="C327" s="25">
        <v>6.0448409876764503E-3</v>
      </c>
      <c r="D327" s="12">
        <v>8.5551789348839741E-3</v>
      </c>
      <c r="E327" s="12">
        <f t="shared" si="5"/>
        <v>1.8141454364775538E-3</v>
      </c>
    </row>
    <row r="328" spans="1:5">
      <c r="A328" s="25">
        <v>327</v>
      </c>
      <c r="B328" s="25">
        <v>6.5834580214895301E-3</v>
      </c>
      <c r="C328" s="25">
        <v>6.03304139199077E-3</v>
      </c>
      <c r="D328" s="12">
        <v>8.5386086858285359E-3</v>
      </c>
      <c r="E328" s="12">
        <f t="shared" si="5"/>
        <v>1.8048402781704602E-3</v>
      </c>
    </row>
    <row r="329" spans="1:5">
      <c r="A329" s="25">
        <v>328</v>
      </c>
      <c r="B329" s="25">
        <v>6.5702841298884603E-3</v>
      </c>
      <c r="C329" s="25">
        <v>6.0213008632874201E-3</v>
      </c>
      <c r="D329" s="12">
        <v>8.5221209806262428E-3</v>
      </c>
      <c r="E329" s="12">
        <f t="shared" si="5"/>
        <v>1.7956110427138627E-3</v>
      </c>
    </row>
    <row r="330" spans="1:5">
      <c r="A330" s="25">
        <v>329</v>
      </c>
      <c r="B330" s="25">
        <v>6.5571767051502703E-3</v>
      </c>
      <c r="C330" s="25">
        <v>6.0096189266055098E-3</v>
      </c>
      <c r="D330" s="12">
        <v>8.5057151583060389E-3</v>
      </c>
      <c r="E330" s="12">
        <f t="shared" si="5"/>
        <v>1.7864568819875751E-3</v>
      </c>
    </row>
    <row r="331" spans="1:5">
      <c r="A331" s="25">
        <v>330</v>
      </c>
      <c r="B331" s="25">
        <v>6.5441352108128797E-3</v>
      </c>
      <c r="C331" s="25">
        <v>5.9979951122361898E-3</v>
      </c>
      <c r="D331" s="12">
        <v>8.4893905651776194E-3</v>
      </c>
      <c r="E331" s="12">
        <f t="shared" si="5"/>
        <v>1.7773769598843109E-3</v>
      </c>
    </row>
    <row r="332" spans="1:5">
      <c r="A332" s="25">
        <v>331</v>
      </c>
      <c r="B332" s="25">
        <v>6.5311591163573898E-3</v>
      </c>
      <c r="C332" s="25">
        <v>5.9864289556488103E-3</v>
      </c>
      <c r="D332" s="12">
        <v>8.4731465547294455E-3</v>
      </c>
      <c r="E332" s="12">
        <f t="shared" si="5"/>
        <v>1.7683704521038303E-3</v>
      </c>
    </row>
    <row r="333" spans="1:5">
      <c r="A333" s="25">
        <v>332</v>
      </c>
      <c r="B333" s="25">
        <v>6.5182478971245097E-3</v>
      </c>
      <c r="C333" s="25">
        <v>5.9749199974183298E-3</v>
      </c>
      <c r="D333" s="12">
        <v>8.4569824875285575E-3</v>
      </c>
      <c r="E333" s="12">
        <f t="shared" si="5"/>
        <v>1.7594365459511555E-3</v>
      </c>
    </row>
    <row r="334" spans="1:5">
      <c r="A334" s="25">
        <v>333</v>
      </c>
      <c r="B334" s="25">
        <v>6.5054010342324E-3</v>
      </c>
      <c r="C334" s="25">
        <v>5.96346778315404E-3</v>
      </c>
      <c r="D334" s="12">
        <v>8.4408977311219748E-3</v>
      </c>
      <c r="E334" s="12">
        <f t="shared" si="5"/>
        <v>1.750574440138862E-3</v>
      </c>
    </row>
    <row r="335" spans="1:5">
      <c r="A335" s="25">
        <v>334</v>
      </c>
      <c r="B335" s="25">
        <v>6.4926180144958597E-3</v>
      </c>
      <c r="C335" s="25">
        <v>5.9520718634293902E-3</v>
      </c>
      <c r="D335" s="12">
        <v>8.424891659939886E-3</v>
      </c>
      <c r="E335" s="12">
        <f t="shared" si="5"/>
        <v>1.7417833445933146E-3</v>
      </c>
    </row>
    <row r="336" spans="1:5">
      <c r="A336" s="25">
        <v>335</v>
      </c>
      <c r="B336" s="25">
        <v>6.4798983303469204E-3</v>
      </c>
      <c r="C336" s="25">
        <v>5.9407317937130704E-3</v>
      </c>
      <c r="D336" s="12">
        <v>8.4089636552003438E-3</v>
      </c>
      <c r="E336" s="12">
        <f t="shared" si="5"/>
        <v>1.7330624802647746E-3</v>
      </c>
    </row>
    <row r="337" spans="1:5">
      <c r="A337" s="25">
        <v>336</v>
      </c>
      <c r="B337" s="25">
        <v>6.4672414797567303E-3</v>
      </c>
      <c r="C337" s="25">
        <v>5.9294471343012203E-3</v>
      </c>
      <c r="D337" s="12">
        <v>8.3931131048156603E-3</v>
      </c>
      <c r="E337" s="12">
        <f t="shared" si="5"/>
        <v>1.7244110789412343E-3</v>
      </c>
    </row>
    <row r="338" spans="1:5">
      <c r="A338" s="25">
        <v>337</v>
      </c>
      <c r="B338" s="25">
        <v>6.45464696615886E-3</v>
      </c>
      <c r="C338" s="25">
        <v>5.9182174502507802E-3</v>
      </c>
      <c r="D338" s="12">
        <v>8.3773394033003021E-3</v>
      </c>
      <c r="E338" s="12">
        <f t="shared" si="5"/>
        <v>1.7158283830660029E-3</v>
      </c>
    </row>
    <row r="339" spans="1:5">
      <c r="A339" s="25">
        <v>338</v>
      </c>
      <c r="B339" s="25">
        <v>6.4421142983737403E-3</v>
      </c>
      <c r="C339" s="25">
        <v>5.9070423113139802E-3</v>
      </c>
      <c r="D339" s="12">
        <v>8.3616419516803608E-3</v>
      </c>
      <c r="E339" s="12">
        <f t="shared" si="5"/>
        <v>1.7073136455588312E-3</v>
      </c>
    </row>
    <row r="340" spans="1:5">
      <c r="A340" s="25">
        <v>339</v>
      </c>
      <c r="B340" s="25">
        <v>6.4296429905345504E-3</v>
      </c>
      <c r="C340" s="25">
        <v>5.8959212918739002E-3</v>
      </c>
      <c r="D340" s="12">
        <v>8.3460201574044983E-3</v>
      </c>
      <c r="E340" s="12">
        <f t="shared" si="5"/>
        <v>1.6988661296406039E-3</v>
      </c>
    </row>
    <row r="341" spans="1:5">
      <c r="A341" s="25">
        <v>340</v>
      </c>
      <c r="B341" s="25">
        <v>6.4172325620141498E-3</v>
      </c>
      <c r="C341" s="25">
        <v>5.8848539708810897E-3</v>
      </c>
      <c r="D341" s="12">
        <v>8.3304734342563892E-3</v>
      </c>
      <c r="E341" s="12">
        <f t="shared" si="5"/>
        <v>1.690485108661433E-3</v>
      </c>
    </row>
    <row r="342" spans="1:5">
      <c r="A342" s="25">
        <v>341</v>
      </c>
      <c r="B342" s="25">
        <v>6.4048825373533803E-3</v>
      </c>
      <c r="C342" s="25">
        <v>5.8738399317912696E-3</v>
      </c>
      <c r="D342" s="12">
        <v>8.3150012022686071E-3</v>
      </c>
      <c r="E342" s="12">
        <f t="shared" si="5"/>
        <v>1.6821698659321555E-3</v>
      </c>
    </row>
    <row r="343" spans="1:5">
      <c r="A343" s="25">
        <v>342</v>
      </c>
      <c r="B343" s="25">
        <v>6.3925924461904803E-3</v>
      </c>
      <c r="C343" s="25">
        <v>5.8628787625040601E-3</v>
      </c>
      <c r="D343" s="12">
        <v>8.2996028876379246E-3</v>
      </c>
      <c r="E343" s="12">
        <f t="shared" si="5"/>
        <v>1.6739196945590857E-3</v>
      </c>
    </row>
    <row r="344" spans="1:5">
      <c r="A344" s="25">
        <v>343</v>
      </c>
      <c r="B344" s="25">
        <v>6.3803618231916904E-3</v>
      </c>
      <c r="C344" s="25">
        <v>5.8519700553026901E-3</v>
      </c>
      <c r="D344" s="12">
        <v>8.2842779226419919E-3</v>
      </c>
      <c r="E344" s="12">
        <f t="shared" si="5"/>
        <v>1.6657338972819889E-3</v>
      </c>
    </row>
    <row r="345" spans="1:5">
      <c r="A345" s="25">
        <v>344</v>
      </c>
      <c r="B345" s="25">
        <v>6.3681902079829496E-3</v>
      </c>
      <c r="C345" s="25">
        <v>5.8411134067947101E-3</v>
      </c>
      <c r="D345" s="12">
        <v>8.2690257455574224E-3</v>
      </c>
      <c r="E345" s="12">
        <f t="shared" si="5"/>
        <v>1.6576117863152139E-3</v>
      </c>
    </row>
    <row r="346" spans="1:5">
      <c r="A346" s="25">
        <v>345</v>
      </c>
      <c r="B346" s="25">
        <v>6.3560771450828302E-3</v>
      </c>
      <c r="C346" s="25">
        <v>5.8303084178537102E-3</v>
      </c>
      <c r="D346" s="12">
        <v>8.253845800579163E-3</v>
      </c>
      <c r="E346" s="12">
        <f t="shared" si="5"/>
        <v>1.6495526831918816E-3</v>
      </c>
    </row>
    <row r="347" spans="1:5">
      <c r="A347" s="25">
        <v>346</v>
      </c>
      <c r="B347" s="25">
        <v>6.3440221838364803E-3</v>
      </c>
      <c r="C347" s="25">
        <v>5.8195546935619503E-3</v>
      </c>
      <c r="D347" s="12">
        <v>8.2387375377412364E-3</v>
      </c>
      <c r="E347" s="12">
        <f t="shared" si="5"/>
        <v>1.6415559186110887E-3</v>
      </c>
    </row>
    <row r="348" spans="1:5">
      <c r="A348" s="25">
        <v>347</v>
      </c>
      <c r="B348" s="25">
        <v>6.33202487835064E-3</v>
      </c>
      <c r="C348" s="25">
        <v>5.8088518431539601E-3</v>
      </c>
      <c r="D348" s="12">
        <v>8.2237004128387099E-3</v>
      </c>
      <c r="E348" s="12">
        <f t="shared" si="5"/>
        <v>1.6336208322880303E-3</v>
      </c>
    </row>
    <row r="349" spans="1:5">
      <c r="A349" s="25">
        <v>348</v>
      </c>
      <c r="B349" s="25">
        <v>6.3200847874297804E-3</v>
      </c>
      <c r="C349" s="25">
        <v>5.7981994799609698E-3</v>
      </c>
      <c r="D349" s="12">
        <v>8.2087338873509507E-3</v>
      </c>
      <c r="E349" s="12">
        <f t="shared" si="5"/>
        <v>1.6257467728070317E-3</v>
      </c>
    </row>
    <row r="350" spans="1:5">
      <c r="A350" s="25">
        <v>349</v>
      </c>
      <c r="B350" s="25">
        <v>6.3082014745132198E-3</v>
      </c>
      <c r="C350" s="25">
        <v>5.78759722135639E-3</v>
      </c>
      <c r="D350" s="12">
        <v>8.1938374283661731E-3</v>
      </c>
      <c r="E350" s="12">
        <f t="shared" si="5"/>
        <v>1.617933097477345E-3</v>
      </c>
    </row>
    <row r="351" spans="1:5">
      <c r="A351" s="25">
        <v>350</v>
      </c>
      <c r="B351" s="25">
        <v>6.2963745076133303E-3</v>
      </c>
      <c r="C351" s="25">
        <v>5.7770446887020202E-3</v>
      </c>
      <c r="D351" s="12">
        <v>8.179010508507098E-3</v>
      </c>
      <c r="E351" s="12">
        <f t="shared" si="5"/>
        <v>1.6101791721917439E-3</v>
      </c>
    </row>
    <row r="352" spans="1:5">
      <c r="A352" s="25">
        <v>351</v>
      </c>
      <c r="B352" s="25">
        <v>6.2846034592546497E-3</v>
      </c>
      <c r="C352" s="25">
        <v>5.7665415072952397E-3</v>
      </c>
      <c r="D352" s="12">
        <v>8.1642526058578989E-3</v>
      </c>
      <c r="E352" s="12">
        <f t="shared" si="5"/>
        <v>1.6024843712877559E-3</v>
      </c>
    </row>
    <row r="353" spans="1:5">
      <c r="A353" s="25">
        <v>352</v>
      </c>
      <c r="B353" s="25">
        <v>6.2728879064140302E-3</v>
      </c>
      <c r="C353" s="25">
        <v>5.7560873063169701E-3</v>
      </c>
      <c r="D353" s="12">
        <v>8.1495632038922697E-3</v>
      </c>
      <c r="E353" s="12">
        <f t="shared" si="5"/>
        <v>1.5948480774115687E-3</v>
      </c>
    </row>
    <row r="354" spans="1:5">
      <c r="A354" s="25">
        <v>353</v>
      </c>
      <c r="B354" s="25">
        <v>6.2612274304617898E-3</v>
      </c>
      <c r="C354" s="25">
        <v>5.7456817187805298E-3</v>
      </c>
      <c r="D354" s="12">
        <v>8.1349417914026514E-3</v>
      </c>
      <c r="E354" s="12">
        <f t="shared" si="5"/>
        <v>1.5872696813844895E-3</v>
      </c>
    </row>
    <row r="355" spans="1:5">
      <c r="A355" s="25">
        <v>354</v>
      </c>
      <c r="B355" s="25">
        <v>6.2496216171037001E-3</v>
      </c>
      <c r="C355" s="25">
        <v>5.7353243814812398E-3</v>
      </c>
      <c r="D355" s="12">
        <v>8.1203878624305937E-3</v>
      </c>
      <c r="E355" s="12">
        <f t="shared" si="5"/>
        <v>1.5797485820719076E-3</v>
      </c>
    </row>
    <row r="356" spans="1:5">
      <c r="A356" s="25">
        <v>355</v>
      </c>
      <c r="B356" s="25">
        <v>6.2380700563240098E-3</v>
      </c>
      <c r="C356" s="25">
        <v>5.72501493494688E-3</v>
      </c>
      <c r="D356" s="12">
        <v>8.1059009161981999E-3</v>
      </c>
      <c r="E356" s="12">
        <f t="shared" si="5"/>
        <v>1.572284186254754E-3</v>
      </c>
    </row>
    <row r="357" spans="1:5">
      <c r="A357" s="25">
        <v>356</v>
      </c>
      <c r="B357" s="25">
        <v>6.22657234232928E-3</v>
      </c>
      <c r="C357" s="25">
        <v>5.7147530233889604E-3</v>
      </c>
      <c r="D357" s="12">
        <v>8.0914804570406899E-3</v>
      </c>
      <c r="E357" s="12">
        <f t="shared" si="5"/>
        <v>1.564875908503344E-3</v>
      </c>
    </row>
    <row r="358" spans="1:5">
      <c r="A358" s="25">
        <v>357</v>
      </c>
      <c r="B358" s="25">
        <v>6.2151280734932101E-3</v>
      </c>
      <c r="C358" s="25">
        <v>5.7045382946546604E-3</v>
      </c>
      <c r="D358" s="12">
        <v>8.0771259943399898E-3</v>
      </c>
      <c r="E358" s="12">
        <f t="shared" si="5"/>
        <v>1.5575231710535748E-3</v>
      </c>
    </row>
    <row r="359" spans="1:5">
      <c r="A359" s="25">
        <v>358</v>
      </c>
      <c r="B359" s="25">
        <v>6.2037368523022397E-3</v>
      </c>
      <c r="C359" s="25">
        <v>5.6943704001796401E-3</v>
      </c>
      <c r="D359" s="12">
        <v>8.0628370424594056E-3</v>
      </c>
      <c r="E359" s="12">
        <f t="shared" si="5"/>
        <v>1.5502254036854574E-3</v>
      </c>
    </row>
    <row r="360" spans="1:5">
      <c r="A360" s="25">
        <v>359</v>
      </c>
      <c r="B360" s="25">
        <v>6.1923982853020797E-3</v>
      </c>
      <c r="C360" s="25">
        <v>5.68424899494154E-3</v>
      </c>
      <c r="D360" s="12">
        <v>8.0486131206793012E-3</v>
      </c>
      <c r="E360" s="12">
        <f t="shared" si="5"/>
        <v>1.5429820436038823E-3</v>
      </c>
    </row>
    <row r="361" spans="1:5">
      <c r="A361" s="25">
        <v>360</v>
      </c>
      <c r="B361" s="25">
        <v>6.1811119830450702E-3</v>
      </c>
      <c r="C361" s="25">
        <v>5.6741737374141803E-3</v>
      </c>
      <c r="D361" s="12">
        <v>8.0344537531337797E-3</v>
      </c>
      <c r="E361" s="12">
        <f t="shared" si="5"/>
        <v>1.5357925353216026E-3</v>
      </c>
    </row>
    <row r="362" spans="1:5">
      <c r="A362" s="25">
        <v>361</v>
      </c>
      <c r="B362" s="25">
        <v>6.1698775600383402E-3</v>
      </c>
      <c r="C362" s="25">
        <v>5.6641442895225798E-3</v>
      </c>
      <c r="D362" s="12">
        <v>8.0203584687483613E-3</v>
      </c>
      <c r="E362" s="12">
        <f t="shared" ref="E362:E396" si="6">30.086*POWER(A362,-1.679)</f>
        <v>1.5286563305443796E-3</v>
      </c>
    </row>
    <row r="363" spans="1:5">
      <c r="A363" s="25">
        <v>362</v>
      </c>
      <c r="B363" s="25">
        <v>6.1586946346928201E-3</v>
      </c>
      <c r="C363" s="25">
        <v>5.65416031659856E-3</v>
      </c>
      <c r="D363" s="12">
        <v>8.0063268011786159E-3</v>
      </c>
      <c r="E363" s="12">
        <f t="shared" si="6"/>
        <v>1.5215728880582425E-3</v>
      </c>
    </row>
    <row r="364" spans="1:5">
      <c r="A364" s="25">
        <v>363</v>
      </c>
      <c r="B364" s="25">
        <v>6.1475628292729997E-3</v>
      </c>
      <c r="C364" s="25">
        <v>5.6442214873371E-3</v>
      </c>
      <c r="D364" s="12">
        <v>7.9923582887498137E-3</v>
      </c>
      <c r="E364" s="12">
        <f t="shared" si="6"/>
        <v>1.5145416736188474E-3</v>
      </c>
    </row>
    <row r="365" spans="1:5">
      <c r="A365" s="25">
        <v>364</v>
      </c>
      <c r="B365" s="25">
        <v>6.1364817698475399E-3</v>
      </c>
      <c r="C365" s="25">
        <v>5.6343274737534E-3</v>
      </c>
      <c r="D365" s="12">
        <v>7.9784524743973864E-3</v>
      </c>
      <c r="E365" s="12">
        <f t="shared" si="6"/>
        <v>1.5075621598427951E-3</v>
      </c>
    </row>
    <row r="366" spans="1:5">
      <c r="A366" s="25">
        <v>365</v>
      </c>
      <c r="B366" s="25">
        <v>6.1254510862405499E-3</v>
      </c>
      <c r="C366" s="25">
        <v>5.6244779511405102E-3</v>
      </c>
      <c r="D366" s="12">
        <v>7.9646089056084352E-3</v>
      </c>
      <c r="E366" s="12">
        <f t="shared" si="6"/>
        <v>1.5006338261010328E-3</v>
      </c>
    </row>
    <row r="367" spans="1:5">
      <c r="A367" s="25">
        <v>366</v>
      </c>
      <c r="B367" s="25">
        <v>6.11447041198374E-3</v>
      </c>
      <c r="C367" s="25">
        <v>5.6146725980277604E-3</v>
      </c>
      <c r="D367" s="12">
        <v>7.9508271343640621E-3</v>
      </c>
      <c r="E367" s="12">
        <f t="shared" si="6"/>
        <v>1.4937561584141136E-3</v>
      </c>
    </row>
    <row r="368" spans="1:5">
      <c r="A368" s="25">
        <v>367</v>
      </c>
      <c r="B368" s="25">
        <v>6.10353938426923E-3</v>
      </c>
      <c r="C368" s="25">
        <v>5.6049110961396602E-3</v>
      </c>
      <c r="D368" s="12">
        <v>7.9371067170826114E-3</v>
      </c>
      <c r="E368" s="12">
        <f t="shared" si="6"/>
        <v>1.4869286493494013E-3</v>
      </c>
    </row>
    <row r="369" spans="1:5">
      <c r="A369" s="25">
        <v>368</v>
      </c>
      <c r="B369" s="25">
        <v>6.0926576439031101E-3</v>
      </c>
      <c r="C369" s="25">
        <v>5.5951931303555597E-3</v>
      </c>
      <c r="D369" s="12">
        <v>7.9234472145637887E-3</v>
      </c>
      <c r="E369" s="12">
        <f t="shared" si="6"/>
        <v>1.4801507979201579E-3</v>
      </c>
    </row>
    <row r="370" spans="1:5">
      <c r="A370" s="25">
        <v>369</v>
      </c>
      <c r="B370" s="25">
        <v>6.08182483525969E-3</v>
      </c>
      <c r="C370" s="25">
        <v>5.5855183886699003E-3</v>
      </c>
      <c r="D370" s="12">
        <v>7.9098481919335981E-3</v>
      </c>
      <c r="E370" s="12">
        <f t="shared" si="6"/>
        <v>1.4734221094863903E-3</v>
      </c>
    </row>
    <row r="371" spans="1:5">
      <c r="A371" s="25">
        <v>370</v>
      </c>
      <c r="B371" s="25">
        <v>6.07104060623652E-3</v>
      </c>
      <c r="C371" s="25">
        <v>5.5758865621530398E-3</v>
      </c>
      <c r="D371" s="12">
        <v>7.8963092185901761E-3</v>
      </c>
      <c r="E371" s="12">
        <f t="shared" si="6"/>
        <v>1.4667420956575572E-3</v>
      </c>
    </row>
    <row r="372" spans="1:5">
      <c r="A372" s="25">
        <v>371</v>
      </c>
      <c r="B372" s="25">
        <v>6.0603046082100299E-3</v>
      </c>
      <c r="C372" s="25">
        <v>5.5662973449126596E-3</v>
      </c>
      <c r="D372" s="12">
        <v>7.8828298681503928E-3</v>
      </c>
      <c r="E372" s="12">
        <f t="shared" si="6"/>
        <v>1.4601102741969854E-3</v>
      </c>
    </row>
    <row r="373" spans="1:5">
      <c r="A373" s="25">
        <v>372</v>
      </c>
      <c r="B373" s="25">
        <v>6.0496164959918403E-3</v>
      </c>
      <c r="C373" s="25">
        <v>5.5567504340558703E-3</v>
      </c>
      <c r="D373" s="12">
        <v>7.8694097183972817E-3</v>
      </c>
      <c r="E373" s="12">
        <f t="shared" si="6"/>
        <v>1.4535261689280041E-3</v>
      </c>
    </row>
    <row r="374" spans="1:5">
      <c r="A374" s="25">
        <v>373</v>
      </c>
      <c r="B374" s="25">
        <v>6.0389759277858397E-3</v>
      </c>
      <c r="C374" s="25">
        <v>5.5472455296517497E-3</v>
      </c>
      <c r="D374" s="12">
        <v>7.8560483512282835E-3</v>
      </c>
      <c r="E374" s="12">
        <f t="shared" si="6"/>
        <v>1.4469893096417696E-3</v>
      </c>
    </row>
    <row r="375" spans="1:5">
      <c r="A375" s="25">
        <v>374</v>
      </c>
      <c r="B375" s="25">
        <v>6.0283825651457502E-3</v>
      </c>
      <c r="C375" s="25">
        <v>5.5377823346945002E-3</v>
      </c>
      <c r="D375" s="12">
        <v>7.842745352604253E-3</v>
      </c>
      <c r="E375" s="12">
        <f t="shared" si="6"/>
        <v>1.4404992320067383E-3</v>
      </c>
    </row>
    <row r="376" spans="1:5">
      <c r="A376" s="25">
        <v>375</v>
      </c>
      <c r="B376" s="25">
        <v>6.0178360729334799E-3</v>
      </c>
      <c r="C376" s="25">
        <v>5.5283605550672599E-3</v>
      </c>
      <c r="D376" s="12">
        <v>7.8295003124992137E-3</v>
      </c>
      <c r="E376" s="12">
        <f t="shared" si="6"/>
        <v>1.434055477479721E-3</v>
      </c>
    </row>
    <row r="377" spans="1:5">
      <c r="A377" s="25">
        <v>376</v>
      </c>
      <c r="B377" s="25">
        <v>6.0073361192780504E-3</v>
      </c>
      <c r="C377" s="25">
        <v>5.5189798995062597E-3</v>
      </c>
      <c r="D377" s="12">
        <v>7.8163128248508896E-3</v>
      </c>
      <c r="E377" s="12">
        <f t="shared" si="6"/>
        <v>1.4276575932185491E-3</v>
      </c>
    </row>
    <row r="378" spans="1:5">
      <c r="A378" s="25">
        <v>377</v>
      </c>
      <c r="B378" s="25">
        <v>5.9968823755350903E-3</v>
      </c>
      <c r="C378" s="25">
        <v>5.5096400795657096E-3</v>
      </c>
      <c r="D378" s="12">
        <v>7.8031824875119836E-3</v>
      </c>
      <c r="E378" s="12">
        <f t="shared" si="6"/>
        <v>1.4213051319962823E-3</v>
      </c>
    </row>
    <row r="379" spans="1:5">
      <c r="A379" s="25">
        <v>378</v>
      </c>
      <c r="B379" s="25">
        <v>5.9864745162470402E-3</v>
      </c>
      <c r="C379" s="25">
        <v>5.5003408095830797E-3</v>
      </c>
      <c r="D379" s="12">
        <v>7.7901089022021607E-3</v>
      </c>
      <c r="E379" s="12">
        <f t="shared" si="6"/>
        <v>1.4149976521168981E-3</v>
      </c>
    </row>
    <row r="380" spans="1:5">
      <c r="A380" s="25">
        <v>379</v>
      </c>
      <c r="B380" s="25">
        <v>5.9761122191038596E-3</v>
      </c>
      <c r="C380" s="25">
        <v>5.4910818066449896E-3</v>
      </c>
      <c r="D380" s="12">
        <v>7.7770916744607605E-3</v>
      </c>
      <c r="E380" s="12">
        <f t="shared" si="6"/>
        <v>1.4087347173325176E-3</v>
      </c>
    </row>
    <row r="381" spans="1:5">
      <c r="A381" s="25">
        <v>380</v>
      </c>
      <c r="B381" s="25">
        <v>5.9657951649043804E-3</v>
      </c>
      <c r="C381" s="25">
        <v>5.4818627905535303E-3</v>
      </c>
      <c r="D381" s="12">
        <v>7.7641304136001864E-3</v>
      </c>
      <c r="E381" s="12">
        <f t="shared" si="6"/>
        <v>1.402515896762034E-3</v>
      </c>
    </row>
    <row r="382" spans="1:5">
      <c r="A382" s="25">
        <v>381</v>
      </c>
      <c r="B382" s="25">
        <v>5.9555230375182098E-3</v>
      </c>
      <c r="C382" s="25">
        <v>5.47268348379312E-3</v>
      </c>
      <c r="D382" s="12">
        <v>7.7512247326600317E-3</v>
      </c>
      <c r="E382" s="12">
        <f t="shared" si="6"/>
        <v>1.3963407648112068E-3</v>
      </c>
    </row>
    <row r="383" spans="1:5">
      <c r="A383" s="25">
        <v>382</v>
      </c>
      <c r="B383" s="25">
        <v>5.9452955238481903E-3</v>
      </c>
      <c r="C383" s="25">
        <v>5.4635436114978796E-3</v>
      </c>
      <c r="D383" s="12">
        <v>7.7383742483618278E-3</v>
      </c>
      <c r="E383" s="12">
        <f t="shared" si="6"/>
        <v>1.3902089010941227E-3</v>
      </c>
    </row>
    <row r="384" spans="1:5">
      <c r="A384" s="25">
        <v>383</v>
      </c>
      <c r="B384" s="25">
        <v>5.9351123137934498E-3</v>
      </c>
      <c r="C384" s="25">
        <v>5.4544429014194403E-3</v>
      </c>
      <c r="D384" s="12">
        <v>7.725578581064498E-3</v>
      </c>
      <c r="E384" s="12">
        <f t="shared" si="6"/>
        <v>1.3841198903560448E-3</v>
      </c>
    </row>
    <row r="385" spans="1:5">
      <c r="A385" s="25">
        <v>384</v>
      </c>
      <c r="B385" s="25">
        <v>5.9249731002129404E-3</v>
      </c>
      <c r="C385" s="25">
        <v>5.4453810838952501E-3</v>
      </c>
      <c r="D385" s="12">
        <v>7.7128373547204363E-3</v>
      </c>
      <c r="E385" s="12">
        <f t="shared" si="6"/>
        <v>1.3780733223975855E-3</v>
      </c>
    </row>
    <row r="386" spans="1:5">
      <c r="A386" s="25">
        <v>385</v>
      </c>
      <c r="B386" s="25">
        <v>5.9148775788896001E-3</v>
      </c>
      <c r="C386" s="25">
        <v>5.4363578918173103E-3</v>
      </c>
      <c r="D386" s="12">
        <v>7.7001501968322747E-3</v>
      </c>
      <c r="E386" s="12">
        <f t="shared" si="6"/>
        <v>1.3720687920002173E-3</v>
      </c>
    </row>
    <row r="387" spans="1:5">
      <c r="A387" s="25">
        <v>386</v>
      </c>
      <c r="B387" s="25">
        <v>5.9048254484949502E-3</v>
      </c>
      <c r="C387" s="25">
        <v>5.4273730606014597E-3</v>
      </c>
      <c r="D387" s="12">
        <v>7.6875167384102177E-3</v>
      </c>
      <c r="E387" s="12">
        <f t="shared" si="6"/>
        <v>1.3661058988530437E-3</v>
      </c>
    </row>
    <row r="388" spans="1:5">
      <c r="A388" s="25">
        <v>387</v>
      </c>
      <c r="B388" s="25">
        <v>5.89481641055427E-3</v>
      </c>
      <c r="C388" s="25">
        <v>5.4184263281570099E-3</v>
      </c>
      <c r="D388" s="12">
        <v>7.6749366139300381E-3</v>
      </c>
      <c r="E388" s="12">
        <f t="shared" si="6"/>
        <v>1.3601842474808511E-3</v>
      </c>
    </row>
    <row r="389" spans="1:5">
      <c r="A389" s="25">
        <v>388</v>
      </c>
      <c r="B389" s="25">
        <v>5.8848501694122599E-3</v>
      </c>
      <c r="C389" s="25">
        <v>5.4095174348568502E-3</v>
      </c>
      <c r="D389" s="12">
        <v>7.6624094612916917E-3</v>
      </c>
      <c r="E389" s="12">
        <f t="shared" si="6"/>
        <v>1.3543034471733858E-3</v>
      </c>
    </row>
    <row r="390" spans="1:5">
      <c r="A390" s="25">
        <v>389</v>
      </c>
      <c r="B390" s="25">
        <v>5.8749264321992104E-3</v>
      </c>
      <c r="C390" s="25">
        <v>5.4006461235080296E-3</v>
      </c>
      <c r="D390" s="12">
        <v>7.6499349217785074E-3</v>
      </c>
      <c r="E390" s="12">
        <f t="shared" si="6"/>
        <v>1.3484631119158703E-3</v>
      </c>
    </row>
    <row r="391" spans="1:5">
      <c r="A391" s="25">
        <v>390</v>
      </c>
      <c r="B391" s="25">
        <v>5.8650449087976298E-3</v>
      </c>
      <c r="C391" s="25">
        <v>5.3918121393227098E-3</v>
      </c>
      <c r="D391" s="12">
        <v>7.6375126400169595E-3</v>
      </c>
      <c r="E391" s="12">
        <f t="shared" si="6"/>
        <v>1.3426628603206623E-3</v>
      </c>
    </row>
    <row r="392" spans="1:5">
      <c r="A392" s="25">
        <v>391</v>
      </c>
      <c r="B392" s="25">
        <v>5.8552053118094399E-3</v>
      </c>
      <c r="C392" s="25">
        <v>5.3830152298895801E-3</v>
      </c>
      <c r="D392" s="12">
        <v>7.6251422639370646E-3</v>
      </c>
      <c r="E392" s="12">
        <f t="shared" si="6"/>
        <v>1.3369023155601304E-3</v>
      </c>
    </row>
    <row r="393" spans="1:5">
      <c r="A393" s="25">
        <v>392</v>
      </c>
      <c r="B393" s="25">
        <v>5.8454073565235697E-3</v>
      </c>
      <c r="C393" s="25">
        <v>5.37425514514564E-3</v>
      </c>
      <c r="D393" s="12">
        <v>7.6128234447333061E-3</v>
      </c>
      <c r="E393" s="12">
        <f t="shared" si="6"/>
        <v>1.3311811053006439E-3</v>
      </c>
    </row>
    <row r="394" spans="1:5">
      <c r="A394" s="25">
        <v>393</v>
      </c>
      <c r="B394" s="25">
        <v>5.8356507608840202E-3</v>
      </c>
      <c r="C394" s="25">
        <v>5.3655316373484602E-3</v>
      </c>
      <c r="D394" s="12">
        <v>7.6005558368261138E-3</v>
      </c>
      <c r="E394" s="12">
        <f t="shared" si="6"/>
        <v>1.3254988616376751E-3</v>
      </c>
    </row>
    <row r="395" spans="1:5">
      <c r="A395" s="25">
        <v>394</v>
      </c>
      <c r="B395" s="25">
        <v>5.8259352454584096E-3</v>
      </c>
      <c r="C395" s="25">
        <v>5.3568444610487299E-3</v>
      </c>
      <c r="D395" s="12">
        <v>7.5883390978239464E-3</v>
      </c>
      <c r="E395" s="12">
        <f t="shared" si="6"/>
        <v>1.3198552210320362E-3</v>
      </c>
    </row>
    <row r="396" spans="1:5">
      <c r="A396" s="25">
        <v>395</v>
      </c>
      <c r="B396" s="25">
        <v>5.8162605334070297E-3</v>
      </c>
      <c r="C396" s="25">
        <v>5.3481933730633096E-3</v>
      </c>
      <c r="D396" s="12">
        <v>7.5761728884858595E-3</v>
      </c>
      <c r="E396" s="12">
        <f t="shared" si="6"/>
        <v>1.3142498242471538E-3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B13" sqref="B13:B14"/>
    </sheetView>
  </sheetViews>
  <sheetFormatPr baseColWidth="10" defaultColWidth="8.83203125" defaultRowHeight="15"/>
  <cols>
    <col min="1" max="1025" width="8.83203125" customWidth="1"/>
  </cols>
  <sheetData>
    <row r="1" spans="1:1">
      <c r="A1">
        <f>SUM(模拟计算!U122:U143)-SUM(模拟计算!W122:W143)</f>
        <v>12410.315306364442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44"/>
  <sheetViews>
    <sheetView zoomScaleNormal="100" workbookViewId="0">
      <selection activeCell="D10" sqref="D10"/>
    </sheetView>
  </sheetViews>
  <sheetFormatPr baseColWidth="10" defaultColWidth="8.83203125" defaultRowHeight="15"/>
  <cols>
    <col min="1" max="1" width="11" bestFit="1" customWidth="1"/>
    <col min="2" max="1025" width="8.83203125" customWidth="1"/>
  </cols>
  <sheetData>
    <row r="1" spans="1:18" ht="36">
      <c r="A1" s="31" t="s">
        <v>0</v>
      </c>
      <c r="B1" s="31" t="s">
        <v>34</v>
      </c>
      <c r="C1" s="32" t="s">
        <v>35</v>
      </c>
      <c r="D1" s="31" t="s">
        <v>2</v>
      </c>
      <c r="E1" s="31" t="s">
        <v>36</v>
      </c>
      <c r="F1" s="31" t="s">
        <v>37</v>
      </c>
      <c r="G1" s="31" t="s">
        <v>38</v>
      </c>
      <c r="H1" s="31" t="s">
        <v>39</v>
      </c>
      <c r="I1" s="31" t="s">
        <v>40</v>
      </c>
      <c r="J1" s="31" t="s">
        <v>41</v>
      </c>
      <c r="K1" s="31" t="s">
        <v>42</v>
      </c>
      <c r="L1" s="31" t="s">
        <v>42</v>
      </c>
      <c r="M1" s="32" t="s">
        <v>43</v>
      </c>
      <c r="N1" s="32" t="s">
        <v>44</v>
      </c>
      <c r="O1" s="32" t="s">
        <v>45</v>
      </c>
      <c r="P1" s="32" t="s">
        <v>46</v>
      </c>
      <c r="Q1" s="32" t="s">
        <v>47</v>
      </c>
      <c r="R1" s="32" t="s">
        <v>48</v>
      </c>
    </row>
    <row r="2" spans="1:18" ht="18">
      <c r="A2" s="33">
        <v>20181101</v>
      </c>
      <c r="B2" s="34" t="s">
        <v>49</v>
      </c>
      <c r="C2" s="33">
        <v>295</v>
      </c>
      <c r="D2" s="33">
        <v>267</v>
      </c>
      <c r="E2" s="33">
        <v>5</v>
      </c>
      <c r="F2" s="33">
        <v>0</v>
      </c>
      <c r="G2" s="33">
        <v>54</v>
      </c>
      <c r="H2" s="33">
        <v>20.22</v>
      </c>
      <c r="I2" s="33">
        <v>22</v>
      </c>
      <c r="J2" s="33">
        <v>8.23</v>
      </c>
      <c r="K2" s="33">
        <v>15</v>
      </c>
      <c r="L2" s="33">
        <v>5.61</v>
      </c>
      <c r="M2" s="33">
        <v>8</v>
      </c>
      <c r="N2" s="33">
        <v>2.99</v>
      </c>
      <c r="O2" s="33">
        <v>8</v>
      </c>
      <c r="P2" s="33">
        <v>2.99</v>
      </c>
      <c r="Q2" s="33">
        <v>8</v>
      </c>
      <c r="R2" s="33">
        <v>2.99</v>
      </c>
    </row>
    <row r="3" spans="1:18" ht="18">
      <c r="A3" s="33">
        <v>20181102</v>
      </c>
      <c r="B3" s="34" t="s">
        <v>49</v>
      </c>
      <c r="C3" s="33">
        <v>609</v>
      </c>
      <c r="D3" s="33">
        <v>532</v>
      </c>
      <c r="E3" s="33">
        <v>5</v>
      </c>
      <c r="F3" s="33">
        <v>0</v>
      </c>
      <c r="G3" s="33">
        <v>113</v>
      </c>
      <c r="H3" s="33">
        <v>21.24</v>
      </c>
      <c r="I3" s="33">
        <v>47</v>
      </c>
      <c r="J3" s="33">
        <v>8.83</v>
      </c>
      <c r="K3" s="33">
        <v>34</v>
      </c>
      <c r="L3" s="33">
        <v>6.39</v>
      </c>
      <c r="M3" s="33">
        <v>29</v>
      </c>
      <c r="N3" s="33">
        <v>5.45</v>
      </c>
      <c r="O3" s="33">
        <v>23</v>
      </c>
      <c r="P3" s="33">
        <v>4.32</v>
      </c>
      <c r="Q3" s="33">
        <v>16</v>
      </c>
      <c r="R3" s="33">
        <v>3</v>
      </c>
    </row>
    <row r="4" spans="1:18" ht="18">
      <c r="A4" s="33">
        <v>20181103</v>
      </c>
      <c r="B4" s="34" t="s">
        <v>49</v>
      </c>
      <c r="C4" s="33">
        <v>777</v>
      </c>
      <c r="D4" s="33">
        <v>595</v>
      </c>
      <c r="E4" s="33">
        <v>18</v>
      </c>
      <c r="F4" s="33">
        <v>0</v>
      </c>
      <c r="G4" s="33">
        <v>100</v>
      </c>
      <c r="H4" s="33">
        <v>16.8</v>
      </c>
      <c r="I4" s="33">
        <v>46</v>
      </c>
      <c r="J4" s="33">
        <v>7.73</v>
      </c>
      <c r="K4" s="33">
        <v>26</v>
      </c>
      <c r="L4" s="33">
        <v>4.3600000000000003</v>
      </c>
      <c r="M4" s="33">
        <v>23</v>
      </c>
      <c r="N4" s="33">
        <v>3.86</v>
      </c>
      <c r="O4" s="33">
        <v>17</v>
      </c>
      <c r="P4" s="33">
        <v>2.85</v>
      </c>
      <c r="Q4" s="33">
        <v>14</v>
      </c>
      <c r="R4" s="33">
        <v>2.35</v>
      </c>
    </row>
    <row r="5" spans="1:18" ht="18">
      <c r="A5" s="33">
        <v>20181104</v>
      </c>
      <c r="B5" s="34" t="s">
        <v>49</v>
      </c>
      <c r="C5" s="33">
        <v>933</v>
      </c>
      <c r="D5" s="33">
        <v>718</v>
      </c>
      <c r="E5" s="33">
        <v>12</v>
      </c>
      <c r="F5" s="33">
        <v>0</v>
      </c>
      <c r="G5" s="33">
        <v>133</v>
      </c>
      <c r="H5" s="33">
        <v>18.52</v>
      </c>
      <c r="I5" s="33">
        <v>60</v>
      </c>
      <c r="J5" s="33">
        <v>8.35</v>
      </c>
      <c r="K5" s="33">
        <v>40</v>
      </c>
      <c r="L5" s="33">
        <v>5.57</v>
      </c>
      <c r="M5" s="33">
        <v>23</v>
      </c>
      <c r="N5" s="33">
        <v>3.2</v>
      </c>
      <c r="O5" s="33">
        <v>18</v>
      </c>
      <c r="P5" s="33">
        <v>2.5</v>
      </c>
      <c r="Q5" s="33">
        <v>15</v>
      </c>
      <c r="R5" s="33">
        <v>2.08</v>
      </c>
    </row>
    <row r="6" spans="1:18" ht="18">
      <c r="A6" s="33">
        <v>20181105</v>
      </c>
      <c r="B6" s="34" t="s">
        <v>49</v>
      </c>
      <c r="C6" s="33">
        <v>2331</v>
      </c>
      <c r="D6" s="33">
        <v>2035</v>
      </c>
      <c r="E6" s="33">
        <v>19</v>
      </c>
      <c r="F6" s="33">
        <v>0</v>
      </c>
      <c r="G6" s="33">
        <v>322</v>
      </c>
      <c r="H6" s="33">
        <v>15.82</v>
      </c>
      <c r="I6" s="33">
        <v>154</v>
      </c>
      <c r="J6" s="33">
        <v>7.56</v>
      </c>
      <c r="K6" s="33">
        <v>107</v>
      </c>
      <c r="L6" s="33">
        <v>5.25</v>
      </c>
      <c r="M6" s="33">
        <v>72</v>
      </c>
      <c r="N6" s="33">
        <v>3.53</v>
      </c>
      <c r="O6" s="33">
        <v>64</v>
      </c>
      <c r="P6" s="33">
        <v>3.14</v>
      </c>
      <c r="Q6" s="33">
        <v>59</v>
      </c>
      <c r="R6" s="33">
        <v>2.89</v>
      </c>
    </row>
    <row r="7" spans="1:18" ht="18">
      <c r="A7" s="33">
        <v>20181106</v>
      </c>
      <c r="B7" s="34" t="s">
        <v>49</v>
      </c>
      <c r="C7" s="33">
        <v>2089</v>
      </c>
      <c r="D7" s="33">
        <v>1483</v>
      </c>
      <c r="E7" s="33">
        <v>73</v>
      </c>
      <c r="F7" s="33">
        <v>0</v>
      </c>
      <c r="G7" s="33">
        <v>262</v>
      </c>
      <c r="H7" s="33">
        <v>17.66</v>
      </c>
      <c r="I7" s="33">
        <v>147</v>
      </c>
      <c r="J7" s="33">
        <v>9.91</v>
      </c>
      <c r="K7" s="33">
        <v>96</v>
      </c>
      <c r="L7" s="33">
        <v>6.47</v>
      </c>
      <c r="M7" s="33">
        <v>73</v>
      </c>
      <c r="N7" s="33">
        <v>4.92</v>
      </c>
      <c r="O7" s="33">
        <v>62</v>
      </c>
      <c r="P7" s="33">
        <v>4.18</v>
      </c>
      <c r="Q7" s="33">
        <v>49</v>
      </c>
      <c r="R7" s="33">
        <v>3.3</v>
      </c>
    </row>
    <row r="8" spans="1:18" ht="18">
      <c r="A8" s="33">
        <v>20181107</v>
      </c>
      <c r="B8" s="34" t="s">
        <v>49</v>
      </c>
      <c r="C8" s="33">
        <v>2023</v>
      </c>
      <c r="D8" s="33">
        <v>1357</v>
      </c>
      <c r="E8" s="33">
        <v>25</v>
      </c>
      <c r="F8" s="33">
        <v>0</v>
      </c>
      <c r="G8" s="33">
        <v>379</v>
      </c>
      <c r="H8" s="33">
        <v>27.92</v>
      </c>
      <c r="I8" s="33">
        <v>216</v>
      </c>
      <c r="J8" s="33">
        <v>15.91</v>
      </c>
      <c r="K8" s="33">
        <v>135</v>
      </c>
      <c r="L8" s="33">
        <v>9.94</v>
      </c>
      <c r="M8" s="33">
        <v>95</v>
      </c>
      <c r="N8" s="33">
        <v>7</v>
      </c>
      <c r="O8" s="33">
        <v>76</v>
      </c>
      <c r="P8" s="33">
        <v>5.6</v>
      </c>
      <c r="Q8" s="33">
        <v>64</v>
      </c>
      <c r="R8" s="33">
        <v>4.71</v>
      </c>
    </row>
    <row r="9" spans="1:18" ht="18">
      <c r="A9" s="33">
        <v>20181108</v>
      </c>
      <c r="B9" s="34" t="s">
        <v>49</v>
      </c>
      <c r="C9" s="33">
        <v>2257</v>
      </c>
      <c r="D9" s="33">
        <v>1357</v>
      </c>
      <c r="E9" s="33">
        <v>26</v>
      </c>
      <c r="F9" s="33">
        <v>0</v>
      </c>
      <c r="G9" s="33">
        <v>348</v>
      </c>
      <c r="H9" s="33">
        <v>25.64</v>
      </c>
      <c r="I9" s="33">
        <v>186</v>
      </c>
      <c r="J9" s="33">
        <v>13.7</v>
      </c>
      <c r="K9" s="33">
        <v>115</v>
      </c>
      <c r="L9" s="33">
        <v>8.4700000000000006</v>
      </c>
      <c r="M9" s="33">
        <v>74</v>
      </c>
      <c r="N9" s="33">
        <v>5.45</v>
      </c>
      <c r="O9" s="33">
        <v>56</v>
      </c>
      <c r="P9" s="33">
        <v>4.12</v>
      </c>
      <c r="Q9" s="33">
        <v>43</v>
      </c>
      <c r="R9" s="33">
        <v>3.16</v>
      </c>
    </row>
    <row r="10" spans="1:18" ht="18">
      <c r="A10" s="33">
        <v>20181109</v>
      </c>
      <c r="B10" s="34" t="s">
        <v>49</v>
      </c>
      <c r="C10" s="33">
        <v>2219</v>
      </c>
      <c r="D10" s="33">
        <v>1139</v>
      </c>
      <c r="E10" s="33">
        <v>24</v>
      </c>
      <c r="F10" s="33">
        <v>0</v>
      </c>
      <c r="G10" s="33">
        <v>286</v>
      </c>
      <c r="H10" s="33">
        <v>25.1</v>
      </c>
      <c r="I10" s="33">
        <v>160</v>
      </c>
      <c r="J10" s="33">
        <v>14.04</v>
      </c>
      <c r="K10" s="33">
        <v>106</v>
      </c>
      <c r="L10" s="33">
        <v>9.3000000000000007</v>
      </c>
      <c r="M10" s="33">
        <v>72</v>
      </c>
      <c r="N10" s="33">
        <v>6.32</v>
      </c>
      <c r="O10" s="33">
        <v>54</v>
      </c>
      <c r="P10" s="33">
        <v>4.74</v>
      </c>
      <c r="Q10" s="33">
        <v>50</v>
      </c>
      <c r="R10" s="33">
        <v>4.38</v>
      </c>
    </row>
    <row r="11" spans="1:18" ht="18">
      <c r="A11" s="33">
        <v>20181110</v>
      </c>
      <c r="B11" s="34" t="s">
        <v>49</v>
      </c>
      <c r="C11" s="33">
        <v>1994</v>
      </c>
      <c r="D11" s="33">
        <v>823</v>
      </c>
      <c r="E11" s="33">
        <v>28</v>
      </c>
      <c r="F11" s="33">
        <v>0</v>
      </c>
      <c r="G11" s="33">
        <v>252</v>
      </c>
      <c r="H11" s="33">
        <v>30.61</v>
      </c>
      <c r="I11" s="33">
        <v>143</v>
      </c>
      <c r="J11" s="33">
        <v>17.37</v>
      </c>
      <c r="K11" s="33">
        <v>80</v>
      </c>
      <c r="L11" s="33">
        <v>9.7200000000000006</v>
      </c>
      <c r="M11" s="33">
        <v>56</v>
      </c>
      <c r="N11" s="33">
        <v>6.8</v>
      </c>
      <c r="O11" s="33">
        <v>50</v>
      </c>
      <c r="P11" s="33">
        <v>6.07</v>
      </c>
      <c r="Q11" s="33">
        <v>41</v>
      </c>
      <c r="R11" s="33">
        <v>4.9800000000000004</v>
      </c>
    </row>
    <row r="12" spans="1:18" ht="18">
      <c r="A12" s="33">
        <v>20181111</v>
      </c>
      <c r="B12" s="34" t="s">
        <v>49</v>
      </c>
      <c r="C12" s="33">
        <v>1881</v>
      </c>
      <c r="D12" s="33">
        <v>644</v>
      </c>
      <c r="E12" s="33">
        <v>29</v>
      </c>
      <c r="F12" s="33">
        <v>0</v>
      </c>
      <c r="G12" s="33">
        <v>192</v>
      </c>
      <c r="H12" s="33">
        <v>29.81</v>
      </c>
      <c r="I12" s="33">
        <v>121</v>
      </c>
      <c r="J12" s="33">
        <v>18.78</v>
      </c>
      <c r="K12" s="33">
        <v>77</v>
      </c>
      <c r="L12" s="33">
        <v>11.95</v>
      </c>
      <c r="M12" s="33">
        <v>47</v>
      </c>
      <c r="N12" s="33">
        <v>7.29</v>
      </c>
      <c r="O12" s="33">
        <v>40</v>
      </c>
      <c r="P12" s="33">
        <v>6.21</v>
      </c>
      <c r="Q12" s="33">
        <v>33</v>
      </c>
      <c r="R12" s="33">
        <v>5.12</v>
      </c>
    </row>
    <row r="13" spans="1:18" ht="18">
      <c r="A13" s="33">
        <v>20181112</v>
      </c>
      <c r="B13" s="34" t="s">
        <v>49</v>
      </c>
      <c r="C13" s="33">
        <v>2070</v>
      </c>
      <c r="D13" s="33">
        <v>830</v>
      </c>
      <c r="E13" s="33">
        <v>27</v>
      </c>
      <c r="F13" s="33">
        <v>0</v>
      </c>
      <c r="G13" s="33">
        <v>237</v>
      </c>
      <c r="H13" s="33">
        <v>28.55</v>
      </c>
      <c r="I13" s="33">
        <v>140</v>
      </c>
      <c r="J13" s="33">
        <v>16.86</v>
      </c>
      <c r="K13" s="33">
        <v>78</v>
      </c>
      <c r="L13" s="33">
        <v>9.39</v>
      </c>
      <c r="M13" s="33">
        <v>54</v>
      </c>
      <c r="N13" s="33">
        <v>6.5</v>
      </c>
      <c r="O13" s="33">
        <v>43</v>
      </c>
      <c r="P13" s="33">
        <v>5.18</v>
      </c>
      <c r="Q13" s="33">
        <v>34</v>
      </c>
      <c r="R13" s="33">
        <v>4.09</v>
      </c>
    </row>
    <row r="14" spans="1:18" ht="18">
      <c r="A14" s="33">
        <v>20181113</v>
      </c>
      <c r="B14" s="34" t="s">
        <v>49</v>
      </c>
      <c r="C14" s="33">
        <v>2640</v>
      </c>
      <c r="D14" s="33">
        <v>1354</v>
      </c>
      <c r="E14" s="33">
        <v>18</v>
      </c>
      <c r="F14" s="33">
        <v>0</v>
      </c>
      <c r="G14" s="33">
        <v>257</v>
      </c>
      <c r="H14" s="33">
        <v>18.98</v>
      </c>
      <c r="I14" s="33">
        <v>121</v>
      </c>
      <c r="J14" s="33">
        <v>8.93</v>
      </c>
      <c r="K14" s="33">
        <v>76</v>
      </c>
      <c r="L14" s="33">
        <v>5.61</v>
      </c>
      <c r="M14" s="33">
        <v>43</v>
      </c>
      <c r="N14" s="33">
        <v>3.17</v>
      </c>
      <c r="O14" s="33">
        <v>41</v>
      </c>
      <c r="P14" s="33">
        <v>3.02</v>
      </c>
      <c r="Q14" s="33">
        <v>38</v>
      </c>
      <c r="R14" s="33">
        <v>2.8</v>
      </c>
    </row>
    <row r="15" spans="1:18" ht="18">
      <c r="A15" s="33">
        <v>20181114</v>
      </c>
      <c r="B15" s="34" t="s">
        <v>49</v>
      </c>
      <c r="C15" s="33">
        <v>4710</v>
      </c>
      <c r="D15" s="33">
        <v>3296</v>
      </c>
      <c r="E15" s="33">
        <v>31</v>
      </c>
      <c r="F15" s="33">
        <v>0</v>
      </c>
      <c r="G15" s="33">
        <v>720</v>
      </c>
      <c r="H15" s="33">
        <v>21.84</v>
      </c>
      <c r="I15" s="33">
        <v>345</v>
      </c>
      <c r="J15" s="33">
        <v>10.46</v>
      </c>
      <c r="K15" s="33">
        <v>227</v>
      </c>
      <c r="L15" s="33">
        <v>6.88</v>
      </c>
      <c r="M15" s="33">
        <v>181</v>
      </c>
      <c r="N15" s="33">
        <v>5.49</v>
      </c>
      <c r="O15" s="33">
        <v>143</v>
      </c>
      <c r="P15" s="33">
        <v>4.33</v>
      </c>
      <c r="Q15" s="33">
        <v>120</v>
      </c>
      <c r="R15" s="33">
        <v>3.64</v>
      </c>
    </row>
    <row r="16" spans="1:18" ht="18">
      <c r="A16" s="33">
        <v>20181115</v>
      </c>
      <c r="B16" s="34" t="s">
        <v>49</v>
      </c>
      <c r="C16" s="33">
        <v>6078</v>
      </c>
      <c r="D16" s="33">
        <v>4075</v>
      </c>
      <c r="E16" s="33">
        <v>53</v>
      </c>
      <c r="F16" s="33">
        <v>0</v>
      </c>
      <c r="G16" s="33">
        <v>863</v>
      </c>
      <c r="H16" s="33">
        <v>21.17</v>
      </c>
      <c r="I16" s="33">
        <v>475</v>
      </c>
      <c r="J16" s="33">
        <v>11.65</v>
      </c>
      <c r="K16" s="33">
        <v>305</v>
      </c>
      <c r="L16" s="33">
        <v>7.48</v>
      </c>
      <c r="M16" s="33">
        <v>206</v>
      </c>
      <c r="N16" s="33">
        <v>5.05</v>
      </c>
      <c r="O16" s="33">
        <v>158</v>
      </c>
      <c r="P16" s="33">
        <v>3.87</v>
      </c>
      <c r="Q16" s="33">
        <v>138</v>
      </c>
      <c r="R16" s="33">
        <v>3.38</v>
      </c>
    </row>
    <row r="17" spans="1:18" ht="18">
      <c r="A17" s="33">
        <v>20181116</v>
      </c>
      <c r="B17" s="34" t="s">
        <v>49</v>
      </c>
      <c r="C17" s="33">
        <v>6765</v>
      </c>
      <c r="D17" s="33">
        <v>4302</v>
      </c>
      <c r="E17" s="33">
        <v>63</v>
      </c>
      <c r="F17" s="33">
        <v>0</v>
      </c>
      <c r="G17" s="33">
        <v>1014</v>
      </c>
      <c r="H17" s="33">
        <v>23.57</v>
      </c>
      <c r="I17" s="33">
        <v>520</v>
      </c>
      <c r="J17" s="33">
        <v>12.08</v>
      </c>
      <c r="K17" s="33">
        <v>355</v>
      </c>
      <c r="L17" s="33">
        <v>8.25</v>
      </c>
      <c r="M17" s="33">
        <v>272</v>
      </c>
      <c r="N17" s="33">
        <v>6.32</v>
      </c>
      <c r="O17" s="33">
        <v>219</v>
      </c>
      <c r="P17" s="33">
        <v>5.09</v>
      </c>
      <c r="Q17" s="33">
        <v>184</v>
      </c>
      <c r="R17" s="33">
        <v>4.2699999999999996</v>
      </c>
    </row>
    <row r="18" spans="1:18" ht="18">
      <c r="A18" s="33">
        <v>20181117</v>
      </c>
      <c r="B18" s="34" t="s">
        <v>49</v>
      </c>
      <c r="C18" s="33">
        <v>8034</v>
      </c>
      <c r="D18" s="33">
        <v>4999</v>
      </c>
      <c r="E18" s="33">
        <v>54</v>
      </c>
      <c r="F18" s="33">
        <v>0</v>
      </c>
      <c r="G18" s="33">
        <v>1192</v>
      </c>
      <c r="H18" s="33">
        <v>23.84</v>
      </c>
      <c r="I18" s="33">
        <v>634</v>
      </c>
      <c r="J18" s="33">
        <v>12.68</v>
      </c>
      <c r="K18" s="33">
        <v>440</v>
      </c>
      <c r="L18" s="33">
        <v>8.8000000000000007</v>
      </c>
      <c r="M18" s="33">
        <v>323</v>
      </c>
      <c r="N18" s="33">
        <v>6.46</v>
      </c>
      <c r="O18" s="33">
        <v>271</v>
      </c>
      <c r="P18" s="33">
        <v>5.42</v>
      </c>
      <c r="Q18" s="33">
        <v>202</v>
      </c>
      <c r="R18" s="33">
        <v>4.04</v>
      </c>
    </row>
    <row r="19" spans="1:18" ht="18">
      <c r="A19" s="33">
        <v>20181118</v>
      </c>
      <c r="B19" s="34" t="s">
        <v>49</v>
      </c>
      <c r="C19" s="33">
        <v>8264</v>
      </c>
      <c r="D19" s="33">
        <v>4612</v>
      </c>
      <c r="E19" s="33">
        <v>52</v>
      </c>
      <c r="F19" s="33">
        <v>0</v>
      </c>
      <c r="G19" s="33">
        <v>1032</v>
      </c>
      <c r="H19" s="33">
        <v>22.37</v>
      </c>
      <c r="I19" s="33">
        <v>622</v>
      </c>
      <c r="J19" s="33">
        <v>13.48</v>
      </c>
      <c r="K19" s="33">
        <v>432</v>
      </c>
      <c r="L19" s="33">
        <v>9.36</v>
      </c>
      <c r="M19" s="33">
        <v>320</v>
      </c>
      <c r="N19" s="33">
        <v>6.93</v>
      </c>
      <c r="O19" s="33">
        <v>256</v>
      </c>
      <c r="P19" s="33">
        <v>5.55</v>
      </c>
      <c r="Q19" s="33">
        <v>201</v>
      </c>
      <c r="R19" s="33">
        <v>4.3499999999999996</v>
      </c>
    </row>
    <row r="20" spans="1:18" ht="18">
      <c r="A20" s="33">
        <v>20181119</v>
      </c>
      <c r="B20" s="34" t="s">
        <v>49</v>
      </c>
      <c r="C20" s="33">
        <v>8595</v>
      </c>
      <c r="D20" s="33">
        <v>4646</v>
      </c>
      <c r="E20" s="33">
        <v>69</v>
      </c>
      <c r="F20" s="33">
        <v>0</v>
      </c>
      <c r="G20" s="33">
        <v>1103</v>
      </c>
      <c r="H20" s="33">
        <v>23.74</v>
      </c>
      <c r="I20" s="33">
        <v>640</v>
      </c>
      <c r="J20" s="33">
        <v>13.77</v>
      </c>
      <c r="K20" s="33">
        <v>376</v>
      </c>
      <c r="L20" s="33">
        <v>8.09</v>
      </c>
      <c r="M20" s="33">
        <v>266</v>
      </c>
      <c r="N20" s="33">
        <v>5.72</v>
      </c>
      <c r="O20" s="33">
        <v>207</v>
      </c>
      <c r="P20" s="33">
        <v>4.45</v>
      </c>
      <c r="Q20" s="33">
        <v>165</v>
      </c>
      <c r="R20" s="33">
        <v>3.55</v>
      </c>
    </row>
    <row r="21" spans="1:18" ht="18">
      <c r="A21" s="33">
        <v>20181120</v>
      </c>
      <c r="B21" s="34" t="s">
        <v>49</v>
      </c>
      <c r="C21" s="33">
        <v>10009</v>
      </c>
      <c r="D21" s="33">
        <v>5539</v>
      </c>
      <c r="E21" s="33">
        <v>73</v>
      </c>
      <c r="F21" s="33">
        <v>0</v>
      </c>
      <c r="G21" s="33">
        <v>1475</v>
      </c>
      <c r="H21" s="33">
        <v>26.62</v>
      </c>
      <c r="I21" s="33">
        <v>797</v>
      </c>
      <c r="J21" s="33">
        <v>14.38</v>
      </c>
      <c r="K21" s="33">
        <v>528</v>
      </c>
      <c r="L21" s="33">
        <v>9.5299999999999994</v>
      </c>
      <c r="M21" s="33">
        <v>353</v>
      </c>
      <c r="N21" s="33">
        <v>6.37</v>
      </c>
      <c r="O21" s="33">
        <v>286</v>
      </c>
      <c r="P21" s="33">
        <v>5.16</v>
      </c>
      <c r="Q21" s="33">
        <v>234</v>
      </c>
      <c r="R21" s="33">
        <v>4.22</v>
      </c>
    </row>
    <row r="22" spans="1:18" ht="18">
      <c r="A22" s="33">
        <v>20181121</v>
      </c>
      <c r="B22" s="34" t="s">
        <v>49</v>
      </c>
      <c r="C22" s="33">
        <v>11204</v>
      </c>
      <c r="D22" s="33">
        <v>5860</v>
      </c>
      <c r="E22" s="33">
        <v>74</v>
      </c>
      <c r="F22" s="33">
        <v>0</v>
      </c>
      <c r="G22" s="33">
        <v>1473</v>
      </c>
      <c r="H22" s="33">
        <v>25.13</v>
      </c>
      <c r="I22" s="33">
        <v>817</v>
      </c>
      <c r="J22" s="33">
        <v>13.94</v>
      </c>
      <c r="K22" s="33">
        <v>525</v>
      </c>
      <c r="L22" s="33">
        <v>8.9499999999999993</v>
      </c>
      <c r="M22" s="33">
        <v>341</v>
      </c>
      <c r="N22" s="33">
        <v>5.81</v>
      </c>
      <c r="O22" s="33">
        <v>266</v>
      </c>
      <c r="P22" s="33">
        <v>4.53</v>
      </c>
      <c r="Q22" s="33">
        <v>184</v>
      </c>
      <c r="R22" s="33">
        <v>3.13</v>
      </c>
    </row>
    <row r="23" spans="1:18" ht="18">
      <c r="A23" s="33">
        <v>20181122</v>
      </c>
      <c r="B23" s="34" t="s">
        <v>49</v>
      </c>
      <c r="C23" s="33">
        <v>12309</v>
      </c>
      <c r="D23" s="33">
        <v>6235</v>
      </c>
      <c r="E23" s="33">
        <v>93</v>
      </c>
      <c r="F23" s="33">
        <v>0</v>
      </c>
      <c r="G23" s="33">
        <v>1534</v>
      </c>
      <c r="H23" s="33">
        <v>24.6</v>
      </c>
      <c r="I23" s="33">
        <v>784</v>
      </c>
      <c r="J23" s="33">
        <v>12.57</v>
      </c>
      <c r="K23" s="33">
        <v>463</v>
      </c>
      <c r="L23" s="33">
        <v>7.42</v>
      </c>
      <c r="M23" s="33">
        <v>294</v>
      </c>
      <c r="N23" s="33">
        <v>4.71</v>
      </c>
      <c r="O23" s="33">
        <v>238</v>
      </c>
      <c r="P23" s="33">
        <v>3.81</v>
      </c>
      <c r="Q23" s="33">
        <v>177</v>
      </c>
      <c r="R23" s="33">
        <v>2.83</v>
      </c>
    </row>
    <row r="24" spans="1:18" ht="18">
      <c r="A24" s="33">
        <v>20181123</v>
      </c>
      <c r="B24" s="34" t="s">
        <v>49</v>
      </c>
      <c r="C24" s="33">
        <v>12860</v>
      </c>
      <c r="D24" s="33">
        <v>6256</v>
      </c>
      <c r="E24" s="33">
        <v>104</v>
      </c>
      <c r="F24" s="33">
        <v>0</v>
      </c>
      <c r="G24" s="33">
        <v>1683</v>
      </c>
      <c r="H24" s="33">
        <v>26.9</v>
      </c>
      <c r="I24" s="33">
        <v>820</v>
      </c>
      <c r="J24" s="33">
        <v>13.1</v>
      </c>
      <c r="K24" s="33">
        <v>567</v>
      </c>
      <c r="L24" s="33">
        <v>9.06</v>
      </c>
      <c r="M24" s="33">
        <v>350</v>
      </c>
      <c r="N24" s="33">
        <v>5.59</v>
      </c>
      <c r="O24" s="33">
        <v>283</v>
      </c>
      <c r="P24" s="33">
        <v>4.5199999999999996</v>
      </c>
      <c r="Q24" s="33">
        <v>203</v>
      </c>
      <c r="R24" s="33">
        <v>3.24</v>
      </c>
    </row>
    <row r="25" spans="1:18" ht="18">
      <c r="A25" s="33">
        <v>20181124</v>
      </c>
      <c r="B25" s="34" t="s">
        <v>49</v>
      </c>
      <c r="C25" s="33">
        <v>14528</v>
      </c>
      <c r="D25" s="33">
        <v>7093</v>
      </c>
      <c r="E25" s="33">
        <v>144</v>
      </c>
      <c r="F25" s="33">
        <v>0</v>
      </c>
      <c r="G25" s="33">
        <v>1871</v>
      </c>
      <c r="H25" s="33">
        <v>26.37</v>
      </c>
      <c r="I25" s="33">
        <v>970</v>
      </c>
      <c r="J25" s="33">
        <v>13.67</v>
      </c>
      <c r="K25" s="33">
        <v>666</v>
      </c>
      <c r="L25" s="33">
        <v>9.3800000000000008</v>
      </c>
      <c r="M25" s="33">
        <v>439</v>
      </c>
      <c r="N25" s="33">
        <v>6.18</v>
      </c>
      <c r="O25" s="33">
        <v>345</v>
      </c>
      <c r="P25" s="33">
        <v>4.8600000000000003</v>
      </c>
      <c r="Q25" s="33">
        <v>232</v>
      </c>
      <c r="R25" s="33">
        <v>3.27</v>
      </c>
    </row>
    <row r="26" spans="1:18" ht="18">
      <c r="A26" s="33">
        <v>20181125</v>
      </c>
      <c r="B26" s="34" t="s">
        <v>49</v>
      </c>
      <c r="C26" s="33">
        <v>15315</v>
      </c>
      <c r="D26" s="33">
        <v>7285</v>
      </c>
      <c r="E26" s="33">
        <v>120</v>
      </c>
      <c r="F26" s="33">
        <v>0</v>
      </c>
      <c r="G26" s="33">
        <v>1880</v>
      </c>
      <c r="H26" s="33">
        <v>25.8</v>
      </c>
      <c r="I26" s="33">
        <v>1088</v>
      </c>
      <c r="J26" s="33">
        <v>14.93</v>
      </c>
      <c r="K26" s="33">
        <v>632</v>
      </c>
      <c r="L26" s="33">
        <v>8.67</v>
      </c>
      <c r="M26" s="33">
        <v>401</v>
      </c>
      <c r="N26" s="33">
        <v>5.5</v>
      </c>
      <c r="O26" s="33">
        <v>330</v>
      </c>
      <c r="P26" s="33">
        <v>4.5199999999999996</v>
      </c>
      <c r="Q26" s="33">
        <v>228</v>
      </c>
      <c r="R26" s="33">
        <v>3.12</v>
      </c>
    </row>
    <row r="27" spans="1:18" ht="18">
      <c r="A27" s="33">
        <v>20181126</v>
      </c>
      <c r="B27" s="34" t="s">
        <v>49</v>
      </c>
      <c r="C27" s="33">
        <v>16184</v>
      </c>
      <c r="D27" s="33">
        <v>7594</v>
      </c>
      <c r="E27" s="33">
        <v>121</v>
      </c>
      <c r="F27" s="33">
        <v>0</v>
      </c>
      <c r="G27" s="33">
        <v>1886</v>
      </c>
      <c r="H27" s="33">
        <v>24.83</v>
      </c>
      <c r="I27" s="33">
        <v>1014</v>
      </c>
      <c r="J27" s="33">
        <v>13.35</v>
      </c>
      <c r="K27" s="33">
        <v>623</v>
      </c>
      <c r="L27" s="33">
        <v>8.1999999999999993</v>
      </c>
      <c r="M27" s="33">
        <v>410</v>
      </c>
      <c r="N27" s="33">
        <v>5.39</v>
      </c>
      <c r="O27" s="33">
        <v>311</v>
      </c>
      <c r="P27" s="33">
        <v>4.09</v>
      </c>
      <c r="Q27" s="33">
        <v>216</v>
      </c>
      <c r="R27" s="33">
        <v>2.84</v>
      </c>
    </row>
    <row r="28" spans="1:18" ht="18">
      <c r="A28" s="33">
        <v>20181127</v>
      </c>
      <c r="B28" s="34" t="s">
        <v>49</v>
      </c>
      <c r="C28" s="33">
        <v>17371</v>
      </c>
      <c r="D28" s="33">
        <v>8152</v>
      </c>
      <c r="E28" s="33">
        <v>117</v>
      </c>
      <c r="F28" s="33">
        <v>0</v>
      </c>
      <c r="G28" s="33">
        <v>2150</v>
      </c>
      <c r="H28" s="33">
        <v>26.37</v>
      </c>
      <c r="I28" s="33">
        <v>1056</v>
      </c>
      <c r="J28" s="33">
        <v>12.95</v>
      </c>
      <c r="K28" s="33">
        <v>655</v>
      </c>
      <c r="L28" s="33">
        <v>8.0299999999999994</v>
      </c>
      <c r="M28" s="33">
        <v>372</v>
      </c>
      <c r="N28" s="33">
        <v>4.5599999999999996</v>
      </c>
      <c r="O28" s="33">
        <v>263</v>
      </c>
      <c r="P28" s="33">
        <v>3.22</v>
      </c>
      <c r="Q28" s="33">
        <v>215</v>
      </c>
      <c r="R28" s="33">
        <v>2.63</v>
      </c>
    </row>
    <row r="29" spans="1:18" ht="18">
      <c r="A29" s="33">
        <v>20181128</v>
      </c>
      <c r="B29" s="34" t="s">
        <v>49</v>
      </c>
      <c r="C29" s="33">
        <v>19531</v>
      </c>
      <c r="D29" s="33">
        <v>9042</v>
      </c>
      <c r="E29" s="33">
        <v>127</v>
      </c>
      <c r="F29" s="33">
        <v>0</v>
      </c>
      <c r="G29" s="33">
        <v>2282</v>
      </c>
      <c r="H29" s="33">
        <v>25.23</v>
      </c>
      <c r="I29" s="33">
        <v>1156</v>
      </c>
      <c r="J29" s="33">
        <v>12.78</v>
      </c>
      <c r="K29" s="33">
        <v>750</v>
      </c>
      <c r="L29" s="33">
        <v>8.2899999999999991</v>
      </c>
      <c r="M29" s="33">
        <v>466</v>
      </c>
      <c r="N29" s="33">
        <v>5.15</v>
      </c>
      <c r="O29" s="33">
        <v>333</v>
      </c>
      <c r="P29" s="33">
        <v>3.68</v>
      </c>
      <c r="Q29" s="33">
        <v>255</v>
      </c>
      <c r="R29" s="33">
        <v>2.82</v>
      </c>
    </row>
    <row r="30" spans="1:18" ht="18">
      <c r="A30" s="33">
        <v>20181129</v>
      </c>
      <c r="B30" s="34" t="s">
        <v>49</v>
      </c>
      <c r="C30" s="33">
        <v>20764</v>
      </c>
      <c r="D30" s="33">
        <v>9669</v>
      </c>
      <c r="E30" s="33">
        <v>141</v>
      </c>
      <c r="F30" s="33">
        <v>0</v>
      </c>
      <c r="G30" s="33">
        <v>2615</v>
      </c>
      <c r="H30" s="33">
        <v>27.04</v>
      </c>
      <c r="I30" s="33">
        <v>1369</v>
      </c>
      <c r="J30" s="33">
        <v>14.15</v>
      </c>
      <c r="K30" s="33">
        <v>809</v>
      </c>
      <c r="L30" s="33">
        <v>8.36</v>
      </c>
      <c r="M30" s="33">
        <v>532</v>
      </c>
      <c r="N30" s="33">
        <v>5.5</v>
      </c>
      <c r="O30" s="33">
        <v>430</v>
      </c>
      <c r="P30" s="33">
        <v>4.4400000000000004</v>
      </c>
      <c r="Q30" s="33">
        <v>315</v>
      </c>
      <c r="R30" s="33">
        <v>3.25</v>
      </c>
    </row>
    <row r="31" spans="1:18" ht="18">
      <c r="A31" s="33">
        <v>20181130</v>
      </c>
      <c r="B31" s="34" t="s">
        <v>49</v>
      </c>
      <c r="C31" s="33">
        <v>21267</v>
      </c>
      <c r="D31" s="33">
        <v>9111</v>
      </c>
      <c r="E31" s="33">
        <v>198</v>
      </c>
      <c r="F31" s="33">
        <v>0</v>
      </c>
      <c r="G31" s="33">
        <v>2462</v>
      </c>
      <c r="H31" s="33">
        <v>27.02</v>
      </c>
      <c r="I31" s="33">
        <v>1317</v>
      </c>
      <c r="J31" s="33">
        <v>14.45</v>
      </c>
      <c r="K31" s="33">
        <v>809</v>
      </c>
      <c r="L31" s="33">
        <v>8.8699999999999992</v>
      </c>
      <c r="M31" s="33">
        <v>545</v>
      </c>
      <c r="N31" s="33">
        <v>5.98</v>
      </c>
      <c r="O31" s="33">
        <v>386</v>
      </c>
      <c r="P31" s="33">
        <v>4.2300000000000004</v>
      </c>
      <c r="Q31" s="33">
        <v>274</v>
      </c>
      <c r="R31" s="33">
        <v>3</v>
      </c>
    </row>
    <row r="32" spans="1:18" ht="18">
      <c r="A32" s="33">
        <v>20181201</v>
      </c>
      <c r="B32" s="34" t="s">
        <v>49</v>
      </c>
      <c r="C32" s="33">
        <v>22832</v>
      </c>
      <c r="D32" s="33">
        <v>10070</v>
      </c>
      <c r="E32" s="33">
        <v>178</v>
      </c>
      <c r="F32" s="33">
        <v>0</v>
      </c>
      <c r="G32" s="33">
        <v>2773</v>
      </c>
      <c r="H32" s="33">
        <v>27.53</v>
      </c>
      <c r="I32" s="33">
        <v>1480</v>
      </c>
      <c r="J32" s="33">
        <v>14.69</v>
      </c>
      <c r="K32" s="33">
        <v>957</v>
      </c>
      <c r="L32" s="33">
        <v>9.5</v>
      </c>
      <c r="M32" s="33">
        <v>610</v>
      </c>
      <c r="N32" s="33">
        <v>6.05</v>
      </c>
      <c r="O32" s="33">
        <v>488</v>
      </c>
      <c r="P32" s="33">
        <v>4.84</v>
      </c>
      <c r="Q32" s="33">
        <v>360</v>
      </c>
      <c r="R32" s="33">
        <v>3.57</v>
      </c>
    </row>
    <row r="33" spans="1:18" ht="18">
      <c r="A33" s="33">
        <v>20181202</v>
      </c>
      <c r="B33" s="34" t="s">
        <v>49</v>
      </c>
      <c r="C33" s="33">
        <v>23154</v>
      </c>
      <c r="D33" s="33">
        <v>9610</v>
      </c>
      <c r="E33" s="33">
        <v>167</v>
      </c>
      <c r="F33" s="33">
        <v>0</v>
      </c>
      <c r="G33" s="33">
        <v>2357</v>
      </c>
      <c r="H33" s="33">
        <v>24.52</v>
      </c>
      <c r="I33" s="33">
        <v>1341</v>
      </c>
      <c r="J33" s="33">
        <v>13.95</v>
      </c>
      <c r="K33" s="33">
        <v>808</v>
      </c>
      <c r="L33" s="33">
        <v>8.4</v>
      </c>
      <c r="M33" s="33">
        <v>500</v>
      </c>
      <c r="N33" s="33">
        <v>5.2</v>
      </c>
      <c r="O33" s="33">
        <v>389</v>
      </c>
      <c r="P33" s="33">
        <v>4.04</v>
      </c>
      <c r="Q33" s="33">
        <v>292</v>
      </c>
      <c r="R33" s="33">
        <v>3.03</v>
      </c>
    </row>
    <row r="34" spans="1:18" ht="18">
      <c r="A34" s="33">
        <v>20181203</v>
      </c>
      <c r="B34" s="34" t="s">
        <v>49</v>
      </c>
      <c r="C34" s="33">
        <v>22617</v>
      </c>
      <c r="D34" s="33">
        <v>8894</v>
      </c>
      <c r="E34" s="33">
        <v>159</v>
      </c>
      <c r="F34" s="33">
        <v>0</v>
      </c>
      <c r="G34" s="33">
        <v>2238</v>
      </c>
      <c r="H34" s="33">
        <v>25.16</v>
      </c>
      <c r="I34" s="33">
        <v>1224</v>
      </c>
      <c r="J34" s="33">
        <v>13.76</v>
      </c>
      <c r="K34" s="33">
        <v>771</v>
      </c>
      <c r="L34" s="33">
        <v>8.66</v>
      </c>
      <c r="M34" s="33">
        <v>487</v>
      </c>
      <c r="N34" s="33">
        <v>5.47</v>
      </c>
      <c r="O34" s="33">
        <v>363</v>
      </c>
      <c r="P34" s="33">
        <v>4.08</v>
      </c>
      <c r="Q34" s="33">
        <v>276</v>
      </c>
      <c r="R34" s="33">
        <v>3.1</v>
      </c>
    </row>
    <row r="35" spans="1:18" ht="18">
      <c r="A35" s="33">
        <v>20181204</v>
      </c>
      <c r="B35" s="34" t="s">
        <v>49</v>
      </c>
      <c r="C35" s="33">
        <v>23335</v>
      </c>
      <c r="D35" s="33">
        <v>9050</v>
      </c>
      <c r="E35" s="33">
        <v>180</v>
      </c>
      <c r="F35" s="33">
        <v>0</v>
      </c>
      <c r="G35" s="33">
        <v>2398</v>
      </c>
      <c r="H35" s="33">
        <v>26.49</v>
      </c>
      <c r="I35" s="33">
        <v>1221</v>
      </c>
      <c r="J35" s="33">
        <v>13.49</v>
      </c>
      <c r="K35" s="33">
        <v>799</v>
      </c>
      <c r="L35" s="33">
        <v>8.82</v>
      </c>
      <c r="M35" s="33">
        <v>529</v>
      </c>
      <c r="N35" s="33">
        <v>5.84</v>
      </c>
      <c r="O35" s="33">
        <v>372</v>
      </c>
      <c r="P35" s="33">
        <v>4.1100000000000003</v>
      </c>
      <c r="Q35" s="33">
        <v>281</v>
      </c>
      <c r="R35" s="33">
        <v>3.1</v>
      </c>
    </row>
    <row r="36" spans="1:18" ht="18">
      <c r="A36" s="33">
        <v>20181205</v>
      </c>
      <c r="B36" s="34" t="s">
        <v>49</v>
      </c>
      <c r="C36" s="33">
        <v>26442</v>
      </c>
      <c r="D36" s="33">
        <v>11168</v>
      </c>
      <c r="E36" s="33">
        <v>200</v>
      </c>
      <c r="F36" s="33">
        <v>6</v>
      </c>
      <c r="G36" s="33">
        <v>2883</v>
      </c>
      <c r="H36" s="33">
        <v>25.81</v>
      </c>
      <c r="I36" s="33">
        <v>1541</v>
      </c>
      <c r="J36" s="33">
        <v>13.79</v>
      </c>
      <c r="K36" s="33">
        <v>938</v>
      </c>
      <c r="L36" s="33">
        <v>8.39</v>
      </c>
      <c r="M36" s="33">
        <v>586</v>
      </c>
      <c r="N36" s="33">
        <v>5.24</v>
      </c>
      <c r="O36" s="33">
        <v>420</v>
      </c>
      <c r="P36" s="33">
        <v>3.76</v>
      </c>
      <c r="Q36" s="33">
        <v>357</v>
      </c>
      <c r="R36" s="33">
        <v>3.19</v>
      </c>
    </row>
    <row r="37" spans="1:18" ht="18">
      <c r="A37" s="33">
        <v>20181206</v>
      </c>
      <c r="B37" s="34" t="s">
        <v>49</v>
      </c>
      <c r="C37" s="33">
        <v>25780</v>
      </c>
      <c r="D37" s="33">
        <v>9981</v>
      </c>
      <c r="E37" s="33">
        <v>179</v>
      </c>
      <c r="F37" s="33">
        <v>7</v>
      </c>
      <c r="G37" s="33">
        <v>2533</v>
      </c>
      <c r="H37" s="33">
        <v>25.37</v>
      </c>
      <c r="I37" s="33">
        <v>1334</v>
      </c>
      <c r="J37" s="33">
        <v>13.36</v>
      </c>
      <c r="K37" s="33">
        <v>864</v>
      </c>
      <c r="L37" s="33">
        <v>8.65</v>
      </c>
      <c r="M37" s="33">
        <v>562</v>
      </c>
      <c r="N37" s="33">
        <v>5.63</v>
      </c>
      <c r="O37" s="33">
        <v>413</v>
      </c>
      <c r="P37" s="33">
        <v>4.13</v>
      </c>
      <c r="Q37" s="33">
        <v>318</v>
      </c>
      <c r="R37" s="33">
        <v>3.18</v>
      </c>
    </row>
    <row r="38" spans="1:18" ht="18">
      <c r="A38" s="33">
        <v>20181207</v>
      </c>
      <c r="B38" s="34" t="s">
        <v>49</v>
      </c>
      <c r="C38" s="33">
        <v>26070</v>
      </c>
      <c r="D38" s="33">
        <v>9799</v>
      </c>
      <c r="E38" s="33">
        <v>166</v>
      </c>
      <c r="F38" s="33">
        <v>6</v>
      </c>
      <c r="G38" s="33">
        <v>2478</v>
      </c>
      <c r="H38" s="33">
        <v>25.28</v>
      </c>
      <c r="I38" s="33">
        <v>1283</v>
      </c>
      <c r="J38" s="33">
        <v>13.09</v>
      </c>
      <c r="K38" s="33">
        <v>762</v>
      </c>
      <c r="L38" s="33">
        <v>7.77</v>
      </c>
      <c r="M38" s="33">
        <v>504</v>
      </c>
      <c r="N38" s="33">
        <v>5.14</v>
      </c>
      <c r="O38" s="33">
        <v>371</v>
      </c>
      <c r="P38" s="33">
        <v>3.78</v>
      </c>
      <c r="Q38" s="33">
        <v>297</v>
      </c>
      <c r="R38" s="33">
        <v>3.03</v>
      </c>
    </row>
    <row r="39" spans="1:18" ht="18">
      <c r="A39" s="33">
        <v>20181208</v>
      </c>
      <c r="B39" s="34" t="s">
        <v>49</v>
      </c>
      <c r="C39" s="33">
        <v>27700</v>
      </c>
      <c r="D39" s="33">
        <v>10682</v>
      </c>
      <c r="E39" s="33">
        <v>240</v>
      </c>
      <c r="F39" s="33">
        <v>12</v>
      </c>
      <c r="G39" s="33">
        <v>2686</v>
      </c>
      <c r="H39" s="33">
        <v>25.14</v>
      </c>
      <c r="I39" s="33">
        <v>1324</v>
      </c>
      <c r="J39" s="33">
        <v>12.39</v>
      </c>
      <c r="K39" s="33">
        <v>884</v>
      </c>
      <c r="L39" s="33">
        <v>8.27</v>
      </c>
      <c r="M39" s="33">
        <v>540</v>
      </c>
      <c r="N39" s="33">
        <v>5.05</v>
      </c>
      <c r="O39" s="33">
        <v>407</v>
      </c>
      <c r="P39" s="33">
        <v>3.81</v>
      </c>
      <c r="Q39" s="33">
        <v>324</v>
      </c>
      <c r="R39" s="33">
        <v>3.03</v>
      </c>
    </row>
    <row r="40" spans="1:18" ht="18">
      <c r="A40" s="33">
        <v>20181209</v>
      </c>
      <c r="B40" s="34" t="s">
        <v>49</v>
      </c>
      <c r="C40" s="33">
        <v>27720</v>
      </c>
      <c r="D40" s="33">
        <v>10355</v>
      </c>
      <c r="E40" s="33">
        <v>191</v>
      </c>
      <c r="F40" s="33">
        <v>1</v>
      </c>
      <c r="G40" s="33">
        <v>2417</v>
      </c>
      <c r="H40" s="33">
        <v>23.34</v>
      </c>
      <c r="I40" s="33">
        <v>1243</v>
      </c>
      <c r="J40" s="33">
        <v>12</v>
      </c>
      <c r="K40" s="33">
        <v>779</v>
      </c>
      <c r="L40" s="33">
        <v>7.52</v>
      </c>
      <c r="M40" s="33">
        <v>495</v>
      </c>
      <c r="N40" s="33">
        <v>4.78</v>
      </c>
      <c r="O40" s="33">
        <v>371</v>
      </c>
      <c r="P40" s="33">
        <v>3.58</v>
      </c>
      <c r="Q40" s="33">
        <v>263</v>
      </c>
      <c r="R40" s="33">
        <v>2.5299999999999998</v>
      </c>
    </row>
    <row r="41" spans="1:18" ht="18">
      <c r="A41" s="33">
        <v>20181210</v>
      </c>
      <c r="B41" s="34" t="s">
        <v>49</v>
      </c>
      <c r="C41" s="33">
        <v>26562</v>
      </c>
      <c r="D41" s="33">
        <v>8816</v>
      </c>
      <c r="E41" s="33">
        <v>175</v>
      </c>
      <c r="F41" s="33">
        <v>17</v>
      </c>
      <c r="G41" s="33">
        <v>2093</v>
      </c>
      <c r="H41" s="33">
        <v>23.74</v>
      </c>
      <c r="I41" s="33">
        <v>1124</v>
      </c>
      <c r="J41" s="33">
        <v>12.74</v>
      </c>
      <c r="K41" s="33">
        <v>673</v>
      </c>
      <c r="L41" s="33">
        <v>7.63</v>
      </c>
      <c r="M41" s="33">
        <v>409</v>
      </c>
      <c r="N41" s="33">
        <v>4.63</v>
      </c>
      <c r="O41" s="33">
        <v>338</v>
      </c>
      <c r="P41" s="33">
        <v>3.83</v>
      </c>
      <c r="Q41" s="33">
        <v>260</v>
      </c>
      <c r="R41" s="33">
        <v>2.94</v>
      </c>
    </row>
    <row r="42" spans="1:18" ht="18">
      <c r="A42" s="33">
        <v>20181211</v>
      </c>
      <c r="B42" s="34" t="s">
        <v>49</v>
      </c>
      <c r="C42" s="33">
        <v>27481</v>
      </c>
      <c r="D42" s="33">
        <v>9565</v>
      </c>
      <c r="E42" s="33">
        <v>207</v>
      </c>
      <c r="F42" s="33">
        <v>36</v>
      </c>
      <c r="G42" s="33">
        <v>2342</v>
      </c>
      <c r="H42" s="33">
        <v>24.48</v>
      </c>
      <c r="I42" s="33">
        <v>1205</v>
      </c>
      <c r="J42" s="33">
        <v>12.59</v>
      </c>
      <c r="K42" s="33">
        <v>688</v>
      </c>
      <c r="L42" s="33">
        <v>7.19</v>
      </c>
      <c r="M42" s="33">
        <v>449</v>
      </c>
      <c r="N42" s="33">
        <v>4.6900000000000004</v>
      </c>
      <c r="O42" s="33">
        <v>317</v>
      </c>
      <c r="P42" s="33">
        <v>3.31</v>
      </c>
      <c r="Q42" s="33">
        <v>231</v>
      </c>
      <c r="R42" s="33">
        <v>2.41</v>
      </c>
    </row>
    <row r="43" spans="1:18" ht="18">
      <c r="A43" s="33">
        <v>20181212</v>
      </c>
      <c r="B43" s="34" t="s">
        <v>49</v>
      </c>
      <c r="C43" s="33">
        <v>27989</v>
      </c>
      <c r="D43" s="33">
        <v>9786</v>
      </c>
      <c r="E43" s="33">
        <v>230</v>
      </c>
      <c r="F43" s="33">
        <v>48</v>
      </c>
      <c r="G43" s="33">
        <v>2495</v>
      </c>
      <c r="H43" s="33">
        <v>25.49</v>
      </c>
      <c r="I43" s="33">
        <v>1252</v>
      </c>
      <c r="J43" s="33">
        <v>12.79</v>
      </c>
      <c r="K43" s="33">
        <v>757</v>
      </c>
      <c r="L43" s="33">
        <v>7.73</v>
      </c>
      <c r="M43" s="33">
        <v>454</v>
      </c>
      <c r="N43" s="33">
        <v>4.63</v>
      </c>
      <c r="O43" s="33">
        <v>338</v>
      </c>
      <c r="P43" s="33">
        <v>3.45</v>
      </c>
      <c r="Q43" s="33">
        <v>290</v>
      </c>
      <c r="R43" s="33">
        <v>2.96</v>
      </c>
    </row>
    <row r="44" spans="1:18" ht="18">
      <c r="A44" s="33">
        <v>20181213</v>
      </c>
      <c r="B44" s="34" t="s">
        <v>49</v>
      </c>
      <c r="C44" s="33">
        <v>28506</v>
      </c>
      <c r="D44" s="33">
        <v>9632</v>
      </c>
      <c r="E44" s="33">
        <v>181</v>
      </c>
      <c r="F44" s="33">
        <v>48</v>
      </c>
      <c r="G44" s="33">
        <v>2485</v>
      </c>
      <c r="H44" s="33">
        <v>25.79</v>
      </c>
      <c r="I44" s="33">
        <v>1218</v>
      </c>
      <c r="J44" s="33">
        <v>12.64</v>
      </c>
      <c r="K44" s="33">
        <v>791</v>
      </c>
      <c r="L44" s="33">
        <v>8.2100000000000009</v>
      </c>
      <c r="M44" s="33">
        <v>475</v>
      </c>
      <c r="N44" s="33">
        <v>4.93</v>
      </c>
      <c r="O44" s="33">
        <v>370</v>
      </c>
      <c r="P44" s="33">
        <v>3.84</v>
      </c>
      <c r="Q44" s="33">
        <v>304</v>
      </c>
      <c r="R44" s="33">
        <v>3.15</v>
      </c>
    </row>
    <row r="45" spans="1:18" ht="18">
      <c r="A45" s="33">
        <v>20181214</v>
      </c>
      <c r="B45" s="34" t="s">
        <v>49</v>
      </c>
      <c r="C45" s="33">
        <v>28778</v>
      </c>
      <c r="D45" s="33">
        <v>9736</v>
      </c>
      <c r="E45" s="33">
        <v>195</v>
      </c>
      <c r="F45" s="33">
        <v>39</v>
      </c>
      <c r="G45" s="33">
        <v>2494</v>
      </c>
      <c r="H45" s="33">
        <v>25.61</v>
      </c>
      <c r="I45" s="33">
        <v>1184</v>
      </c>
      <c r="J45" s="33">
        <v>12.16</v>
      </c>
      <c r="K45" s="33">
        <v>689</v>
      </c>
      <c r="L45" s="33">
        <v>7.07</v>
      </c>
      <c r="M45" s="33">
        <v>427</v>
      </c>
      <c r="N45" s="33">
        <v>4.38</v>
      </c>
      <c r="O45" s="33">
        <v>337</v>
      </c>
      <c r="P45" s="33">
        <v>3.46</v>
      </c>
      <c r="Q45" s="33">
        <v>266</v>
      </c>
      <c r="R45" s="33">
        <v>2.73</v>
      </c>
    </row>
    <row r="46" spans="1:18" ht="18">
      <c r="A46" s="33">
        <v>20181215</v>
      </c>
      <c r="B46" s="34" t="s">
        <v>49</v>
      </c>
      <c r="C46" s="33">
        <v>30181</v>
      </c>
      <c r="D46" s="33">
        <v>10836</v>
      </c>
      <c r="E46" s="33">
        <v>207</v>
      </c>
      <c r="F46" s="33">
        <v>46</v>
      </c>
      <c r="G46" s="33">
        <v>2905</v>
      </c>
      <c r="H46" s="33">
        <v>26.8</v>
      </c>
      <c r="I46" s="33">
        <v>1406</v>
      </c>
      <c r="J46" s="33">
        <v>12.97</v>
      </c>
      <c r="K46" s="33">
        <v>954</v>
      </c>
      <c r="L46" s="33">
        <v>8.8000000000000007</v>
      </c>
      <c r="M46" s="33">
        <v>589</v>
      </c>
      <c r="N46" s="33">
        <v>5.43</v>
      </c>
      <c r="O46" s="33">
        <v>477</v>
      </c>
      <c r="P46" s="33">
        <v>4.4000000000000004</v>
      </c>
      <c r="Q46" s="33">
        <v>374</v>
      </c>
      <c r="R46" s="33">
        <v>3.45</v>
      </c>
    </row>
    <row r="47" spans="1:18" ht="18">
      <c r="A47" s="33">
        <v>20181216</v>
      </c>
      <c r="B47" s="34" t="s">
        <v>49</v>
      </c>
      <c r="C47" s="33">
        <v>30636</v>
      </c>
      <c r="D47" s="33">
        <v>10707</v>
      </c>
      <c r="E47" s="33">
        <v>211</v>
      </c>
      <c r="F47" s="33">
        <v>46</v>
      </c>
      <c r="G47" s="33">
        <v>2694</v>
      </c>
      <c r="H47" s="33">
        <v>25.16</v>
      </c>
      <c r="I47" s="33">
        <v>1430</v>
      </c>
      <c r="J47" s="33">
        <v>13.35</v>
      </c>
      <c r="K47" s="33">
        <v>926</v>
      </c>
      <c r="L47" s="33">
        <v>8.64</v>
      </c>
      <c r="M47" s="33">
        <v>577</v>
      </c>
      <c r="N47" s="33">
        <v>5.38</v>
      </c>
      <c r="O47" s="33">
        <v>425</v>
      </c>
      <c r="P47" s="33">
        <v>3.96</v>
      </c>
      <c r="Q47" s="33">
        <v>313</v>
      </c>
      <c r="R47" s="33">
        <v>2.92</v>
      </c>
    </row>
    <row r="48" spans="1:18" ht="18">
      <c r="A48" s="33">
        <v>20181217</v>
      </c>
      <c r="B48" s="34" t="s">
        <v>49</v>
      </c>
      <c r="C48" s="33">
        <v>29754</v>
      </c>
      <c r="D48" s="33">
        <v>9512</v>
      </c>
      <c r="E48" s="33">
        <v>169</v>
      </c>
      <c r="F48" s="33">
        <v>45</v>
      </c>
      <c r="G48" s="33">
        <v>2429</v>
      </c>
      <c r="H48" s="33">
        <v>25.53</v>
      </c>
      <c r="I48" s="33">
        <v>1266</v>
      </c>
      <c r="J48" s="33">
        <v>13.3</v>
      </c>
      <c r="K48" s="33">
        <v>680</v>
      </c>
      <c r="L48" s="33">
        <v>7.14</v>
      </c>
      <c r="M48" s="33">
        <v>430</v>
      </c>
      <c r="N48" s="33">
        <v>4.5199999999999996</v>
      </c>
      <c r="O48" s="33">
        <v>345</v>
      </c>
      <c r="P48" s="33">
        <v>3.62</v>
      </c>
      <c r="Q48" s="33">
        <v>289</v>
      </c>
      <c r="R48" s="33">
        <v>3.03</v>
      </c>
    </row>
    <row r="49" spans="1:18" ht="18">
      <c r="A49" s="33">
        <v>20181218</v>
      </c>
      <c r="B49" s="34" t="s">
        <v>49</v>
      </c>
      <c r="C49" s="33">
        <v>29605</v>
      </c>
      <c r="D49" s="33">
        <v>9265</v>
      </c>
      <c r="E49" s="33">
        <v>210</v>
      </c>
      <c r="F49" s="33">
        <v>79</v>
      </c>
      <c r="G49" s="33">
        <v>2470</v>
      </c>
      <c r="H49" s="33">
        <v>26.65</v>
      </c>
      <c r="I49" s="33">
        <v>1237</v>
      </c>
      <c r="J49" s="33">
        <v>13.35</v>
      </c>
      <c r="K49" s="33">
        <v>740</v>
      </c>
      <c r="L49" s="33">
        <v>7.98</v>
      </c>
      <c r="M49" s="33">
        <v>462</v>
      </c>
      <c r="N49" s="33">
        <v>4.9800000000000004</v>
      </c>
      <c r="O49" s="33">
        <v>366</v>
      </c>
      <c r="P49" s="33">
        <v>3.95</v>
      </c>
      <c r="Q49" s="33">
        <v>294</v>
      </c>
      <c r="R49" s="33">
        <v>3.17</v>
      </c>
    </row>
    <row r="50" spans="1:18" ht="18">
      <c r="A50" s="33">
        <v>20181219</v>
      </c>
      <c r="B50" s="34" t="s">
        <v>49</v>
      </c>
      <c r="C50" s="33">
        <v>29994</v>
      </c>
      <c r="D50" s="33">
        <v>9338</v>
      </c>
      <c r="E50" s="33">
        <v>205</v>
      </c>
      <c r="F50" s="33">
        <v>61</v>
      </c>
      <c r="G50" s="33">
        <v>2603</v>
      </c>
      <c r="H50" s="33">
        <v>27.87</v>
      </c>
      <c r="I50" s="33">
        <v>1324</v>
      </c>
      <c r="J50" s="33">
        <v>14.17</v>
      </c>
      <c r="K50" s="33">
        <v>738</v>
      </c>
      <c r="L50" s="33">
        <v>7.9</v>
      </c>
      <c r="M50" s="33">
        <v>501</v>
      </c>
      <c r="N50" s="33">
        <v>5.36</v>
      </c>
      <c r="O50" s="33">
        <v>411</v>
      </c>
      <c r="P50" s="33">
        <v>4.4000000000000004</v>
      </c>
      <c r="Q50" s="33">
        <v>317</v>
      </c>
      <c r="R50" s="33">
        <v>3.39</v>
      </c>
    </row>
    <row r="51" spans="1:18" ht="18">
      <c r="A51" s="33">
        <v>20181220</v>
      </c>
      <c r="B51" s="34" t="s">
        <v>49</v>
      </c>
      <c r="C51" s="33">
        <v>30636</v>
      </c>
      <c r="D51" s="33">
        <v>8711</v>
      </c>
      <c r="E51" s="33">
        <v>211</v>
      </c>
      <c r="F51" s="33">
        <v>83</v>
      </c>
      <c r="G51" s="33">
        <v>2478</v>
      </c>
      <c r="H51" s="33">
        <v>28.44</v>
      </c>
      <c r="I51" s="33">
        <v>1222</v>
      </c>
      <c r="J51" s="33">
        <v>14.02</v>
      </c>
      <c r="K51" s="33">
        <v>678</v>
      </c>
      <c r="L51" s="33">
        <v>7.78</v>
      </c>
      <c r="M51" s="33">
        <v>471</v>
      </c>
      <c r="N51" s="33">
        <v>5.4</v>
      </c>
      <c r="O51" s="33">
        <v>379</v>
      </c>
      <c r="P51" s="33">
        <v>4.3499999999999996</v>
      </c>
      <c r="Q51" s="33">
        <v>291</v>
      </c>
      <c r="R51" s="33">
        <v>3.34</v>
      </c>
    </row>
    <row r="52" spans="1:18" ht="18">
      <c r="A52" s="33">
        <v>20181221</v>
      </c>
      <c r="B52" s="34" t="s">
        <v>49</v>
      </c>
      <c r="C52" s="33">
        <v>31163</v>
      </c>
      <c r="D52" s="33">
        <v>9747</v>
      </c>
      <c r="E52" s="33">
        <v>189</v>
      </c>
      <c r="F52" s="33">
        <v>49</v>
      </c>
      <c r="G52" s="33">
        <v>2836</v>
      </c>
      <c r="H52" s="33">
        <v>29.09</v>
      </c>
      <c r="I52" s="33">
        <v>1420</v>
      </c>
      <c r="J52" s="33">
        <v>14.56</v>
      </c>
      <c r="K52" s="33">
        <v>864</v>
      </c>
      <c r="L52" s="33">
        <v>8.86</v>
      </c>
      <c r="M52" s="33">
        <v>563</v>
      </c>
      <c r="N52" s="33">
        <v>5.77</v>
      </c>
      <c r="O52" s="33">
        <v>430</v>
      </c>
      <c r="P52" s="33">
        <v>4.41</v>
      </c>
      <c r="Q52" s="33">
        <v>332</v>
      </c>
      <c r="R52" s="33">
        <v>3.4</v>
      </c>
    </row>
    <row r="53" spans="1:18" ht="18">
      <c r="A53" s="33">
        <v>20181222</v>
      </c>
      <c r="B53" s="34" t="s">
        <v>49</v>
      </c>
      <c r="C53" s="33">
        <v>32089</v>
      </c>
      <c r="D53" s="33">
        <v>9754</v>
      </c>
      <c r="E53" s="33">
        <v>158</v>
      </c>
      <c r="F53" s="33">
        <v>54</v>
      </c>
      <c r="G53" s="33">
        <v>2783</v>
      </c>
      <c r="H53" s="33">
        <v>28.53</v>
      </c>
      <c r="I53" s="33">
        <v>1376</v>
      </c>
      <c r="J53" s="33">
        <v>14.1</v>
      </c>
      <c r="K53" s="33">
        <v>835</v>
      </c>
      <c r="L53" s="33">
        <v>8.56</v>
      </c>
      <c r="M53" s="33">
        <v>536</v>
      </c>
      <c r="N53" s="33">
        <v>5.49</v>
      </c>
      <c r="O53" s="33">
        <v>435</v>
      </c>
      <c r="P53" s="33">
        <v>4.45</v>
      </c>
      <c r="Q53" s="33">
        <v>317</v>
      </c>
      <c r="R53" s="33">
        <v>3.24</v>
      </c>
    </row>
    <row r="54" spans="1:18" ht="18">
      <c r="A54" s="33">
        <v>20181223</v>
      </c>
      <c r="B54" s="34" t="s">
        <v>49</v>
      </c>
      <c r="C54" s="33">
        <v>32396</v>
      </c>
      <c r="D54" s="33">
        <v>9792</v>
      </c>
      <c r="E54" s="33">
        <v>181</v>
      </c>
      <c r="F54" s="33">
        <v>40</v>
      </c>
      <c r="G54" s="33">
        <v>2720</v>
      </c>
      <c r="H54" s="33">
        <v>27.77</v>
      </c>
      <c r="I54" s="33">
        <v>1362</v>
      </c>
      <c r="J54" s="33">
        <v>13.9</v>
      </c>
      <c r="K54" s="33">
        <v>891</v>
      </c>
      <c r="L54" s="33">
        <v>9.09</v>
      </c>
      <c r="M54" s="33">
        <v>572</v>
      </c>
      <c r="N54" s="33">
        <v>5.84</v>
      </c>
      <c r="O54" s="33">
        <v>467</v>
      </c>
      <c r="P54" s="33">
        <v>4.76</v>
      </c>
      <c r="Q54" s="33">
        <v>339</v>
      </c>
      <c r="R54" s="33">
        <v>3.46</v>
      </c>
    </row>
    <row r="55" spans="1:18" ht="18">
      <c r="A55" s="33">
        <v>20181224</v>
      </c>
      <c r="B55" s="34" t="s">
        <v>49</v>
      </c>
      <c r="C55" s="33">
        <v>31659</v>
      </c>
      <c r="D55" s="33">
        <v>9344</v>
      </c>
      <c r="E55" s="33">
        <v>192</v>
      </c>
      <c r="F55" s="33">
        <v>65</v>
      </c>
      <c r="G55" s="33">
        <v>2708</v>
      </c>
      <c r="H55" s="33">
        <v>28.98</v>
      </c>
      <c r="I55" s="33">
        <v>1376</v>
      </c>
      <c r="J55" s="33">
        <v>14.72</v>
      </c>
      <c r="K55" s="33">
        <v>835</v>
      </c>
      <c r="L55" s="33">
        <v>8.93</v>
      </c>
      <c r="M55" s="33">
        <v>565</v>
      </c>
      <c r="N55" s="33">
        <v>6.04</v>
      </c>
      <c r="O55" s="33">
        <v>427</v>
      </c>
      <c r="P55" s="33">
        <v>4.5599999999999996</v>
      </c>
      <c r="Q55" s="33">
        <v>352</v>
      </c>
      <c r="R55" s="33">
        <v>3.76</v>
      </c>
    </row>
    <row r="56" spans="1:18" ht="18">
      <c r="A56" s="33">
        <v>20181225</v>
      </c>
      <c r="B56" s="34" t="s">
        <v>49</v>
      </c>
      <c r="C56" s="33">
        <v>33053</v>
      </c>
      <c r="D56" s="33">
        <v>10146</v>
      </c>
      <c r="E56" s="33">
        <v>154</v>
      </c>
      <c r="F56" s="33">
        <v>52</v>
      </c>
      <c r="G56" s="33">
        <v>2903</v>
      </c>
      <c r="H56" s="33">
        <v>28.61</v>
      </c>
      <c r="I56" s="33">
        <v>1463</v>
      </c>
      <c r="J56" s="33">
        <v>14.41</v>
      </c>
      <c r="K56" s="33">
        <v>943</v>
      </c>
      <c r="L56" s="33">
        <v>9.2899999999999991</v>
      </c>
      <c r="M56" s="33">
        <v>590</v>
      </c>
      <c r="N56" s="33">
        <v>5.81</v>
      </c>
      <c r="O56" s="33">
        <v>450</v>
      </c>
      <c r="P56" s="33">
        <v>4.43</v>
      </c>
      <c r="Q56" s="33">
        <v>349</v>
      </c>
      <c r="R56" s="33">
        <v>3.43</v>
      </c>
    </row>
    <row r="57" spans="1:18" ht="18">
      <c r="A57" s="33">
        <v>20181226</v>
      </c>
      <c r="B57" s="34" t="s">
        <v>49</v>
      </c>
      <c r="C57" s="33">
        <v>32574</v>
      </c>
      <c r="D57" s="33">
        <v>9653</v>
      </c>
      <c r="E57" s="33">
        <v>183</v>
      </c>
      <c r="F57" s="33">
        <v>69</v>
      </c>
      <c r="G57" s="33">
        <v>2871</v>
      </c>
      <c r="H57" s="33">
        <v>29.74</v>
      </c>
      <c r="I57" s="33">
        <v>1526</v>
      </c>
      <c r="J57" s="33">
        <v>15.8</v>
      </c>
      <c r="K57" s="33">
        <v>897</v>
      </c>
      <c r="L57" s="33">
        <v>9.2899999999999991</v>
      </c>
      <c r="M57" s="33">
        <v>591</v>
      </c>
      <c r="N57" s="33">
        <v>6.12</v>
      </c>
      <c r="O57" s="33">
        <v>469</v>
      </c>
      <c r="P57" s="33">
        <v>4.8499999999999996</v>
      </c>
      <c r="Q57" s="33">
        <v>383</v>
      </c>
      <c r="R57" s="33">
        <v>3.96</v>
      </c>
    </row>
    <row r="58" spans="1:18" ht="18">
      <c r="A58" s="33">
        <v>20181227</v>
      </c>
      <c r="B58" s="34" t="s">
        <v>49</v>
      </c>
      <c r="C58" s="33">
        <v>32958</v>
      </c>
      <c r="D58" s="33">
        <v>9479</v>
      </c>
      <c r="E58" s="33">
        <v>216</v>
      </c>
      <c r="F58" s="33">
        <v>33</v>
      </c>
      <c r="G58" s="33">
        <v>2743</v>
      </c>
      <c r="H58" s="33">
        <v>28.93</v>
      </c>
      <c r="I58" s="33">
        <v>1441</v>
      </c>
      <c r="J58" s="33">
        <v>15.2</v>
      </c>
      <c r="K58" s="33">
        <v>840</v>
      </c>
      <c r="L58" s="33">
        <v>8.86</v>
      </c>
      <c r="M58" s="33">
        <v>578</v>
      </c>
      <c r="N58" s="33">
        <v>6.09</v>
      </c>
      <c r="O58" s="33">
        <v>441</v>
      </c>
      <c r="P58" s="33">
        <v>4.6500000000000004</v>
      </c>
      <c r="Q58" s="33">
        <v>363</v>
      </c>
      <c r="R58" s="33">
        <v>3.82</v>
      </c>
    </row>
    <row r="59" spans="1:18" ht="18">
      <c r="A59" s="33">
        <v>20181228</v>
      </c>
      <c r="B59" s="34" t="s">
        <v>49</v>
      </c>
      <c r="C59" s="33">
        <v>32993</v>
      </c>
      <c r="D59" s="33">
        <v>9151</v>
      </c>
      <c r="E59" s="33">
        <v>172</v>
      </c>
      <c r="F59" s="33">
        <v>50</v>
      </c>
      <c r="G59" s="33">
        <v>2678</v>
      </c>
      <c r="H59" s="33">
        <v>29.26</v>
      </c>
      <c r="I59" s="33">
        <v>1390</v>
      </c>
      <c r="J59" s="33">
        <v>15.18</v>
      </c>
      <c r="K59" s="33">
        <v>862</v>
      </c>
      <c r="L59" s="33">
        <v>9.41</v>
      </c>
      <c r="M59" s="33">
        <v>543</v>
      </c>
      <c r="N59" s="33">
        <v>5.93</v>
      </c>
      <c r="O59" s="33">
        <v>417</v>
      </c>
      <c r="P59" s="33">
        <v>4.55</v>
      </c>
      <c r="Q59" s="33">
        <v>315</v>
      </c>
      <c r="R59" s="33">
        <v>3.44</v>
      </c>
    </row>
    <row r="60" spans="1:18" ht="18">
      <c r="A60" s="33">
        <v>20181229</v>
      </c>
      <c r="B60" s="34" t="s">
        <v>49</v>
      </c>
      <c r="C60" s="33">
        <v>34208</v>
      </c>
      <c r="D60" s="33">
        <v>9686</v>
      </c>
      <c r="E60" s="33">
        <v>225</v>
      </c>
      <c r="F60" s="33">
        <v>78</v>
      </c>
      <c r="G60" s="33">
        <v>2866</v>
      </c>
      <c r="H60" s="33">
        <v>29.58</v>
      </c>
      <c r="I60" s="33">
        <v>1554</v>
      </c>
      <c r="J60" s="33">
        <v>16.04</v>
      </c>
      <c r="K60" s="33">
        <v>1001</v>
      </c>
      <c r="L60" s="33">
        <v>10.33</v>
      </c>
      <c r="M60" s="33">
        <v>700</v>
      </c>
      <c r="N60" s="33">
        <v>7.22</v>
      </c>
      <c r="O60" s="33">
        <v>552</v>
      </c>
      <c r="P60" s="33">
        <v>5.69</v>
      </c>
      <c r="Q60" s="33">
        <v>420</v>
      </c>
      <c r="R60" s="33">
        <v>4.33</v>
      </c>
    </row>
    <row r="61" spans="1:18" ht="18">
      <c r="A61" s="33">
        <v>20181230</v>
      </c>
      <c r="B61" s="34" t="s">
        <v>49</v>
      </c>
      <c r="C61" s="33">
        <v>34788</v>
      </c>
      <c r="D61" s="33">
        <v>9879</v>
      </c>
      <c r="E61" s="33">
        <v>219</v>
      </c>
      <c r="F61" s="33">
        <v>72</v>
      </c>
      <c r="G61" s="33">
        <v>2744</v>
      </c>
      <c r="H61" s="33">
        <v>27.77</v>
      </c>
      <c r="I61" s="33">
        <v>1412</v>
      </c>
      <c r="J61" s="33">
        <v>14.29</v>
      </c>
      <c r="K61" s="33">
        <v>902</v>
      </c>
      <c r="L61" s="33">
        <v>9.1300000000000008</v>
      </c>
      <c r="M61" s="33">
        <v>623</v>
      </c>
      <c r="N61" s="33">
        <v>6.3</v>
      </c>
      <c r="O61" s="33">
        <v>472</v>
      </c>
      <c r="P61" s="33">
        <v>4.7699999999999996</v>
      </c>
      <c r="Q61" s="33">
        <v>343</v>
      </c>
      <c r="R61" s="33">
        <v>3.47</v>
      </c>
    </row>
    <row r="62" spans="1:18" ht="18">
      <c r="A62" s="33">
        <v>20181231</v>
      </c>
      <c r="B62" s="34" t="s">
        <v>49</v>
      </c>
      <c r="C62" s="33">
        <v>33994</v>
      </c>
      <c r="D62" s="33">
        <v>8871</v>
      </c>
      <c r="E62" s="33">
        <v>246</v>
      </c>
      <c r="F62" s="33">
        <v>58</v>
      </c>
      <c r="G62" s="33">
        <v>2461</v>
      </c>
      <c r="H62" s="33">
        <v>27.74</v>
      </c>
      <c r="I62" s="33">
        <v>1281</v>
      </c>
      <c r="J62" s="33">
        <v>14.44</v>
      </c>
      <c r="K62" s="33">
        <v>825</v>
      </c>
      <c r="L62" s="33">
        <v>9.2899999999999991</v>
      </c>
      <c r="M62" s="33">
        <v>517</v>
      </c>
      <c r="N62" s="33">
        <v>5.82</v>
      </c>
      <c r="O62" s="33">
        <v>430</v>
      </c>
      <c r="P62" s="33">
        <v>4.84</v>
      </c>
      <c r="Q62" s="33">
        <v>334</v>
      </c>
      <c r="R62" s="33">
        <v>3.76</v>
      </c>
    </row>
    <row r="63" spans="1:18" ht="18">
      <c r="A63" s="33">
        <v>20190101</v>
      </c>
      <c r="B63" s="34" t="s">
        <v>49</v>
      </c>
      <c r="C63" s="33">
        <v>35165</v>
      </c>
      <c r="D63" s="33">
        <v>10077</v>
      </c>
      <c r="E63" s="33">
        <v>192</v>
      </c>
      <c r="F63" s="33">
        <v>55</v>
      </c>
      <c r="G63" s="33">
        <v>2740</v>
      </c>
      <c r="H63" s="33">
        <v>27.19</v>
      </c>
      <c r="I63" s="33">
        <v>1516</v>
      </c>
      <c r="J63" s="33">
        <v>15.04</v>
      </c>
      <c r="K63" s="33">
        <v>901</v>
      </c>
      <c r="L63" s="33">
        <v>8.94</v>
      </c>
      <c r="M63" s="33">
        <v>639</v>
      </c>
      <c r="N63" s="33">
        <v>6.34</v>
      </c>
      <c r="O63" s="33">
        <v>448</v>
      </c>
      <c r="P63" s="33">
        <v>4.4400000000000004</v>
      </c>
      <c r="Q63" s="33">
        <v>425</v>
      </c>
      <c r="R63" s="33">
        <v>4.21</v>
      </c>
    </row>
    <row r="64" spans="1:18" ht="18">
      <c r="A64" s="33">
        <v>20190102</v>
      </c>
      <c r="B64" s="34" t="s">
        <v>49</v>
      </c>
      <c r="C64" s="33">
        <v>35704</v>
      </c>
      <c r="D64" s="33">
        <v>10360</v>
      </c>
      <c r="E64" s="33">
        <v>212</v>
      </c>
      <c r="F64" s="33">
        <v>41</v>
      </c>
      <c r="G64" s="33">
        <v>2853</v>
      </c>
      <c r="H64" s="33">
        <v>27.53</v>
      </c>
      <c r="I64" s="33">
        <v>1483</v>
      </c>
      <c r="J64" s="33">
        <v>14.31</v>
      </c>
      <c r="K64" s="33">
        <v>880</v>
      </c>
      <c r="L64" s="33">
        <v>8.49</v>
      </c>
      <c r="M64" s="33">
        <v>583</v>
      </c>
      <c r="N64" s="33">
        <v>5.62</v>
      </c>
      <c r="O64" s="33">
        <v>423</v>
      </c>
      <c r="P64" s="33">
        <v>4.08</v>
      </c>
      <c r="Q64" s="33">
        <v>383</v>
      </c>
      <c r="R64" s="33">
        <v>3.69</v>
      </c>
    </row>
    <row r="65" spans="1:18" ht="18">
      <c r="A65" s="33">
        <v>20190103</v>
      </c>
      <c r="B65" s="34" t="s">
        <v>49</v>
      </c>
      <c r="C65" s="33">
        <v>37296</v>
      </c>
      <c r="D65" s="33">
        <v>11243</v>
      </c>
      <c r="E65" s="33">
        <v>232</v>
      </c>
      <c r="F65" s="33">
        <v>84</v>
      </c>
      <c r="G65" s="33">
        <v>2967</v>
      </c>
      <c r="H65" s="33">
        <v>26.38</v>
      </c>
      <c r="I65" s="33">
        <v>1455</v>
      </c>
      <c r="J65" s="33">
        <v>12.94</v>
      </c>
      <c r="K65" s="33">
        <v>862</v>
      </c>
      <c r="L65" s="33">
        <v>7.66</v>
      </c>
      <c r="M65" s="33">
        <v>569</v>
      </c>
      <c r="N65" s="33">
        <v>5.0599999999999996</v>
      </c>
      <c r="O65" s="33">
        <v>434</v>
      </c>
      <c r="P65" s="33">
        <v>3.86</v>
      </c>
      <c r="Q65" s="33">
        <v>404</v>
      </c>
      <c r="R65" s="33">
        <v>3.59</v>
      </c>
    </row>
    <row r="66" spans="1:18" ht="18">
      <c r="A66" s="33">
        <v>20190104</v>
      </c>
      <c r="B66" s="34" t="s">
        <v>49</v>
      </c>
      <c r="C66" s="33">
        <v>38420</v>
      </c>
      <c r="D66" s="33">
        <v>11221</v>
      </c>
      <c r="E66" s="33">
        <v>230</v>
      </c>
      <c r="F66" s="33">
        <v>74</v>
      </c>
      <c r="G66" s="33">
        <v>2958</v>
      </c>
      <c r="H66" s="33">
        <v>26.36</v>
      </c>
      <c r="I66" s="33">
        <v>1482</v>
      </c>
      <c r="J66" s="33">
        <v>13.2</v>
      </c>
      <c r="K66" s="33">
        <v>903</v>
      </c>
      <c r="L66" s="33">
        <v>8.0399999999999991</v>
      </c>
      <c r="M66" s="33">
        <v>615</v>
      </c>
      <c r="N66" s="33">
        <v>5.48</v>
      </c>
      <c r="O66" s="33">
        <v>500</v>
      </c>
      <c r="P66" s="33">
        <v>4.45</v>
      </c>
      <c r="Q66" s="33">
        <v>420</v>
      </c>
      <c r="R66" s="33">
        <v>3.74</v>
      </c>
    </row>
    <row r="67" spans="1:18" ht="18">
      <c r="A67" s="33">
        <v>20190105</v>
      </c>
      <c r="B67" s="34" t="s">
        <v>49</v>
      </c>
      <c r="C67" s="33">
        <v>42339</v>
      </c>
      <c r="D67" s="33">
        <v>14676</v>
      </c>
      <c r="E67" s="33">
        <v>297</v>
      </c>
      <c r="F67" s="33">
        <v>104</v>
      </c>
      <c r="G67" s="33">
        <v>3783</v>
      </c>
      <c r="H67" s="33">
        <v>25.77</v>
      </c>
      <c r="I67" s="33">
        <v>1694</v>
      </c>
      <c r="J67" s="33">
        <v>11.54</v>
      </c>
      <c r="K67" s="33">
        <v>1149</v>
      </c>
      <c r="L67" s="33">
        <v>7.82</v>
      </c>
      <c r="M67" s="33">
        <v>758</v>
      </c>
      <c r="N67" s="33">
        <v>5.16</v>
      </c>
      <c r="O67" s="33">
        <v>538</v>
      </c>
      <c r="P67" s="33">
        <v>3.66</v>
      </c>
      <c r="Q67" s="33">
        <v>436</v>
      </c>
      <c r="R67" s="33">
        <v>2.97</v>
      </c>
    </row>
    <row r="68" spans="1:18" ht="18">
      <c r="A68" s="33">
        <v>20190106</v>
      </c>
      <c r="B68" s="34" t="s">
        <v>49</v>
      </c>
      <c r="C68" s="33">
        <v>43076</v>
      </c>
      <c r="D68" s="33">
        <v>14364</v>
      </c>
      <c r="E68" s="33">
        <v>293</v>
      </c>
      <c r="F68" s="33">
        <v>75</v>
      </c>
      <c r="G68" s="33">
        <v>3291</v>
      </c>
      <c r="H68" s="33">
        <v>22.91</v>
      </c>
      <c r="I68" s="33">
        <v>1711</v>
      </c>
      <c r="J68" s="33">
        <v>11.91</v>
      </c>
      <c r="K68" s="33">
        <v>1074</v>
      </c>
      <c r="L68" s="33">
        <v>7.47</v>
      </c>
      <c r="M68" s="33">
        <v>713</v>
      </c>
      <c r="N68" s="33">
        <v>4.96</v>
      </c>
      <c r="O68" s="33">
        <v>523</v>
      </c>
      <c r="P68" s="33">
        <v>3.64</v>
      </c>
      <c r="Q68" s="33">
        <v>425</v>
      </c>
      <c r="R68" s="33">
        <v>2.95</v>
      </c>
    </row>
    <row r="69" spans="1:18" ht="18">
      <c r="A69" s="33">
        <v>20190107</v>
      </c>
      <c r="B69" s="34" t="s">
        <v>49</v>
      </c>
      <c r="C69" s="33">
        <v>41460</v>
      </c>
      <c r="D69" s="33">
        <v>12703</v>
      </c>
      <c r="E69" s="33">
        <v>291</v>
      </c>
      <c r="F69" s="33">
        <v>109</v>
      </c>
      <c r="G69" s="33">
        <v>3248</v>
      </c>
      <c r="H69" s="33">
        <v>25.56</v>
      </c>
      <c r="I69" s="33">
        <v>1633</v>
      </c>
      <c r="J69" s="33">
        <v>12.85</v>
      </c>
      <c r="K69" s="33">
        <v>982</v>
      </c>
      <c r="L69" s="33">
        <v>7.73</v>
      </c>
      <c r="M69" s="33">
        <v>615</v>
      </c>
      <c r="N69" s="33">
        <v>4.84</v>
      </c>
      <c r="O69" s="33">
        <v>486</v>
      </c>
      <c r="P69" s="33">
        <v>3.82</v>
      </c>
      <c r="Q69" s="33">
        <v>392</v>
      </c>
      <c r="R69" s="33">
        <v>3.08</v>
      </c>
    </row>
    <row r="70" spans="1:18" ht="18">
      <c r="A70" s="33">
        <v>20190108</v>
      </c>
      <c r="B70" s="34" t="s">
        <v>49</v>
      </c>
      <c r="C70" s="33">
        <v>43738</v>
      </c>
      <c r="D70" s="33">
        <v>14850</v>
      </c>
      <c r="E70" s="33">
        <v>283</v>
      </c>
      <c r="F70" s="33">
        <v>92</v>
      </c>
      <c r="G70" s="33">
        <v>3641</v>
      </c>
      <c r="H70" s="33">
        <v>24.51</v>
      </c>
      <c r="I70" s="33">
        <v>1762</v>
      </c>
      <c r="J70" s="33">
        <v>11.86</v>
      </c>
      <c r="K70" s="33">
        <v>998</v>
      </c>
      <c r="L70" s="33">
        <v>6.72</v>
      </c>
      <c r="M70" s="33">
        <v>602</v>
      </c>
      <c r="N70" s="33">
        <v>4.05</v>
      </c>
      <c r="O70" s="33">
        <v>468</v>
      </c>
      <c r="P70" s="33">
        <v>3.15</v>
      </c>
      <c r="Q70" s="33">
        <v>376</v>
      </c>
      <c r="R70" s="33">
        <v>2.5299999999999998</v>
      </c>
    </row>
    <row r="71" spans="1:18" ht="18">
      <c r="A71" s="33">
        <v>20190109</v>
      </c>
      <c r="B71" s="34" t="s">
        <v>49</v>
      </c>
      <c r="C71" s="33">
        <v>46095</v>
      </c>
      <c r="D71" s="33">
        <v>15716</v>
      </c>
      <c r="E71" s="33">
        <v>243</v>
      </c>
      <c r="F71" s="33">
        <v>88</v>
      </c>
      <c r="G71" s="33">
        <v>3748</v>
      </c>
      <c r="H71" s="33">
        <v>23.84</v>
      </c>
      <c r="I71" s="33">
        <v>1812</v>
      </c>
      <c r="J71" s="33">
        <v>11.52</v>
      </c>
      <c r="K71" s="33">
        <v>1020</v>
      </c>
      <c r="L71" s="33">
        <v>6.49</v>
      </c>
      <c r="M71" s="33">
        <v>668</v>
      </c>
      <c r="N71" s="33">
        <v>4.25</v>
      </c>
      <c r="O71" s="33">
        <v>499</v>
      </c>
      <c r="P71" s="33">
        <v>3.17</v>
      </c>
      <c r="Q71" s="33" t="s">
        <v>50</v>
      </c>
      <c r="R71" s="33" t="s">
        <v>50</v>
      </c>
    </row>
    <row r="72" spans="1:18" ht="18">
      <c r="A72" s="33">
        <v>20190110</v>
      </c>
      <c r="B72" s="34" t="s">
        <v>49</v>
      </c>
      <c r="C72" s="33">
        <v>45848</v>
      </c>
      <c r="D72" s="33">
        <v>14753</v>
      </c>
      <c r="E72" s="33">
        <v>260</v>
      </c>
      <c r="F72" s="33">
        <v>83</v>
      </c>
      <c r="G72" s="33">
        <v>3524</v>
      </c>
      <c r="H72" s="33">
        <v>23.88</v>
      </c>
      <c r="I72" s="33">
        <v>1651</v>
      </c>
      <c r="J72" s="33">
        <v>11.19</v>
      </c>
      <c r="K72" s="33">
        <v>987</v>
      </c>
      <c r="L72" s="33">
        <v>6.69</v>
      </c>
      <c r="M72" s="33">
        <v>585</v>
      </c>
      <c r="N72" s="33">
        <v>3.96</v>
      </c>
      <c r="O72" s="33">
        <v>540</v>
      </c>
      <c r="P72" s="33">
        <v>3.66</v>
      </c>
      <c r="Q72" s="33" t="s">
        <v>50</v>
      </c>
      <c r="R72" s="33" t="s">
        <v>50</v>
      </c>
    </row>
    <row r="73" spans="1:18" ht="18">
      <c r="A73" s="33">
        <v>20190111</v>
      </c>
      <c r="B73" s="34" t="s">
        <v>49</v>
      </c>
      <c r="C73" s="33">
        <v>46233</v>
      </c>
      <c r="D73" s="33">
        <v>15000</v>
      </c>
      <c r="E73" s="33">
        <v>268</v>
      </c>
      <c r="F73" s="33">
        <v>79</v>
      </c>
      <c r="G73" s="33">
        <v>3884</v>
      </c>
      <c r="H73" s="33">
        <v>25.89</v>
      </c>
      <c r="I73" s="33">
        <v>1697</v>
      </c>
      <c r="J73" s="33">
        <v>11.31</v>
      </c>
      <c r="K73" s="33">
        <v>1044</v>
      </c>
      <c r="L73" s="33">
        <v>6.96</v>
      </c>
      <c r="M73" s="33">
        <v>688</v>
      </c>
      <c r="N73" s="33">
        <v>4.58</v>
      </c>
      <c r="O73" s="33">
        <v>643</v>
      </c>
      <c r="P73" s="33">
        <v>4.28</v>
      </c>
      <c r="Q73" s="33" t="s">
        <v>50</v>
      </c>
      <c r="R73" s="33" t="s">
        <v>50</v>
      </c>
    </row>
    <row r="74" spans="1:18" ht="18">
      <c r="A74" s="33">
        <v>20190112</v>
      </c>
      <c r="B74" s="34" t="s">
        <v>49</v>
      </c>
      <c r="C74" s="33">
        <v>51211</v>
      </c>
      <c r="D74" s="33">
        <v>18486</v>
      </c>
      <c r="E74" s="33">
        <v>356</v>
      </c>
      <c r="F74" s="33">
        <v>160</v>
      </c>
      <c r="G74" s="33">
        <v>4593</v>
      </c>
      <c r="H74" s="33">
        <v>24.84</v>
      </c>
      <c r="I74" s="33">
        <v>1976</v>
      </c>
      <c r="J74" s="33">
        <v>10.68</v>
      </c>
      <c r="K74" s="33">
        <v>1370</v>
      </c>
      <c r="L74" s="33">
        <v>7.41</v>
      </c>
      <c r="M74" s="33">
        <v>845</v>
      </c>
      <c r="N74" s="33">
        <v>4.57</v>
      </c>
      <c r="O74" s="33">
        <v>865</v>
      </c>
      <c r="P74" s="33">
        <v>4.67</v>
      </c>
      <c r="Q74" s="33" t="s">
        <v>50</v>
      </c>
      <c r="R74" s="33" t="s">
        <v>50</v>
      </c>
    </row>
    <row r="75" spans="1:18" ht="18">
      <c r="A75" s="33">
        <v>20190113</v>
      </c>
      <c r="B75" s="34" t="s">
        <v>49</v>
      </c>
      <c r="C75" s="33">
        <v>47588</v>
      </c>
      <c r="D75" s="33">
        <v>14265</v>
      </c>
      <c r="E75" s="33">
        <v>271</v>
      </c>
      <c r="F75" s="33">
        <v>108</v>
      </c>
      <c r="G75" s="33">
        <v>3048</v>
      </c>
      <c r="H75" s="33">
        <v>21.36</v>
      </c>
      <c r="I75" s="33">
        <v>1576</v>
      </c>
      <c r="J75" s="33">
        <v>11.04</v>
      </c>
      <c r="K75" s="33">
        <v>1033</v>
      </c>
      <c r="L75" s="33">
        <v>7.24</v>
      </c>
      <c r="M75" s="33">
        <v>623</v>
      </c>
      <c r="N75" s="33">
        <v>4.3600000000000003</v>
      </c>
      <c r="O75" s="33" t="s">
        <v>50</v>
      </c>
      <c r="P75" s="33" t="s">
        <v>50</v>
      </c>
      <c r="Q75" s="33" t="s">
        <v>50</v>
      </c>
      <c r="R75" s="33" t="s">
        <v>50</v>
      </c>
    </row>
    <row r="76" spans="1:18" ht="18">
      <c r="A76" s="33">
        <v>20190114</v>
      </c>
      <c r="B76" s="34" t="s">
        <v>49</v>
      </c>
      <c r="C76" s="33">
        <v>42139</v>
      </c>
      <c r="D76" s="33">
        <v>10654</v>
      </c>
      <c r="E76" s="33">
        <v>265</v>
      </c>
      <c r="F76" s="33">
        <v>82</v>
      </c>
      <c r="G76" s="33">
        <v>2595</v>
      </c>
      <c r="H76" s="33">
        <v>24.35</v>
      </c>
      <c r="I76" s="33">
        <v>1319</v>
      </c>
      <c r="J76" s="33">
        <v>12.38</v>
      </c>
      <c r="K76" s="33">
        <v>795</v>
      </c>
      <c r="L76" s="33">
        <v>7.46</v>
      </c>
      <c r="M76" s="33">
        <v>515</v>
      </c>
      <c r="N76" s="33">
        <v>4.83</v>
      </c>
      <c r="O76" s="33" t="s">
        <v>50</v>
      </c>
      <c r="P76" s="33" t="s">
        <v>50</v>
      </c>
      <c r="Q76" s="33" t="s">
        <v>50</v>
      </c>
      <c r="R76" s="33" t="s">
        <v>50</v>
      </c>
    </row>
    <row r="77" spans="1:18" ht="18">
      <c r="A77" s="33">
        <v>20190115</v>
      </c>
      <c r="B77" s="34" t="s">
        <v>49</v>
      </c>
      <c r="C77" s="33">
        <v>41302</v>
      </c>
      <c r="D77" s="33">
        <v>9652</v>
      </c>
      <c r="E77" s="33">
        <v>224</v>
      </c>
      <c r="F77" s="33">
        <v>83</v>
      </c>
      <c r="G77" s="33">
        <v>2297</v>
      </c>
      <c r="H77" s="33">
        <v>23.79</v>
      </c>
      <c r="I77" s="33">
        <v>1134</v>
      </c>
      <c r="J77" s="33">
        <v>11.74</v>
      </c>
      <c r="K77" s="33">
        <v>650</v>
      </c>
      <c r="L77" s="33">
        <v>6.73</v>
      </c>
      <c r="M77" s="33">
        <v>425</v>
      </c>
      <c r="N77" s="33">
        <v>4.4000000000000004</v>
      </c>
      <c r="O77" s="33" t="s">
        <v>50</v>
      </c>
      <c r="P77" s="33" t="s">
        <v>50</v>
      </c>
      <c r="Q77" s="33" t="s">
        <v>50</v>
      </c>
      <c r="R77" s="33" t="s">
        <v>50</v>
      </c>
    </row>
    <row r="78" spans="1:18" ht="18">
      <c r="A78" s="33">
        <v>20190116</v>
      </c>
      <c r="B78" s="34" t="s">
        <v>49</v>
      </c>
      <c r="C78" s="33">
        <v>42247</v>
      </c>
      <c r="D78" s="33">
        <v>11263</v>
      </c>
      <c r="E78" s="33">
        <v>189</v>
      </c>
      <c r="F78" s="33">
        <v>67</v>
      </c>
      <c r="G78" s="33">
        <v>2670</v>
      </c>
      <c r="H78" s="33">
        <v>23.7</v>
      </c>
      <c r="I78" s="33">
        <v>1358</v>
      </c>
      <c r="J78" s="33">
        <v>12.05</v>
      </c>
      <c r="K78" s="33">
        <v>735</v>
      </c>
      <c r="L78" s="33">
        <v>6.52</v>
      </c>
      <c r="M78" s="33">
        <v>454</v>
      </c>
      <c r="N78" s="33">
        <v>4.03</v>
      </c>
      <c r="O78" s="33" t="s">
        <v>50</v>
      </c>
      <c r="P78" s="33" t="s">
        <v>50</v>
      </c>
      <c r="Q78" s="33" t="s">
        <v>50</v>
      </c>
      <c r="R78" s="33" t="s">
        <v>50</v>
      </c>
    </row>
    <row r="79" spans="1:18" ht="18">
      <c r="A79" s="33">
        <v>20190117</v>
      </c>
      <c r="B79" s="34" t="s">
        <v>49</v>
      </c>
      <c r="C79" s="33">
        <v>41118</v>
      </c>
      <c r="D79" s="33">
        <v>9704</v>
      </c>
      <c r="E79" s="33">
        <v>162</v>
      </c>
      <c r="F79" s="33">
        <v>67</v>
      </c>
      <c r="G79" s="33">
        <v>2363</v>
      </c>
      <c r="H79" s="33">
        <v>24.35</v>
      </c>
      <c r="I79" s="33">
        <v>1134</v>
      </c>
      <c r="J79" s="33">
        <v>11.68</v>
      </c>
      <c r="K79" s="33">
        <v>640</v>
      </c>
      <c r="L79" s="33">
        <v>6.59</v>
      </c>
      <c r="M79" s="33">
        <v>501</v>
      </c>
      <c r="N79" s="33">
        <v>5.16</v>
      </c>
      <c r="O79" s="33" t="s">
        <v>50</v>
      </c>
      <c r="P79" s="33" t="s">
        <v>50</v>
      </c>
      <c r="Q79" s="33" t="s">
        <v>50</v>
      </c>
      <c r="R79" s="33" t="s">
        <v>50</v>
      </c>
    </row>
    <row r="80" spans="1:18" ht="18">
      <c r="A80" s="33">
        <v>20190118</v>
      </c>
      <c r="B80" s="34" t="s">
        <v>49</v>
      </c>
      <c r="C80" s="33">
        <v>41262</v>
      </c>
      <c r="D80" s="33">
        <v>10445</v>
      </c>
      <c r="E80" s="33">
        <v>172</v>
      </c>
      <c r="F80" s="33">
        <v>64</v>
      </c>
      <c r="G80" s="33">
        <v>2556</v>
      </c>
      <c r="H80" s="33">
        <v>24.47</v>
      </c>
      <c r="I80" s="33">
        <v>1150</v>
      </c>
      <c r="J80" s="33">
        <v>11.01</v>
      </c>
      <c r="K80" s="33">
        <v>719</v>
      </c>
      <c r="L80" s="33">
        <v>6.88</v>
      </c>
      <c r="M80" s="33">
        <v>548</v>
      </c>
      <c r="N80" s="33">
        <v>5.24</v>
      </c>
      <c r="O80" s="33" t="s">
        <v>50</v>
      </c>
      <c r="P80" s="33" t="s">
        <v>50</v>
      </c>
      <c r="Q80" s="33" t="s">
        <v>50</v>
      </c>
      <c r="R80" s="33" t="s">
        <v>50</v>
      </c>
    </row>
    <row r="81" spans="1:18" ht="18">
      <c r="A81" s="33">
        <v>20190119</v>
      </c>
      <c r="B81" s="34" t="s">
        <v>49</v>
      </c>
      <c r="C81" s="33">
        <v>45153</v>
      </c>
      <c r="D81" s="33">
        <v>12955</v>
      </c>
      <c r="E81" s="33">
        <v>209</v>
      </c>
      <c r="F81" s="33">
        <v>58</v>
      </c>
      <c r="G81" s="33">
        <v>2980</v>
      </c>
      <c r="H81" s="33">
        <v>23</v>
      </c>
      <c r="I81" s="33">
        <v>1187</v>
      </c>
      <c r="J81" s="33">
        <v>9.16</v>
      </c>
      <c r="K81" s="33">
        <v>826</v>
      </c>
      <c r="L81" s="33">
        <v>6.37</v>
      </c>
      <c r="M81" s="33">
        <v>710</v>
      </c>
      <c r="N81" s="33">
        <v>5.48</v>
      </c>
      <c r="O81" s="33">
        <v>443</v>
      </c>
      <c r="P81" s="33">
        <v>3.41</v>
      </c>
      <c r="Q81" s="33">
        <v>341</v>
      </c>
      <c r="R81" s="33">
        <v>2.63</v>
      </c>
    </row>
    <row r="82" spans="1:18" ht="18">
      <c r="A82" s="33">
        <v>20190120</v>
      </c>
      <c r="B82" s="34" t="s">
        <v>49</v>
      </c>
      <c r="C82" s="33">
        <v>42991</v>
      </c>
      <c r="D82" s="33">
        <v>10829</v>
      </c>
      <c r="E82" s="33">
        <v>240</v>
      </c>
      <c r="F82" s="33">
        <v>86</v>
      </c>
      <c r="G82" s="33">
        <v>2502</v>
      </c>
      <c r="H82" s="33">
        <v>23.1</v>
      </c>
      <c r="I82" s="33">
        <v>1300</v>
      </c>
      <c r="J82" s="33">
        <v>12</v>
      </c>
      <c r="K82" s="33">
        <v>779</v>
      </c>
      <c r="L82" s="33">
        <v>7.19</v>
      </c>
      <c r="M82" s="33">
        <v>584</v>
      </c>
      <c r="N82" s="33">
        <v>5.39</v>
      </c>
      <c r="O82" s="33">
        <v>409</v>
      </c>
      <c r="P82" s="33">
        <v>3.77</v>
      </c>
      <c r="Q82" s="33">
        <v>210</v>
      </c>
      <c r="R82" s="33">
        <v>1.93</v>
      </c>
    </row>
    <row r="83" spans="1:18" ht="18">
      <c r="A83" s="33">
        <v>20190121</v>
      </c>
      <c r="B83" s="34" t="s">
        <v>49</v>
      </c>
      <c r="C83" s="33">
        <v>39614</v>
      </c>
      <c r="D83" s="33">
        <v>9163</v>
      </c>
      <c r="E83" s="33">
        <v>189</v>
      </c>
      <c r="F83" s="33">
        <v>70</v>
      </c>
      <c r="G83" s="33">
        <v>2070</v>
      </c>
      <c r="H83" s="33">
        <v>22.59</v>
      </c>
      <c r="I83" s="33">
        <v>1014</v>
      </c>
      <c r="J83" s="33">
        <v>11.06</v>
      </c>
      <c r="K83" s="33">
        <v>585</v>
      </c>
      <c r="L83" s="33">
        <v>6.38</v>
      </c>
      <c r="M83" s="33">
        <v>399</v>
      </c>
      <c r="N83" s="33">
        <v>4.3499999999999996</v>
      </c>
      <c r="O83" s="33">
        <v>258</v>
      </c>
      <c r="P83" s="33">
        <v>2.81</v>
      </c>
      <c r="Q83" s="33" t="s">
        <v>50</v>
      </c>
      <c r="R83" s="33" t="s">
        <v>50</v>
      </c>
    </row>
    <row r="84" spans="1:18" ht="18">
      <c r="A84" s="33">
        <v>20190122</v>
      </c>
      <c r="B84" s="34" t="s">
        <v>49</v>
      </c>
      <c r="C84" s="33">
        <v>39598</v>
      </c>
      <c r="D84" s="33">
        <v>9952</v>
      </c>
      <c r="E84" s="33">
        <v>189</v>
      </c>
      <c r="F84" s="33">
        <v>70</v>
      </c>
      <c r="G84" s="33">
        <v>2333</v>
      </c>
      <c r="H84" s="33">
        <v>23.44</v>
      </c>
      <c r="I84" s="33">
        <v>1117</v>
      </c>
      <c r="J84" s="33">
        <v>11.22</v>
      </c>
      <c r="K84" s="33">
        <v>599</v>
      </c>
      <c r="L84" s="33">
        <v>6.01</v>
      </c>
      <c r="M84" s="33">
        <v>407</v>
      </c>
      <c r="N84" s="33">
        <v>4.08</v>
      </c>
      <c r="O84" s="33">
        <v>290</v>
      </c>
      <c r="P84" s="33">
        <v>2.91</v>
      </c>
      <c r="Q84" s="33" t="s">
        <v>50</v>
      </c>
      <c r="R84" s="33" t="s">
        <v>50</v>
      </c>
    </row>
    <row r="85" spans="1:18" ht="18">
      <c r="A85" s="33">
        <v>20190123</v>
      </c>
      <c r="B85" s="34" t="s">
        <v>49</v>
      </c>
      <c r="C85" s="33">
        <v>38293</v>
      </c>
      <c r="D85" s="33">
        <v>7684</v>
      </c>
      <c r="E85" s="33">
        <v>139</v>
      </c>
      <c r="F85" s="33">
        <v>39</v>
      </c>
      <c r="G85" s="33">
        <v>1848</v>
      </c>
      <c r="H85" s="33">
        <v>24.04</v>
      </c>
      <c r="I85" s="33">
        <v>901</v>
      </c>
      <c r="J85" s="33">
        <v>11.72</v>
      </c>
      <c r="K85" s="33">
        <v>508</v>
      </c>
      <c r="L85" s="33">
        <v>6.61</v>
      </c>
      <c r="M85" s="33">
        <v>334</v>
      </c>
      <c r="N85" s="33">
        <v>4.34</v>
      </c>
      <c r="O85" s="33">
        <v>237</v>
      </c>
      <c r="P85" s="33">
        <v>3.08</v>
      </c>
      <c r="Q85" s="33" t="s">
        <v>50</v>
      </c>
      <c r="R85" s="33" t="s">
        <v>50</v>
      </c>
    </row>
    <row r="86" spans="1:18" ht="18">
      <c r="A86" s="33">
        <v>20190124</v>
      </c>
      <c r="B86" s="34" t="s">
        <v>49</v>
      </c>
      <c r="C86" s="33">
        <v>37036</v>
      </c>
      <c r="D86" s="33">
        <v>7528</v>
      </c>
      <c r="E86" s="33">
        <v>189</v>
      </c>
      <c r="F86" s="33">
        <v>42</v>
      </c>
      <c r="G86" s="33">
        <v>1699</v>
      </c>
      <c r="H86" s="33">
        <v>22.56</v>
      </c>
      <c r="I86" s="33">
        <v>803</v>
      </c>
      <c r="J86" s="33">
        <v>10.66</v>
      </c>
      <c r="K86" s="33">
        <v>550</v>
      </c>
      <c r="L86" s="33">
        <v>7.3</v>
      </c>
      <c r="M86" s="33">
        <v>287</v>
      </c>
      <c r="N86" s="33">
        <v>3.81</v>
      </c>
      <c r="O86" s="33">
        <v>191</v>
      </c>
      <c r="P86" s="33">
        <v>2.5299999999999998</v>
      </c>
      <c r="Q86" s="33" t="s">
        <v>50</v>
      </c>
      <c r="R86" s="33" t="s">
        <v>50</v>
      </c>
    </row>
    <row r="87" spans="1:18" ht="18">
      <c r="A87" s="33">
        <v>20190125</v>
      </c>
      <c r="B87" s="34" t="s">
        <v>49</v>
      </c>
      <c r="C87" s="33">
        <v>37789</v>
      </c>
      <c r="D87" s="33">
        <v>7808</v>
      </c>
      <c r="E87" s="33">
        <v>173</v>
      </c>
      <c r="F87" s="33">
        <v>51</v>
      </c>
      <c r="G87" s="33">
        <v>1880</v>
      </c>
      <c r="H87" s="33">
        <v>24.07</v>
      </c>
      <c r="I87" s="33">
        <v>780</v>
      </c>
      <c r="J87" s="33">
        <v>9.98</v>
      </c>
      <c r="K87" s="33">
        <v>626</v>
      </c>
      <c r="L87" s="33">
        <v>8.01</v>
      </c>
      <c r="M87" s="33">
        <v>317</v>
      </c>
      <c r="N87" s="33">
        <v>4.05</v>
      </c>
      <c r="O87" s="33">
        <v>241</v>
      </c>
      <c r="P87" s="33">
        <v>3.08</v>
      </c>
      <c r="Q87" s="33" t="s">
        <v>50</v>
      </c>
      <c r="R87" s="33" t="s">
        <v>50</v>
      </c>
    </row>
    <row r="88" spans="1:18" ht="18">
      <c r="A88" s="33">
        <v>20190126</v>
      </c>
      <c r="B88" s="34" t="s">
        <v>49</v>
      </c>
      <c r="C88" s="33">
        <v>38222</v>
      </c>
      <c r="D88" s="33">
        <v>8340</v>
      </c>
      <c r="E88" s="33">
        <v>209</v>
      </c>
      <c r="F88" s="33">
        <v>80</v>
      </c>
      <c r="G88" s="33">
        <v>1997</v>
      </c>
      <c r="H88" s="33">
        <v>23.94</v>
      </c>
      <c r="I88" s="33">
        <v>840</v>
      </c>
      <c r="J88" s="33">
        <v>10.07</v>
      </c>
      <c r="K88" s="33">
        <v>653</v>
      </c>
      <c r="L88" s="33">
        <v>7.82</v>
      </c>
      <c r="M88" s="33">
        <v>336</v>
      </c>
      <c r="N88" s="33">
        <v>4.0199999999999996</v>
      </c>
      <c r="O88" s="33">
        <v>253</v>
      </c>
      <c r="P88" s="33">
        <v>3.03</v>
      </c>
      <c r="Q88" s="33" t="s">
        <v>50</v>
      </c>
      <c r="R88" s="33" t="s">
        <v>50</v>
      </c>
    </row>
    <row r="89" spans="1:18" ht="18">
      <c r="A89" s="33">
        <v>20190127</v>
      </c>
      <c r="B89" s="34" t="s">
        <v>49</v>
      </c>
      <c r="C89" s="33">
        <v>37983</v>
      </c>
      <c r="D89" s="33">
        <v>8649</v>
      </c>
      <c r="E89" s="33">
        <v>202</v>
      </c>
      <c r="F89" s="33">
        <v>83</v>
      </c>
      <c r="G89" s="33">
        <v>1880</v>
      </c>
      <c r="H89" s="33">
        <v>21.73</v>
      </c>
      <c r="I89" s="33">
        <v>921</v>
      </c>
      <c r="J89" s="33">
        <v>10.64</v>
      </c>
      <c r="K89" s="33">
        <v>679</v>
      </c>
      <c r="L89" s="33">
        <v>7.85</v>
      </c>
      <c r="M89" s="33">
        <v>381</v>
      </c>
      <c r="N89" s="33">
        <v>4.4000000000000004</v>
      </c>
      <c r="O89" s="33">
        <v>292</v>
      </c>
      <c r="P89" s="33">
        <v>3.37</v>
      </c>
      <c r="Q89" s="33" t="s">
        <v>50</v>
      </c>
      <c r="R89" s="33" t="s">
        <v>50</v>
      </c>
    </row>
    <row r="90" spans="1:18" ht="18">
      <c r="A90" s="33">
        <v>20190128</v>
      </c>
      <c r="B90" s="34" t="s">
        <v>49</v>
      </c>
      <c r="C90" s="33">
        <v>35017</v>
      </c>
      <c r="D90" s="33">
        <v>6719</v>
      </c>
      <c r="E90" s="33">
        <v>158</v>
      </c>
      <c r="F90" s="33">
        <v>75</v>
      </c>
      <c r="G90" s="33">
        <v>1694</v>
      </c>
      <c r="H90" s="33">
        <v>25.21</v>
      </c>
      <c r="I90" s="33">
        <v>880</v>
      </c>
      <c r="J90" s="33">
        <v>13.09</v>
      </c>
      <c r="K90" s="33">
        <v>446</v>
      </c>
      <c r="L90" s="33">
        <v>6.63</v>
      </c>
      <c r="M90" s="33">
        <v>270</v>
      </c>
      <c r="N90" s="33">
        <v>4.01</v>
      </c>
      <c r="O90" s="33">
        <v>203</v>
      </c>
      <c r="P90" s="33">
        <v>3.02</v>
      </c>
      <c r="Q90" s="33" t="s">
        <v>50</v>
      </c>
      <c r="R90" s="33" t="s">
        <v>50</v>
      </c>
    </row>
    <row r="91" spans="1:18" ht="18">
      <c r="A91" s="33">
        <v>20190129</v>
      </c>
      <c r="B91" s="34" t="s">
        <v>49</v>
      </c>
      <c r="C91" s="33">
        <v>36285</v>
      </c>
      <c r="D91" s="33">
        <v>8206</v>
      </c>
      <c r="E91" s="33">
        <v>180</v>
      </c>
      <c r="F91" s="33">
        <v>51</v>
      </c>
      <c r="G91" s="33">
        <v>1993</v>
      </c>
      <c r="H91" s="33">
        <v>24.28</v>
      </c>
      <c r="I91" s="33">
        <v>1092</v>
      </c>
      <c r="J91" s="33">
        <v>13.3</v>
      </c>
      <c r="K91" s="33">
        <v>540</v>
      </c>
      <c r="L91" s="33">
        <v>6.58</v>
      </c>
      <c r="M91" s="33">
        <v>303</v>
      </c>
      <c r="N91" s="33">
        <v>3.69</v>
      </c>
      <c r="O91" s="33">
        <v>153</v>
      </c>
      <c r="P91" s="33">
        <v>1.86</v>
      </c>
      <c r="Q91" s="33" t="s">
        <v>50</v>
      </c>
      <c r="R91" s="33" t="s">
        <v>50</v>
      </c>
    </row>
    <row r="92" spans="1:18" ht="18">
      <c r="A92" s="33">
        <v>20190130</v>
      </c>
      <c r="B92" s="34" t="s">
        <v>49</v>
      </c>
      <c r="C92" s="33">
        <v>37158</v>
      </c>
      <c r="D92" s="33">
        <v>8354</v>
      </c>
      <c r="E92" s="33">
        <v>160</v>
      </c>
      <c r="F92" s="33">
        <v>59</v>
      </c>
      <c r="G92" s="33">
        <v>2116</v>
      </c>
      <c r="H92" s="33">
        <v>25.32</v>
      </c>
      <c r="I92" s="33">
        <v>1061</v>
      </c>
      <c r="J92" s="33">
        <v>12.7</v>
      </c>
      <c r="K92" s="33">
        <v>518</v>
      </c>
      <c r="L92" s="33">
        <v>6.2</v>
      </c>
      <c r="M92" s="33">
        <v>324</v>
      </c>
      <c r="N92" s="33">
        <v>3.87</v>
      </c>
      <c r="O92" s="33" t="s">
        <v>50</v>
      </c>
      <c r="P92" s="33" t="s">
        <v>50</v>
      </c>
      <c r="Q92" s="33" t="s">
        <v>50</v>
      </c>
      <c r="R92" s="33" t="s">
        <v>50</v>
      </c>
    </row>
    <row r="93" spans="1:18" ht="18">
      <c r="A93" s="33">
        <v>20190131</v>
      </c>
      <c r="B93" s="34" t="s">
        <v>49</v>
      </c>
      <c r="C93" s="33">
        <v>42288</v>
      </c>
      <c r="D93" s="33">
        <v>9574</v>
      </c>
      <c r="E93" s="33">
        <v>187</v>
      </c>
      <c r="F93" s="33">
        <v>54</v>
      </c>
      <c r="G93" s="33">
        <v>2359</v>
      </c>
      <c r="H93" s="33">
        <v>24.63</v>
      </c>
      <c r="I93" s="33">
        <v>1032</v>
      </c>
      <c r="J93" s="33">
        <v>10.77</v>
      </c>
      <c r="K93" s="33">
        <v>562</v>
      </c>
      <c r="L93" s="33">
        <v>5.87</v>
      </c>
      <c r="M93" s="33">
        <v>320</v>
      </c>
      <c r="N93" s="33">
        <v>3.34</v>
      </c>
      <c r="O93" s="33" t="s">
        <v>50</v>
      </c>
      <c r="P93" s="33" t="s">
        <v>50</v>
      </c>
      <c r="Q93" s="33" t="s">
        <v>50</v>
      </c>
      <c r="R93" s="33" t="s">
        <v>50</v>
      </c>
    </row>
    <row r="94" spans="1:18" ht="18">
      <c r="A94" s="33">
        <v>20190201</v>
      </c>
      <c r="B94" s="34" t="s">
        <v>49</v>
      </c>
      <c r="C94" s="33">
        <v>45753</v>
      </c>
      <c r="D94" s="33">
        <v>11147</v>
      </c>
      <c r="E94" s="33">
        <v>181</v>
      </c>
      <c r="F94" s="33">
        <v>100</v>
      </c>
      <c r="G94" s="33">
        <v>2582</v>
      </c>
      <c r="H94" s="33">
        <v>23.16</v>
      </c>
      <c r="I94" s="33">
        <v>1094</v>
      </c>
      <c r="J94" s="33">
        <v>9.81</v>
      </c>
      <c r="K94" s="33">
        <v>641</v>
      </c>
      <c r="L94" s="33">
        <v>5.75</v>
      </c>
      <c r="M94" s="33">
        <v>391</v>
      </c>
      <c r="N94" s="33">
        <v>3.5</v>
      </c>
      <c r="O94" s="33">
        <v>332</v>
      </c>
      <c r="P94" s="33">
        <v>2.97</v>
      </c>
      <c r="Q94" s="33">
        <v>240</v>
      </c>
      <c r="R94" s="33">
        <v>2.15</v>
      </c>
    </row>
    <row r="95" spans="1:18" ht="18">
      <c r="A95" s="33">
        <v>20190202</v>
      </c>
      <c r="B95" s="34" t="s">
        <v>49</v>
      </c>
      <c r="C95" s="33">
        <v>47411</v>
      </c>
      <c r="D95" s="33">
        <v>12729</v>
      </c>
      <c r="E95" s="33">
        <v>207</v>
      </c>
      <c r="F95" s="33">
        <v>135</v>
      </c>
      <c r="G95" s="33">
        <v>2771</v>
      </c>
      <c r="H95" s="33">
        <v>21.76</v>
      </c>
      <c r="I95" s="33">
        <v>1194</v>
      </c>
      <c r="J95" s="33">
        <v>9.3800000000000008</v>
      </c>
      <c r="K95" s="33">
        <v>788</v>
      </c>
      <c r="L95" s="33">
        <v>6.19</v>
      </c>
      <c r="M95" s="33">
        <v>512</v>
      </c>
      <c r="N95" s="33">
        <v>4.0199999999999996</v>
      </c>
      <c r="O95" s="33">
        <v>393</v>
      </c>
      <c r="P95" s="33">
        <v>3.08</v>
      </c>
      <c r="Q95" s="33">
        <v>275</v>
      </c>
      <c r="R95" s="33">
        <v>2.16</v>
      </c>
    </row>
    <row r="96" spans="1:18" ht="18">
      <c r="A96" s="33">
        <v>20190203</v>
      </c>
      <c r="B96" s="34" t="s">
        <v>49</v>
      </c>
      <c r="C96" s="33">
        <v>46185</v>
      </c>
      <c r="D96" s="33">
        <v>13237</v>
      </c>
      <c r="E96" s="33">
        <v>211</v>
      </c>
      <c r="F96" s="33">
        <v>109</v>
      </c>
      <c r="G96" s="33">
        <v>2782</v>
      </c>
      <c r="H96" s="33">
        <v>21.01</v>
      </c>
      <c r="I96" s="33">
        <v>1277</v>
      </c>
      <c r="J96" s="33">
        <v>9.64</v>
      </c>
      <c r="K96" s="33">
        <v>767</v>
      </c>
      <c r="L96" s="33">
        <v>5.79</v>
      </c>
      <c r="M96" s="33">
        <v>471</v>
      </c>
      <c r="N96" s="33">
        <v>3.55</v>
      </c>
      <c r="O96" s="33">
        <v>382</v>
      </c>
      <c r="P96" s="33">
        <v>2.88</v>
      </c>
      <c r="Q96" s="33">
        <v>257</v>
      </c>
      <c r="R96" s="33">
        <v>1.94</v>
      </c>
    </row>
    <row r="97" spans="1:18" ht="18">
      <c r="A97" s="33">
        <v>20190204</v>
      </c>
      <c r="B97" s="34" t="s">
        <v>49</v>
      </c>
      <c r="C97" s="33">
        <v>43511</v>
      </c>
      <c r="D97" s="33">
        <v>11809</v>
      </c>
      <c r="E97" s="33">
        <v>205</v>
      </c>
      <c r="F97" s="33">
        <v>147</v>
      </c>
      <c r="G97" s="33">
        <v>2555</v>
      </c>
      <c r="H97" s="33">
        <v>21.63</v>
      </c>
      <c r="I97" s="33">
        <v>1152</v>
      </c>
      <c r="J97" s="33">
        <v>9.75</v>
      </c>
      <c r="K97" s="33">
        <v>644</v>
      </c>
      <c r="L97" s="33">
        <v>5.45</v>
      </c>
      <c r="M97" s="33">
        <v>423</v>
      </c>
      <c r="N97" s="33">
        <v>3.58</v>
      </c>
      <c r="O97" s="33">
        <v>311</v>
      </c>
      <c r="P97" s="33">
        <v>2.63</v>
      </c>
      <c r="Q97" s="33">
        <v>236</v>
      </c>
      <c r="R97" s="33">
        <v>1.99</v>
      </c>
    </row>
    <row r="98" spans="1:18" ht="18">
      <c r="A98" s="33">
        <v>20190205</v>
      </c>
      <c r="B98" s="34" t="s">
        <v>49</v>
      </c>
      <c r="C98" s="33">
        <v>42194</v>
      </c>
      <c r="D98" s="33">
        <v>10989</v>
      </c>
      <c r="E98" s="33">
        <v>210</v>
      </c>
      <c r="F98" s="33">
        <v>80</v>
      </c>
      <c r="G98" s="33">
        <v>2407</v>
      </c>
      <c r="H98" s="33">
        <v>21.9</v>
      </c>
      <c r="I98" s="33">
        <v>1076</v>
      </c>
      <c r="J98" s="33">
        <v>9.7899999999999991</v>
      </c>
      <c r="K98" s="33">
        <v>577</v>
      </c>
      <c r="L98" s="33">
        <v>5.25</v>
      </c>
      <c r="M98" s="33">
        <v>371</v>
      </c>
      <c r="N98" s="33">
        <v>3.37</v>
      </c>
      <c r="O98" s="33">
        <v>294</v>
      </c>
      <c r="P98" s="33">
        <v>2.67</v>
      </c>
      <c r="Q98" s="33">
        <v>230</v>
      </c>
      <c r="R98" s="33">
        <v>2.09</v>
      </c>
    </row>
    <row r="99" spans="1:18" ht="18">
      <c r="A99" s="33">
        <v>20190206</v>
      </c>
      <c r="B99" s="34" t="s">
        <v>49</v>
      </c>
      <c r="C99" s="33">
        <v>42975</v>
      </c>
      <c r="D99" s="33">
        <v>11817</v>
      </c>
      <c r="E99" s="33">
        <v>184</v>
      </c>
      <c r="F99" s="33">
        <v>93</v>
      </c>
      <c r="G99" s="33">
        <v>2584</v>
      </c>
      <c r="H99" s="33">
        <v>21.86</v>
      </c>
      <c r="I99" s="33">
        <v>1192</v>
      </c>
      <c r="J99" s="33">
        <v>10.08</v>
      </c>
      <c r="K99" s="33">
        <v>610</v>
      </c>
      <c r="L99" s="33">
        <v>5.16</v>
      </c>
      <c r="M99" s="33">
        <v>386</v>
      </c>
      <c r="N99" s="33">
        <v>3.26</v>
      </c>
      <c r="O99" s="33">
        <v>295</v>
      </c>
      <c r="P99" s="33">
        <v>2.4900000000000002</v>
      </c>
      <c r="Q99" s="33">
        <v>238</v>
      </c>
      <c r="R99" s="33">
        <v>2.0099999999999998</v>
      </c>
    </row>
    <row r="100" spans="1:18" ht="18">
      <c r="A100" s="33">
        <v>20190207</v>
      </c>
      <c r="B100" s="34" t="s">
        <v>49</v>
      </c>
      <c r="C100" s="33">
        <v>44001</v>
      </c>
      <c r="D100" s="33">
        <v>13186</v>
      </c>
      <c r="E100" s="33">
        <v>165</v>
      </c>
      <c r="F100" s="33">
        <v>69</v>
      </c>
      <c r="G100" s="33">
        <v>2691</v>
      </c>
      <c r="H100" s="33">
        <v>20.399999999999999</v>
      </c>
      <c r="I100" s="33">
        <v>1223</v>
      </c>
      <c r="J100" s="33">
        <v>9.27</v>
      </c>
      <c r="K100" s="33">
        <v>648</v>
      </c>
      <c r="L100" s="33">
        <v>4.91</v>
      </c>
      <c r="M100" s="33">
        <v>404</v>
      </c>
      <c r="N100" s="33">
        <v>3.06</v>
      </c>
      <c r="O100" s="33">
        <v>300</v>
      </c>
      <c r="P100" s="33">
        <v>2.27</v>
      </c>
      <c r="Q100" s="33">
        <v>234</v>
      </c>
      <c r="R100" s="33">
        <v>1.77</v>
      </c>
    </row>
    <row r="101" spans="1:18" ht="18">
      <c r="A101" s="33">
        <v>20190208</v>
      </c>
      <c r="B101" s="34" t="s">
        <v>49</v>
      </c>
      <c r="C101" s="33">
        <v>43113</v>
      </c>
      <c r="D101" s="33">
        <v>11971</v>
      </c>
      <c r="E101" s="33">
        <v>168</v>
      </c>
      <c r="F101" s="33">
        <v>66</v>
      </c>
      <c r="G101" s="33">
        <v>2486</v>
      </c>
      <c r="H101" s="33">
        <v>20.76</v>
      </c>
      <c r="I101" s="33">
        <v>987</v>
      </c>
      <c r="J101" s="33">
        <v>8.24</v>
      </c>
      <c r="K101" s="33">
        <v>600</v>
      </c>
      <c r="L101" s="33">
        <v>5.01</v>
      </c>
      <c r="M101" s="33">
        <v>403</v>
      </c>
      <c r="N101" s="33">
        <v>3.36</v>
      </c>
      <c r="O101" s="33">
        <v>266</v>
      </c>
      <c r="P101" s="33">
        <v>2.2200000000000002</v>
      </c>
      <c r="Q101" s="33">
        <v>216</v>
      </c>
      <c r="R101" s="33">
        <v>1.8</v>
      </c>
    </row>
    <row r="102" spans="1:18" ht="18">
      <c r="A102" s="33">
        <v>20190209</v>
      </c>
      <c r="B102" s="34" t="s">
        <v>49</v>
      </c>
      <c r="C102" s="33">
        <v>47010</v>
      </c>
      <c r="D102" s="33">
        <v>15125</v>
      </c>
      <c r="E102" s="33">
        <v>248</v>
      </c>
      <c r="F102" s="33">
        <v>96</v>
      </c>
      <c r="G102" s="33">
        <v>3007</v>
      </c>
      <c r="H102" s="33">
        <v>19.88</v>
      </c>
      <c r="I102" s="33">
        <v>1185</v>
      </c>
      <c r="J102" s="33">
        <v>7.83</v>
      </c>
      <c r="K102" s="33">
        <v>813</v>
      </c>
      <c r="L102" s="33">
        <v>5.37</v>
      </c>
      <c r="M102" s="33">
        <v>487</v>
      </c>
      <c r="N102" s="33">
        <v>3.21</v>
      </c>
      <c r="O102" s="33">
        <v>352</v>
      </c>
      <c r="P102" s="33">
        <v>2.3199999999999998</v>
      </c>
      <c r="Q102" s="33">
        <v>246</v>
      </c>
      <c r="R102" s="33">
        <v>1.62</v>
      </c>
    </row>
    <row r="103" spans="1:18" ht="18">
      <c r="A103" s="33">
        <v>20190210</v>
      </c>
      <c r="B103" s="34" t="s">
        <v>49</v>
      </c>
      <c r="C103" s="33">
        <v>45052</v>
      </c>
      <c r="D103" s="33">
        <v>13318</v>
      </c>
      <c r="E103" s="33">
        <v>219</v>
      </c>
      <c r="F103" s="33">
        <v>87</v>
      </c>
      <c r="G103" s="33">
        <v>2518</v>
      </c>
      <c r="H103" s="33">
        <v>18.899999999999999</v>
      </c>
      <c r="I103" s="33">
        <v>1186</v>
      </c>
      <c r="J103" s="33">
        <v>8.9</v>
      </c>
      <c r="K103" s="33">
        <v>746</v>
      </c>
      <c r="L103" s="33">
        <v>5.6</v>
      </c>
      <c r="M103" s="33">
        <v>439</v>
      </c>
      <c r="N103" s="33">
        <v>3.29</v>
      </c>
      <c r="O103" s="33">
        <v>320</v>
      </c>
      <c r="P103" s="33">
        <v>2.4</v>
      </c>
      <c r="Q103" s="33">
        <v>226</v>
      </c>
      <c r="R103" s="33">
        <v>1.69</v>
      </c>
    </row>
    <row r="104" spans="1:18" ht="18">
      <c r="A104" s="33">
        <v>20190211</v>
      </c>
      <c r="B104" s="34" t="s">
        <v>49</v>
      </c>
      <c r="C104" s="33">
        <v>41424</v>
      </c>
      <c r="D104" s="33">
        <v>11015</v>
      </c>
      <c r="E104" s="33">
        <v>172</v>
      </c>
      <c r="F104" s="33">
        <v>90</v>
      </c>
      <c r="G104" s="33">
        <v>2229</v>
      </c>
      <c r="H104" s="33">
        <v>20.23</v>
      </c>
      <c r="I104" s="33">
        <v>928</v>
      </c>
      <c r="J104" s="33">
        <v>8.42</v>
      </c>
      <c r="K104" s="33">
        <v>531</v>
      </c>
      <c r="L104" s="33">
        <v>4.82</v>
      </c>
      <c r="M104" s="33">
        <v>331</v>
      </c>
      <c r="N104" s="33">
        <v>3</v>
      </c>
      <c r="O104" s="33">
        <v>246</v>
      </c>
      <c r="P104" s="33">
        <v>2.23</v>
      </c>
      <c r="Q104" s="33">
        <v>188</v>
      </c>
      <c r="R104" s="33">
        <v>1.7</v>
      </c>
    </row>
    <row r="105" spans="1:18" ht="18">
      <c r="A105" s="33">
        <v>20190212</v>
      </c>
      <c r="B105" s="34" t="s">
        <v>49</v>
      </c>
      <c r="C105" s="33">
        <v>38451</v>
      </c>
      <c r="D105" s="33">
        <v>8426</v>
      </c>
      <c r="E105" s="33">
        <v>160</v>
      </c>
      <c r="F105" s="33">
        <v>58</v>
      </c>
      <c r="G105" s="33">
        <v>1730</v>
      </c>
      <c r="H105" s="33">
        <v>20.53</v>
      </c>
      <c r="I105" s="33">
        <v>755</v>
      </c>
      <c r="J105" s="33">
        <v>8.9600000000000009</v>
      </c>
      <c r="K105" s="33">
        <v>448</v>
      </c>
      <c r="L105" s="33">
        <v>5.31</v>
      </c>
      <c r="M105" s="33">
        <v>263</v>
      </c>
      <c r="N105" s="33">
        <v>3.12</v>
      </c>
      <c r="O105" s="33">
        <v>186</v>
      </c>
      <c r="P105" s="33">
        <v>2.2000000000000002</v>
      </c>
      <c r="Q105" s="33">
        <v>153</v>
      </c>
      <c r="R105" s="33">
        <v>1.81</v>
      </c>
    </row>
    <row r="106" spans="1:18" ht="18">
      <c r="A106" s="33">
        <v>20190213</v>
      </c>
      <c r="B106" s="34" t="s">
        <v>49</v>
      </c>
      <c r="C106" s="33">
        <v>38277</v>
      </c>
      <c r="D106" s="33">
        <v>8813</v>
      </c>
      <c r="E106" s="33">
        <v>231</v>
      </c>
      <c r="F106" s="33">
        <v>98</v>
      </c>
      <c r="G106" s="33">
        <v>1837</v>
      </c>
      <c r="H106" s="33">
        <v>20.84</v>
      </c>
      <c r="I106" s="33">
        <v>844</v>
      </c>
      <c r="J106" s="33">
        <v>9.57</v>
      </c>
      <c r="K106" s="33">
        <v>475</v>
      </c>
      <c r="L106" s="33">
        <v>5.38</v>
      </c>
      <c r="M106" s="33">
        <v>285</v>
      </c>
      <c r="N106" s="33">
        <v>3.23</v>
      </c>
      <c r="O106" s="33">
        <v>221</v>
      </c>
      <c r="P106" s="33">
        <v>2.5</v>
      </c>
      <c r="Q106" s="33">
        <v>167</v>
      </c>
      <c r="R106" s="33">
        <v>1.89</v>
      </c>
    </row>
    <row r="107" spans="1:18" ht="18">
      <c r="A107" s="33">
        <v>20190214</v>
      </c>
      <c r="B107" s="34" t="s">
        <v>49</v>
      </c>
      <c r="C107" s="33">
        <v>36513</v>
      </c>
      <c r="D107" s="33">
        <v>7564</v>
      </c>
      <c r="E107" s="33">
        <v>241</v>
      </c>
      <c r="F107" s="33">
        <v>104</v>
      </c>
      <c r="G107" s="33">
        <v>1646</v>
      </c>
      <c r="H107" s="33">
        <v>21.76</v>
      </c>
      <c r="I107" s="33">
        <v>745</v>
      </c>
      <c r="J107" s="33">
        <v>9.84</v>
      </c>
      <c r="K107" s="33">
        <v>426</v>
      </c>
      <c r="L107" s="33">
        <v>5.63</v>
      </c>
      <c r="M107" s="33">
        <v>255</v>
      </c>
      <c r="N107" s="33">
        <v>3.37</v>
      </c>
      <c r="O107" s="33">
        <v>200</v>
      </c>
      <c r="P107" s="33">
        <v>2.64</v>
      </c>
      <c r="Q107" s="33">
        <v>156</v>
      </c>
      <c r="R107" s="33">
        <v>2.06</v>
      </c>
    </row>
    <row r="108" spans="1:18" ht="18">
      <c r="A108" s="33">
        <v>20190215</v>
      </c>
      <c r="B108" s="34" t="s">
        <v>49</v>
      </c>
      <c r="C108" s="33">
        <v>36984</v>
      </c>
      <c r="D108" s="33">
        <v>7764</v>
      </c>
      <c r="E108" s="33">
        <v>243</v>
      </c>
      <c r="F108" s="33">
        <v>126</v>
      </c>
      <c r="G108" s="33">
        <v>1656</v>
      </c>
      <c r="H108" s="33">
        <v>21.32</v>
      </c>
      <c r="I108" s="33">
        <v>711</v>
      </c>
      <c r="J108" s="33">
        <v>9.15</v>
      </c>
      <c r="K108" s="33">
        <v>396</v>
      </c>
      <c r="L108" s="33">
        <v>5.0999999999999996</v>
      </c>
      <c r="M108" s="33">
        <v>261</v>
      </c>
      <c r="N108" s="33">
        <v>3.36</v>
      </c>
      <c r="O108" s="33">
        <v>187</v>
      </c>
      <c r="P108" s="33">
        <v>2.4</v>
      </c>
      <c r="Q108" s="33">
        <v>145</v>
      </c>
      <c r="R108" s="33">
        <v>1.86</v>
      </c>
    </row>
    <row r="109" spans="1:18" ht="18">
      <c r="A109" s="33">
        <v>20190216</v>
      </c>
      <c r="B109" s="34" t="s">
        <v>49</v>
      </c>
      <c r="C109" s="33">
        <v>38939</v>
      </c>
      <c r="D109" s="33">
        <v>8814</v>
      </c>
      <c r="E109" s="33">
        <v>278</v>
      </c>
      <c r="F109" s="33">
        <v>119</v>
      </c>
      <c r="G109" s="33">
        <v>2019</v>
      </c>
      <c r="H109" s="33">
        <v>22.9</v>
      </c>
      <c r="I109" s="33">
        <v>862</v>
      </c>
      <c r="J109" s="33">
        <v>9.77</v>
      </c>
      <c r="K109" s="33">
        <v>545</v>
      </c>
      <c r="L109" s="33">
        <v>6.18</v>
      </c>
      <c r="M109" s="33">
        <v>322</v>
      </c>
      <c r="N109" s="33">
        <v>3.65</v>
      </c>
      <c r="O109" s="33">
        <v>241</v>
      </c>
      <c r="P109" s="33">
        <v>2.73</v>
      </c>
      <c r="Q109" s="33">
        <v>174</v>
      </c>
      <c r="R109" s="33">
        <v>1.97</v>
      </c>
    </row>
    <row r="110" spans="1:18" ht="18">
      <c r="A110" s="33">
        <v>20190217</v>
      </c>
      <c r="B110" s="34" t="s">
        <v>49</v>
      </c>
      <c r="C110" s="33">
        <v>37854</v>
      </c>
      <c r="D110" s="33">
        <v>7766</v>
      </c>
      <c r="E110" s="33">
        <v>268</v>
      </c>
      <c r="F110" s="33">
        <v>120</v>
      </c>
      <c r="G110" s="33">
        <v>1637</v>
      </c>
      <c r="H110" s="33">
        <v>21.07</v>
      </c>
      <c r="I110" s="33">
        <v>766</v>
      </c>
      <c r="J110" s="33">
        <v>9.86</v>
      </c>
      <c r="K110" s="33">
        <v>482</v>
      </c>
      <c r="L110" s="33">
        <v>6.2</v>
      </c>
      <c r="M110" s="33">
        <v>298</v>
      </c>
      <c r="N110" s="33">
        <v>3.83</v>
      </c>
      <c r="O110" s="33">
        <v>220</v>
      </c>
      <c r="P110" s="33">
        <v>2.83</v>
      </c>
      <c r="Q110" s="33">
        <v>181</v>
      </c>
      <c r="R110" s="33">
        <v>2.33</v>
      </c>
    </row>
    <row r="111" spans="1:18" ht="18">
      <c r="A111" s="33">
        <v>20190218</v>
      </c>
      <c r="B111" s="34" t="s">
        <v>49</v>
      </c>
      <c r="C111" s="33">
        <v>36691</v>
      </c>
      <c r="D111" s="33">
        <v>7558</v>
      </c>
      <c r="E111" s="33">
        <v>278</v>
      </c>
      <c r="F111" s="33">
        <v>113</v>
      </c>
      <c r="G111" s="33">
        <v>1772</v>
      </c>
      <c r="H111" s="33">
        <v>23.44</v>
      </c>
      <c r="I111" s="33">
        <v>829</v>
      </c>
      <c r="J111" s="33">
        <v>10.96</v>
      </c>
      <c r="K111" s="33">
        <v>464</v>
      </c>
      <c r="L111" s="33">
        <v>6.13</v>
      </c>
      <c r="M111" s="33">
        <v>305</v>
      </c>
      <c r="N111" s="33">
        <v>4.03</v>
      </c>
      <c r="O111" s="33">
        <v>209</v>
      </c>
      <c r="P111" s="33">
        <v>2.76</v>
      </c>
      <c r="Q111" s="33">
        <v>154</v>
      </c>
      <c r="R111" s="33">
        <v>2.0299999999999998</v>
      </c>
    </row>
    <row r="112" spans="1:18" ht="17">
      <c r="A112">
        <v>20190219</v>
      </c>
      <c r="B112" s="35" t="s">
        <v>49</v>
      </c>
      <c r="C112">
        <v>36218</v>
      </c>
      <c r="D112">
        <v>7084</v>
      </c>
      <c r="E112">
        <v>298</v>
      </c>
      <c r="F112">
        <v>142</v>
      </c>
      <c r="G112">
        <v>1580</v>
      </c>
      <c r="H112">
        <v>22.3</v>
      </c>
      <c r="I112">
        <v>814</v>
      </c>
      <c r="J112">
        <v>11.49</v>
      </c>
      <c r="K112">
        <v>425</v>
      </c>
      <c r="L112">
        <v>5.99</v>
      </c>
      <c r="M112">
        <v>261</v>
      </c>
      <c r="N112">
        <v>3.68</v>
      </c>
      <c r="O112">
        <v>194</v>
      </c>
      <c r="P112">
        <v>2.73</v>
      </c>
      <c r="Q112">
        <v>150</v>
      </c>
      <c r="R112">
        <v>2.11</v>
      </c>
    </row>
    <row r="113" spans="1:18" ht="17">
      <c r="A113">
        <v>20190220</v>
      </c>
      <c r="B113" s="35" t="s">
        <v>49</v>
      </c>
      <c r="C113">
        <v>36714</v>
      </c>
      <c r="D113">
        <v>7702</v>
      </c>
      <c r="E113">
        <v>255</v>
      </c>
      <c r="F113">
        <v>105</v>
      </c>
      <c r="G113">
        <v>1760</v>
      </c>
      <c r="H113">
        <v>22.85</v>
      </c>
      <c r="I113">
        <v>802</v>
      </c>
      <c r="J113">
        <v>10.41</v>
      </c>
      <c r="K113">
        <v>450</v>
      </c>
      <c r="L113">
        <v>5.84</v>
      </c>
      <c r="M113">
        <v>285</v>
      </c>
      <c r="N113">
        <v>3.7</v>
      </c>
      <c r="O113">
        <v>229</v>
      </c>
      <c r="P113">
        <v>2.97</v>
      </c>
      <c r="Q113">
        <v>170</v>
      </c>
      <c r="R113">
        <v>2.2000000000000002</v>
      </c>
    </row>
    <row r="114" spans="1:18" ht="17">
      <c r="A114">
        <v>20190221</v>
      </c>
      <c r="B114" s="35" t="s">
        <v>49</v>
      </c>
      <c r="C114">
        <v>36011</v>
      </c>
      <c r="D114">
        <v>6920</v>
      </c>
      <c r="E114">
        <v>242</v>
      </c>
      <c r="F114">
        <v>109</v>
      </c>
      <c r="G114">
        <v>1666</v>
      </c>
      <c r="H114">
        <v>24.07</v>
      </c>
      <c r="I114">
        <v>734</v>
      </c>
      <c r="J114">
        <v>10.6</v>
      </c>
      <c r="K114">
        <v>452</v>
      </c>
      <c r="L114">
        <v>6.53</v>
      </c>
      <c r="M114">
        <v>278</v>
      </c>
      <c r="N114">
        <v>4.01</v>
      </c>
      <c r="O114">
        <v>229</v>
      </c>
      <c r="P114">
        <v>3.3</v>
      </c>
      <c r="Q114">
        <v>135</v>
      </c>
      <c r="R114">
        <v>1.95</v>
      </c>
    </row>
    <row r="115" spans="1:18" ht="17">
      <c r="A115">
        <v>20190222</v>
      </c>
      <c r="B115" s="35" t="s">
        <v>49</v>
      </c>
      <c r="C115">
        <v>35550</v>
      </c>
      <c r="D115">
        <v>5383</v>
      </c>
      <c r="E115">
        <v>243</v>
      </c>
      <c r="F115">
        <v>163</v>
      </c>
      <c r="G115">
        <v>1282</v>
      </c>
      <c r="H115">
        <v>23.81</v>
      </c>
      <c r="I115">
        <v>611</v>
      </c>
      <c r="J115">
        <v>11.35</v>
      </c>
      <c r="K115">
        <v>387</v>
      </c>
      <c r="L115">
        <v>7.18</v>
      </c>
      <c r="M115">
        <v>240</v>
      </c>
      <c r="N115">
        <v>4.45</v>
      </c>
      <c r="O115">
        <v>193</v>
      </c>
      <c r="P115">
        <v>3.58</v>
      </c>
      <c r="Q115" t="s">
        <v>50</v>
      </c>
      <c r="R115" t="s">
        <v>50</v>
      </c>
    </row>
    <row r="116" spans="1:18" ht="17">
      <c r="A116">
        <v>20190223</v>
      </c>
      <c r="B116" s="35" t="s">
        <v>49</v>
      </c>
      <c r="C116">
        <v>33899</v>
      </c>
      <c r="D116">
        <v>5080</v>
      </c>
      <c r="E116">
        <v>232</v>
      </c>
      <c r="F116">
        <v>94</v>
      </c>
      <c r="G116">
        <v>1191</v>
      </c>
      <c r="H116">
        <v>23.44</v>
      </c>
      <c r="I116">
        <v>544</v>
      </c>
      <c r="J116">
        <v>10.7</v>
      </c>
      <c r="K116">
        <v>386</v>
      </c>
      <c r="L116">
        <v>7.59</v>
      </c>
      <c r="M116">
        <v>262</v>
      </c>
      <c r="N116">
        <v>5.15</v>
      </c>
      <c r="O116">
        <v>195</v>
      </c>
      <c r="P116">
        <v>3.83</v>
      </c>
      <c r="Q116" t="s">
        <v>50</v>
      </c>
      <c r="R116" t="s">
        <v>50</v>
      </c>
    </row>
    <row r="117" spans="1:18" ht="17">
      <c r="A117">
        <v>20190224</v>
      </c>
      <c r="B117" s="35" t="s">
        <v>49</v>
      </c>
      <c r="C117">
        <v>32902</v>
      </c>
      <c r="D117">
        <v>4793</v>
      </c>
      <c r="E117">
        <v>196</v>
      </c>
      <c r="F117">
        <v>89</v>
      </c>
      <c r="G117">
        <v>1085</v>
      </c>
      <c r="H117">
        <v>22.63</v>
      </c>
      <c r="I117">
        <v>572</v>
      </c>
      <c r="J117">
        <v>11.93</v>
      </c>
      <c r="K117">
        <v>372</v>
      </c>
      <c r="L117">
        <v>7.76</v>
      </c>
      <c r="M117">
        <v>264</v>
      </c>
      <c r="N117">
        <v>5.5</v>
      </c>
      <c r="O117">
        <v>200</v>
      </c>
      <c r="P117">
        <v>4.17</v>
      </c>
      <c r="Q117" t="s">
        <v>50</v>
      </c>
      <c r="R117" t="s">
        <v>50</v>
      </c>
    </row>
    <row r="118" spans="1:18" ht="17">
      <c r="A118">
        <v>20190225</v>
      </c>
      <c r="B118" s="35" t="s">
        <v>49</v>
      </c>
      <c r="C118">
        <v>30299</v>
      </c>
      <c r="D118">
        <v>3478</v>
      </c>
      <c r="E118">
        <v>158</v>
      </c>
      <c r="F118">
        <v>68</v>
      </c>
      <c r="G118">
        <v>868</v>
      </c>
      <c r="H118">
        <v>24.95</v>
      </c>
      <c r="I118">
        <v>468</v>
      </c>
      <c r="J118">
        <v>13.45</v>
      </c>
      <c r="K118">
        <v>283</v>
      </c>
      <c r="L118">
        <v>8.1300000000000008</v>
      </c>
      <c r="M118">
        <v>178</v>
      </c>
      <c r="N118">
        <v>5.1100000000000003</v>
      </c>
      <c r="O118">
        <v>143</v>
      </c>
      <c r="P118">
        <v>4.1100000000000003</v>
      </c>
      <c r="Q118" t="s">
        <v>50</v>
      </c>
      <c r="R118" t="s">
        <v>50</v>
      </c>
    </row>
    <row r="119" spans="1:18" ht="17">
      <c r="A119">
        <v>20190226</v>
      </c>
      <c r="B119" s="35" t="s">
        <v>49</v>
      </c>
      <c r="C119">
        <v>29549</v>
      </c>
      <c r="D119">
        <v>3171</v>
      </c>
      <c r="E119">
        <v>112</v>
      </c>
      <c r="F119">
        <v>40</v>
      </c>
      <c r="G119">
        <v>864</v>
      </c>
      <c r="H119">
        <v>27.24</v>
      </c>
      <c r="I119">
        <v>465</v>
      </c>
      <c r="J119">
        <v>14.66</v>
      </c>
      <c r="K119">
        <v>280</v>
      </c>
      <c r="L119">
        <v>8.83</v>
      </c>
      <c r="M119">
        <v>197</v>
      </c>
      <c r="N119">
        <v>6.21</v>
      </c>
      <c r="O119">
        <v>153</v>
      </c>
      <c r="P119">
        <v>4.82</v>
      </c>
      <c r="Q119" t="s">
        <v>50</v>
      </c>
      <c r="R119" t="s">
        <v>50</v>
      </c>
    </row>
    <row r="120" spans="1:18" ht="17">
      <c r="A120">
        <v>20190227</v>
      </c>
      <c r="B120" s="35" t="s">
        <v>49</v>
      </c>
      <c r="C120">
        <v>29373</v>
      </c>
      <c r="D120">
        <v>3493</v>
      </c>
      <c r="E120">
        <v>122</v>
      </c>
      <c r="F120">
        <v>48</v>
      </c>
      <c r="G120">
        <v>889</v>
      </c>
      <c r="H120">
        <v>25.45</v>
      </c>
      <c r="I120">
        <v>448</v>
      </c>
      <c r="J120">
        <v>12.82</v>
      </c>
      <c r="K120">
        <v>258</v>
      </c>
      <c r="L120">
        <v>7.38</v>
      </c>
      <c r="M120">
        <v>179</v>
      </c>
      <c r="N120">
        <v>5.12</v>
      </c>
      <c r="O120">
        <v>146</v>
      </c>
      <c r="P120">
        <v>4.17</v>
      </c>
      <c r="Q120" t="s">
        <v>50</v>
      </c>
      <c r="R120" t="s">
        <v>50</v>
      </c>
    </row>
    <row r="121" spans="1:18" ht="17">
      <c r="A121">
        <v>20190228</v>
      </c>
      <c r="B121" s="35" t="s">
        <v>49</v>
      </c>
      <c r="C121">
        <v>29349</v>
      </c>
      <c r="D121">
        <v>3306</v>
      </c>
      <c r="E121">
        <v>134</v>
      </c>
      <c r="F121">
        <v>63</v>
      </c>
      <c r="G121">
        <v>882</v>
      </c>
      <c r="H121">
        <v>26.67</v>
      </c>
      <c r="I121">
        <v>480</v>
      </c>
      <c r="J121">
        <v>14.51</v>
      </c>
      <c r="K121">
        <v>286</v>
      </c>
      <c r="L121">
        <v>8.65</v>
      </c>
      <c r="M121">
        <v>197</v>
      </c>
      <c r="N121">
        <v>5.95</v>
      </c>
      <c r="O121">
        <v>150</v>
      </c>
      <c r="P121">
        <v>4.53</v>
      </c>
      <c r="Q121" t="s">
        <v>50</v>
      </c>
      <c r="R121" t="s">
        <v>50</v>
      </c>
    </row>
    <row r="122" spans="1:18" ht="17">
      <c r="A122">
        <v>20190301</v>
      </c>
      <c r="B122" s="35" t="s">
        <v>49</v>
      </c>
      <c r="C122">
        <v>29445</v>
      </c>
      <c r="D122">
        <v>3587</v>
      </c>
      <c r="E122">
        <v>142</v>
      </c>
      <c r="F122">
        <v>58</v>
      </c>
      <c r="G122">
        <v>907</v>
      </c>
      <c r="H122">
        <v>25.28</v>
      </c>
      <c r="I122">
        <v>456</v>
      </c>
      <c r="J122">
        <v>12.71</v>
      </c>
      <c r="K122">
        <v>279</v>
      </c>
      <c r="L122">
        <v>7.77</v>
      </c>
      <c r="M122">
        <v>179</v>
      </c>
      <c r="N122">
        <v>4.99</v>
      </c>
      <c r="O122">
        <v>150</v>
      </c>
      <c r="P122">
        <v>4.18</v>
      </c>
      <c r="Q122" t="s">
        <v>50</v>
      </c>
      <c r="R122" t="s">
        <v>50</v>
      </c>
    </row>
    <row r="123" spans="1:18" ht="17">
      <c r="A123">
        <v>20190302</v>
      </c>
      <c r="B123" s="35" t="s">
        <v>49</v>
      </c>
      <c r="C123">
        <v>30258</v>
      </c>
      <c r="D123">
        <v>4367</v>
      </c>
      <c r="E123">
        <v>148</v>
      </c>
      <c r="F123">
        <v>56</v>
      </c>
      <c r="G123">
        <v>1093</v>
      </c>
      <c r="H123">
        <v>25.02</v>
      </c>
      <c r="I123">
        <v>519</v>
      </c>
      <c r="J123">
        <v>11.88</v>
      </c>
      <c r="K123">
        <v>377</v>
      </c>
      <c r="L123">
        <v>8.6300000000000008</v>
      </c>
      <c r="M123">
        <v>234</v>
      </c>
      <c r="N123">
        <v>5.35</v>
      </c>
      <c r="O123">
        <v>128</v>
      </c>
      <c r="P123">
        <v>2.93</v>
      </c>
      <c r="Q123" t="s">
        <v>50</v>
      </c>
      <c r="R123" t="s">
        <v>50</v>
      </c>
    </row>
    <row r="124" spans="1:18" ht="17">
      <c r="A124">
        <v>20190303</v>
      </c>
      <c r="B124" s="35" t="s">
        <v>49</v>
      </c>
      <c r="C124">
        <v>29924</v>
      </c>
      <c r="D124">
        <v>4187</v>
      </c>
      <c r="E124">
        <v>155</v>
      </c>
      <c r="F124">
        <v>59</v>
      </c>
      <c r="G124">
        <v>997</v>
      </c>
      <c r="H124">
        <v>23.81</v>
      </c>
      <c r="I124">
        <v>569</v>
      </c>
      <c r="J124">
        <v>13.58</v>
      </c>
      <c r="K124">
        <v>388</v>
      </c>
      <c r="L124">
        <v>9.26</v>
      </c>
      <c r="M124">
        <v>255</v>
      </c>
      <c r="N124">
        <v>6.09</v>
      </c>
      <c r="O124" t="s">
        <v>50</v>
      </c>
      <c r="P124" t="s">
        <v>50</v>
      </c>
      <c r="Q124" t="s">
        <v>50</v>
      </c>
      <c r="R124" t="s">
        <v>50</v>
      </c>
    </row>
    <row r="125" spans="1:18" ht="17">
      <c r="A125">
        <v>20190304</v>
      </c>
      <c r="B125" s="35" t="s">
        <v>49</v>
      </c>
      <c r="C125">
        <v>28338</v>
      </c>
      <c r="D125">
        <v>3525</v>
      </c>
      <c r="E125">
        <v>130</v>
      </c>
      <c r="F125">
        <v>58</v>
      </c>
      <c r="G125">
        <v>887</v>
      </c>
      <c r="H125">
        <v>25.16</v>
      </c>
      <c r="I125">
        <v>471</v>
      </c>
      <c r="J125">
        <v>13.36</v>
      </c>
      <c r="K125">
        <v>282</v>
      </c>
      <c r="L125">
        <v>8</v>
      </c>
      <c r="M125">
        <v>193</v>
      </c>
      <c r="N125">
        <v>5.47</v>
      </c>
      <c r="O125" t="s">
        <v>50</v>
      </c>
      <c r="P125" t="s">
        <v>50</v>
      </c>
      <c r="Q125" t="s">
        <v>50</v>
      </c>
      <c r="R125" t="s">
        <v>50</v>
      </c>
    </row>
    <row r="126" spans="1:18" ht="17">
      <c r="A126">
        <v>20190305</v>
      </c>
      <c r="B126" s="35" t="s">
        <v>49</v>
      </c>
      <c r="C126">
        <v>28240</v>
      </c>
      <c r="D126">
        <v>3419</v>
      </c>
      <c r="E126">
        <v>109</v>
      </c>
      <c r="F126">
        <v>42</v>
      </c>
      <c r="G126">
        <v>857</v>
      </c>
      <c r="H126">
        <v>25.06</v>
      </c>
      <c r="I126">
        <v>455</v>
      </c>
      <c r="J126">
        <v>13.3</v>
      </c>
      <c r="K126">
        <v>310</v>
      </c>
      <c r="L126">
        <v>9.06</v>
      </c>
      <c r="M126">
        <v>212</v>
      </c>
      <c r="N126">
        <v>6.2</v>
      </c>
      <c r="O126" t="s">
        <v>50</v>
      </c>
      <c r="P126" t="s">
        <v>50</v>
      </c>
      <c r="Q126" t="s">
        <v>50</v>
      </c>
      <c r="R126" t="s">
        <v>50</v>
      </c>
    </row>
    <row r="127" spans="1:18" ht="17">
      <c r="A127">
        <v>20190306</v>
      </c>
      <c r="B127" s="35" t="s">
        <v>49</v>
      </c>
      <c r="C127">
        <v>27720</v>
      </c>
      <c r="D127">
        <v>2972</v>
      </c>
      <c r="E127">
        <v>162</v>
      </c>
      <c r="F127">
        <v>54</v>
      </c>
      <c r="G127">
        <v>747</v>
      </c>
      <c r="H127">
        <v>25.13</v>
      </c>
      <c r="I127">
        <v>393</v>
      </c>
      <c r="J127">
        <v>13.22</v>
      </c>
      <c r="K127">
        <v>237</v>
      </c>
      <c r="L127">
        <v>7.97</v>
      </c>
      <c r="M127">
        <v>144</v>
      </c>
      <c r="N127">
        <v>4.84</v>
      </c>
      <c r="O127" t="s">
        <v>50</v>
      </c>
      <c r="P127" t="s">
        <v>50</v>
      </c>
      <c r="Q127" t="s">
        <v>50</v>
      </c>
      <c r="R127" t="s">
        <v>50</v>
      </c>
    </row>
    <row r="128" spans="1:18" ht="17">
      <c r="A128">
        <v>20190307</v>
      </c>
      <c r="B128" s="35" t="s">
        <v>49</v>
      </c>
      <c r="C128">
        <v>28044</v>
      </c>
      <c r="D128">
        <v>3558</v>
      </c>
      <c r="E128">
        <v>129</v>
      </c>
      <c r="F128">
        <v>66</v>
      </c>
      <c r="G128">
        <v>888</v>
      </c>
      <c r="H128">
        <v>24.95</v>
      </c>
      <c r="I128">
        <v>468</v>
      </c>
      <c r="J128">
        <v>13.15</v>
      </c>
      <c r="K128">
        <v>281</v>
      </c>
      <c r="L128">
        <v>7.89</v>
      </c>
      <c r="M128">
        <v>171</v>
      </c>
      <c r="N128">
        <v>4.8</v>
      </c>
      <c r="O128" t="s">
        <v>50</v>
      </c>
      <c r="P128" t="s">
        <v>50</v>
      </c>
      <c r="Q128" t="s">
        <v>50</v>
      </c>
      <c r="R128" t="s">
        <v>50</v>
      </c>
    </row>
    <row r="129" spans="1:18" ht="17">
      <c r="A129">
        <v>20190308</v>
      </c>
      <c r="B129" s="35" t="s">
        <v>49</v>
      </c>
      <c r="C129">
        <v>28077</v>
      </c>
      <c r="D129">
        <v>3424</v>
      </c>
      <c r="E129">
        <v>100</v>
      </c>
      <c r="F129">
        <v>37</v>
      </c>
      <c r="G129">
        <v>875</v>
      </c>
      <c r="H129">
        <v>25.55</v>
      </c>
      <c r="I129">
        <v>411</v>
      </c>
      <c r="J129">
        <v>12</v>
      </c>
      <c r="K129">
        <v>277</v>
      </c>
      <c r="L129">
        <v>8.08</v>
      </c>
      <c r="M129">
        <v>204</v>
      </c>
      <c r="N129">
        <v>5.95</v>
      </c>
      <c r="O129" t="s">
        <v>50</v>
      </c>
      <c r="P129" t="s">
        <v>50</v>
      </c>
      <c r="Q129" t="s">
        <v>50</v>
      </c>
      <c r="R129" t="s">
        <v>50</v>
      </c>
    </row>
    <row r="130" spans="1:18" ht="17">
      <c r="A130">
        <v>20190309</v>
      </c>
      <c r="B130" s="35" t="s">
        <v>49</v>
      </c>
      <c r="C130">
        <v>29451</v>
      </c>
      <c r="D130">
        <v>3699</v>
      </c>
      <c r="E130">
        <v>167</v>
      </c>
      <c r="F130">
        <v>65</v>
      </c>
      <c r="G130">
        <v>915</v>
      </c>
      <c r="H130">
        <v>24.73</v>
      </c>
      <c r="I130">
        <v>481</v>
      </c>
      <c r="J130">
        <v>13</v>
      </c>
      <c r="K130">
        <v>335</v>
      </c>
      <c r="L130">
        <v>9.0500000000000007</v>
      </c>
      <c r="M130">
        <v>160</v>
      </c>
      <c r="N130">
        <v>4.32</v>
      </c>
      <c r="O130" t="s">
        <v>50</v>
      </c>
      <c r="P130" t="s">
        <v>50</v>
      </c>
      <c r="Q130" t="s">
        <v>50</v>
      </c>
      <c r="R130" t="s">
        <v>50</v>
      </c>
    </row>
    <row r="131" spans="1:18" ht="17">
      <c r="A131">
        <v>20190310</v>
      </c>
      <c r="B131" s="35" t="s">
        <v>49</v>
      </c>
      <c r="C131">
        <v>28891</v>
      </c>
      <c r="D131">
        <v>3970</v>
      </c>
      <c r="E131">
        <v>121</v>
      </c>
      <c r="F131">
        <v>54</v>
      </c>
      <c r="G131">
        <v>917</v>
      </c>
      <c r="H131">
        <v>23.09</v>
      </c>
      <c r="I131">
        <v>520</v>
      </c>
      <c r="J131">
        <v>13.09</v>
      </c>
      <c r="K131">
        <v>314</v>
      </c>
      <c r="L131">
        <v>7.9</v>
      </c>
      <c r="M131" t="s">
        <v>50</v>
      </c>
      <c r="N131" t="s">
        <v>50</v>
      </c>
      <c r="O131" t="s">
        <v>50</v>
      </c>
      <c r="P131" t="s">
        <v>50</v>
      </c>
      <c r="Q131" t="s">
        <v>50</v>
      </c>
      <c r="R131" t="s">
        <v>50</v>
      </c>
    </row>
    <row r="132" spans="1:18" ht="17">
      <c r="A132">
        <v>20190311</v>
      </c>
      <c r="B132" s="35" t="s">
        <v>49</v>
      </c>
      <c r="C132">
        <v>27089</v>
      </c>
      <c r="D132">
        <v>3110</v>
      </c>
      <c r="E132">
        <v>113</v>
      </c>
      <c r="F132">
        <v>27</v>
      </c>
      <c r="G132">
        <v>725</v>
      </c>
      <c r="H132">
        <v>23.31</v>
      </c>
      <c r="I132">
        <v>378</v>
      </c>
      <c r="J132">
        <v>12.15</v>
      </c>
      <c r="K132">
        <v>219</v>
      </c>
      <c r="L132">
        <v>7.04</v>
      </c>
      <c r="M132" t="s">
        <v>50</v>
      </c>
      <c r="N132" t="s">
        <v>50</v>
      </c>
      <c r="O132" t="s">
        <v>50</v>
      </c>
      <c r="P132" t="s">
        <v>50</v>
      </c>
      <c r="Q132" t="s">
        <v>50</v>
      </c>
      <c r="R132" t="s">
        <v>50</v>
      </c>
    </row>
    <row r="133" spans="1:18" ht="17">
      <c r="A133">
        <v>20190312</v>
      </c>
      <c r="B133" s="35" t="s">
        <v>49</v>
      </c>
      <c r="C133">
        <v>26901</v>
      </c>
      <c r="D133">
        <v>3114</v>
      </c>
      <c r="E133">
        <v>112</v>
      </c>
      <c r="F133">
        <v>49</v>
      </c>
      <c r="G133">
        <v>802</v>
      </c>
      <c r="H133">
        <v>25.75</v>
      </c>
      <c r="I133">
        <v>398</v>
      </c>
      <c r="J133">
        <v>12.78</v>
      </c>
      <c r="K133">
        <v>259</v>
      </c>
      <c r="L133">
        <v>8.31</v>
      </c>
      <c r="M133" t="s">
        <v>50</v>
      </c>
      <c r="N133" t="s">
        <v>50</v>
      </c>
      <c r="O133" t="s">
        <v>50</v>
      </c>
      <c r="P133" t="s">
        <v>50</v>
      </c>
      <c r="Q133" t="s">
        <v>50</v>
      </c>
      <c r="R133" t="s">
        <v>50</v>
      </c>
    </row>
    <row r="134" spans="1:18" ht="17">
      <c r="A134">
        <v>20190313</v>
      </c>
      <c r="B134" s="35" t="s">
        <v>49</v>
      </c>
      <c r="C134">
        <v>27122</v>
      </c>
      <c r="D134">
        <v>2883</v>
      </c>
      <c r="E134">
        <v>120</v>
      </c>
      <c r="F134">
        <v>34</v>
      </c>
      <c r="G134">
        <v>678</v>
      </c>
      <c r="H134">
        <v>23.51</v>
      </c>
      <c r="I134">
        <v>340</v>
      </c>
      <c r="J134">
        <v>11.79</v>
      </c>
      <c r="K134">
        <v>210</v>
      </c>
      <c r="L134">
        <v>7.28</v>
      </c>
      <c r="M134" t="s">
        <v>50</v>
      </c>
      <c r="N134" t="s">
        <v>50</v>
      </c>
      <c r="O134" t="s">
        <v>50</v>
      </c>
      <c r="P134" t="s">
        <v>50</v>
      </c>
      <c r="Q134" t="s">
        <v>50</v>
      </c>
      <c r="R134" t="s">
        <v>50</v>
      </c>
    </row>
    <row r="135" spans="1:18" ht="17">
      <c r="A135">
        <v>20190314</v>
      </c>
      <c r="B135" s="35" t="s">
        <v>49</v>
      </c>
      <c r="C135">
        <v>26059</v>
      </c>
      <c r="D135">
        <v>2702</v>
      </c>
      <c r="E135">
        <v>123</v>
      </c>
      <c r="F135">
        <v>33</v>
      </c>
      <c r="G135">
        <v>670</v>
      </c>
      <c r="H135">
        <v>24.79</v>
      </c>
      <c r="I135">
        <v>330</v>
      </c>
      <c r="J135">
        <v>12.21</v>
      </c>
      <c r="K135">
        <v>204</v>
      </c>
      <c r="L135">
        <v>7.54</v>
      </c>
      <c r="M135" t="s">
        <v>50</v>
      </c>
      <c r="N135" t="s">
        <v>50</v>
      </c>
      <c r="O135" t="s">
        <v>50</v>
      </c>
      <c r="P135" t="s">
        <v>50</v>
      </c>
      <c r="Q135" t="s">
        <v>50</v>
      </c>
      <c r="R135" t="s">
        <v>50</v>
      </c>
    </row>
    <row r="136" spans="1:18" ht="17">
      <c r="A136">
        <v>20190315</v>
      </c>
      <c r="B136" s="35" t="s">
        <v>49</v>
      </c>
      <c r="C136">
        <v>25953</v>
      </c>
      <c r="D136">
        <v>2737</v>
      </c>
      <c r="E136">
        <v>90</v>
      </c>
      <c r="F136">
        <v>24</v>
      </c>
      <c r="G136">
        <v>708</v>
      </c>
      <c r="H136">
        <v>25.86</v>
      </c>
      <c r="I136">
        <v>367</v>
      </c>
      <c r="J136">
        <v>13.4</v>
      </c>
      <c r="K136">
        <v>229</v>
      </c>
      <c r="L136">
        <v>8.36</v>
      </c>
      <c r="M136" t="s">
        <v>50</v>
      </c>
      <c r="N136" t="s">
        <v>50</v>
      </c>
      <c r="O136" t="s">
        <v>50</v>
      </c>
      <c r="P136" t="s">
        <v>50</v>
      </c>
      <c r="Q136" t="s">
        <v>50</v>
      </c>
      <c r="R136" t="s">
        <v>50</v>
      </c>
    </row>
    <row r="137" spans="1:18" ht="17">
      <c r="A137">
        <v>20190316</v>
      </c>
      <c r="B137" s="35" t="s">
        <v>49</v>
      </c>
      <c r="C137">
        <v>27061</v>
      </c>
      <c r="D137">
        <v>3656</v>
      </c>
      <c r="E137">
        <v>124</v>
      </c>
      <c r="F137">
        <v>33</v>
      </c>
      <c r="G137">
        <v>945</v>
      </c>
      <c r="H137">
        <v>25.84</v>
      </c>
      <c r="I137">
        <v>465</v>
      </c>
      <c r="J137">
        <v>12.71</v>
      </c>
      <c r="K137">
        <v>229</v>
      </c>
      <c r="L137">
        <v>6.26</v>
      </c>
      <c r="M137" t="s">
        <v>50</v>
      </c>
      <c r="N137" t="s">
        <v>50</v>
      </c>
      <c r="O137" t="s">
        <v>50</v>
      </c>
      <c r="P137" t="s">
        <v>50</v>
      </c>
      <c r="Q137" t="s">
        <v>50</v>
      </c>
      <c r="R137" t="s">
        <v>50</v>
      </c>
    </row>
    <row r="138" spans="1:18" ht="17">
      <c r="A138">
        <v>20190317</v>
      </c>
      <c r="B138" s="35" t="s">
        <v>49</v>
      </c>
      <c r="C138">
        <v>26957</v>
      </c>
      <c r="D138">
        <v>3699</v>
      </c>
      <c r="E138">
        <v>107</v>
      </c>
      <c r="F138">
        <v>33</v>
      </c>
      <c r="G138">
        <v>852</v>
      </c>
      <c r="H138">
        <v>23.03</v>
      </c>
      <c r="I138">
        <v>462</v>
      </c>
      <c r="J138">
        <v>12.48</v>
      </c>
      <c r="K138" t="s">
        <v>50</v>
      </c>
      <c r="L138" t="s">
        <v>50</v>
      </c>
      <c r="M138" t="s">
        <v>50</v>
      </c>
      <c r="N138" t="s">
        <v>50</v>
      </c>
      <c r="O138" t="s">
        <v>50</v>
      </c>
      <c r="P138" t="s">
        <v>50</v>
      </c>
      <c r="Q138" t="s">
        <v>50</v>
      </c>
      <c r="R138" t="s">
        <v>50</v>
      </c>
    </row>
    <row r="139" spans="1:18" ht="17">
      <c r="A139">
        <v>20190318</v>
      </c>
      <c r="B139" s="35" t="s">
        <v>49</v>
      </c>
      <c r="C139">
        <v>26020</v>
      </c>
      <c r="D139">
        <v>2991</v>
      </c>
      <c r="E139">
        <v>104</v>
      </c>
      <c r="F139">
        <v>21</v>
      </c>
      <c r="G139">
        <v>748</v>
      </c>
      <c r="H139">
        <v>25</v>
      </c>
      <c r="I139">
        <v>423</v>
      </c>
      <c r="J139">
        <v>14.14</v>
      </c>
      <c r="K139" t="s">
        <v>50</v>
      </c>
      <c r="L139" t="s">
        <v>50</v>
      </c>
      <c r="M139" t="s">
        <v>50</v>
      </c>
      <c r="N139" t="s">
        <v>50</v>
      </c>
      <c r="O139" t="s">
        <v>50</v>
      </c>
      <c r="P139" t="s">
        <v>50</v>
      </c>
      <c r="Q139" t="s">
        <v>50</v>
      </c>
      <c r="R139" t="s">
        <v>50</v>
      </c>
    </row>
    <row r="140" spans="1:18" ht="17">
      <c r="A140">
        <v>20190319</v>
      </c>
      <c r="B140" s="35" t="s">
        <v>49</v>
      </c>
      <c r="C140">
        <v>25501</v>
      </c>
      <c r="D140">
        <v>2896</v>
      </c>
      <c r="E140">
        <v>127</v>
      </c>
      <c r="F140">
        <v>30</v>
      </c>
      <c r="G140">
        <v>700</v>
      </c>
      <c r="H140">
        <v>24.17</v>
      </c>
      <c r="I140">
        <v>370</v>
      </c>
      <c r="J140">
        <v>12.77</v>
      </c>
      <c r="K140" t="s">
        <v>50</v>
      </c>
      <c r="L140" t="s">
        <v>50</v>
      </c>
      <c r="M140" t="s">
        <v>50</v>
      </c>
      <c r="N140" t="s">
        <v>50</v>
      </c>
      <c r="O140" t="s">
        <v>50</v>
      </c>
      <c r="P140" t="s">
        <v>50</v>
      </c>
      <c r="Q140" t="s">
        <v>50</v>
      </c>
      <c r="R140" t="s">
        <v>50</v>
      </c>
    </row>
    <row r="141" spans="1:18" ht="17">
      <c r="A141">
        <v>20190320</v>
      </c>
      <c r="B141" s="35" t="s">
        <v>49</v>
      </c>
      <c r="C141">
        <v>25530</v>
      </c>
      <c r="D141">
        <v>3128</v>
      </c>
      <c r="E141">
        <v>98</v>
      </c>
      <c r="F141">
        <v>28</v>
      </c>
      <c r="G141">
        <v>741</v>
      </c>
      <c r="H141">
        <v>23.68</v>
      </c>
      <c r="I141">
        <v>278</v>
      </c>
      <c r="J141">
        <v>8.8800000000000008</v>
      </c>
      <c r="K141" t="s">
        <v>50</v>
      </c>
      <c r="L141" t="s">
        <v>50</v>
      </c>
      <c r="M141" t="s">
        <v>50</v>
      </c>
      <c r="N141" t="s">
        <v>50</v>
      </c>
      <c r="O141" t="s">
        <v>50</v>
      </c>
      <c r="P141" t="s">
        <v>50</v>
      </c>
      <c r="Q141" t="s">
        <v>50</v>
      </c>
      <c r="R141" t="s">
        <v>50</v>
      </c>
    </row>
    <row r="142" spans="1:18" ht="17">
      <c r="A142">
        <v>20190321</v>
      </c>
      <c r="B142" s="35" t="s">
        <v>49</v>
      </c>
      <c r="C142">
        <v>25522</v>
      </c>
      <c r="D142">
        <v>3238</v>
      </c>
      <c r="E142">
        <v>104</v>
      </c>
      <c r="F142">
        <v>40</v>
      </c>
      <c r="G142">
        <v>785</v>
      </c>
      <c r="H142">
        <v>24.24</v>
      </c>
      <c r="I142" t="s">
        <v>50</v>
      </c>
      <c r="J142" t="s">
        <v>50</v>
      </c>
      <c r="K142" t="s">
        <v>50</v>
      </c>
      <c r="L142" t="s">
        <v>50</v>
      </c>
      <c r="M142" t="s">
        <v>50</v>
      </c>
      <c r="N142" t="s">
        <v>50</v>
      </c>
      <c r="O142" t="s">
        <v>50</v>
      </c>
      <c r="P142" t="s">
        <v>50</v>
      </c>
      <c r="Q142" t="s">
        <v>50</v>
      </c>
      <c r="R142" t="s">
        <v>50</v>
      </c>
    </row>
    <row r="143" spans="1:18" ht="17">
      <c r="A143">
        <v>20190322</v>
      </c>
      <c r="B143" s="35" t="s">
        <v>49</v>
      </c>
      <c r="C143">
        <v>25180</v>
      </c>
      <c r="D143">
        <v>2933</v>
      </c>
      <c r="E143">
        <v>116</v>
      </c>
      <c r="F143">
        <v>33</v>
      </c>
      <c r="G143">
        <v>557</v>
      </c>
      <c r="H143">
        <v>18.989999999999998</v>
      </c>
      <c r="I143" t="s">
        <v>50</v>
      </c>
      <c r="J143" t="s">
        <v>50</v>
      </c>
      <c r="K143" t="s">
        <v>50</v>
      </c>
      <c r="L143" t="s">
        <v>50</v>
      </c>
      <c r="M143" t="s">
        <v>50</v>
      </c>
      <c r="N143" t="s">
        <v>50</v>
      </c>
      <c r="O143" t="s">
        <v>50</v>
      </c>
      <c r="P143" t="s">
        <v>50</v>
      </c>
      <c r="Q143" t="s">
        <v>50</v>
      </c>
      <c r="R143" t="s">
        <v>50</v>
      </c>
    </row>
    <row r="144" spans="1:18" ht="17">
      <c r="A144">
        <v>20190323</v>
      </c>
      <c r="B144" s="35" t="s">
        <v>49</v>
      </c>
      <c r="C144">
        <v>17961</v>
      </c>
      <c r="D144">
        <v>1276</v>
      </c>
      <c r="E144">
        <v>47</v>
      </c>
      <c r="F144">
        <v>14</v>
      </c>
      <c r="G144" t="s">
        <v>50</v>
      </c>
      <c r="H144" t="s">
        <v>50</v>
      </c>
      <c r="I144" t="s">
        <v>50</v>
      </c>
      <c r="J144" t="s">
        <v>50</v>
      </c>
      <c r="K144" t="s">
        <v>50</v>
      </c>
      <c r="L144" t="s">
        <v>50</v>
      </c>
      <c r="M144" t="s">
        <v>50</v>
      </c>
      <c r="N144" t="s">
        <v>50</v>
      </c>
      <c r="O144" t="s">
        <v>50</v>
      </c>
      <c r="P144" t="s">
        <v>50</v>
      </c>
      <c r="Q144" t="s">
        <v>50</v>
      </c>
      <c r="R144" t="s">
        <v>50</v>
      </c>
    </row>
  </sheetData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44"/>
  <sheetViews>
    <sheetView zoomScaleNormal="100" workbookViewId="0">
      <selection sqref="A1:M27"/>
    </sheetView>
  </sheetViews>
  <sheetFormatPr baseColWidth="10" defaultColWidth="8.83203125" defaultRowHeight="15"/>
  <cols>
    <col min="1" max="1" width="11" bestFit="1" customWidth="1"/>
    <col min="2" max="2" width="6.5" bestFit="1" customWidth="1"/>
    <col min="3" max="3" width="10.6640625" bestFit="1" customWidth="1"/>
    <col min="4" max="4" width="8.5" bestFit="1" customWidth="1"/>
    <col min="5" max="5" width="8.6640625" bestFit="1" customWidth="1"/>
    <col min="6" max="6" width="11.5" bestFit="1" customWidth="1"/>
    <col min="7" max="10" width="10.6640625" bestFit="1" customWidth="1"/>
    <col min="11" max="11" width="9.6640625" bestFit="1" customWidth="1"/>
    <col min="12" max="12" width="9.83203125" bestFit="1" customWidth="1"/>
    <col min="13" max="1025" width="8.83203125" customWidth="1"/>
  </cols>
  <sheetData>
    <row r="1" spans="1:12" ht="54">
      <c r="A1" s="31" t="s">
        <v>0</v>
      </c>
      <c r="B1" s="31" t="s">
        <v>34</v>
      </c>
      <c r="C1" s="31" t="s">
        <v>51</v>
      </c>
      <c r="D1" s="32" t="s">
        <v>35</v>
      </c>
      <c r="E1" s="31" t="s">
        <v>52</v>
      </c>
      <c r="F1" s="31" t="s">
        <v>53</v>
      </c>
      <c r="G1" s="31" t="s">
        <v>54</v>
      </c>
      <c r="H1" s="31" t="s">
        <v>55</v>
      </c>
      <c r="I1" s="31" t="s">
        <v>56</v>
      </c>
      <c r="J1" s="31" t="s">
        <v>57</v>
      </c>
      <c r="K1" s="32" t="s">
        <v>58</v>
      </c>
      <c r="L1" s="32" t="s">
        <v>59</v>
      </c>
    </row>
    <row r="2" spans="1:12" ht="18">
      <c r="A2" s="36">
        <v>20181101</v>
      </c>
      <c r="B2" s="37" t="s">
        <v>49</v>
      </c>
      <c r="C2" s="36">
        <v>2.97</v>
      </c>
      <c r="D2" s="36">
        <v>295</v>
      </c>
      <c r="E2" s="36">
        <v>3</v>
      </c>
      <c r="F2" s="36">
        <v>1</v>
      </c>
      <c r="G2" s="36">
        <v>3</v>
      </c>
      <c r="H2" s="36">
        <v>3</v>
      </c>
      <c r="I2" s="36">
        <v>3</v>
      </c>
      <c r="J2" s="38">
        <v>1.01E-2</v>
      </c>
      <c r="K2" s="36">
        <v>0.99</v>
      </c>
      <c r="L2" s="36">
        <v>0.01</v>
      </c>
    </row>
    <row r="3" spans="1:12" ht="18">
      <c r="A3" s="33">
        <v>20181102</v>
      </c>
      <c r="B3" s="34" t="s">
        <v>49</v>
      </c>
      <c r="C3" s="33">
        <v>7.96</v>
      </c>
      <c r="D3" s="33">
        <v>609</v>
      </c>
      <c r="E3" s="33">
        <v>5</v>
      </c>
      <c r="F3" s="33">
        <v>2</v>
      </c>
      <c r="G3" s="33">
        <v>4</v>
      </c>
      <c r="H3" s="33">
        <v>4</v>
      </c>
      <c r="I3" s="33">
        <v>2</v>
      </c>
      <c r="J3" s="39">
        <v>6.4999999999999997E-3</v>
      </c>
      <c r="K3" s="33">
        <v>1.99</v>
      </c>
      <c r="L3" s="33">
        <v>0.01</v>
      </c>
    </row>
    <row r="4" spans="1:12" ht="18">
      <c r="A4" s="33">
        <v>20181103</v>
      </c>
      <c r="B4" s="34" t="s">
        <v>49</v>
      </c>
      <c r="C4" s="33">
        <v>1.98</v>
      </c>
      <c r="D4" s="33">
        <v>777</v>
      </c>
      <c r="E4" s="33">
        <v>7</v>
      </c>
      <c r="F4" s="33">
        <v>2</v>
      </c>
      <c r="G4" s="33">
        <v>2</v>
      </c>
      <c r="H4" s="33">
        <v>2</v>
      </c>
      <c r="I4" s="33">
        <v>2</v>
      </c>
      <c r="J4" s="39">
        <v>2.5000000000000001E-3</v>
      </c>
      <c r="K4" s="33">
        <v>0.99</v>
      </c>
      <c r="L4" s="33">
        <v>0</v>
      </c>
    </row>
    <row r="5" spans="1:12" ht="18">
      <c r="A5" s="33">
        <v>20181104</v>
      </c>
      <c r="B5" s="34" t="s">
        <v>49</v>
      </c>
      <c r="C5" s="33">
        <v>56.88</v>
      </c>
      <c r="D5" s="33">
        <v>933</v>
      </c>
      <c r="E5" s="33">
        <v>13</v>
      </c>
      <c r="F5" s="33">
        <v>2</v>
      </c>
      <c r="G5" s="33">
        <v>8</v>
      </c>
      <c r="H5" s="33">
        <v>12</v>
      </c>
      <c r="I5" s="33">
        <v>7</v>
      </c>
      <c r="J5" s="39">
        <v>8.5000000000000006E-3</v>
      </c>
      <c r="K5" s="33">
        <v>7.11</v>
      </c>
      <c r="L5" s="33">
        <v>0.06</v>
      </c>
    </row>
    <row r="6" spans="1:12" ht="18">
      <c r="A6" s="33">
        <v>20181105</v>
      </c>
      <c r="B6" s="34" t="s">
        <v>49</v>
      </c>
      <c r="C6" s="33">
        <v>76.760000000000005</v>
      </c>
      <c r="D6" s="33">
        <v>2331</v>
      </c>
      <c r="E6" s="33">
        <v>30</v>
      </c>
      <c r="F6" s="33">
        <v>2</v>
      </c>
      <c r="G6" s="33">
        <v>19</v>
      </c>
      <c r="H6" s="33">
        <v>24</v>
      </c>
      <c r="I6" s="33">
        <v>18</v>
      </c>
      <c r="J6" s="39">
        <v>8.0999999999999996E-3</v>
      </c>
      <c r="K6" s="33">
        <v>4.04</v>
      </c>
      <c r="L6" s="33">
        <v>0.03</v>
      </c>
    </row>
    <row r="7" spans="1:12" ht="18">
      <c r="A7" s="33">
        <v>20181106</v>
      </c>
      <c r="B7" s="34" t="s">
        <v>49</v>
      </c>
      <c r="C7" s="33">
        <v>79.78</v>
      </c>
      <c r="D7" s="33">
        <v>2089</v>
      </c>
      <c r="E7" s="33">
        <v>40</v>
      </c>
      <c r="F7" s="33">
        <v>2</v>
      </c>
      <c r="G7" s="33">
        <v>16</v>
      </c>
      <c r="H7" s="33">
        <v>22</v>
      </c>
      <c r="I7" s="33">
        <v>12</v>
      </c>
      <c r="J7" s="39">
        <v>7.6E-3</v>
      </c>
      <c r="K7" s="33">
        <v>4.9800000000000004</v>
      </c>
      <c r="L7" s="33">
        <v>0.03</v>
      </c>
    </row>
    <row r="8" spans="1:12" ht="18">
      <c r="A8" s="33">
        <v>20181107</v>
      </c>
      <c r="B8" s="34" t="s">
        <v>49</v>
      </c>
      <c r="C8" s="33">
        <v>96.59</v>
      </c>
      <c r="D8" s="33">
        <v>2023</v>
      </c>
      <c r="E8" s="33">
        <v>65</v>
      </c>
      <c r="F8" s="33">
        <v>2</v>
      </c>
      <c r="G8" s="33">
        <v>30</v>
      </c>
      <c r="H8" s="33">
        <v>41</v>
      </c>
      <c r="I8" s="33">
        <v>28</v>
      </c>
      <c r="J8" s="39">
        <v>1.4800000000000001E-2</v>
      </c>
      <c r="K8" s="33">
        <v>3.21</v>
      </c>
      <c r="L8" s="33">
        <v>0.04</v>
      </c>
    </row>
    <row r="9" spans="1:12" ht="18">
      <c r="A9" s="33">
        <v>20181108</v>
      </c>
      <c r="B9" s="34" t="s">
        <v>49</v>
      </c>
      <c r="C9" s="33">
        <v>163.47</v>
      </c>
      <c r="D9" s="33">
        <v>2257</v>
      </c>
      <c r="E9" s="33">
        <v>89</v>
      </c>
      <c r="F9" s="33">
        <v>2</v>
      </c>
      <c r="G9" s="33">
        <v>39</v>
      </c>
      <c r="H9" s="33">
        <v>53</v>
      </c>
      <c r="I9" s="33">
        <v>30</v>
      </c>
      <c r="J9" s="39">
        <v>1.72E-2</v>
      </c>
      <c r="K9" s="33">
        <v>4.1900000000000004</v>
      </c>
      <c r="L9" s="33">
        <v>7.0000000000000007E-2</v>
      </c>
    </row>
    <row r="10" spans="1:12" ht="18">
      <c r="A10" s="33">
        <v>20181109</v>
      </c>
      <c r="B10" s="34" t="s">
        <v>49</v>
      </c>
      <c r="C10" s="33">
        <v>109.59</v>
      </c>
      <c r="D10" s="33">
        <v>2219</v>
      </c>
      <c r="E10" s="33">
        <v>110</v>
      </c>
      <c r="F10" s="33">
        <v>3</v>
      </c>
      <c r="G10" s="33">
        <v>36</v>
      </c>
      <c r="H10" s="33">
        <v>41</v>
      </c>
      <c r="I10" s="33">
        <v>31</v>
      </c>
      <c r="J10" s="39">
        <v>1.6199999999999999E-2</v>
      </c>
      <c r="K10" s="33">
        <v>3.04</v>
      </c>
      <c r="L10" s="33">
        <v>0.04</v>
      </c>
    </row>
    <row r="11" spans="1:12" ht="18">
      <c r="A11" s="33">
        <v>20181110</v>
      </c>
      <c r="B11" s="34" t="s">
        <v>49</v>
      </c>
      <c r="C11" s="33">
        <v>225.42</v>
      </c>
      <c r="D11" s="33">
        <v>1994</v>
      </c>
      <c r="E11" s="33">
        <v>139</v>
      </c>
      <c r="F11" s="33">
        <v>3</v>
      </c>
      <c r="G11" s="33">
        <v>44</v>
      </c>
      <c r="H11" s="33">
        <v>58</v>
      </c>
      <c r="I11" s="33">
        <v>33</v>
      </c>
      <c r="J11" s="39">
        <v>2.1999999999999999E-2</v>
      </c>
      <c r="K11" s="33">
        <v>5.12</v>
      </c>
      <c r="L11" s="33">
        <v>0.11</v>
      </c>
    </row>
    <row r="12" spans="1:12" ht="18">
      <c r="A12" s="33">
        <v>20181111</v>
      </c>
      <c r="B12" s="34" t="s">
        <v>49</v>
      </c>
      <c r="C12" s="33">
        <v>200.51</v>
      </c>
      <c r="D12" s="33">
        <v>1881</v>
      </c>
      <c r="E12" s="33">
        <v>165</v>
      </c>
      <c r="F12" s="33">
        <v>5</v>
      </c>
      <c r="G12" s="33">
        <v>40</v>
      </c>
      <c r="H12" s="33">
        <v>49</v>
      </c>
      <c r="I12" s="33">
        <v>30</v>
      </c>
      <c r="J12" s="39">
        <v>2.12E-2</v>
      </c>
      <c r="K12" s="33">
        <v>5.01</v>
      </c>
      <c r="L12" s="33">
        <v>0.1</v>
      </c>
    </row>
    <row r="13" spans="1:12" ht="18">
      <c r="A13" s="33">
        <v>20181112</v>
      </c>
      <c r="B13" s="34" t="s">
        <v>49</v>
      </c>
      <c r="C13" s="33">
        <v>137.53</v>
      </c>
      <c r="D13" s="33">
        <v>2070</v>
      </c>
      <c r="E13" s="33">
        <v>175</v>
      </c>
      <c r="F13" s="33">
        <v>7</v>
      </c>
      <c r="G13" s="33">
        <v>37</v>
      </c>
      <c r="H13" s="33">
        <v>47</v>
      </c>
      <c r="I13" s="33">
        <v>28</v>
      </c>
      <c r="J13" s="39">
        <v>1.78E-2</v>
      </c>
      <c r="K13" s="33">
        <v>3.71</v>
      </c>
      <c r="L13" s="33">
        <v>0.06</v>
      </c>
    </row>
    <row r="14" spans="1:12" ht="18">
      <c r="A14" s="33">
        <v>20181113</v>
      </c>
      <c r="B14" s="34" t="s">
        <v>49</v>
      </c>
      <c r="C14" s="33">
        <v>166.6</v>
      </c>
      <c r="D14" s="33">
        <v>2649</v>
      </c>
      <c r="E14" s="33">
        <v>189</v>
      </c>
      <c r="F14" s="33">
        <v>12</v>
      </c>
      <c r="G14" s="33">
        <v>28</v>
      </c>
      <c r="H14" s="33">
        <v>40</v>
      </c>
      <c r="I14" s="33">
        <v>21</v>
      </c>
      <c r="J14" s="39">
        <v>1.0500000000000001E-2</v>
      </c>
      <c r="K14" s="33">
        <v>5.95</v>
      </c>
      <c r="L14" s="33">
        <v>0.06</v>
      </c>
    </row>
    <row r="15" spans="1:12" ht="18">
      <c r="A15" s="33">
        <v>20181114</v>
      </c>
      <c r="B15" s="34" t="s">
        <v>49</v>
      </c>
      <c r="C15" s="33">
        <v>620.22</v>
      </c>
      <c r="D15" s="33">
        <v>4746</v>
      </c>
      <c r="E15" s="33">
        <v>224</v>
      </c>
      <c r="F15" s="33">
        <v>21</v>
      </c>
      <c r="G15" s="33">
        <v>51</v>
      </c>
      <c r="H15" s="33">
        <v>78</v>
      </c>
      <c r="I15" s="33">
        <v>42</v>
      </c>
      <c r="J15" s="39">
        <v>1.0699999999999999E-2</v>
      </c>
      <c r="K15" s="33">
        <v>12.16</v>
      </c>
      <c r="L15" s="33">
        <v>0.13</v>
      </c>
    </row>
    <row r="16" spans="1:12" ht="18">
      <c r="A16" s="33">
        <v>20181115</v>
      </c>
      <c r="B16" s="34" t="s">
        <v>49</v>
      </c>
      <c r="C16" s="33">
        <v>1317.76</v>
      </c>
      <c r="D16" s="33">
        <v>6102</v>
      </c>
      <c r="E16" s="33">
        <v>286</v>
      </c>
      <c r="F16" s="33">
        <v>24</v>
      </c>
      <c r="G16" s="33">
        <v>81</v>
      </c>
      <c r="H16" s="33">
        <v>124</v>
      </c>
      <c r="I16" s="33">
        <v>69</v>
      </c>
      <c r="J16" s="39">
        <v>1.32E-2</v>
      </c>
      <c r="K16" s="33">
        <v>16.260000000000002</v>
      </c>
      <c r="L16" s="33">
        <v>0.21</v>
      </c>
    </row>
    <row r="17" spans="1:12" ht="18">
      <c r="A17" s="33">
        <v>20181116</v>
      </c>
      <c r="B17" s="34" t="s">
        <v>49</v>
      </c>
      <c r="C17" s="33">
        <v>1060.6400000000001</v>
      </c>
      <c r="D17" s="33">
        <v>6794</v>
      </c>
      <c r="E17" s="33">
        <v>348</v>
      </c>
      <c r="F17" s="33">
        <v>29</v>
      </c>
      <c r="G17" s="33">
        <v>102</v>
      </c>
      <c r="H17" s="33">
        <v>136</v>
      </c>
      <c r="I17" s="33">
        <v>83</v>
      </c>
      <c r="J17" s="39">
        <v>1.4999999999999999E-2</v>
      </c>
      <c r="K17" s="33">
        <v>10.39</v>
      </c>
      <c r="L17" s="33">
        <v>0.15</v>
      </c>
    </row>
    <row r="18" spans="1:12" ht="18">
      <c r="A18" s="33">
        <v>20181117</v>
      </c>
      <c r="B18" s="34" t="s">
        <v>49</v>
      </c>
      <c r="C18" s="33">
        <v>792.48</v>
      </c>
      <c r="D18" s="33">
        <v>8065</v>
      </c>
      <c r="E18" s="33">
        <v>385</v>
      </c>
      <c r="F18" s="33">
        <v>40</v>
      </c>
      <c r="G18" s="33">
        <v>109</v>
      </c>
      <c r="H18" s="33">
        <v>152</v>
      </c>
      <c r="I18" s="33">
        <v>72</v>
      </c>
      <c r="J18" s="39">
        <v>1.35E-2</v>
      </c>
      <c r="K18" s="33">
        <v>7.27</v>
      </c>
      <c r="L18" s="33">
        <v>0.09</v>
      </c>
    </row>
    <row r="19" spans="1:12" ht="18">
      <c r="A19" s="33">
        <v>20181118</v>
      </c>
      <c r="B19" s="34" t="s">
        <v>49</v>
      </c>
      <c r="C19" s="33">
        <v>1470.05</v>
      </c>
      <c r="D19" s="33">
        <v>8283</v>
      </c>
      <c r="E19" s="33">
        <v>452</v>
      </c>
      <c r="F19" s="33">
        <v>45</v>
      </c>
      <c r="G19" s="33">
        <v>124</v>
      </c>
      <c r="H19" s="33">
        <v>195</v>
      </c>
      <c r="I19" s="33">
        <v>95</v>
      </c>
      <c r="J19" s="39">
        <v>1.49E-2</v>
      </c>
      <c r="K19" s="33">
        <v>11.85</v>
      </c>
      <c r="L19" s="33">
        <v>0.17</v>
      </c>
    </row>
    <row r="20" spans="1:12" ht="18">
      <c r="A20" s="33">
        <v>20181119</v>
      </c>
      <c r="B20" s="34" t="s">
        <v>49</v>
      </c>
      <c r="C20" s="33">
        <v>521.52</v>
      </c>
      <c r="D20" s="33">
        <v>8623</v>
      </c>
      <c r="E20" s="33">
        <v>525</v>
      </c>
      <c r="F20" s="33">
        <v>50</v>
      </c>
      <c r="G20" s="33">
        <v>119</v>
      </c>
      <c r="H20" s="33">
        <v>148</v>
      </c>
      <c r="I20" s="33">
        <v>93</v>
      </c>
      <c r="J20" s="39">
        <v>1.38E-2</v>
      </c>
      <c r="K20" s="33">
        <v>4.38</v>
      </c>
      <c r="L20" s="33">
        <v>0.06</v>
      </c>
    </row>
    <row r="21" spans="1:12" ht="18">
      <c r="A21" s="33">
        <v>20181120</v>
      </c>
      <c r="B21" s="34" t="s">
        <v>49</v>
      </c>
      <c r="C21" s="33">
        <v>821.22</v>
      </c>
      <c r="D21" s="33">
        <v>10039</v>
      </c>
      <c r="E21" s="33">
        <v>574</v>
      </c>
      <c r="F21" s="33">
        <v>60</v>
      </c>
      <c r="G21" s="33">
        <v>120</v>
      </c>
      <c r="H21" s="33">
        <v>178</v>
      </c>
      <c r="I21" s="33">
        <v>96</v>
      </c>
      <c r="J21" s="39">
        <v>1.1900000000000001E-2</v>
      </c>
      <c r="K21" s="33">
        <v>6.84</v>
      </c>
      <c r="L21" s="33">
        <v>0.08</v>
      </c>
    </row>
    <row r="22" spans="1:12" ht="18">
      <c r="A22" s="33">
        <v>20181121</v>
      </c>
      <c r="B22" s="34" t="s">
        <v>49</v>
      </c>
      <c r="C22" s="33">
        <v>933.15</v>
      </c>
      <c r="D22" s="33">
        <v>11245</v>
      </c>
      <c r="E22" s="33">
        <v>644</v>
      </c>
      <c r="F22" s="33">
        <v>80</v>
      </c>
      <c r="G22" s="33">
        <v>120</v>
      </c>
      <c r="H22" s="33">
        <v>185</v>
      </c>
      <c r="I22" s="33">
        <v>89</v>
      </c>
      <c r="J22" s="39">
        <v>1.06E-2</v>
      </c>
      <c r="K22" s="33">
        <v>7.77</v>
      </c>
      <c r="L22" s="33">
        <v>0.08</v>
      </c>
    </row>
    <row r="23" spans="1:12" ht="18">
      <c r="A23" s="33">
        <v>20181122</v>
      </c>
      <c r="B23" s="34" t="s">
        <v>49</v>
      </c>
      <c r="C23" s="33">
        <v>1290.1199999999999</v>
      </c>
      <c r="D23" s="33">
        <v>12358</v>
      </c>
      <c r="E23" s="33">
        <v>694</v>
      </c>
      <c r="F23" s="33">
        <v>96</v>
      </c>
      <c r="G23" s="33">
        <v>130</v>
      </c>
      <c r="H23" s="33">
        <v>188</v>
      </c>
      <c r="I23" s="33">
        <v>85</v>
      </c>
      <c r="J23" s="39">
        <v>1.0500000000000001E-2</v>
      </c>
      <c r="K23" s="33">
        <v>9.92</v>
      </c>
      <c r="L23" s="33">
        <v>0.1</v>
      </c>
    </row>
    <row r="24" spans="1:12" ht="18">
      <c r="A24" s="33">
        <v>20181123</v>
      </c>
      <c r="B24" s="34" t="s">
        <v>49</v>
      </c>
      <c r="C24" s="33">
        <v>1087.69</v>
      </c>
      <c r="D24" s="33">
        <v>12907</v>
      </c>
      <c r="E24" s="33">
        <v>753</v>
      </c>
      <c r="F24" s="33">
        <v>121</v>
      </c>
      <c r="G24" s="33">
        <v>163</v>
      </c>
      <c r="H24" s="33">
        <v>231</v>
      </c>
      <c r="I24" s="33">
        <v>102</v>
      </c>
      <c r="J24" s="39">
        <v>1.26E-2</v>
      </c>
      <c r="K24" s="33">
        <v>6.67</v>
      </c>
      <c r="L24" s="33">
        <v>0.08</v>
      </c>
    </row>
    <row r="25" spans="1:12" ht="18">
      <c r="A25" s="33">
        <v>20181124</v>
      </c>
      <c r="B25" s="34" t="s">
        <v>49</v>
      </c>
      <c r="C25" s="33">
        <v>1850.51</v>
      </c>
      <c r="D25" s="33">
        <v>14569</v>
      </c>
      <c r="E25" s="33">
        <v>804</v>
      </c>
      <c r="F25" s="33">
        <v>148</v>
      </c>
      <c r="G25" s="33">
        <v>155</v>
      </c>
      <c r="H25" s="33">
        <v>249</v>
      </c>
      <c r="I25" s="33">
        <v>93</v>
      </c>
      <c r="J25" s="39">
        <v>1.06E-2</v>
      </c>
      <c r="K25" s="33">
        <v>11.93</v>
      </c>
      <c r="L25" s="33">
        <v>0.12</v>
      </c>
    </row>
    <row r="26" spans="1:12" ht="18">
      <c r="A26" s="33">
        <v>20181125</v>
      </c>
      <c r="B26" s="34" t="s">
        <v>49</v>
      </c>
      <c r="C26" s="33">
        <v>1257.72</v>
      </c>
      <c r="D26" s="33">
        <v>15360</v>
      </c>
      <c r="E26" s="33">
        <v>851</v>
      </c>
      <c r="F26" s="33">
        <v>174</v>
      </c>
      <c r="G26" s="33">
        <v>161</v>
      </c>
      <c r="H26" s="33">
        <v>228</v>
      </c>
      <c r="I26" s="33">
        <v>105</v>
      </c>
      <c r="J26" s="39">
        <v>1.04E-2</v>
      </c>
      <c r="K26" s="33">
        <v>7.81</v>
      </c>
      <c r="L26" s="33">
        <v>0.08</v>
      </c>
    </row>
    <row r="27" spans="1:12" ht="18">
      <c r="A27" s="33">
        <v>20181126</v>
      </c>
      <c r="B27" s="34" t="s">
        <v>49</v>
      </c>
      <c r="C27" s="33">
        <v>1144.74</v>
      </c>
      <c r="D27" s="33">
        <v>16185</v>
      </c>
      <c r="E27" s="33">
        <v>920</v>
      </c>
      <c r="F27" s="33">
        <v>201</v>
      </c>
      <c r="G27" s="33">
        <v>169</v>
      </c>
      <c r="H27" s="33">
        <v>226</v>
      </c>
      <c r="I27" s="33">
        <v>115</v>
      </c>
      <c r="J27" s="39">
        <v>1.04E-2</v>
      </c>
      <c r="K27" s="33">
        <v>6.77</v>
      </c>
      <c r="L27" s="33">
        <v>7.0000000000000007E-2</v>
      </c>
    </row>
    <row r="28" spans="1:12" ht="18">
      <c r="A28" s="33">
        <v>20181127</v>
      </c>
      <c r="B28" s="34" t="s">
        <v>49</v>
      </c>
      <c r="C28" s="33">
        <v>1092</v>
      </c>
      <c r="D28" s="33">
        <v>17373</v>
      </c>
      <c r="E28" s="33">
        <v>985</v>
      </c>
      <c r="F28" s="33">
        <v>229</v>
      </c>
      <c r="G28" s="33">
        <v>142</v>
      </c>
      <c r="H28" s="33">
        <v>200</v>
      </c>
      <c r="I28" s="33">
        <v>91</v>
      </c>
      <c r="J28" s="39">
        <v>8.0999999999999996E-3</v>
      </c>
      <c r="K28" s="33">
        <v>7.69</v>
      </c>
      <c r="L28" s="33">
        <v>0.06</v>
      </c>
    </row>
    <row r="29" spans="1:12" ht="18">
      <c r="A29" s="33">
        <v>20181128</v>
      </c>
      <c r="B29" s="34" t="s">
        <v>49</v>
      </c>
      <c r="C29" s="33">
        <v>2439.83</v>
      </c>
      <c r="D29" s="33">
        <v>19620</v>
      </c>
      <c r="E29" s="33">
        <v>1062</v>
      </c>
      <c r="F29" s="33">
        <v>260</v>
      </c>
      <c r="G29" s="33">
        <v>204</v>
      </c>
      <c r="H29" s="33">
        <v>317</v>
      </c>
      <c r="I29" s="33">
        <v>124</v>
      </c>
      <c r="J29" s="39">
        <v>1.03E-2</v>
      </c>
      <c r="K29" s="33">
        <v>11.95</v>
      </c>
      <c r="L29" s="33">
        <v>0.12</v>
      </c>
    </row>
    <row r="30" spans="1:12" ht="18">
      <c r="A30" s="33">
        <v>20181129</v>
      </c>
      <c r="B30" s="34" t="s">
        <v>49</v>
      </c>
      <c r="C30" s="33">
        <v>3086.5</v>
      </c>
      <c r="D30" s="33">
        <v>20828</v>
      </c>
      <c r="E30" s="33">
        <v>1165</v>
      </c>
      <c r="F30" s="33">
        <v>292</v>
      </c>
      <c r="G30" s="33">
        <v>248</v>
      </c>
      <c r="H30" s="33">
        <v>350</v>
      </c>
      <c r="I30" s="33">
        <v>157</v>
      </c>
      <c r="J30" s="39">
        <v>1.1900000000000001E-2</v>
      </c>
      <c r="K30" s="33">
        <v>12.44</v>
      </c>
      <c r="L30" s="33">
        <v>0.14000000000000001</v>
      </c>
    </row>
    <row r="31" spans="1:12" ht="18">
      <c r="A31" s="33">
        <v>20181130</v>
      </c>
      <c r="B31" s="34" t="s">
        <v>49</v>
      </c>
      <c r="C31" s="33">
        <v>2989.81</v>
      </c>
      <c r="D31" s="33">
        <v>21346</v>
      </c>
      <c r="E31" s="33">
        <v>1278</v>
      </c>
      <c r="F31" s="33">
        <v>328</v>
      </c>
      <c r="G31" s="33">
        <v>275</v>
      </c>
      <c r="H31" s="33">
        <v>419</v>
      </c>
      <c r="I31" s="33">
        <v>166</v>
      </c>
      <c r="J31" s="39">
        <v>1.2800000000000001E-2</v>
      </c>
      <c r="K31" s="33">
        <v>10.87</v>
      </c>
      <c r="L31" s="33">
        <v>0.14000000000000001</v>
      </c>
    </row>
    <row r="32" spans="1:12" ht="18">
      <c r="A32" s="33">
        <v>20181201</v>
      </c>
      <c r="B32" s="34" t="s">
        <v>49</v>
      </c>
      <c r="C32" s="33">
        <v>3896.3</v>
      </c>
      <c r="D32" s="33">
        <v>22884</v>
      </c>
      <c r="E32" s="33">
        <v>1373</v>
      </c>
      <c r="F32" s="33">
        <v>362</v>
      </c>
      <c r="G32" s="33">
        <v>318</v>
      </c>
      <c r="H32" s="33">
        <v>470</v>
      </c>
      <c r="I32" s="33">
        <v>186</v>
      </c>
      <c r="J32" s="39">
        <v>1.38E-2</v>
      </c>
      <c r="K32" s="33">
        <v>12.25</v>
      </c>
      <c r="L32" s="33">
        <v>0.17</v>
      </c>
    </row>
    <row r="33" spans="1:12" ht="18">
      <c r="A33" s="33">
        <v>20181202</v>
      </c>
      <c r="B33" s="34" t="s">
        <v>49</v>
      </c>
      <c r="C33" s="33">
        <v>2996.47</v>
      </c>
      <c r="D33" s="33">
        <v>23213</v>
      </c>
      <c r="E33" s="33">
        <v>1500</v>
      </c>
      <c r="F33" s="33">
        <v>391</v>
      </c>
      <c r="G33" s="33">
        <v>320</v>
      </c>
      <c r="H33" s="33">
        <v>453</v>
      </c>
      <c r="I33" s="33">
        <v>204</v>
      </c>
      <c r="J33" s="39">
        <v>1.37E-2</v>
      </c>
      <c r="K33" s="33">
        <v>9.36</v>
      </c>
      <c r="L33" s="33">
        <v>0.12</v>
      </c>
    </row>
    <row r="34" spans="1:12" ht="18">
      <c r="A34" s="33">
        <v>20181203</v>
      </c>
      <c r="B34" s="34" t="s">
        <v>49</v>
      </c>
      <c r="C34" s="33">
        <v>3335.21</v>
      </c>
      <c r="D34" s="33">
        <v>22677</v>
      </c>
      <c r="E34" s="33">
        <v>1648</v>
      </c>
      <c r="F34" s="33">
        <v>444</v>
      </c>
      <c r="G34" s="33">
        <v>313</v>
      </c>
      <c r="H34" s="33">
        <v>479</v>
      </c>
      <c r="I34" s="33">
        <v>210</v>
      </c>
      <c r="J34" s="39">
        <v>1.38E-2</v>
      </c>
      <c r="K34" s="33">
        <v>10.65</v>
      </c>
      <c r="L34" s="33">
        <v>0.14000000000000001</v>
      </c>
    </row>
    <row r="35" spans="1:12" ht="18">
      <c r="A35" s="33">
        <v>20181204</v>
      </c>
      <c r="B35" s="34" t="s">
        <v>49</v>
      </c>
      <c r="C35" s="33">
        <v>3843.17</v>
      </c>
      <c r="D35" s="33">
        <v>23409</v>
      </c>
      <c r="E35" s="33">
        <v>1748</v>
      </c>
      <c r="F35" s="33">
        <v>490</v>
      </c>
      <c r="G35" s="33">
        <v>329</v>
      </c>
      <c r="H35" s="33">
        <v>483</v>
      </c>
      <c r="I35" s="33">
        <v>197</v>
      </c>
      <c r="J35" s="39">
        <v>1.4E-2</v>
      </c>
      <c r="K35" s="33">
        <v>11.68</v>
      </c>
      <c r="L35" s="33">
        <v>0.16</v>
      </c>
    </row>
    <row r="36" spans="1:12" ht="18">
      <c r="A36" s="33">
        <v>20181205</v>
      </c>
      <c r="B36" s="34" t="s">
        <v>49</v>
      </c>
      <c r="C36" s="33">
        <v>4774.66</v>
      </c>
      <c r="D36" s="33">
        <v>26479</v>
      </c>
      <c r="E36" s="33">
        <v>1915</v>
      </c>
      <c r="F36" s="33">
        <v>547</v>
      </c>
      <c r="G36" s="33">
        <v>388</v>
      </c>
      <c r="H36" s="33">
        <v>634</v>
      </c>
      <c r="I36" s="33">
        <v>255</v>
      </c>
      <c r="J36" s="39">
        <v>1.46E-2</v>
      </c>
      <c r="K36" s="33">
        <v>12.3</v>
      </c>
      <c r="L36" s="33">
        <v>0.18</v>
      </c>
    </row>
    <row r="37" spans="1:12" ht="18">
      <c r="A37" s="33">
        <v>20181206</v>
      </c>
      <c r="B37" s="34" t="s">
        <v>49</v>
      </c>
      <c r="C37" s="33">
        <v>5379.06</v>
      </c>
      <c r="D37" s="33">
        <v>25829</v>
      </c>
      <c r="E37" s="33">
        <v>2020</v>
      </c>
      <c r="F37" s="33">
        <v>617</v>
      </c>
      <c r="G37" s="33">
        <v>381</v>
      </c>
      <c r="H37" s="33">
        <v>594</v>
      </c>
      <c r="I37" s="33">
        <v>230</v>
      </c>
      <c r="J37" s="39">
        <v>1.47E-2</v>
      </c>
      <c r="K37" s="33">
        <v>14.11</v>
      </c>
      <c r="L37" s="33">
        <v>0.2</v>
      </c>
    </row>
    <row r="38" spans="1:12" ht="18">
      <c r="A38" s="33">
        <v>20181207</v>
      </c>
      <c r="B38" s="34" t="s">
        <v>49</v>
      </c>
      <c r="C38" s="33">
        <v>5312.7</v>
      </c>
      <c r="D38" s="33">
        <v>26129</v>
      </c>
      <c r="E38" s="33">
        <v>2132</v>
      </c>
      <c r="F38" s="33">
        <v>678</v>
      </c>
      <c r="G38" s="33">
        <v>399</v>
      </c>
      <c r="H38" s="33">
        <v>630</v>
      </c>
      <c r="I38" s="33">
        <v>214</v>
      </c>
      <c r="J38" s="39">
        <v>1.52E-2</v>
      </c>
      <c r="K38" s="33">
        <v>13.31</v>
      </c>
      <c r="L38" s="33">
        <v>0.2</v>
      </c>
    </row>
    <row r="39" spans="1:12" ht="18">
      <c r="A39" s="33">
        <v>20181208</v>
      </c>
      <c r="B39" s="34" t="s">
        <v>49</v>
      </c>
      <c r="C39" s="33">
        <v>6423.7</v>
      </c>
      <c r="D39" s="33">
        <v>27757</v>
      </c>
      <c r="E39" s="33">
        <v>2212</v>
      </c>
      <c r="F39" s="33">
        <v>747</v>
      </c>
      <c r="G39" s="33">
        <v>443</v>
      </c>
      <c r="H39" s="33">
        <v>730</v>
      </c>
      <c r="I39" s="33">
        <v>225</v>
      </c>
      <c r="J39" s="39">
        <v>1.5900000000000001E-2</v>
      </c>
      <c r="K39" s="33">
        <v>14.5</v>
      </c>
      <c r="L39" s="33">
        <v>0.23</v>
      </c>
    </row>
    <row r="40" spans="1:12" ht="18">
      <c r="A40" s="33">
        <v>20181209</v>
      </c>
      <c r="B40" s="34" t="s">
        <v>49</v>
      </c>
      <c r="C40" s="33">
        <v>5744.29</v>
      </c>
      <c r="D40" s="33">
        <v>27776</v>
      </c>
      <c r="E40" s="33">
        <v>2271</v>
      </c>
      <c r="F40" s="33">
        <v>821</v>
      </c>
      <c r="G40" s="33">
        <v>342</v>
      </c>
      <c r="H40" s="33">
        <v>571</v>
      </c>
      <c r="I40" s="33">
        <v>163</v>
      </c>
      <c r="J40" s="39">
        <v>1.23E-2</v>
      </c>
      <c r="K40" s="33">
        <v>16.79</v>
      </c>
      <c r="L40" s="33">
        <v>0.2</v>
      </c>
    </row>
    <row r="41" spans="1:12" ht="18">
      <c r="A41" s="33">
        <v>20181210</v>
      </c>
      <c r="B41" s="34" t="s">
        <v>49</v>
      </c>
      <c r="C41" s="33">
        <v>5556.79</v>
      </c>
      <c r="D41" s="33">
        <v>26563</v>
      </c>
      <c r="E41" s="33">
        <v>2328</v>
      </c>
      <c r="F41" s="33">
        <v>901</v>
      </c>
      <c r="G41" s="33">
        <v>310</v>
      </c>
      <c r="H41" s="33">
        <v>521</v>
      </c>
      <c r="I41" s="33">
        <v>150</v>
      </c>
      <c r="J41" s="39">
        <v>1.1599999999999999E-2</v>
      </c>
      <c r="K41" s="33">
        <v>17.920000000000002</v>
      </c>
      <c r="L41" s="33">
        <v>0.2</v>
      </c>
    </row>
    <row r="42" spans="1:12" ht="18">
      <c r="A42" s="33">
        <v>20181211</v>
      </c>
      <c r="B42" s="34" t="s">
        <v>49</v>
      </c>
      <c r="C42" s="33">
        <v>4818.75</v>
      </c>
      <c r="D42" s="33">
        <v>27531</v>
      </c>
      <c r="E42" s="33">
        <v>2397</v>
      </c>
      <c r="F42" s="33">
        <v>984</v>
      </c>
      <c r="G42" s="33">
        <v>322</v>
      </c>
      <c r="H42" s="33">
        <v>525</v>
      </c>
      <c r="I42" s="33">
        <v>155</v>
      </c>
      <c r="J42" s="39">
        <v>1.1599999999999999E-2</v>
      </c>
      <c r="K42" s="33">
        <v>14.96</v>
      </c>
      <c r="L42" s="33">
        <v>0.17</v>
      </c>
    </row>
    <row r="43" spans="1:12" ht="18">
      <c r="A43" s="33">
        <v>20181212</v>
      </c>
      <c r="B43" s="34" t="s">
        <v>49</v>
      </c>
      <c r="C43" s="33">
        <v>5362.86</v>
      </c>
      <c r="D43" s="33">
        <v>27989</v>
      </c>
      <c r="E43" s="33">
        <v>2445</v>
      </c>
      <c r="F43" s="33">
        <v>1093</v>
      </c>
      <c r="G43" s="33">
        <v>340</v>
      </c>
      <c r="H43" s="33">
        <v>514</v>
      </c>
      <c r="I43" s="33">
        <v>168</v>
      </c>
      <c r="J43" s="39">
        <v>1.21E-2</v>
      </c>
      <c r="K43" s="33">
        <v>15.77</v>
      </c>
      <c r="L43" s="33">
        <v>0.19</v>
      </c>
    </row>
    <row r="44" spans="1:12" ht="18">
      <c r="A44" s="33">
        <v>20181213</v>
      </c>
      <c r="B44" s="34" t="s">
        <v>49</v>
      </c>
      <c r="C44" s="33">
        <v>5074.46</v>
      </c>
      <c r="D44" s="33">
        <v>28506</v>
      </c>
      <c r="E44" s="33">
        <v>2573</v>
      </c>
      <c r="F44" s="33">
        <v>1195</v>
      </c>
      <c r="G44" s="33">
        <v>363</v>
      </c>
      <c r="H44" s="33">
        <v>554</v>
      </c>
      <c r="I44" s="33">
        <v>179</v>
      </c>
      <c r="J44" s="39">
        <v>1.2699999999999999E-2</v>
      </c>
      <c r="K44" s="33">
        <v>13.97</v>
      </c>
      <c r="L44" s="33">
        <v>0.17</v>
      </c>
    </row>
    <row r="45" spans="1:12" ht="18">
      <c r="A45" s="33">
        <v>20181214</v>
      </c>
      <c r="B45" s="34" t="s">
        <v>49</v>
      </c>
      <c r="C45" s="33">
        <v>4566.28</v>
      </c>
      <c r="D45" s="33">
        <v>28778</v>
      </c>
      <c r="E45" s="33">
        <v>2630</v>
      </c>
      <c r="F45" s="33">
        <v>1302</v>
      </c>
      <c r="G45" s="33">
        <v>368</v>
      </c>
      <c r="H45" s="33">
        <v>572</v>
      </c>
      <c r="I45" s="33">
        <v>205</v>
      </c>
      <c r="J45" s="39">
        <v>1.2699999999999999E-2</v>
      </c>
      <c r="K45" s="33">
        <v>12.4</v>
      </c>
      <c r="L45" s="33">
        <v>0.15</v>
      </c>
    </row>
    <row r="46" spans="1:12" ht="18">
      <c r="A46" s="33">
        <v>20181215</v>
      </c>
      <c r="B46" s="34" t="s">
        <v>49</v>
      </c>
      <c r="C46" s="33">
        <v>5785.31</v>
      </c>
      <c r="D46" s="33">
        <v>30181</v>
      </c>
      <c r="E46" s="33">
        <v>2720</v>
      </c>
      <c r="F46" s="33">
        <v>1401</v>
      </c>
      <c r="G46" s="33">
        <v>414</v>
      </c>
      <c r="H46" s="33">
        <v>669</v>
      </c>
      <c r="I46" s="33">
        <v>204</v>
      </c>
      <c r="J46" s="39">
        <v>1.37E-2</v>
      </c>
      <c r="K46" s="33">
        <v>13.97</v>
      </c>
      <c r="L46" s="33">
        <v>0.19</v>
      </c>
    </row>
    <row r="47" spans="1:12" ht="18">
      <c r="A47" s="33">
        <v>20181216</v>
      </c>
      <c r="B47" s="34" t="s">
        <v>49</v>
      </c>
      <c r="C47" s="33">
        <v>5791.29</v>
      </c>
      <c r="D47" s="33">
        <v>30636</v>
      </c>
      <c r="E47" s="33">
        <v>2866</v>
      </c>
      <c r="F47" s="33">
        <v>1484</v>
      </c>
      <c r="G47" s="33">
        <v>691</v>
      </c>
      <c r="H47" s="33">
        <v>971</v>
      </c>
      <c r="I47" s="33">
        <v>278</v>
      </c>
      <c r="J47" s="39">
        <v>2.2499999999999999E-2</v>
      </c>
      <c r="K47" s="33">
        <v>8.3800000000000008</v>
      </c>
      <c r="L47" s="33">
        <v>0.18</v>
      </c>
    </row>
    <row r="48" spans="1:12" ht="18">
      <c r="A48" s="33">
        <v>20181217</v>
      </c>
      <c r="B48" s="34" t="s">
        <v>49</v>
      </c>
      <c r="C48" s="33">
        <v>7151.92</v>
      </c>
      <c r="D48" s="33">
        <v>29755</v>
      </c>
      <c r="E48" s="33">
        <v>3056</v>
      </c>
      <c r="F48" s="33">
        <v>1573</v>
      </c>
      <c r="G48" s="33">
        <v>653</v>
      </c>
      <c r="H48" s="33">
        <v>908</v>
      </c>
      <c r="I48" s="33">
        <v>302</v>
      </c>
      <c r="J48" s="39">
        <v>2.1899999999999999E-2</v>
      </c>
      <c r="K48" s="33">
        <v>10.95</v>
      </c>
      <c r="L48" s="33">
        <v>0.24</v>
      </c>
    </row>
    <row r="49" spans="1:12" ht="18">
      <c r="A49" s="33">
        <v>20181218</v>
      </c>
      <c r="B49" s="34" t="s">
        <v>49</v>
      </c>
      <c r="C49" s="33">
        <v>6206.06</v>
      </c>
      <c r="D49" s="33">
        <v>29607</v>
      </c>
      <c r="E49" s="33">
        <v>3211</v>
      </c>
      <c r="F49" s="33">
        <v>1655</v>
      </c>
      <c r="G49" s="33">
        <v>553</v>
      </c>
      <c r="H49" s="33">
        <v>794</v>
      </c>
      <c r="I49" s="33">
        <v>281</v>
      </c>
      <c r="J49" s="39">
        <v>1.8599999999999998E-2</v>
      </c>
      <c r="K49" s="33">
        <v>11.22</v>
      </c>
      <c r="L49" s="33">
        <v>0.2</v>
      </c>
    </row>
    <row r="50" spans="1:12" ht="18">
      <c r="A50" s="33">
        <v>20181219</v>
      </c>
      <c r="B50" s="34" t="s">
        <v>49</v>
      </c>
      <c r="C50" s="33">
        <v>6152.17</v>
      </c>
      <c r="D50" s="33">
        <v>29995</v>
      </c>
      <c r="E50" s="33">
        <v>3310</v>
      </c>
      <c r="F50" s="33">
        <v>1759</v>
      </c>
      <c r="G50" s="33">
        <v>479</v>
      </c>
      <c r="H50" s="33">
        <v>683</v>
      </c>
      <c r="I50" s="33">
        <v>256</v>
      </c>
      <c r="J50" s="39">
        <v>1.5900000000000001E-2</v>
      </c>
      <c r="K50" s="33">
        <v>12.84</v>
      </c>
      <c r="L50" s="33">
        <v>0.2</v>
      </c>
    </row>
    <row r="51" spans="1:12" ht="18">
      <c r="A51" s="33">
        <v>20181220</v>
      </c>
      <c r="B51" s="34" t="s">
        <v>49</v>
      </c>
      <c r="C51" s="33">
        <v>7539.18</v>
      </c>
      <c r="D51" s="33">
        <v>30637</v>
      </c>
      <c r="E51" s="33">
        <v>3453</v>
      </c>
      <c r="F51" s="33">
        <v>1850</v>
      </c>
      <c r="G51" s="33">
        <v>513</v>
      </c>
      <c r="H51" s="33">
        <v>782</v>
      </c>
      <c r="I51" s="33">
        <v>277</v>
      </c>
      <c r="J51" s="39">
        <v>1.67E-2</v>
      </c>
      <c r="K51" s="33">
        <v>14.69</v>
      </c>
      <c r="L51" s="33">
        <v>0.24</v>
      </c>
    </row>
    <row r="52" spans="1:12" ht="18">
      <c r="A52" s="33">
        <v>20181221</v>
      </c>
      <c r="B52" s="34" t="s">
        <v>49</v>
      </c>
      <c r="C52" s="33">
        <v>6847.73</v>
      </c>
      <c r="D52" s="33">
        <v>31164</v>
      </c>
      <c r="E52" s="33">
        <v>3559</v>
      </c>
      <c r="F52" s="33">
        <v>1976</v>
      </c>
      <c r="G52" s="33">
        <v>540</v>
      </c>
      <c r="H52" s="33">
        <v>827</v>
      </c>
      <c r="I52" s="33">
        <v>282</v>
      </c>
      <c r="J52" s="39">
        <v>1.7299999999999999E-2</v>
      </c>
      <c r="K52" s="33">
        <v>12.68</v>
      </c>
      <c r="L52" s="33">
        <v>0.21</v>
      </c>
    </row>
    <row r="53" spans="1:12" ht="18">
      <c r="A53" s="33">
        <v>20181222</v>
      </c>
      <c r="B53" s="34" t="s">
        <v>49</v>
      </c>
      <c r="C53" s="33">
        <v>10957.49</v>
      </c>
      <c r="D53" s="33">
        <v>32090</v>
      </c>
      <c r="E53" s="33">
        <v>3660</v>
      </c>
      <c r="F53" s="33">
        <v>2102</v>
      </c>
      <c r="G53" s="33">
        <v>711</v>
      </c>
      <c r="H53" s="33">
        <v>1251</v>
      </c>
      <c r="I53" s="33">
        <v>278</v>
      </c>
      <c r="J53" s="39">
        <v>2.2100000000000002E-2</v>
      </c>
      <c r="K53" s="33">
        <v>15.41</v>
      </c>
      <c r="L53" s="33">
        <v>0.34</v>
      </c>
    </row>
    <row r="54" spans="1:12" ht="18">
      <c r="A54" s="33">
        <v>20181223</v>
      </c>
      <c r="B54" s="34" t="s">
        <v>49</v>
      </c>
      <c r="C54" s="33">
        <v>11095.63</v>
      </c>
      <c r="D54" s="33">
        <v>32395</v>
      </c>
      <c r="E54" s="33">
        <v>3803</v>
      </c>
      <c r="F54" s="33">
        <v>2230</v>
      </c>
      <c r="G54" s="33">
        <v>695</v>
      </c>
      <c r="H54" s="33">
        <v>1137</v>
      </c>
      <c r="I54" s="33">
        <v>325</v>
      </c>
      <c r="J54" s="39">
        <v>2.1399999999999999E-2</v>
      </c>
      <c r="K54" s="33">
        <v>15.96</v>
      </c>
      <c r="L54" s="33">
        <v>0.34</v>
      </c>
    </row>
    <row r="55" spans="1:12" ht="18">
      <c r="A55" s="33">
        <v>20181224</v>
      </c>
      <c r="B55" s="34" t="s">
        <v>49</v>
      </c>
      <c r="C55" s="33">
        <v>10695.12</v>
      </c>
      <c r="D55" s="33">
        <v>31658</v>
      </c>
      <c r="E55" s="33">
        <v>3899</v>
      </c>
      <c r="F55" s="33">
        <v>2375</v>
      </c>
      <c r="G55" s="33">
        <v>664</v>
      </c>
      <c r="H55" s="33">
        <v>1088</v>
      </c>
      <c r="I55" s="33">
        <v>323</v>
      </c>
      <c r="J55" s="39">
        <v>2.0899999999999998E-2</v>
      </c>
      <c r="K55" s="33">
        <v>16.100000000000001</v>
      </c>
      <c r="L55" s="33">
        <v>0.33</v>
      </c>
    </row>
    <row r="56" spans="1:12" ht="18">
      <c r="A56" s="33">
        <v>20181225</v>
      </c>
      <c r="B56" s="34" t="s">
        <v>49</v>
      </c>
      <c r="C56" s="33">
        <v>10130.57</v>
      </c>
      <c r="D56" s="33">
        <v>33052</v>
      </c>
      <c r="E56" s="33">
        <v>4106</v>
      </c>
      <c r="F56" s="33">
        <v>2521</v>
      </c>
      <c r="G56" s="33">
        <v>656</v>
      </c>
      <c r="H56" s="33">
        <v>1043</v>
      </c>
      <c r="I56" s="33">
        <v>349</v>
      </c>
      <c r="J56" s="39">
        <v>1.9800000000000002E-2</v>
      </c>
      <c r="K56" s="33">
        <v>15.44</v>
      </c>
      <c r="L56" s="33">
        <v>0.3</v>
      </c>
    </row>
    <row r="57" spans="1:12" ht="18">
      <c r="A57" s="33">
        <v>20181226</v>
      </c>
      <c r="B57" s="34" t="s">
        <v>49</v>
      </c>
      <c r="C57" s="33">
        <v>10282.5</v>
      </c>
      <c r="D57" s="33">
        <v>32571</v>
      </c>
      <c r="E57" s="33">
        <v>4201</v>
      </c>
      <c r="F57" s="33">
        <v>2658</v>
      </c>
      <c r="G57" s="33">
        <v>644</v>
      </c>
      <c r="H57" s="33">
        <v>1050</v>
      </c>
      <c r="I57" s="33">
        <v>341</v>
      </c>
      <c r="J57" s="39">
        <v>1.9699999999999999E-2</v>
      </c>
      <c r="K57" s="33">
        <v>15.96</v>
      </c>
      <c r="L57" s="33">
        <v>0.31</v>
      </c>
    </row>
    <row r="58" spans="1:12" ht="18">
      <c r="A58" s="33">
        <v>20181227</v>
      </c>
      <c r="B58" s="34" t="s">
        <v>49</v>
      </c>
      <c r="C58" s="33">
        <v>12745.01</v>
      </c>
      <c r="D58" s="33">
        <v>32957</v>
      </c>
      <c r="E58" s="33">
        <v>4335</v>
      </c>
      <c r="F58" s="33">
        <v>2806</v>
      </c>
      <c r="G58" s="33">
        <v>669</v>
      </c>
      <c r="H58" s="33">
        <v>1099</v>
      </c>
      <c r="I58" s="33">
        <v>350</v>
      </c>
      <c r="J58" s="39">
        <v>2.0199999999999999E-2</v>
      </c>
      <c r="K58" s="33">
        <v>19.05</v>
      </c>
      <c r="L58" s="33">
        <v>0.38</v>
      </c>
    </row>
    <row r="59" spans="1:12" ht="18">
      <c r="A59" s="33">
        <v>20181228</v>
      </c>
      <c r="B59" s="34" t="s">
        <v>49</v>
      </c>
      <c r="C59" s="33">
        <v>13468.02</v>
      </c>
      <c r="D59" s="33">
        <v>32992</v>
      </c>
      <c r="E59" s="33">
        <v>4539</v>
      </c>
      <c r="F59" s="33">
        <v>2996</v>
      </c>
      <c r="G59" s="33">
        <v>709</v>
      </c>
      <c r="H59" s="33">
        <v>1198</v>
      </c>
      <c r="I59" s="33">
        <v>350</v>
      </c>
      <c r="J59" s="39">
        <v>2.1399999999999999E-2</v>
      </c>
      <c r="K59" s="33">
        <v>18.989999999999998</v>
      </c>
      <c r="L59" s="33">
        <v>0.4</v>
      </c>
    </row>
    <row r="60" spans="1:12" ht="18">
      <c r="A60" s="33">
        <v>20181229</v>
      </c>
      <c r="B60" s="34" t="s">
        <v>49</v>
      </c>
      <c r="C60" s="33">
        <v>13719.41</v>
      </c>
      <c r="D60" s="33">
        <v>34204</v>
      </c>
      <c r="E60" s="33">
        <v>4633</v>
      </c>
      <c r="F60" s="33">
        <v>3175</v>
      </c>
      <c r="G60" s="33">
        <v>727</v>
      </c>
      <c r="H60" s="33">
        <v>1259</v>
      </c>
      <c r="I60" s="33">
        <v>343</v>
      </c>
      <c r="J60" s="39">
        <v>2.12E-2</v>
      </c>
      <c r="K60" s="33">
        <v>18.87</v>
      </c>
      <c r="L60" s="33">
        <v>0.4</v>
      </c>
    </row>
    <row r="61" spans="1:12" ht="18">
      <c r="A61" s="33">
        <v>20181230</v>
      </c>
      <c r="B61" s="34" t="s">
        <v>49</v>
      </c>
      <c r="C61" s="33">
        <v>12941.62</v>
      </c>
      <c r="D61" s="33">
        <v>34781</v>
      </c>
      <c r="E61" s="33">
        <v>4720</v>
      </c>
      <c r="F61" s="33">
        <v>3346</v>
      </c>
      <c r="G61" s="33">
        <v>690</v>
      </c>
      <c r="H61" s="33">
        <v>1138</v>
      </c>
      <c r="I61" s="33">
        <v>313</v>
      </c>
      <c r="J61" s="39">
        <v>1.9800000000000002E-2</v>
      </c>
      <c r="K61" s="33">
        <v>18.75</v>
      </c>
      <c r="L61" s="33">
        <v>0.37</v>
      </c>
    </row>
    <row r="62" spans="1:12" ht="18">
      <c r="A62" s="33">
        <v>20181231</v>
      </c>
      <c r="B62" s="34" t="s">
        <v>49</v>
      </c>
      <c r="C62" s="33">
        <v>9759.1</v>
      </c>
      <c r="D62" s="33">
        <v>33988</v>
      </c>
      <c r="E62" s="33">
        <v>4832</v>
      </c>
      <c r="F62" s="33">
        <v>3540</v>
      </c>
      <c r="G62" s="33">
        <v>704</v>
      </c>
      <c r="H62" s="33">
        <v>1090</v>
      </c>
      <c r="I62" s="33">
        <v>338</v>
      </c>
      <c r="J62" s="39">
        <v>2.07E-2</v>
      </c>
      <c r="K62" s="33">
        <v>13.86</v>
      </c>
      <c r="L62" s="33">
        <v>0.28000000000000003</v>
      </c>
    </row>
    <row r="63" spans="1:12" ht="18">
      <c r="A63" s="33">
        <v>20190101</v>
      </c>
      <c r="B63" s="34" t="s">
        <v>49</v>
      </c>
      <c r="C63" s="33">
        <v>10535.17</v>
      </c>
      <c r="D63" s="33">
        <v>35157</v>
      </c>
      <c r="E63" s="33">
        <v>4920</v>
      </c>
      <c r="F63" s="33">
        <v>3743</v>
      </c>
      <c r="G63" s="33">
        <v>662</v>
      </c>
      <c r="H63" s="33">
        <v>1083</v>
      </c>
      <c r="I63" s="33">
        <v>331</v>
      </c>
      <c r="J63" s="39">
        <v>1.8800000000000001E-2</v>
      </c>
      <c r="K63" s="33">
        <v>15.91</v>
      </c>
      <c r="L63" s="33">
        <v>0.28999999999999998</v>
      </c>
    </row>
    <row r="64" spans="1:12" ht="18">
      <c r="A64" s="33">
        <v>20190102</v>
      </c>
      <c r="B64" s="34" t="s">
        <v>49</v>
      </c>
      <c r="C64" s="33">
        <v>12019.25</v>
      </c>
      <c r="D64" s="33">
        <v>35688</v>
      </c>
      <c r="E64" s="33">
        <v>5017</v>
      </c>
      <c r="F64" s="33">
        <v>3923</v>
      </c>
      <c r="G64" s="33">
        <v>663</v>
      </c>
      <c r="H64" s="33">
        <v>1075</v>
      </c>
      <c r="I64" s="33">
        <v>315</v>
      </c>
      <c r="J64" s="39">
        <v>1.8499999999999999E-2</v>
      </c>
      <c r="K64" s="33">
        <v>18.12</v>
      </c>
      <c r="L64" s="33">
        <v>0.33</v>
      </c>
    </row>
    <row r="65" spans="1:12" ht="18">
      <c r="A65" s="33">
        <v>20190103</v>
      </c>
      <c r="B65" s="34" t="s">
        <v>49</v>
      </c>
      <c r="C65" s="33">
        <v>16005.66</v>
      </c>
      <c r="D65" s="33">
        <v>37285</v>
      </c>
      <c r="E65" s="33">
        <v>5133</v>
      </c>
      <c r="F65" s="33">
        <v>4106</v>
      </c>
      <c r="G65" s="33">
        <v>811</v>
      </c>
      <c r="H65" s="33">
        <v>1334</v>
      </c>
      <c r="I65" s="33">
        <v>322</v>
      </c>
      <c r="J65" s="39">
        <v>2.1700000000000001E-2</v>
      </c>
      <c r="K65" s="33">
        <v>19.73</v>
      </c>
      <c r="L65" s="33">
        <v>0.42</v>
      </c>
    </row>
    <row r="66" spans="1:12" ht="18">
      <c r="A66" s="33">
        <v>20190104</v>
      </c>
      <c r="B66" s="34" t="s">
        <v>49</v>
      </c>
      <c r="C66" s="33">
        <v>14397.08</v>
      </c>
      <c r="D66" s="33">
        <v>38399</v>
      </c>
      <c r="E66" s="33">
        <v>5295</v>
      </c>
      <c r="F66" s="33">
        <v>4317</v>
      </c>
      <c r="G66" s="33">
        <v>774</v>
      </c>
      <c r="H66" s="33">
        <v>1292</v>
      </c>
      <c r="I66" s="33">
        <v>347</v>
      </c>
      <c r="J66" s="39">
        <v>2.01E-2</v>
      </c>
      <c r="K66" s="33">
        <v>18.600000000000001</v>
      </c>
      <c r="L66" s="33">
        <v>0.37</v>
      </c>
    </row>
    <row r="67" spans="1:12" ht="18">
      <c r="A67" s="33">
        <v>20190105</v>
      </c>
      <c r="B67" s="34" t="s">
        <v>49</v>
      </c>
      <c r="C67" s="33">
        <v>16874.2</v>
      </c>
      <c r="D67" s="33">
        <v>42317</v>
      </c>
      <c r="E67" s="33">
        <v>5446</v>
      </c>
      <c r="F67" s="33">
        <v>4512</v>
      </c>
      <c r="G67" s="33">
        <v>845</v>
      </c>
      <c r="H67" s="33">
        <v>1480</v>
      </c>
      <c r="I67" s="33">
        <v>378</v>
      </c>
      <c r="J67" s="39">
        <v>1.9900000000000001E-2</v>
      </c>
      <c r="K67" s="33">
        <v>19.96</v>
      </c>
      <c r="L67" s="33">
        <v>0.39</v>
      </c>
    </row>
    <row r="68" spans="1:12" ht="18">
      <c r="A68" s="33">
        <v>20190106</v>
      </c>
      <c r="B68" s="34" t="s">
        <v>49</v>
      </c>
      <c r="C68" s="33">
        <v>12473.23</v>
      </c>
      <c r="D68" s="33">
        <v>43046</v>
      </c>
      <c r="E68" s="33">
        <v>5584</v>
      </c>
      <c r="F68" s="33">
        <v>4715</v>
      </c>
      <c r="G68" s="33">
        <v>729</v>
      </c>
      <c r="H68" s="33">
        <v>1177</v>
      </c>
      <c r="I68" s="33">
        <v>334</v>
      </c>
      <c r="J68" s="39">
        <v>1.6899999999999998E-2</v>
      </c>
      <c r="K68" s="33">
        <v>17.11</v>
      </c>
      <c r="L68" s="33">
        <v>0.28000000000000003</v>
      </c>
    </row>
    <row r="69" spans="1:12" ht="18">
      <c r="A69" s="33">
        <v>20190107</v>
      </c>
      <c r="B69" s="34" t="s">
        <v>49</v>
      </c>
      <c r="C69" s="33">
        <v>13470.56</v>
      </c>
      <c r="D69" s="33">
        <v>41544</v>
      </c>
      <c r="E69" s="33">
        <v>5677</v>
      </c>
      <c r="F69" s="33">
        <v>4908</v>
      </c>
      <c r="G69" s="33">
        <v>690</v>
      </c>
      <c r="H69" s="33">
        <v>1144</v>
      </c>
      <c r="I69" s="33">
        <v>325</v>
      </c>
      <c r="J69" s="39">
        <v>1.66E-2</v>
      </c>
      <c r="K69" s="33">
        <v>19.52</v>
      </c>
      <c r="L69" s="33">
        <v>0.32</v>
      </c>
    </row>
    <row r="70" spans="1:12" ht="18">
      <c r="A70" s="33">
        <v>20190108</v>
      </c>
      <c r="B70" s="34" t="s">
        <v>49</v>
      </c>
      <c r="C70" s="33">
        <v>14638.03</v>
      </c>
      <c r="D70" s="33">
        <v>43699</v>
      </c>
      <c r="E70" s="33">
        <v>5681</v>
      </c>
      <c r="F70" s="33">
        <v>5096</v>
      </c>
      <c r="G70" s="33">
        <v>749</v>
      </c>
      <c r="H70" s="33">
        <v>1197</v>
      </c>
      <c r="I70" s="33">
        <v>361</v>
      </c>
      <c r="J70" s="39">
        <v>1.7100000000000001E-2</v>
      </c>
      <c r="K70" s="33">
        <v>19.54</v>
      </c>
      <c r="L70" s="33">
        <v>0.33</v>
      </c>
    </row>
    <row r="71" spans="1:12" ht="18">
      <c r="A71" s="33">
        <v>20190109</v>
      </c>
      <c r="B71" s="34" t="s">
        <v>49</v>
      </c>
      <c r="C71" s="33">
        <v>13044.46</v>
      </c>
      <c r="D71" s="33">
        <v>46097</v>
      </c>
      <c r="E71" s="33">
        <v>5867</v>
      </c>
      <c r="F71" s="33">
        <v>4768</v>
      </c>
      <c r="G71" s="33">
        <v>722</v>
      </c>
      <c r="H71" s="33">
        <v>1154</v>
      </c>
      <c r="I71" s="33">
        <v>346</v>
      </c>
      <c r="J71" s="39">
        <v>1.5599999999999999E-2</v>
      </c>
      <c r="K71" s="33">
        <v>18.059999999999999</v>
      </c>
      <c r="L71" s="33">
        <v>0.28000000000000003</v>
      </c>
    </row>
    <row r="72" spans="1:12" ht="18">
      <c r="A72" s="33">
        <v>20190110</v>
      </c>
      <c r="B72" s="34" t="s">
        <v>49</v>
      </c>
      <c r="C72" s="33">
        <v>18477.490000000002</v>
      </c>
      <c r="D72" s="33">
        <v>45850</v>
      </c>
      <c r="E72" s="33">
        <v>5996</v>
      </c>
      <c r="F72" s="33">
        <v>4951</v>
      </c>
      <c r="G72" s="33">
        <v>782</v>
      </c>
      <c r="H72" s="33">
        <v>1351</v>
      </c>
      <c r="I72" s="33">
        <v>311</v>
      </c>
      <c r="J72" s="39">
        <v>1.7000000000000001E-2</v>
      </c>
      <c r="K72" s="33">
        <v>23.62</v>
      </c>
      <c r="L72" s="33">
        <v>0.4</v>
      </c>
    </row>
    <row r="73" spans="1:12" ht="18">
      <c r="A73" s="33">
        <v>20190111</v>
      </c>
      <c r="B73" s="34" t="s">
        <v>49</v>
      </c>
      <c r="C73" s="33">
        <v>15050.64</v>
      </c>
      <c r="D73" s="33">
        <v>46234</v>
      </c>
      <c r="E73" s="33">
        <v>6109</v>
      </c>
      <c r="F73" s="33">
        <v>5163</v>
      </c>
      <c r="G73" s="33">
        <v>841</v>
      </c>
      <c r="H73" s="33">
        <v>1436</v>
      </c>
      <c r="I73" s="33">
        <v>380</v>
      </c>
      <c r="J73" s="39">
        <v>1.8100000000000002E-2</v>
      </c>
      <c r="K73" s="33">
        <v>17.89</v>
      </c>
      <c r="L73" s="33">
        <v>0.32</v>
      </c>
    </row>
    <row r="74" spans="1:12" ht="18">
      <c r="A74" s="33">
        <v>20190112</v>
      </c>
      <c r="B74" s="34" t="s">
        <v>49</v>
      </c>
      <c r="C74" s="33">
        <v>15954.58</v>
      </c>
      <c r="D74" s="33">
        <v>51213</v>
      </c>
      <c r="E74" s="33">
        <v>6313</v>
      </c>
      <c r="F74" s="33">
        <v>5385</v>
      </c>
      <c r="G74" s="33">
        <v>871</v>
      </c>
      <c r="H74" s="33">
        <v>1442</v>
      </c>
      <c r="I74" s="33">
        <v>429</v>
      </c>
      <c r="J74" s="39">
        <v>1.7000000000000001E-2</v>
      </c>
      <c r="K74" s="33">
        <v>18.309999999999999</v>
      </c>
      <c r="L74" s="33">
        <v>0.31</v>
      </c>
    </row>
    <row r="75" spans="1:12" ht="18">
      <c r="A75" s="33">
        <v>20190113</v>
      </c>
      <c r="B75" s="34" t="s">
        <v>49</v>
      </c>
      <c r="C75" s="33">
        <v>15640.92</v>
      </c>
      <c r="D75" s="33">
        <v>47588</v>
      </c>
      <c r="E75" s="33">
        <v>6353</v>
      </c>
      <c r="F75" s="33">
        <v>5623</v>
      </c>
      <c r="G75" s="33">
        <v>748</v>
      </c>
      <c r="H75" s="33">
        <v>1208</v>
      </c>
      <c r="I75" s="33">
        <v>357</v>
      </c>
      <c r="J75" s="39">
        <v>1.5699999999999999E-2</v>
      </c>
      <c r="K75" s="33">
        <v>20.91</v>
      </c>
      <c r="L75" s="33">
        <v>0.32</v>
      </c>
    </row>
    <row r="76" spans="1:12" ht="18">
      <c r="A76" s="33">
        <v>20190114</v>
      </c>
      <c r="B76" s="34" t="s">
        <v>49</v>
      </c>
      <c r="C76" s="33">
        <v>13859.53</v>
      </c>
      <c r="D76" s="33">
        <v>42139</v>
      </c>
      <c r="E76" s="33">
        <v>6398</v>
      </c>
      <c r="F76" s="33">
        <v>5834</v>
      </c>
      <c r="G76" s="33">
        <v>741</v>
      </c>
      <c r="H76" s="33">
        <v>1247</v>
      </c>
      <c r="I76" s="33">
        <v>355</v>
      </c>
      <c r="J76" s="39">
        <v>1.7500000000000002E-2</v>
      </c>
      <c r="K76" s="33">
        <v>18.7</v>
      </c>
      <c r="L76" s="33">
        <v>0.32</v>
      </c>
    </row>
    <row r="77" spans="1:12" ht="18">
      <c r="A77" s="33">
        <v>20190115</v>
      </c>
      <c r="B77" s="34" t="s">
        <v>49</v>
      </c>
      <c r="C77" s="33">
        <v>12841.45</v>
      </c>
      <c r="D77" s="33">
        <v>41302</v>
      </c>
      <c r="E77" s="33">
        <v>6403</v>
      </c>
      <c r="F77" s="33">
        <v>6024</v>
      </c>
      <c r="G77" s="33">
        <v>744</v>
      </c>
      <c r="H77" s="33">
        <v>1155</v>
      </c>
      <c r="I77" s="33">
        <v>279</v>
      </c>
      <c r="J77" s="39">
        <v>1.7999999999999999E-2</v>
      </c>
      <c r="K77" s="33">
        <v>17.260000000000002</v>
      </c>
      <c r="L77" s="33">
        <v>0.31</v>
      </c>
    </row>
    <row r="78" spans="1:12" ht="18">
      <c r="A78" s="33">
        <v>20190116</v>
      </c>
      <c r="B78" s="34" t="s">
        <v>49</v>
      </c>
      <c r="C78" s="33">
        <v>11370.32</v>
      </c>
      <c r="D78" s="33">
        <v>42247</v>
      </c>
      <c r="E78" s="33">
        <v>6434</v>
      </c>
      <c r="F78" s="33">
        <v>6231</v>
      </c>
      <c r="G78" s="33">
        <v>705</v>
      </c>
      <c r="H78" s="33">
        <v>1068</v>
      </c>
      <c r="I78" s="33">
        <v>281</v>
      </c>
      <c r="J78" s="39">
        <v>1.66E-2</v>
      </c>
      <c r="K78" s="33">
        <v>16.12</v>
      </c>
      <c r="L78" s="33">
        <v>0.26</v>
      </c>
    </row>
    <row r="79" spans="1:12" ht="18">
      <c r="A79" s="33">
        <v>20190117</v>
      </c>
      <c r="B79" s="34" t="s">
        <v>49</v>
      </c>
      <c r="C79" s="33">
        <v>18832</v>
      </c>
      <c r="D79" s="33">
        <v>41118</v>
      </c>
      <c r="E79" s="33">
        <v>6513</v>
      </c>
      <c r="F79" s="33">
        <v>6443</v>
      </c>
      <c r="G79" s="33">
        <v>726</v>
      </c>
      <c r="H79" s="33">
        <v>1300</v>
      </c>
      <c r="I79" s="33">
        <v>261</v>
      </c>
      <c r="J79" s="39">
        <v>1.7600000000000001E-2</v>
      </c>
      <c r="K79" s="33">
        <v>25.93</v>
      </c>
      <c r="L79" s="33">
        <v>0.45</v>
      </c>
    </row>
    <row r="80" spans="1:12" ht="18">
      <c r="A80" s="33">
        <v>20190118</v>
      </c>
      <c r="B80" s="34" t="s">
        <v>49</v>
      </c>
      <c r="C80" s="33">
        <v>18622.82</v>
      </c>
      <c r="D80" s="33">
        <v>41262</v>
      </c>
      <c r="E80" s="33">
        <v>6540</v>
      </c>
      <c r="F80" s="33">
        <v>6707</v>
      </c>
      <c r="G80" s="33">
        <v>810</v>
      </c>
      <c r="H80" s="33">
        <v>1518</v>
      </c>
      <c r="I80" s="33">
        <v>278</v>
      </c>
      <c r="J80" s="39">
        <v>1.9599999999999999E-2</v>
      </c>
      <c r="K80" s="33">
        <v>22.99</v>
      </c>
      <c r="L80" s="33">
        <v>0.45</v>
      </c>
    </row>
    <row r="81" spans="1:12" ht="18">
      <c r="A81" s="33">
        <v>20190119</v>
      </c>
      <c r="B81" s="34" t="s">
        <v>49</v>
      </c>
      <c r="C81" s="33">
        <v>15294.98</v>
      </c>
      <c r="D81" s="33">
        <v>45153</v>
      </c>
      <c r="E81" s="33">
        <v>6682</v>
      </c>
      <c r="F81" s="33">
        <v>7000</v>
      </c>
      <c r="G81" s="33">
        <v>756</v>
      </c>
      <c r="H81" s="33">
        <v>1302</v>
      </c>
      <c r="I81" s="33">
        <v>298</v>
      </c>
      <c r="J81" s="39">
        <v>1.67E-2</v>
      </c>
      <c r="K81" s="33">
        <v>20.23</v>
      </c>
      <c r="L81" s="33">
        <v>0.33</v>
      </c>
    </row>
    <row r="82" spans="1:12" ht="18">
      <c r="A82" s="33">
        <v>20190120</v>
      </c>
      <c r="B82" s="34" t="s">
        <v>49</v>
      </c>
      <c r="C82" s="33">
        <v>15104.29</v>
      </c>
      <c r="D82" s="33">
        <v>42991</v>
      </c>
      <c r="E82" s="33">
        <v>6727</v>
      </c>
      <c r="F82" s="33">
        <v>7225</v>
      </c>
      <c r="G82" s="33">
        <v>691</v>
      </c>
      <c r="H82" s="33">
        <v>1171</v>
      </c>
      <c r="I82" s="33">
        <v>287</v>
      </c>
      <c r="J82" s="39">
        <v>1.6E-2</v>
      </c>
      <c r="K82" s="33">
        <v>21.85</v>
      </c>
      <c r="L82" s="33">
        <v>0.35</v>
      </c>
    </row>
    <row r="83" spans="1:12" ht="18">
      <c r="A83" s="33">
        <v>20190121</v>
      </c>
      <c r="B83" s="34" t="s">
        <v>49</v>
      </c>
      <c r="C83" s="33">
        <v>14803.36</v>
      </c>
      <c r="D83" s="33">
        <v>39615</v>
      </c>
      <c r="E83" s="33">
        <v>6664</v>
      </c>
      <c r="F83" s="33">
        <v>7420</v>
      </c>
      <c r="G83" s="33">
        <v>667</v>
      </c>
      <c r="H83" s="33">
        <v>1164</v>
      </c>
      <c r="I83" s="33">
        <v>227</v>
      </c>
      <c r="J83" s="39">
        <v>1.6799999999999999E-2</v>
      </c>
      <c r="K83" s="33">
        <v>22.19</v>
      </c>
      <c r="L83" s="33">
        <v>0.37</v>
      </c>
    </row>
    <row r="84" spans="1:12" ht="18">
      <c r="A84" s="33">
        <v>20190122</v>
      </c>
      <c r="B84" s="34" t="s">
        <v>49</v>
      </c>
      <c r="C84" s="33">
        <v>10592.58</v>
      </c>
      <c r="D84" s="33">
        <v>39599</v>
      </c>
      <c r="E84" s="33">
        <v>6602</v>
      </c>
      <c r="F84" s="33">
        <v>7613</v>
      </c>
      <c r="G84" s="33">
        <v>514</v>
      </c>
      <c r="H84" s="33">
        <v>842</v>
      </c>
      <c r="I84" s="33">
        <v>187</v>
      </c>
      <c r="J84" s="39">
        <v>1.29E-2</v>
      </c>
      <c r="K84" s="33">
        <v>20.6</v>
      </c>
      <c r="L84" s="33">
        <v>0.26</v>
      </c>
    </row>
    <row r="85" spans="1:12" ht="18">
      <c r="A85" s="33">
        <v>20190123</v>
      </c>
      <c r="B85" s="34" t="s">
        <v>49</v>
      </c>
      <c r="C85" s="33">
        <v>12101.8</v>
      </c>
      <c r="D85" s="33">
        <v>38294</v>
      </c>
      <c r="E85" s="33">
        <v>6670</v>
      </c>
      <c r="F85" s="33">
        <v>7805</v>
      </c>
      <c r="G85" s="33">
        <v>608</v>
      </c>
      <c r="H85" s="33">
        <v>920</v>
      </c>
      <c r="I85" s="33">
        <v>195</v>
      </c>
      <c r="J85" s="39">
        <v>1.5800000000000002E-2</v>
      </c>
      <c r="K85" s="33">
        <v>19.899999999999999</v>
      </c>
      <c r="L85" s="33">
        <v>0.31</v>
      </c>
    </row>
    <row r="86" spans="1:12" ht="18">
      <c r="A86" s="33">
        <v>20190124</v>
      </c>
      <c r="B86" s="34" t="s">
        <v>49</v>
      </c>
      <c r="C86" s="33">
        <v>19804.34</v>
      </c>
      <c r="D86" s="33">
        <v>37037</v>
      </c>
      <c r="E86" s="33">
        <v>6564</v>
      </c>
      <c r="F86" s="33">
        <v>7991</v>
      </c>
      <c r="G86" s="33">
        <v>667</v>
      </c>
      <c r="H86" s="33">
        <v>1166</v>
      </c>
      <c r="I86" s="33">
        <v>170</v>
      </c>
      <c r="J86" s="39">
        <v>1.7999999999999999E-2</v>
      </c>
      <c r="K86" s="33">
        <v>29.69</v>
      </c>
      <c r="L86" s="33">
        <v>0.53</v>
      </c>
    </row>
    <row r="87" spans="1:12" ht="18">
      <c r="A87" s="33">
        <v>20190125</v>
      </c>
      <c r="B87" s="34" t="s">
        <v>49</v>
      </c>
      <c r="C87" s="33">
        <v>19848.38</v>
      </c>
      <c r="D87" s="33">
        <v>37790</v>
      </c>
      <c r="E87" s="33">
        <v>6571</v>
      </c>
      <c r="F87" s="33">
        <v>8207</v>
      </c>
      <c r="G87" s="33">
        <v>581</v>
      </c>
      <c r="H87" s="33">
        <v>1062</v>
      </c>
      <c r="I87" s="33">
        <v>152</v>
      </c>
      <c r="J87" s="39">
        <v>1.5299999999999999E-2</v>
      </c>
      <c r="K87" s="33">
        <v>34.159999999999997</v>
      </c>
      <c r="L87" s="33">
        <v>0.52</v>
      </c>
    </row>
    <row r="88" spans="1:12" ht="18">
      <c r="A88" s="33">
        <v>20190126</v>
      </c>
      <c r="B88" s="34" t="s">
        <v>49</v>
      </c>
      <c r="C88" s="33">
        <v>16450.39</v>
      </c>
      <c r="D88" s="33">
        <v>38223</v>
      </c>
      <c r="E88" s="33">
        <v>6552</v>
      </c>
      <c r="F88" s="33">
        <v>8448</v>
      </c>
      <c r="G88" s="33">
        <v>633</v>
      </c>
      <c r="H88" s="33">
        <v>1161</v>
      </c>
      <c r="I88" s="33">
        <v>155</v>
      </c>
      <c r="J88" s="39">
        <v>1.6500000000000001E-2</v>
      </c>
      <c r="K88" s="33">
        <v>25.98</v>
      </c>
      <c r="L88" s="33">
        <v>0.43</v>
      </c>
    </row>
    <row r="89" spans="1:12" ht="18">
      <c r="A89" s="33">
        <v>20190127</v>
      </c>
      <c r="B89" s="34" t="s">
        <v>49</v>
      </c>
      <c r="C89" s="33">
        <v>23665.03</v>
      </c>
      <c r="D89" s="33">
        <v>37984</v>
      </c>
      <c r="E89" s="33">
        <v>6477</v>
      </c>
      <c r="F89" s="33">
        <v>8688</v>
      </c>
      <c r="G89" s="33">
        <v>684</v>
      </c>
      <c r="H89" s="33">
        <v>1197</v>
      </c>
      <c r="I89" s="33">
        <v>162</v>
      </c>
      <c r="J89" s="39">
        <v>1.7999999999999999E-2</v>
      </c>
      <c r="K89" s="33">
        <v>34.590000000000003</v>
      </c>
      <c r="L89" s="33">
        <v>0.62</v>
      </c>
    </row>
    <row r="90" spans="1:12" ht="18">
      <c r="A90" s="33">
        <v>20190128</v>
      </c>
      <c r="B90" s="34" t="s">
        <v>49</v>
      </c>
      <c r="C90" s="33">
        <v>15705.34</v>
      </c>
      <c r="D90" s="33">
        <v>35018</v>
      </c>
      <c r="E90" s="33">
        <v>6469</v>
      </c>
      <c r="F90" s="33">
        <v>8858</v>
      </c>
      <c r="G90" s="33">
        <v>562</v>
      </c>
      <c r="H90" s="33">
        <v>966</v>
      </c>
      <c r="I90" s="33">
        <v>163</v>
      </c>
      <c r="J90" s="39">
        <v>1.6E-2</v>
      </c>
      <c r="K90" s="33">
        <v>27.94</v>
      </c>
      <c r="L90" s="33">
        <v>0.44</v>
      </c>
    </row>
    <row r="91" spans="1:12" ht="18">
      <c r="A91" s="33">
        <v>20190129</v>
      </c>
      <c r="B91" s="34" t="s">
        <v>49</v>
      </c>
      <c r="C91" s="33">
        <v>25895.67</v>
      </c>
      <c r="D91" s="33">
        <v>36286</v>
      </c>
      <c r="E91" s="33">
        <v>6423</v>
      </c>
      <c r="F91" s="33">
        <v>9044</v>
      </c>
      <c r="G91" s="33">
        <v>605</v>
      </c>
      <c r="H91" s="33">
        <v>1133</v>
      </c>
      <c r="I91" s="33">
        <v>126</v>
      </c>
      <c r="J91" s="39">
        <v>1.66E-2</v>
      </c>
      <c r="K91" s="33">
        <v>42.8</v>
      </c>
      <c r="L91" s="33">
        <v>0.71</v>
      </c>
    </row>
    <row r="92" spans="1:12" ht="18">
      <c r="A92" s="33">
        <v>20190130</v>
      </c>
      <c r="B92" s="34" t="s">
        <v>49</v>
      </c>
      <c r="C92" s="33">
        <v>23070.33</v>
      </c>
      <c r="D92" s="33">
        <v>37162</v>
      </c>
      <c r="E92" s="33">
        <v>6492</v>
      </c>
      <c r="F92" s="33">
        <v>9232</v>
      </c>
      <c r="G92" s="33">
        <v>749</v>
      </c>
      <c r="H92" s="33">
        <v>1367</v>
      </c>
      <c r="I92" s="33">
        <v>173</v>
      </c>
      <c r="J92" s="39">
        <v>2.01E-2</v>
      </c>
      <c r="K92" s="33">
        <v>30.8</v>
      </c>
      <c r="L92" s="33">
        <v>0.62</v>
      </c>
    </row>
    <row r="93" spans="1:12" ht="18">
      <c r="A93" s="33">
        <v>20190131</v>
      </c>
      <c r="B93" s="34" t="s">
        <v>49</v>
      </c>
      <c r="C93" s="33">
        <v>26935.41</v>
      </c>
      <c r="D93" s="33">
        <v>42288</v>
      </c>
      <c r="E93" s="33">
        <v>6696</v>
      </c>
      <c r="F93" s="33">
        <v>9396</v>
      </c>
      <c r="G93" s="33">
        <v>727</v>
      </c>
      <c r="H93" s="33">
        <v>1359</v>
      </c>
      <c r="I93" s="33">
        <v>200</v>
      </c>
      <c r="J93" s="39">
        <v>1.7100000000000001E-2</v>
      </c>
      <c r="K93" s="33">
        <v>37.049999999999997</v>
      </c>
      <c r="L93" s="33">
        <v>0.63</v>
      </c>
    </row>
    <row r="94" spans="1:12" ht="18">
      <c r="A94" s="33">
        <v>20190201</v>
      </c>
      <c r="B94" s="34" t="s">
        <v>49</v>
      </c>
      <c r="C94" s="33">
        <v>19162.32</v>
      </c>
      <c r="D94" s="33">
        <v>45753</v>
      </c>
      <c r="E94" s="33">
        <v>6740</v>
      </c>
      <c r="F94" s="33">
        <v>9587</v>
      </c>
      <c r="G94" s="33">
        <v>661</v>
      </c>
      <c r="H94" s="33">
        <v>1168</v>
      </c>
      <c r="I94" s="33">
        <v>177</v>
      </c>
      <c r="J94" s="39">
        <v>1.44E-2</v>
      </c>
      <c r="K94" s="33">
        <v>28.98</v>
      </c>
      <c r="L94" s="33">
        <v>0.41</v>
      </c>
    </row>
    <row r="95" spans="1:12" ht="18">
      <c r="A95" s="33">
        <v>20190202</v>
      </c>
      <c r="B95" s="34" t="s">
        <v>49</v>
      </c>
      <c r="C95" s="33">
        <v>16807.18</v>
      </c>
      <c r="D95" s="33">
        <v>47411</v>
      </c>
      <c r="E95" s="33">
        <v>6725</v>
      </c>
      <c r="F95" s="33">
        <v>9747</v>
      </c>
      <c r="G95" s="33">
        <v>671</v>
      </c>
      <c r="H95" s="33">
        <v>1182</v>
      </c>
      <c r="I95" s="33">
        <v>230</v>
      </c>
      <c r="J95" s="39">
        <v>1.41E-2</v>
      </c>
      <c r="K95" s="33">
        <v>25.04</v>
      </c>
      <c r="L95" s="33">
        <v>0.35</v>
      </c>
    </row>
    <row r="96" spans="1:12" ht="18">
      <c r="A96" s="33">
        <v>20190203</v>
      </c>
      <c r="B96" s="34" t="s">
        <v>49</v>
      </c>
      <c r="C96" s="33">
        <v>11562.98</v>
      </c>
      <c r="D96" s="33">
        <v>46185</v>
      </c>
      <c r="E96" s="33">
        <v>6664</v>
      </c>
      <c r="F96" s="33">
        <v>10447</v>
      </c>
      <c r="G96" s="33">
        <v>574</v>
      </c>
      <c r="H96" s="33">
        <v>902</v>
      </c>
      <c r="I96" s="33">
        <v>227</v>
      </c>
      <c r="J96" s="39">
        <v>1.24E-2</v>
      </c>
      <c r="K96" s="33">
        <v>20.14</v>
      </c>
      <c r="L96" s="33">
        <v>0.25</v>
      </c>
    </row>
    <row r="97" spans="1:12" ht="18">
      <c r="A97" s="33">
        <v>20190204</v>
      </c>
      <c r="B97" s="34" t="s">
        <v>49</v>
      </c>
      <c r="C97" s="33">
        <v>12146.34</v>
      </c>
      <c r="D97" s="33">
        <v>43511</v>
      </c>
      <c r="E97" s="33">
        <v>6664</v>
      </c>
      <c r="F97" s="33">
        <v>10513</v>
      </c>
      <c r="G97" s="33">
        <v>602</v>
      </c>
      <c r="H97" s="33">
        <v>966</v>
      </c>
      <c r="I97" s="33">
        <v>194</v>
      </c>
      <c r="J97" s="39">
        <v>1.38E-2</v>
      </c>
      <c r="K97" s="33">
        <v>20.170000000000002</v>
      </c>
      <c r="L97" s="33">
        <v>0.27</v>
      </c>
    </row>
    <row r="98" spans="1:12" ht="18">
      <c r="A98" s="33">
        <v>20190205</v>
      </c>
      <c r="B98" s="34" t="s">
        <v>49</v>
      </c>
      <c r="C98" s="33">
        <v>12217.86</v>
      </c>
      <c r="D98" s="33">
        <v>42194</v>
      </c>
      <c r="E98" s="33">
        <v>6634</v>
      </c>
      <c r="F98" s="33">
        <v>10627</v>
      </c>
      <c r="G98" s="33">
        <v>582</v>
      </c>
      <c r="H98" s="33">
        <v>914</v>
      </c>
      <c r="I98" s="33">
        <v>204</v>
      </c>
      <c r="J98" s="39">
        <v>1.37E-2</v>
      </c>
      <c r="K98" s="33">
        <v>20.99</v>
      </c>
      <c r="L98" s="33">
        <v>0.28000000000000003</v>
      </c>
    </row>
    <row r="99" spans="1:12" ht="18">
      <c r="A99" s="33">
        <v>20190206</v>
      </c>
      <c r="B99" s="34" t="s">
        <v>49</v>
      </c>
      <c r="C99" s="33">
        <v>13571.39</v>
      </c>
      <c r="D99" s="33">
        <v>42975</v>
      </c>
      <c r="E99" s="33">
        <v>6596</v>
      </c>
      <c r="F99" s="33">
        <v>10868</v>
      </c>
      <c r="G99" s="33">
        <v>577</v>
      </c>
      <c r="H99" s="33">
        <v>961</v>
      </c>
      <c r="I99" s="33">
        <v>192</v>
      </c>
      <c r="J99" s="39">
        <v>1.34E-2</v>
      </c>
      <c r="K99" s="33">
        <v>23.52</v>
      </c>
      <c r="L99" s="33">
        <v>0.31</v>
      </c>
    </row>
    <row r="100" spans="1:12" ht="18">
      <c r="A100" s="33">
        <v>20190207</v>
      </c>
      <c r="B100" s="34" t="s">
        <v>49</v>
      </c>
      <c r="C100" s="33">
        <v>11136.85</v>
      </c>
      <c r="D100" s="33">
        <v>44001</v>
      </c>
      <c r="E100" s="33">
        <v>6596</v>
      </c>
      <c r="F100" s="33">
        <v>11139</v>
      </c>
      <c r="G100" s="33">
        <v>535</v>
      </c>
      <c r="H100" s="33">
        <v>815</v>
      </c>
      <c r="I100" s="33">
        <v>176</v>
      </c>
      <c r="J100" s="39">
        <v>1.21E-2</v>
      </c>
      <c r="K100" s="33">
        <v>20.81</v>
      </c>
      <c r="L100" s="33">
        <v>0.25</v>
      </c>
    </row>
    <row r="101" spans="1:12" ht="18">
      <c r="A101" s="33">
        <v>20190208</v>
      </c>
      <c r="B101" s="34" t="s">
        <v>49</v>
      </c>
      <c r="C101" s="33">
        <v>19385.43</v>
      </c>
      <c r="D101" s="33">
        <v>43113</v>
      </c>
      <c r="E101" s="33">
        <v>6574</v>
      </c>
      <c r="F101" s="33">
        <v>11459</v>
      </c>
      <c r="G101" s="33">
        <v>615</v>
      </c>
      <c r="H101" s="33">
        <v>1057</v>
      </c>
      <c r="I101" s="33">
        <v>183</v>
      </c>
      <c r="J101" s="39">
        <v>1.4200000000000001E-2</v>
      </c>
      <c r="K101" s="33">
        <v>31.52</v>
      </c>
      <c r="L101" s="33">
        <v>0.44</v>
      </c>
    </row>
    <row r="102" spans="1:12" ht="18">
      <c r="A102" s="33">
        <v>20190209</v>
      </c>
      <c r="B102" s="34" t="s">
        <v>49</v>
      </c>
      <c r="C102" s="33">
        <v>13100.47</v>
      </c>
      <c r="D102" s="33">
        <v>47010</v>
      </c>
      <c r="E102" s="33">
        <v>6673</v>
      </c>
      <c r="F102" s="33">
        <v>11707</v>
      </c>
      <c r="G102" s="33">
        <v>621</v>
      </c>
      <c r="H102" s="33">
        <v>953</v>
      </c>
      <c r="I102" s="33">
        <v>198</v>
      </c>
      <c r="J102" s="39">
        <v>1.32E-2</v>
      </c>
      <c r="K102" s="33">
        <v>21.09</v>
      </c>
      <c r="L102" s="33">
        <v>0.27</v>
      </c>
    </row>
    <row r="103" spans="1:12" ht="18">
      <c r="A103" s="33">
        <v>20190210</v>
      </c>
      <c r="B103" s="34" t="s">
        <v>49</v>
      </c>
      <c r="C103" s="33">
        <v>8577.7199999999993</v>
      </c>
      <c r="D103" s="33">
        <v>45052</v>
      </c>
      <c r="E103" s="33">
        <v>6668</v>
      </c>
      <c r="F103" s="33">
        <v>11952</v>
      </c>
      <c r="G103" s="33">
        <v>557</v>
      </c>
      <c r="H103" s="33">
        <v>828</v>
      </c>
      <c r="I103" s="33">
        <v>200</v>
      </c>
      <c r="J103" s="39">
        <v>1.23E-2</v>
      </c>
      <c r="K103" s="33">
        <v>15.39</v>
      </c>
      <c r="L103" s="33">
        <v>0.19</v>
      </c>
    </row>
    <row r="104" spans="1:12" ht="18">
      <c r="A104" s="33">
        <v>20190211</v>
      </c>
      <c r="B104" s="34" t="s">
        <v>49</v>
      </c>
      <c r="C104" s="33">
        <v>12200.32</v>
      </c>
      <c r="D104" s="33">
        <v>41424</v>
      </c>
      <c r="E104" s="33">
        <v>6637</v>
      </c>
      <c r="F104" s="33">
        <v>12139</v>
      </c>
      <c r="G104" s="33">
        <v>537</v>
      </c>
      <c r="H104" s="33">
        <v>868</v>
      </c>
      <c r="I104" s="33">
        <v>171</v>
      </c>
      <c r="J104" s="39">
        <v>1.29E-2</v>
      </c>
      <c r="K104" s="33">
        <v>22.71</v>
      </c>
      <c r="L104" s="33">
        <v>0.28999999999999998</v>
      </c>
    </row>
    <row r="105" spans="1:12" ht="18">
      <c r="A105" s="33">
        <v>20190212</v>
      </c>
      <c r="B105" s="34" t="s">
        <v>49</v>
      </c>
      <c r="C105" s="33">
        <v>12287.35</v>
      </c>
      <c r="D105" s="33">
        <v>38451</v>
      </c>
      <c r="E105" s="33">
        <v>6529</v>
      </c>
      <c r="F105" s="33">
        <v>12366</v>
      </c>
      <c r="G105" s="33">
        <v>479</v>
      </c>
      <c r="H105" s="33">
        <v>765</v>
      </c>
      <c r="I105" s="33">
        <v>145</v>
      </c>
      <c r="J105" s="39">
        <v>1.24E-2</v>
      </c>
      <c r="K105" s="33">
        <v>25.65</v>
      </c>
      <c r="L105" s="33">
        <v>0.31</v>
      </c>
    </row>
    <row r="106" spans="1:12" ht="18">
      <c r="A106" s="33">
        <v>20190213</v>
      </c>
      <c r="B106" s="34" t="s">
        <v>49</v>
      </c>
      <c r="C106" s="33">
        <v>11874.91</v>
      </c>
      <c r="D106" s="33">
        <v>38277</v>
      </c>
      <c r="E106" s="33">
        <v>6524</v>
      </c>
      <c r="F106" s="33">
        <v>12561</v>
      </c>
      <c r="G106" s="33">
        <v>607</v>
      </c>
      <c r="H106" s="33">
        <v>1009</v>
      </c>
      <c r="I106" s="33">
        <v>153</v>
      </c>
      <c r="J106" s="39">
        <v>1.5800000000000002E-2</v>
      </c>
      <c r="K106" s="33">
        <v>19.559999999999999</v>
      </c>
      <c r="L106" s="33">
        <v>0.31</v>
      </c>
    </row>
    <row r="107" spans="1:12" ht="18">
      <c r="A107" s="33">
        <v>20190214</v>
      </c>
      <c r="B107" s="34" t="s">
        <v>49</v>
      </c>
      <c r="C107" s="33">
        <v>14045.62</v>
      </c>
      <c r="D107" s="33">
        <v>36513</v>
      </c>
      <c r="E107" s="33">
        <v>6457</v>
      </c>
      <c r="F107" s="33">
        <v>12688</v>
      </c>
      <c r="G107" s="33">
        <v>568</v>
      </c>
      <c r="H107" s="33">
        <v>1038</v>
      </c>
      <c r="I107" s="33">
        <v>128</v>
      </c>
      <c r="J107" s="39">
        <v>1.55E-2</v>
      </c>
      <c r="K107" s="33">
        <v>24.72</v>
      </c>
      <c r="L107" s="33">
        <v>0.38</v>
      </c>
    </row>
    <row r="108" spans="1:12" ht="18">
      <c r="A108" s="33">
        <v>20190215</v>
      </c>
      <c r="B108" s="34" t="s">
        <v>49</v>
      </c>
      <c r="C108" s="33">
        <v>14500.39</v>
      </c>
      <c r="D108" s="33">
        <v>36984</v>
      </c>
      <c r="E108" s="33">
        <v>6499</v>
      </c>
      <c r="F108" s="33">
        <v>12902</v>
      </c>
      <c r="G108" s="33">
        <v>527</v>
      </c>
      <c r="H108" s="33">
        <v>961</v>
      </c>
      <c r="I108" s="33">
        <v>132</v>
      </c>
      <c r="J108" s="39">
        <v>1.4200000000000001E-2</v>
      </c>
      <c r="K108" s="33">
        <v>27.51</v>
      </c>
      <c r="L108" s="33">
        <v>0.39</v>
      </c>
    </row>
    <row r="109" spans="1:12" ht="18">
      <c r="A109" s="33">
        <v>20190216</v>
      </c>
      <c r="B109" s="34" t="s">
        <v>49</v>
      </c>
      <c r="C109" s="33">
        <v>11910.8</v>
      </c>
      <c r="D109" s="33">
        <v>38939</v>
      </c>
      <c r="E109" s="33">
        <v>6543</v>
      </c>
      <c r="F109" s="33">
        <v>13122</v>
      </c>
      <c r="G109" s="33">
        <v>538</v>
      </c>
      <c r="H109" s="33">
        <v>920</v>
      </c>
      <c r="I109" s="33">
        <v>155</v>
      </c>
      <c r="J109" s="39">
        <v>1.38E-2</v>
      </c>
      <c r="K109" s="33">
        <v>22.13</v>
      </c>
      <c r="L109" s="33">
        <v>0.3</v>
      </c>
    </row>
    <row r="110" spans="1:12" ht="18">
      <c r="A110" s="33">
        <v>20190217</v>
      </c>
      <c r="B110" s="34" t="s">
        <v>49</v>
      </c>
      <c r="C110" s="33">
        <v>12629.64</v>
      </c>
      <c r="D110" s="33">
        <v>37843</v>
      </c>
      <c r="E110" s="33">
        <v>6545</v>
      </c>
      <c r="F110" s="33">
        <v>13338</v>
      </c>
      <c r="G110" s="33">
        <v>560</v>
      </c>
      <c r="H110" s="33">
        <v>936</v>
      </c>
      <c r="I110" s="33">
        <v>167</v>
      </c>
      <c r="J110" s="39">
        <v>1.47E-2</v>
      </c>
      <c r="K110" s="33">
        <v>22.55</v>
      </c>
      <c r="L110" s="33">
        <v>0.33</v>
      </c>
    </row>
    <row r="111" spans="1:12" ht="18">
      <c r="A111" s="33">
        <v>20190218</v>
      </c>
      <c r="B111" s="34" t="s">
        <v>49</v>
      </c>
      <c r="C111" s="33">
        <v>11274.34</v>
      </c>
      <c r="D111" s="33">
        <v>36759</v>
      </c>
      <c r="E111" s="33">
        <v>6637</v>
      </c>
      <c r="F111" s="33">
        <v>13488</v>
      </c>
      <c r="G111" s="33">
        <v>607</v>
      </c>
      <c r="H111" s="33">
        <v>966</v>
      </c>
      <c r="I111" s="33">
        <v>207</v>
      </c>
      <c r="J111" s="39">
        <v>1.6500000000000001E-2</v>
      </c>
      <c r="K111" s="33">
        <v>18.57</v>
      </c>
      <c r="L111" s="33">
        <v>0.3</v>
      </c>
    </row>
    <row r="112" spans="1:12" ht="18">
      <c r="A112" s="33">
        <v>20190219</v>
      </c>
      <c r="B112" s="34" t="s">
        <v>49</v>
      </c>
      <c r="C112" s="33">
        <v>9893.6299999999992</v>
      </c>
      <c r="D112" s="33">
        <v>36218</v>
      </c>
      <c r="E112" s="33">
        <v>6634</v>
      </c>
      <c r="F112" s="33">
        <v>12857</v>
      </c>
      <c r="G112" s="33">
        <v>549</v>
      </c>
      <c r="H112" s="33">
        <v>837</v>
      </c>
      <c r="I112" s="33">
        <v>202</v>
      </c>
      <c r="J112" s="39">
        <v>1.5100000000000001E-2</v>
      </c>
      <c r="K112" s="33">
        <v>18.02</v>
      </c>
      <c r="L112" s="33">
        <v>0.27</v>
      </c>
    </row>
    <row r="113" spans="1:12" ht="18">
      <c r="A113" s="33">
        <v>20190220</v>
      </c>
      <c r="B113" s="34" t="s">
        <v>49</v>
      </c>
      <c r="C113" s="33">
        <v>9700.2900000000009</v>
      </c>
      <c r="D113" s="33">
        <v>36714</v>
      </c>
      <c r="E113" s="33">
        <v>6668</v>
      </c>
      <c r="F113" s="33">
        <v>13010</v>
      </c>
      <c r="G113" s="33">
        <v>501</v>
      </c>
      <c r="H113" s="33">
        <v>771</v>
      </c>
      <c r="I113" s="33">
        <v>180</v>
      </c>
      <c r="J113" s="39">
        <v>1.3599999999999999E-2</v>
      </c>
      <c r="K113" s="33">
        <v>19.36</v>
      </c>
      <c r="L113" s="33">
        <v>0.26</v>
      </c>
    </row>
    <row r="114" spans="1:12" ht="18">
      <c r="A114" s="33">
        <v>20190221</v>
      </c>
      <c r="B114" s="34" t="s">
        <v>49</v>
      </c>
      <c r="C114" s="33">
        <v>12002.05</v>
      </c>
      <c r="D114" s="33">
        <v>36011</v>
      </c>
      <c r="E114" s="33">
        <v>6725</v>
      </c>
      <c r="F114" s="33">
        <v>13157</v>
      </c>
      <c r="G114" s="33">
        <v>565</v>
      </c>
      <c r="H114" s="33">
        <v>995</v>
      </c>
      <c r="I114" s="33">
        <v>199</v>
      </c>
      <c r="J114" s="39">
        <v>1.5599999999999999E-2</v>
      </c>
      <c r="K114" s="33">
        <v>21.24</v>
      </c>
      <c r="L114" s="33">
        <v>0.33</v>
      </c>
    </row>
    <row r="115" spans="1:12" ht="18">
      <c r="A115" s="33">
        <v>20190222</v>
      </c>
      <c r="B115" s="34" t="s">
        <v>49</v>
      </c>
      <c r="C115" s="33">
        <v>14216.45</v>
      </c>
      <c r="D115" s="33">
        <v>35550</v>
      </c>
      <c r="E115" s="33">
        <v>6799</v>
      </c>
      <c r="F115" s="33">
        <v>13338</v>
      </c>
      <c r="G115" s="33">
        <v>553</v>
      </c>
      <c r="H115" s="33">
        <v>1055</v>
      </c>
      <c r="I115" s="33">
        <v>169</v>
      </c>
      <c r="J115" s="39">
        <v>1.55E-2</v>
      </c>
      <c r="K115" s="33">
        <v>25.7</v>
      </c>
      <c r="L115" s="33">
        <v>0.39</v>
      </c>
    </row>
    <row r="116" spans="1:12" ht="18">
      <c r="A116" s="33">
        <v>20190223</v>
      </c>
      <c r="B116" s="34" t="s">
        <v>49</v>
      </c>
      <c r="C116" s="33">
        <v>11182.62</v>
      </c>
      <c r="D116" s="33">
        <v>33899</v>
      </c>
      <c r="E116" s="33">
        <v>6753</v>
      </c>
      <c r="F116" s="33">
        <v>13538</v>
      </c>
      <c r="G116" s="33">
        <v>572</v>
      </c>
      <c r="H116" s="33">
        <v>938</v>
      </c>
      <c r="I116" s="33">
        <v>185</v>
      </c>
      <c r="J116" s="39">
        <v>1.6799999999999999E-2</v>
      </c>
      <c r="K116" s="33">
        <v>19.55</v>
      </c>
      <c r="L116" s="33">
        <v>0.32</v>
      </c>
    </row>
    <row r="117" spans="1:12" ht="18">
      <c r="A117" s="33">
        <v>20190224</v>
      </c>
      <c r="B117" s="34" t="s">
        <v>49</v>
      </c>
      <c r="C117" s="33">
        <v>7973.02</v>
      </c>
      <c r="D117" s="33">
        <v>32902</v>
      </c>
      <c r="E117" s="33">
        <v>6717</v>
      </c>
      <c r="F117" s="33">
        <v>13746</v>
      </c>
      <c r="G117" s="33">
        <v>444</v>
      </c>
      <c r="H117" s="33">
        <v>698</v>
      </c>
      <c r="I117" s="33">
        <v>180</v>
      </c>
      <c r="J117" s="39">
        <v>1.34E-2</v>
      </c>
      <c r="K117" s="33">
        <v>17.95</v>
      </c>
      <c r="L117" s="33">
        <v>0.24</v>
      </c>
    </row>
    <row r="118" spans="1:12" ht="18">
      <c r="A118" s="33">
        <v>20190225</v>
      </c>
      <c r="B118" s="34" t="s">
        <v>49</v>
      </c>
      <c r="C118" s="33">
        <v>9298.2199999999993</v>
      </c>
      <c r="D118" s="33">
        <v>30299</v>
      </c>
      <c r="E118" s="33">
        <v>6720</v>
      </c>
      <c r="F118" s="33">
        <v>13928</v>
      </c>
      <c r="G118" s="33">
        <v>507</v>
      </c>
      <c r="H118" s="33">
        <v>778</v>
      </c>
      <c r="I118" s="33">
        <v>179</v>
      </c>
      <c r="J118" s="39">
        <v>1.67E-2</v>
      </c>
      <c r="K118" s="33">
        <v>18.329999999999998</v>
      </c>
      <c r="L118" s="33">
        <v>0.3</v>
      </c>
    </row>
    <row r="119" spans="1:12" ht="18">
      <c r="A119" s="33">
        <v>20190226</v>
      </c>
      <c r="B119" s="34" t="s">
        <v>49</v>
      </c>
      <c r="C119" s="33">
        <v>13610.22</v>
      </c>
      <c r="D119" s="33">
        <v>29549</v>
      </c>
      <c r="E119" s="33">
        <v>6725</v>
      </c>
      <c r="F119" s="33">
        <v>14100</v>
      </c>
      <c r="G119" s="33">
        <v>513</v>
      </c>
      <c r="H119" s="33">
        <v>878</v>
      </c>
      <c r="I119" s="33">
        <v>171</v>
      </c>
      <c r="J119" s="39">
        <v>1.7299999999999999E-2</v>
      </c>
      <c r="K119" s="33">
        <v>26.53</v>
      </c>
      <c r="L119" s="33">
        <v>0.46</v>
      </c>
    </row>
    <row r="120" spans="1:12" ht="18">
      <c r="A120" s="33">
        <v>20190227</v>
      </c>
      <c r="B120" s="34" t="s">
        <v>49</v>
      </c>
      <c r="C120" s="33">
        <v>16872.150000000001</v>
      </c>
      <c r="D120" s="33">
        <v>29373</v>
      </c>
      <c r="E120" s="33">
        <v>6756</v>
      </c>
      <c r="F120" s="33">
        <v>14290</v>
      </c>
      <c r="G120" s="33">
        <v>938</v>
      </c>
      <c r="H120" s="33">
        <v>1985</v>
      </c>
      <c r="I120" s="33">
        <v>224</v>
      </c>
      <c r="J120" s="39">
        <v>3.1899999999999998E-2</v>
      </c>
      <c r="K120" s="33">
        <v>17.98</v>
      </c>
      <c r="L120" s="33">
        <v>0.56999999999999995</v>
      </c>
    </row>
    <row r="121" spans="1:12" ht="18">
      <c r="A121" s="33">
        <v>20190228</v>
      </c>
      <c r="B121" s="34" t="s">
        <v>49</v>
      </c>
      <c r="C121" s="33">
        <v>23723.279999999999</v>
      </c>
      <c r="D121" s="33">
        <v>29349</v>
      </c>
      <c r="E121" s="33">
        <v>6896</v>
      </c>
      <c r="F121" s="33">
        <v>14503</v>
      </c>
      <c r="G121" s="33">
        <v>745</v>
      </c>
      <c r="H121" s="33">
        <v>1572</v>
      </c>
      <c r="I121" s="33">
        <v>236</v>
      </c>
      <c r="J121" s="39">
        <v>2.53E-2</v>
      </c>
      <c r="K121" s="33">
        <v>31.84</v>
      </c>
      <c r="L121" s="33">
        <v>0.8</v>
      </c>
    </row>
    <row r="122" spans="1:12" ht="18">
      <c r="A122" s="33">
        <v>20190301</v>
      </c>
      <c r="B122" s="34" t="s">
        <v>49</v>
      </c>
      <c r="C122" s="33">
        <v>19944.080000000002</v>
      </c>
      <c r="D122" s="33">
        <v>29445</v>
      </c>
      <c r="E122" s="33">
        <v>6864</v>
      </c>
      <c r="F122" s="33">
        <v>14743</v>
      </c>
      <c r="G122" s="33">
        <v>721</v>
      </c>
      <c r="H122" s="33">
        <v>1492</v>
      </c>
      <c r="I122" s="33">
        <v>221</v>
      </c>
      <c r="J122" s="39">
        <v>2.4400000000000002E-2</v>
      </c>
      <c r="K122" s="33">
        <v>27.66</v>
      </c>
      <c r="L122" s="33">
        <v>0.67</v>
      </c>
    </row>
    <row r="123" spans="1:12" ht="18">
      <c r="A123" s="33">
        <v>20190302</v>
      </c>
      <c r="B123" s="34" t="s">
        <v>49</v>
      </c>
      <c r="C123" s="33">
        <v>15854.15</v>
      </c>
      <c r="D123" s="33">
        <v>30258</v>
      </c>
      <c r="E123" s="33">
        <v>6941</v>
      </c>
      <c r="F123" s="33">
        <v>14960</v>
      </c>
      <c r="G123" s="33">
        <v>705</v>
      </c>
      <c r="H123" s="33">
        <v>1285</v>
      </c>
      <c r="I123" s="33">
        <v>221</v>
      </c>
      <c r="J123" s="39">
        <v>2.3199999999999998E-2</v>
      </c>
      <c r="K123" s="33">
        <v>22.48</v>
      </c>
      <c r="L123" s="33">
        <v>0.52</v>
      </c>
    </row>
    <row r="124" spans="1:12" ht="18">
      <c r="A124" s="33">
        <v>20190303</v>
      </c>
      <c r="B124" s="34" t="s">
        <v>49</v>
      </c>
      <c r="C124" s="33">
        <v>12889.87</v>
      </c>
      <c r="D124" s="33">
        <v>29924</v>
      </c>
      <c r="E124" s="33">
        <v>6951</v>
      </c>
      <c r="F124" s="33">
        <v>15164</v>
      </c>
      <c r="G124" s="33">
        <v>654</v>
      </c>
      <c r="H124" s="33">
        <v>1113</v>
      </c>
      <c r="I124" s="33">
        <v>231</v>
      </c>
      <c r="J124" s="39">
        <v>2.18E-2</v>
      </c>
      <c r="K124" s="33">
        <v>19.7</v>
      </c>
      <c r="L124" s="33">
        <v>0.43</v>
      </c>
    </row>
    <row r="125" spans="1:12" ht="18">
      <c r="A125" s="33">
        <v>20190304</v>
      </c>
      <c r="B125" s="34" t="s">
        <v>49</v>
      </c>
      <c r="C125" s="33">
        <v>11893.82</v>
      </c>
      <c r="D125" s="33">
        <v>28338</v>
      </c>
      <c r="E125" s="33">
        <v>6924</v>
      </c>
      <c r="F125" s="33">
        <v>15391</v>
      </c>
      <c r="G125" s="33">
        <v>573</v>
      </c>
      <c r="H125" s="33">
        <v>1018</v>
      </c>
      <c r="I125" s="33">
        <v>194</v>
      </c>
      <c r="J125" s="39">
        <v>2.0199999999999999E-2</v>
      </c>
      <c r="K125" s="33">
        <v>20.75</v>
      </c>
      <c r="L125" s="33">
        <v>0.41</v>
      </c>
    </row>
    <row r="126" spans="1:12" ht="18">
      <c r="A126" s="33">
        <v>20190305</v>
      </c>
      <c r="B126" s="34" t="s">
        <v>49</v>
      </c>
      <c r="C126" s="33">
        <v>17240.43</v>
      </c>
      <c r="D126" s="33">
        <v>28240</v>
      </c>
      <c r="E126" s="33">
        <v>6905</v>
      </c>
      <c r="F126" s="33">
        <v>15584</v>
      </c>
      <c r="G126" s="33">
        <v>729</v>
      </c>
      <c r="H126" s="33">
        <v>1457</v>
      </c>
      <c r="I126" s="33">
        <v>187</v>
      </c>
      <c r="J126" s="39">
        <v>2.58E-2</v>
      </c>
      <c r="K126" s="33">
        <v>23.64</v>
      </c>
      <c r="L126" s="33">
        <v>0.61</v>
      </c>
    </row>
    <row r="127" spans="1:12" ht="18">
      <c r="A127" s="33">
        <v>20190306</v>
      </c>
      <c r="B127" s="34" t="s">
        <v>49</v>
      </c>
      <c r="C127" s="33">
        <v>11301.59</v>
      </c>
      <c r="D127" s="33">
        <v>27720</v>
      </c>
      <c r="E127" s="33">
        <v>6836</v>
      </c>
      <c r="F127" s="33">
        <v>15832</v>
      </c>
      <c r="G127" s="33">
        <v>647</v>
      </c>
      <c r="H127" s="33">
        <v>1141</v>
      </c>
      <c r="I127" s="33">
        <v>198</v>
      </c>
      <c r="J127" s="39">
        <v>2.3300000000000001E-2</v>
      </c>
      <c r="K127" s="33">
        <v>17.46</v>
      </c>
      <c r="L127" s="33">
        <v>0.4</v>
      </c>
    </row>
    <row r="128" spans="1:12" ht="18">
      <c r="A128" s="33">
        <v>20190307</v>
      </c>
      <c r="B128" s="34" t="s">
        <v>49</v>
      </c>
      <c r="C128" s="33">
        <v>13465.43</v>
      </c>
      <c r="D128" s="33">
        <v>28044</v>
      </c>
      <c r="E128" s="33">
        <v>6907</v>
      </c>
      <c r="F128" s="33">
        <v>16078</v>
      </c>
      <c r="G128" s="33">
        <v>785</v>
      </c>
      <c r="H128" s="33">
        <v>1557</v>
      </c>
      <c r="I128" s="33">
        <v>256</v>
      </c>
      <c r="J128" s="39">
        <v>2.7900000000000001E-2</v>
      </c>
      <c r="K128" s="33">
        <v>17.149999999999999</v>
      </c>
      <c r="L128" s="33">
        <v>0.48</v>
      </c>
    </row>
    <row r="129" spans="1:12" ht="18">
      <c r="A129" s="33">
        <v>20190308</v>
      </c>
      <c r="B129" s="34" t="s">
        <v>49</v>
      </c>
      <c r="C129" s="33">
        <v>15688.71</v>
      </c>
      <c r="D129" s="33">
        <v>28077</v>
      </c>
      <c r="E129" s="33">
        <v>6948</v>
      </c>
      <c r="F129" s="33">
        <v>16354</v>
      </c>
      <c r="G129" s="33">
        <v>781</v>
      </c>
      <c r="H129" s="33">
        <v>1529</v>
      </c>
      <c r="I129" s="33">
        <v>245</v>
      </c>
      <c r="J129" s="39">
        <v>2.7799999999999998E-2</v>
      </c>
      <c r="K129" s="33">
        <v>20.079999999999998</v>
      </c>
      <c r="L129" s="33">
        <v>0.55000000000000004</v>
      </c>
    </row>
    <row r="130" spans="1:12" ht="18">
      <c r="A130" s="33">
        <v>20190309</v>
      </c>
      <c r="B130" s="34" t="s">
        <v>49</v>
      </c>
      <c r="C130" s="33">
        <v>13809.69</v>
      </c>
      <c r="D130" s="33">
        <v>29451</v>
      </c>
      <c r="E130" s="33">
        <v>7051</v>
      </c>
      <c r="F130" s="33">
        <v>16611</v>
      </c>
      <c r="G130" s="33">
        <v>749</v>
      </c>
      <c r="H130" s="33">
        <v>1331</v>
      </c>
      <c r="I130" s="33">
        <v>260</v>
      </c>
      <c r="J130" s="39">
        <v>2.5399999999999999E-2</v>
      </c>
      <c r="K130" s="33">
        <v>18.43</v>
      </c>
      <c r="L130" s="33">
        <v>0.46</v>
      </c>
    </row>
    <row r="131" spans="1:12" ht="18">
      <c r="A131" s="33">
        <v>20190310</v>
      </c>
      <c r="B131" s="34" t="s">
        <v>49</v>
      </c>
      <c r="C131" s="33">
        <v>10401.23</v>
      </c>
      <c r="D131" s="33">
        <v>28891</v>
      </c>
      <c r="E131" s="33">
        <v>7033</v>
      </c>
      <c r="F131" s="33">
        <v>16883</v>
      </c>
      <c r="G131" s="33">
        <v>703</v>
      </c>
      <c r="H131" s="33">
        <v>1177</v>
      </c>
      <c r="I131" s="33">
        <v>243</v>
      </c>
      <c r="J131" s="39">
        <v>2.4299999999999999E-2</v>
      </c>
      <c r="K131" s="33">
        <v>14.79</v>
      </c>
      <c r="L131" s="33">
        <v>0.36</v>
      </c>
    </row>
    <row r="132" spans="1:12" ht="18">
      <c r="A132" s="33">
        <v>20190311</v>
      </c>
      <c r="B132" s="34" t="s">
        <v>49</v>
      </c>
      <c r="C132" s="33">
        <v>14870.69</v>
      </c>
      <c r="D132" s="33">
        <v>27089</v>
      </c>
      <c r="E132" s="33">
        <v>6987</v>
      </c>
      <c r="F132" s="33">
        <v>17210</v>
      </c>
      <c r="G132" s="33">
        <v>658</v>
      </c>
      <c r="H132" s="33">
        <v>1231</v>
      </c>
      <c r="I132" s="33">
        <v>201</v>
      </c>
      <c r="J132" s="39">
        <v>2.4199999999999999E-2</v>
      </c>
      <c r="K132" s="33">
        <v>22.59</v>
      </c>
      <c r="L132" s="33">
        <v>0.54</v>
      </c>
    </row>
    <row r="133" spans="1:12" ht="18">
      <c r="A133" s="33">
        <v>20190312</v>
      </c>
      <c r="B133" s="34" t="s">
        <v>49</v>
      </c>
      <c r="C133" s="33">
        <v>14425.71</v>
      </c>
      <c r="D133" s="33">
        <v>26901</v>
      </c>
      <c r="E133" s="33">
        <v>7017</v>
      </c>
      <c r="F133" s="33">
        <v>17567</v>
      </c>
      <c r="G133" s="33">
        <v>702</v>
      </c>
      <c r="H133" s="33">
        <v>1229</v>
      </c>
      <c r="I133" s="33">
        <v>184</v>
      </c>
      <c r="J133" s="39">
        <v>2.5999999999999999E-2</v>
      </c>
      <c r="K133" s="33">
        <v>20.54</v>
      </c>
      <c r="L133" s="33">
        <v>0.53</v>
      </c>
    </row>
    <row r="134" spans="1:12" ht="18">
      <c r="A134" s="33">
        <v>20190313</v>
      </c>
      <c r="B134" s="34" t="s">
        <v>49</v>
      </c>
      <c r="C134" s="33">
        <v>11987.76</v>
      </c>
      <c r="D134" s="33">
        <v>27122</v>
      </c>
      <c r="E134" s="33">
        <v>7027</v>
      </c>
      <c r="F134" s="33">
        <v>18023</v>
      </c>
      <c r="G134" s="33">
        <v>730</v>
      </c>
      <c r="H134" s="33">
        <v>1224</v>
      </c>
      <c r="I134" s="33">
        <v>185</v>
      </c>
      <c r="J134" s="39">
        <v>2.69E-2</v>
      </c>
      <c r="K134" s="33">
        <v>16.420000000000002</v>
      </c>
      <c r="L134" s="33">
        <v>0.44</v>
      </c>
    </row>
    <row r="135" spans="1:12" ht="18">
      <c r="A135" s="33">
        <v>20190314</v>
      </c>
      <c r="B135" s="34" t="s">
        <v>49</v>
      </c>
      <c r="C135" s="33">
        <v>20121.599999999999</v>
      </c>
      <c r="D135" s="33">
        <v>26059</v>
      </c>
      <c r="E135" s="33">
        <v>6975</v>
      </c>
      <c r="F135" s="33">
        <v>18343</v>
      </c>
      <c r="G135" s="33">
        <v>1087</v>
      </c>
      <c r="H135" s="33">
        <v>2440</v>
      </c>
      <c r="I135" s="33">
        <v>177</v>
      </c>
      <c r="J135" s="39">
        <v>4.1700000000000001E-2</v>
      </c>
      <c r="K135" s="33">
        <v>18.510000000000002</v>
      </c>
      <c r="L135" s="33">
        <v>0.77</v>
      </c>
    </row>
    <row r="136" spans="1:12" ht="18">
      <c r="A136" s="33">
        <v>20190315</v>
      </c>
      <c r="B136" s="34" t="s">
        <v>49</v>
      </c>
      <c r="C136" s="33">
        <v>18855.150000000001</v>
      </c>
      <c r="D136" s="33">
        <v>25952</v>
      </c>
      <c r="E136" s="33">
        <v>6929</v>
      </c>
      <c r="F136" s="33">
        <v>18796</v>
      </c>
      <c r="G136" s="33">
        <v>889</v>
      </c>
      <c r="H136" s="33">
        <v>1985</v>
      </c>
      <c r="I136" s="33">
        <v>163</v>
      </c>
      <c r="J136" s="39">
        <v>3.4200000000000001E-2</v>
      </c>
      <c r="K136" s="33">
        <v>21.2</v>
      </c>
      <c r="L136" s="33">
        <v>0.72</v>
      </c>
    </row>
    <row r="137" spans="1:12" ht="18">
      <c r="A137" s="33">
        <v>20190316</v>
      </c>
      <c r="B137" s="34" t="s">
        <v>49</v>
      </c>
      <c r="C137" s="33">
        <v>14623.39</v>
      </c>
      <c r="D137" s="33">
        <v>27061</v>
      </c>
      <c r="E137" s="33">
        <v>6898</v>
      </c>
      <c r="F137" s="33">
        <v>19165</v>
      </c>
      <c r="G137" s="33">
        <v>791</v>
      </c>
      <c r="H137" s="33">
        <v>1661</v>
      </c>
      <c r="I137" s="33">
        <v>179</v>
      </c>
      <c r="J137" s="39">
        <v>2.92E-2</v>
      </c>
      <c r="K137" s="33">
        <v>18.48</v>
      </c>
      <c r="L137" s="33">
        <v>0.54</v>
      </c>
    </row>
    <row r="138" spans="1:12" ht="18">
      <c r="A138" s="33">
        <v>20190317</v>
      </c>
      <c r="B138" s="34" t="s">
        <v>49</v>
      </c>
      <c r="C138" s="33">
        <v>12070.53</v>
      </c>
      <c r="D138" s="33">
        <v>26950</v>
      </c>
      <c r="E138" s="33">
        <v>6954</v>
      </c>
      <c r="F138" s="33">
        <v>19449</v>
      </c>
      <c r="G138" s="33">
        <v>724</v>
      </c>
      <c r="H138" s="33">
        <v>1447</v>
      </c>
      <c r="I138" s="33">
        <v>192</v>
      </c>
      <c r="J138" s="39">
        <v>2.6800000000000001E-2</v>
      </c>
      <c r="K138" s="33">
        <v>16.670000000000002</v>
      </c>
      <c r="L138" s="33">
        <v>0.44</v>
      </c>
    </row>
    <row r="139" spans="1:12" ht="18">
      <c r="A139" s="33">
        <v>20190318</v>
      </c>
      <c r="B139" s="34" t="s">
        <v>49</v>
      </c>
      <c r="C139" s="33">
        <v>11044.72</v>
      </c>
      <c r="D139" s="33">
        <v>26020</v>
      </c>
      <c r="E139" s="33">
        <v>6886</v>
      </c>
      <c r="F139" s="33">
        <v>19786</v>
      </c>
      <c r="G139" s="33">
        <v>656</v>
      </c>
      <c r="H139" s="33">
        <v>1228</v>
      </c>
      <c r="I139" s="33">
        <v>146</v>
      </c>
      <c r="J139" s="39">
        <v>2.52E-2</v>
      </c>
      <c r="K139" s="33">
        <v>16.829999999999998</v>
      </c>
      <c r="L139" s="33">
        <v>0.42</v>
      </c>
    </row>
    <row r="140" spans="1:12" ht="18">
      <c r="A140" s="33">
        <v>20190319</v>
      </c>
      <c r="B140" s="34" t="s">
        <v>49</v>
      </c>
      <c r="C140" s="33">
        <v>11260.36</v>
      </c>
      <c r="D140" s="33">
        <v>25501</v>
      </c>
      <c r="E140" s="33">
        <v>6898</v>
      </c>
      <c r="F140" s="33">
        <v>20075</v>
      </c>
      <c r="G140" s="33">
        <v>673</v>
      </c>
      <c r="H140" s="33">
        <v>1264</v>
      </c>
      <c r="I140" s="33">
        <v>147</v>
      </c>
      <c r="J140" s="39">
        <v>2.63E-2</v>
      </c>
      <c r="K140" s="33">
        <v>16.73</v>
      </c>
      <c r="L140" s="33">
        <v>0.44</v>
      </c>
    </row>
    <row r="141" spans="1:12" ht="18">
      <c r="A141" s="33">
        <v>20190320</v>
      </c>
      <c r="B141" s="34" t="s">
        <v>49</v>
      </c>
      <c r="C141" s="33">
        <v>10268.92</v>
      </c>
      <c r="D141" s="33">
        <v>25530</v>
      </c>
      <c r="E141" s="33">
        <v>6944</v>
      </c>
      <c r="F141" s="33">
        <v>20479</v>
      </c>
      <c r="G141" s="33">
        <v>669</v>
      </c>
      <c r="H141" s="33">
        <v>1208</v>
      </c>
      <c r="I141" s="33">
        <v>166</v>
      </c>
      <c r="J141" s="39">
        <v>2.6200000000000001E-2</v>
      </c>
      <c r="K141" s="33">
        <v>15.34</v>
      </c>
      <c r="L141" s="33">
        <v>0.4</v>
      </c>
    </row>
    <row r="142" spans="1:12" ht="18">
      <c r="A142" s="33">
        <v>20190321</v>
      </c>
      <c r="B142" s="34" t="s">
        <v>49</v>
      </c>
      <c r="C142" s="33">
        <v>18038.16</v>
      </c>
      <c r="D142" s="33">
        <v>25506</v>
      </c>
      <c r="E142" s="33">
        <v>6894</v>
      </c>
      <c r="F142" s="33">
        <v>20785</v>
      </c>
      <c r="G142" s="33">
        <v>810</v>
      </c>
      <c r="H142" s="33">
        <v>1584</v>
      </c>
      <c r="I142" s="33">
        <v>153</v>
      </c>
      <c r="J142" s="39">
        <v>3.1699999999999999E-2</v>
      </c>
      <c r="K142" s="33">
        <v>22.26</v>
      </c>
      <c r="L142" s="33">
        <v>0.7</v>
      </c>
    </row>
    <row r="143" spans="1:12" ht="18">
      <c r="A143" s="33">
        <v>20190322</v>
      </c>
      <c r="B143" s="34" t="s">
        <v>49</v>
      </c>
      <c r="C143" s="33">
        <v>13481.07</v>
      </c>
      <c r="D143" s="33">
        <v>25180</v>
      </c>
      <c r="E143" s="33">
        <v>6940</v>
      </c>
      <c r="F143" s="33">
        <v>21118</v>
      </c>
      <c r="G143" s="33">
        <v>673</v>
      </c>
      <c r="H143" s="33">
        <v>1293</v>
      </c>
      <c r="I143" s="33">
        <v>162</v>
      </c>
      <c r="J143" s="39">
        <v>2.6700000000000002E-2</v>
      </c>
      <c r="K143" s="33">
        <v>20.03</v>
      </c>
      <c r="L143" s="33">
        <v>0.53</v>
      </c>
    </row>
    <row r="144" spans="1:12" ht="18">
      <c r="A144" s="33">
        <v>20190323</v>
      </c>
      <c r="B144" s="34" t="s">
        <v>49</v>
      </c>
      <c r="C144" s="33">
        <v>8385.8700000000008</v>
      </c>
      <c r="D144" s="33">
        <v>18814</v>
      </c>
      <c r="E144" s="33">
        <v>5705</v>
      </c>
      <c r="F144" s="33">
        <v>0</v>
      </c>
      <c r="G144" s="33">
        <v>496</v>
      </c>
      <c r="H144" s="33">
        <v>813</v>
      </c>
      <c r="I144" s="33">
        <v>84</v>
      </c>
      <c r="J144" s="39">
        <v>2.63E-2</v>
      </c>
      <c r="K144" s="33">
        <v>16.899999999999999</v>
      </c>
      <c r="L144" s="33">
        <v>0.44</v>
      </c>
    </row>
  </sheetData>
  <autoFilter ref="A1:L1" xr:uid="{00000000-0009-0000-0000-000006000000}"/>
  <phoneticPr fontId="1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tabSelected="1" zoomScale="150" zoomScaleNormal="150" workbookViewId="0">
      <selection activeCell="F13" sqref="F13"/>
    </sheetView>
  </sheetViews>
  <sheetFormatPr baseColWidth="10" defaultColWidth="8.83203125" defaultRowHeight="15"/>
  <cols>
    <col min="2" max="2" width="10.5" bestFit="1" customWidth="1"/>
  </cols>
  <sheetData>
    <row r="1" spans="1:2">
      <c r="A1">
        <v>1</v>
      </c>
      <c r="B1" s="40">
        <v>43466</v>
      </c>
    </row>
    <row r="2" spans="1:2">
      <c r="A2">
        <v>2</v>
      </c>
      <c r="B2" s="40">
        <v>43497</v>
      </c>
    </row>
    <row r="3" spans="1:2">
      <c r="A3">
        <v>3</v>
      </c>
      <c r="B3" s="40">
        <v>43525</v>
      </c>
    </row>
    <row r="4" spans="1:2">
      <c r="A4">
        <v>4</v>
      </c>
      <c r="B4" s="40">
        <v>43556</v>
      </c>
    </row>
    <row r="5" spans="1:2">
      <c r="A5">
        <v>5</v>
      </c>
      <c r="B5" s="40">
        <v>43586</v>
      </c>
    </row>
    <row r="6" spans="1:2">
      <c r="A6">
        <v>6</v>
      </c>
      <c r="B6" s="40">
        <v>43617</v>
      </c>
    </row>
    <row r="7" spans="1:2">
      <c r="A7">
        <v>7</v>
      </c>
      <c r="B7" s="40">
        <v>43647</v>
      </c>
    </row>
    <row r="8" spans="1:2">
      <c r="A8">
        <v>8</v>
      </c>
      <c r="B8" s="40">
        <v>43678</v>
      </c>
    </row>
    <row r="9" spans="1:2">
      <c r="A9">
        <v>9</v>
      </c>
      <c r="B9" s="40">
        <v>43709</v>
      </c>
    </row>
    <row r="10" spans="1:2">
      <c r="A10">
        <v>10</v>
      </c>
      <c r="B10" s="40">
        <v>43739</v>
      </c>
    </row>
    <row r="11" spans="1:2">
      <c r="A11">
        <v>11</v>
      </c>
      <c r="B11" s="40">
        <v>43770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模拟计算</vt:lpstr>
      <vt:lpstr>汇总</vt:lpstr>
      <vt:lpstr>月活跃</vt:lpstr>
      <vt:lpstr>留存衰减曲线</vt:lpstr>
      <vt:lpstr>收入误差</vt:lpstr>
      <vt:lpstr>历史留存数据</vt:lpstr>
      <vt:lpstr>历史收入数据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2015-06-05T18:19:34Z</dcterms:created>
  <dcterms:modified xsi:type="dcterms:W3CDTF">2021-11-02T10:50:37Z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