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G:\Notes\[Work]\"/>
    </mc:Choice>
  </mc:AlternateContent>
  <xr:revisionPtr revIDLastSave="0" documentId="13_ncr:1_{FC43FEE9-06F3-4728-BEA1-92508A7A8FCE}" xr6:coauthVersionLast="46" xr6:coauthVersionMax="46" xr10:uidLastSave="{00000000-0000-0000-0000-000000000000}"/>
  <bookViews>
    <workbookView xWindow="-120" yWindow="-120" windowWidth="29040" windowHeight="17640" activeTab="1" xr2:uid="{00000000-000D-0000-FFFF-FFFF00000000}"/>
  </bookViews>
  <sheets>
    <sheet name="总览" sheetId="3" r:id="rId1"/>
    <sheet name="模拟计算" sheetId="1" r:id="rId2"/>
    <sheet name="距离系数公式模拟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13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2" i="2"/>
  <c r="K31" i="1"/>
  <c r="K32" i="1"/>
  <c r="K26" i="1"/>
  <c r="K27" i="1"/>
  <c r="K21" i="1"/>
  <c r="K22" i="1"/>
  <c r="C32" i="1"/>
  <c r="C31" i="1"/>
  <c r="C27" i="1"/>
  <c r="C26" i="1"/>
  <c r="C22" i="1"/>
  <c r="C21" i="1"/>
  <c r="K16" i="1"/>
  <c r="K17" i="1"/>
  <c r="C17" i="1"/>
  <c r="C16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2" i="2"/>
  <c r="K30" i="1"/>
  <c r="K29" i="1"/>
  <c r="K28" i="1"/>
  <c r="K25" i="1"/>
  <c r="K24" i="1"/>
  <c r="K23" i="1"/>
  <c r="C23" i="1"/>
  <c r="C24" i="1"/>
  <c r="C25" i="1"/>
  <c r="C28" i="1"/>
  <c r="C29" i="1"/>
  <c r="C30" i="1"/>
  <c r="K13" i="1"/>
  <c r="K14" i="1"/>
  <c r="K15" i="1"/>
  <c r="K18" i="1"/>
  <c r="K19" i="1"/>
  <c r="K20" i="1"/>
  <c r="C20" i="1"/>
  <c r="C19" i="1"/>
  <c r="C18" i="1"/>
  <c r="C13" i="1"/>
  <c r="C14" i="1"/>
  <c r="C15" i="1"/>
  <c r="J12" i="1"/>
  <c r="C12" i="1"/>
  <c r="J9" i="1"/>
  <c r="C9" i="1"/>
  <c r="J8" i="1"/>
  <c r="C8" i="1"/>
  <c r="J5" i="1"/>
  <c r="C5" i="1"/>
  <c r="C11" i="1"/>
  <c r="J11" i="1"/>
  <c r="C10" i="1"/>
  <c r="J10" i="1"/>
  <c r="J7" i="1"/>
  <c r="C7" i="1"/>
  <c r="J3" i="1"/>
  <c r="J4" i="1"/>
  <c r="J6" i="1"/>
  <c r="J2" i="1"/>
  <c r="C6" i="1"/>
  <c r="C4" i="1"/>
  <c r="C3" i="1"/>
  <c r="B56" i="2"/>
  <c r="C56" i="2"/>
  <c r="B57" i="2"/>
  <c r="C57" i="2"/>
  <c r="C53" i="2"/>
  <c r="C54" i="2"/>
  <c r="C55" i="2"/>
  <c r="C48" i="2"/>
  <c r="C49" i="2"/>
  <c r="C50" i="2"/>
  <c r="C51" i="2"/>
  <c r="C52" i="2"/>
  <c r="B48" i="2"/>
  <c r="B49" i="2"/>
  <c r="B50" i="2"/>
  <c r="B51" i="2"/>
  <c r="B52" i="2"/>
  <c r="B53" i="2"/>
  <c r="B54" i="2"/>
  <c r="B5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2" i="2"/>
  <c r="B43" i="2"/>
  <c r="B44" i="2"/>
  <c r="B45" i="2"/>
  <c r="B46" i="2"/>
  <c r="B4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2" i="2"/>
  <c r="C2" i="1"/>
</calcChain>
</file>

<file path=xl/sharedStrings.xml><?xml version="1.0" encoding="utf-8"?>
<sst xmlns="http://schemas.openxmlformats.org/spreadsheetml/2006/main" count="70" uniqueCount="39">
  <si>
    <t>目标距离</t>
    <phoneticPr fontId="1" type="noConversion"/>
  </si>
  <si>
    <t>目标攻击力</t>
    <phoneticPr fontId="1" type="noConversion"/>
  </si>
  <si>
    <t>自身当前血量</t>
    <phoneticPr fontId="1" type="noConversion"/>
  </si>
  <si>
    <t>目标当前血量</t>
    <phoneticPr fontId="1" type="noConversion"/>
  </si>
  <si>
    <t>地图大小</t>
    <phoneticPr fontId="1" type="noConversion"/>
  </si>
  <si>
    <t>攻击值</t>
    <phoneticPr fontId="1" type="noConversion"/>
  </si>
  <si>
    <t>威胁值</t>
    <phoneticPr fontId="1" type="noConversion"/>
  </si>
  <si>
    <t>期待值</t>
    <phoneticPr fontId="1" type="noConversion"/>
  </si>
  <si>
    <t>greedyMod</t>
    <phoneticPr fontId="1" type="noConversion"/>
  </si>
  <si>
    <t>自身攻击力</t>
    <phoneticPr fontId="1" type="noConversion"/>
  </si>
  <si>
    <t>nervousMod</t>
    <phoneticPr fontId="1" type="noConversion"/>
  </si>
  <si>
    <t>aggressionMod</t>
    <phoneticPr fontId="1" type="noConversion"/>
  </si>
  <si>
    <t>距离比例</t>
    <phoneticPr fontId="1" type="noConversion"/>
  </si>
  <si>
    <t>距离</t>
    <phoneticPr fontId="1" type="noConversion"/>
  </si>
  <si>
    <t>队友尸体</t>
    <phoneticPr fontId="1" type="noConversion"/>
  </si>
  <si>
    <t>敌人</t>
    <phoneticPr fontId="1" type="noConversion"/>
  </si>
  <si>
    <t>火焰</t>
    <phoneticPr fontId="1" type="noConversion"/>
  </si>
  <si>
    <t>可拾取回旋镖</t>
    <phoneticPr fontId="1" type="noConversion"/>
  </si>
  <si>
    <t>敌人回旋镖</t>
    <phoneticPr fontId="1" type="noConversion"/>
  </si>
  <si>
    <t>自己的回旋镖</t>
    <phoneticPr fontId="1" type="noConversion"/>
  </si>
  <si>
    <t>友军尸体</t>
    <phoneticPr fontId="1" type="noConversion"/>
  </si>
  <si>
    <t>攻击值系数方式</t>
    <phoneticPr fontId="1" type="noConversion"/>
  </si>
  <si>
    <t>攻击次数</t>
    <phoneticPr fontId="1" type="noConversion"/>
  </si>
  <si>
    <t>系数</t>
    <phoneticPr fontId="1" type="noConversion"/>
  </si>
  <si>
    <t>攻击次数计算方法</t>
    <phoneticPr fontId="1" type="noConversion"/>
  </si>
  <si>
    <t>威胁值计算方式</t>
    <phoneticPr fontId="1" type="noConversion"/>
  </si>
  <si>
    <t>ROUNDUP[MAX(自己投掷攻击力，近战攻击力)/(目标血量)]</t>
    <phoneticPr fontId="1" type="noConversion"/>
  </si>
  <si>
    <t>ROUNDUP[MAX(目标投掷攻击力，目标攻击力)/(角色当前血量)]</t>
    <phoneticPr fontId="1" type="noConversion"/>
  </si>
  <si>
    <t>无主可拾取回旋镖</t>
    <phoneticPr fontId="1" type="noConversion"/>
  </si>
  <si>
    <t>自己没有回旋镖-无主可拾取回旋镖</t>
    <phoneticPr fontId="1" type="noConversion"/>
  </si>
  <si>
    <t>目标类型&amp;其他条件</t>
    <phoneticPr fontId="1" type="noConversion"/>
  </si>
  <si>
    <t>敌人高血量-自己残血</t>
    <phoneticPr fontId="1" type="noConversion"/>
  </si>
  <si>
    <t>敌人高血量-自己高血量</t>
    <phoneticPr fontId="1" type="noConversion"/>
  </si>
  <si>
    <t>被攻击次数</t>
    <phoneticPr fontId="1" type="noConversion"/>
  </si>
  <si>
    <t>敌人低血量-自己高血量</t>
    <phoneticPr fontId="1" type="noConversion"/>
  </si>
  <si>
    <t>敌人低血量-自己低血量</t>
    <phoneticPr fontId="1" type="noConversion"/>
  </si>
  <si>
    <t>补充系数1</t>
    <phoneticPr fontId="1" type="noConversion"/>
  </si>
  <si>
    <t>补充系数2</t>
    <phoneticPr fontId="1" type="noConversion"/>
  </si>
  <si>
    <t>被攻击次数计算方法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</si>
</sst>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F02BE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0" fontId="6" fillId="2" borderId="1" xfId="0" applyFont="1" applyFill="1" applyBorder="1"/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F02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距离系数公式模拟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距离系数公式模拟!$C$1</c:f>
              <c:strCache>
                <c:ptCount val="1"/>
                <c:pt idx="0">
                  <c:v>期待值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距离系数公式模拟!$A$2:$A$57</c:f>
              <c:numCache>
                <c:formatCode>General</c:formatCode>
                <c:ptCount val="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</c:numCache>
            </c:numRef>
          </c:xVal>
          <c:yVal>
            <c:numRef>
              <c:f>距离系数公式模拟!$C$2:$C$57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0.97499999999999998</c:v>
                </c:pt>
                <c:pt idx="12">
                  <c:v>0.95</c:v>
                </c:pt>
                <c:pt idx="13">
                  <c:v>0.92500000000000004</c:v>
                </c:pt>
                <c:pt idx="14">
                  <c:v>0.9</c:v>
                </c:pt>
                <c:pt idx="15">
                  <c:v>0.875</c:v>
                </c:pt>
                <c:pt idx="16">
                  <c:v>0.85</c:v>
                </c:pt>
                <c:pt idx="17">
                  <c:v>0.82499999999999996</c:v>
                </c:pt>
                <c:pt idx="18">
                  <c:v>0.8</c:v>
                </c:pt>
                <c:pt idx="19">
                  <c:v>0.77500000000000002</c:v>
                </c:pt>
                <c:pt idx="20">
                  <c:v>0.75</c:v>
                </c:pt>
                <c:pt idx="21">
                  <c:v>0.72499999999999998</c:v>
                </c:pt>
                <c:pt idx="22">
                  <c:v>0.7</c:v>
                </c:pt>
                <c:pt idx="23">
                  <c:v>0.67500000000000004</c:v>
                </c:pt>
                <c:pt idx="24">
                  <c:v>0.65</c:v>
                </c:pt>
                <c:pt idx="25">
                  <c:v>0.625</c:v>
                </c:pt>
                <c:pt idx="26">
                  <c:v>0.6</c:v>
                </c:pt>
                <c:pt idx="27">
                  <c:v>0.57499999999999996</c:v>
                </c:pt>
                <c:pt idx="28">
                  <c:v>0.55000000000000004</c:v>
                </c:pt>
                <c:pt idx="29">
                  <c:v>0.52500000000000002</c:v>
                </c:pt>
                <c:pt idx="30">
                  <c:v>0.5</c:v>
                </c:pt>
                <c:pt idx="31">
                  <c:v>0.47499999999999998</c:v>
                </c:pt>
                <c:pt idx="32">
                  <c:v>0.44999999999999996</c:v>
                </c:pt>
                <c:pt idx="33">
                  <c:v>0.42500000000000004</c:v>
                </c:pt>
                <c:pt idx="34">
                  <c:v>0.4</c:v>
                </c:pt>
                <c:pt idx="35">
                  <c:v>0.375</c:v>
                </c:pt>
                <c:pt idx="36">
                  <c:v>0.35</c:v>
                </c:pt>
                <c:pt idx="37">
                  <c:v>0.32499999999999996</c:v>
                </c:pt>
                <c:pt idx="38">
                  <c:v>0.30000000000000004</c:v>
                </c:pt>
                <c:pt idx="39">
                  <c:v>0.27500000000000002</c:v>
                </c:pt>
                <c:pt idx="40">
                  <c:v>0.25</c:v>
                </c:pt>
                <c:pt idx="41">
                  <c:v>0.22500000000000009</c:v>
                </c:pt>
                <c:pt idx="42">
                  <c:v>0.19999999999999996</c:v>
                </c:pt>
                <c:pt idx="43">
                  <c:v>0.17500000000000004</c:v>
                </c:pt>
                <c:pt idx="44">
                  <c:v>0.14999999999999991</c:v>
                </c:pt>
                <c:pt idx="45">
                  <c:v>0.125</c:v>
                </c:pt>
                <c:pt idx="46">
                  <c:v>0.10000000000000009</c:v>
                </c:pt>
                <c:pt idx="47">
                  <c:v>7.4999999999999956E-2</c:v>
                </c:pt>
                <c:pt idx="48">
                  <c:v>5.0000000000000044E-2</c:v>
                </c:pt>
                <c:pt idx="49">
                  <c:v>2.4999999999999911E-2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4-4639-A385-BC2EEB657A43}"/>
            </c:ext>
          </c:extLst>
        </c:ser>
        <c:ser>
          <c:idx val="1"/>
          <c:order val="1"/>
          <c:tx>
            <c:strRef>
              <c:f>距离系数公式模拟!$D$1</c:f>
              <c:strCache>
                <c:ptCount val="1"/>
                <c:pt idx="0">
                  <c:v>威胁值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距离系数公式模拟!$A$2:$A$57</c:f>
              <c:numCache>
                <c:formatCode>General</c:formatCode>
                <c:ptCount val="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</c:numCache>
            </c:numRef>
          </c:xVal>
          <c:yVal>
            <c:numRef>
              <c:f>距离系数公式模拟!$D$2:$D$57</c:f>
              <c:numCache>
                <c:formatCode>General</c:formatCode>
                <c:ptCount val="56"/>
                <c:pt idx="0">
                  <c:v>0.42</c:v>
                </c:pt>
                <c:pt idx="1">
                  <c:v>0.39899999999999997</c:v>
                </c:pt>
                <c:pt idx="2">
                  <c:v>0.378</c:v>
                </c:pt>
                <c:pt idx="3">
                  <c:v>0.35699999999999998</c:v>
                </c:pt>
                <c:pt idx="4">
                  <c:v>0.33600000000000002</c:v>
                </c:pt>
                <c:pt idx="5">
                  <c:v>0.315</c:v>
                </c:pt>
                <c:pt idx="6">
                  <c:v>0.29399999999999998</c:v>
                </c:pt>
                <c:pt idx="7">
                  <c:v>0.27300000000000002</c:v>
                </c:pt>
                <c:pt idx="8">
                  <c:v>0.252</c:v>
                </c:pt>
                <c:pt idx="9">
                  <c:v>0.23100000000000001</c:v>
                </c:pt>
                <c:pt idx="10">
                  <c:v>0.21</c:v>
                </c:pt>
                <c:pt idx="11">
                  <c:v>0.18899999999999997</c:v>
                </c:pt>
                <c:pt idx="12">
                  <c:v>0.16800000000000001</c:v>
                </c:pt>
                <c:pt idx="13">
                  <c:v>0.14699999999999999</c:v>
                </c:pt>
                <c:pt idx="14">
                  <c:v>0.126</c:v>
                </c:pt>
                <c:pt idx="15">
                  <c:v>0.105</c:v>
                </c:pt>
                <c:pt idx="16">
                  <c:v>8.3999999999999977E-2</c:v>
                </c:pt>
                <c:pt idx="17">
                  <c:v>6.3E-2</c:v>
                </c:pt>
                <c:pt idx="18">
                  <c:v>4.1999999999999989E-2</c:v>
                </c:pt>
                <c:pt idx="19">
                  <c:v>2.1000000000000019E-2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24-4639-A385-BC2EEB657A43}"/>
            </c:ext>
          </c:extLst>
        </c:ser>
        <c:ser>
          <c:idx val="2"/>
          <c:order val="2"/>
          <c:tx>
            <c:strRef>
              <c:f>距离系数公式模拟!$E$1</c:f>
              <c:strCache>
                <c:ptCount val="1"/>
                <c:pt idx="0">
                  <c:v>攻击值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距离系数公式模拟!$A$2:$A$57</c:f>
              <c:numCache>
                <c:formatCode>General</c:formatCode>
                <c:ptCount val="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</c:numCache>
            </c:numRef>
          </c:xVal>
          <c:yVal>
            <c:numRef>
              <c:f>距离系数公式模拟!$E$2:$E$57</c:f>
              <c:numCache>
                <c:formatCode>General</c:formatCode>
                <c:ptCount val="56"/>
                <c:pt idx="0">
                  <c:v>1.2000000000000002</c:v>
                </c:pt>
                <c:pt idx="1">
                  <c:v>1.1800000000000002</c:v>
                </c:pt>
                <c:pt idx="2">
                  <c:v>1.1599999999999999</c:v>
                </c:pt>
                <c:pt idx="3">
                  <c:v>1.1400000000000001</c:v>
                </c:pt>
                <c:pt idx="4">
                  <c:v>1.1199999999999999</c:v>
                </c:pt>
                <c:pt idx="5">
                  <c:v>1.1000000000000001</c:v>
                </c:pt>
                <c:pt idx="6">
                  <c:v>1.08</c:v>
                </c:pt>
                <c:pt idx="7">
                  <c:v>1.06</c:v>
                </c:pt>
                <c:pt idx="8">
                  <c:v>1.04</c:v>
                </c:pt>
                <c:pt idx="9">
                  <c:v>1.02</c:v>
                </c:pt>
                <c:pt idx="10">
                  <c:v>1</c:v>
                </c:pt>
                <c:pt idx="11">
                  <c:v>0.98000000000000009</c:v>
                </c:pt>
                <c:pt idx="12">
                  <c:v>0.96</c:v>
                </c:pt>
                <c:pt idx="13">
                  <c:v>0.94000000000000006</c:v>
                </c:pt>
                <c:pt idx="14">
                  <c:v>0.91999999999999993</c:v>
                </c:pt>
                <c:pt idx="15">
                  <c:v>0.9</c:v>
                </c:pt>
                <c:pt idx="16">
                  <c:v>0.88000000000000012</c:v>
                </c:pt>
                <c:pt idx="17">
                  <c:v>0.86</c:v>
                </c:pt>
                <c:pt idx="18">
                  <c:v>0.84000000000000008</c:v>
                </c:pt>
                <c:pt idx="19">
                  <c:v>0.82</c:v>
                </c:pt>
                <c:pt idx="20">
                  <c:v>0.8</c:v>
                </c:pt>
                <c:pt idx="21">
                  <c:v>0.78</c:v>
                </c:pt>
                <c:pt idx="22">
                  <c:v>0.76</c:v>
                </c:pt>
                <c:pt idx="23">
                  <c:v>0.7400000000000001</c:v>
                </c:pt>
                <c:pt idx="24">
                  <c:v>0.72000000000000008</c:v>
                </c:pt>
                <c:pt idx="25">
                  <c:v>0.70000000000000007</c:v>
                </c:pt>
                <c:pt idx="26">
                  <c:v>0.68</c:v>
                </c:pt>
                <c:pt idx="27">
                  <c:v>0.66</c:v>
                </c:pt>
                <c:pt idx="28">
                  <c:v>0.64000000000000012</c:v>
                </c:pt>
                <c:pt idx="29">
                  <c:v>0.62000000000000011</c:v>
                </c:pt>
                <c:pt idx="30">
                  <c:v>0.60000000000000009</c:v>
                </c:pt>
                <c:pt idx="31">
                  <c:v>0.57999999999999996</c:v>
                </c:pt>
                <c:pt idx="32">
                  <c:v>0.55999999999999994</c:v>
                </c:pt>
                <c:pt idx="33">
                  <c:v>0.54</c:v>
                </c:pt>
                <c:pt idx="34">
                  <c:v>0.52</c:v>
                </c:pt>
                <c:pt idx="35">
                  <c:v>0.5</c:v>
                </c:pt>
                <c:pt idx="36">
                  <c:v>0.48</c:v>
                </c:pt>
                <c:pt idx="37">
                  <c:v>0.45999999999999996</c:v>
                </c:pt>
                <c:pt idx="38">
                  <c:v>0.44000000000000006</c:v>
                </c:pt>
                <c:pt idx="39">
                  <c:v>0.42000000000000004</c:v>
                </c:pt>
                <c:pt idx="40">
                  <c:v>0.4</c:v>
                </c:pt>
                <c:pt idx="41">
                  <c:v>0.38000000000000012</c:v>
                </c:pt>
                <c:pt idx="42">
                  <c:v>0.36</c:v>
                </c:pt>
                <c:pt idx="43">
                  <c:v>0.34000000000000008</c:v>
                </c:pt>
                <c:pt idx="44">
                  <c:v>0.31999999999999995</c:v>
                </c:pt>
                <c:pt idx="45">
                  <c:v>0.30000000000000004</c:v>
                </c:pt>
                <c:pt idx="46">
                  <c:v>0.28000000000000008</c:v>
                </c:pt>
                <c:pt idx="47">
                  <c:v>0.25999999999999995</c:v>
                </c:pt>
                <c:pt idx="48">
                  <c:v>0.24000000000000005</c:v>
                </c:pt>
                <c:pt idx="49">
                  <c:v>0.21999999999999995</c:v>
                </c:pt>
                <c:pt idx="50">
                  <c:v>0.2</c:v>
                </c:pt>
                <c:pt idx="51">
                  <c:v>0.18000000000000008</c:v>
                </c:pt>
                <c:pt idx="52">
                  <c:v>0.15999999999999998</c:v>
                </c:pt>
                <c:pt idx="53">
                  <c:v>0.14000000000000004</c:v>
                </c:pt>
                <c:pt idx="54">
                  <c:v>0.11999999999999994</c:v>
                </c:pt>
                <c:pt idx="5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24-4639-A385-BC2EEB657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761311"/>
        <c:axId val="1705765055"/>
      </c:scatterChart>
      <c:valAx>
        <c:axId val="170576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765055"/>
        <c:crosses val="autoZero"/>
        <c:crossBetween val="midCat"/>
      </c:valAx>
      <c:valAx>
        <c:axId val="17057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76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223836</xdr:colOff>
      <xdr:row>1</xdr:row>
      <xdr:rowOff>9524</xdr:rowOff>
    </xdr:from>
    <xdr:to>
      <xdr:col>20</xdr:col>
      <xdr:colOff>95249</xdr:colOff>
      <xdr:row>38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1B574C-E5C0-459F-8CDA-EDE8893A5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B612-4C8E-49CF-B171-527911223F04}">
  <dimension ref="A1:D3"/>
  <sheetViews>
    <sheetView workbookViewId="0">
      <selection activeCell="I11" sqref="I11"/>
    </sheetView>
  </sheetViews>
  <sheetFormatPr defaultRowHeight="14.25" x14ac:dyDescent="0.2"/>
  <cols>
    <col min="2" max="2" width="13.875" customWidth="1"/>
    <col min="3" max="3" width="13" customWidth="1"/>
  </cols>
  <sheetData>
    <row r="1" spans="1:4" x14ac:dyDescent="0.2">
      <c r="A1" s="3" t="s">
        <v>7</v>
      </c>
      <c r="B1" s="4" t="s">
        <v>17</v>
      </c>
      <c r="C1" s="7" t="s">
        <v>14</v>
      </c>
      <c r="D1" s="5"/>
    </row>
    <row r="2" spans="1:4" x14ac:dyDescent="0.2">
      <c r="A2" s="3" t="s">
        <v>6</v>
      </c>
      <c r="B2" s="8" t="s">
        <v>15</v>
      </c>
      <c r="C2" s="6" t="s">
        <v>18</v>
      </c>
      <c r="D2" s="6" t="s">
        <v>16</v>
      </c>
    </row>
    <row r="3" spans="1:4" x14ac:dyDescent="0.2">
      <c r="A3" s="3" t="s">
        <v>5</v>
      </c>
      <c r="B3" s="8" t="s">
        <v>15</v>
      </c>
      <c r="C3" s="6"/>
      <c r="D3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8" sqref="H18"/>
    </sheetView>
  </sheetViews>
  <sheetFormatPr defaultRowHeight="14.25" x14ac:dyDescent="0.2"/>
  <cols>
    <col min="1" max="1" width="32.875" bestFit="1" customWidth="1"/>
    <col min="2" max="3" width="8.75" customWidth="1"/>
    <col min="4" max="4" width="13" bestFit="1" customWidth="1"/>
    <col min="5" max="5" width="12.5" customWidth="1"/>
    <col min="6" max="6" width="13" customWidth="1"/>
    <col min="7" max="9" width="12.875" customWidth="1"/>
    <col min="10" max="10" width="14.75" customWidth="1"/>
    <col min="11" max="11" width="15.25" customWidth="1"/>
    <col min="12" max="12" width="15.625" customWidth="1"/>
    <col min="13" max="13" width="8.875" customWidth="1"/>
    <col min="15" max="15" width="14.75" bestFit="1" customWidth="1"/>
    <col min="18" max="18" width="10.375" customWidth="1"/>
    <col min="20" max="20" width="33.25" customWidth="1"/>
  </cols>
  <sheetData>
    <row r="1" spans="1:22" x14ac:dyDescent="0.2">
      <c r="A1" s="1" t="s">
        <v>30</v>
      </c>
      <c r="B1" s="1" t="s">
        <v>0</v>
      </c>
      <c r="C1" s="1"/>
      <c r="D1" s="1" t="s">
        <v>3</v>
      </c>
      <c r="E1" s="1" t="s">
        <v>1</v>
      </c>
      <c r="F1" s="1" t="s">
        <v>2</v>
      </c>
      <c r="G1" s="1" t="s">
        <v>9</v>
      </c>
      <c r="H1" s="1" t="s">
        <v>36</v>
      </c>
      <c r="I1" s="1" t="s">
        <v>37</v>
      </c>
      <c r="J1" s="2" t="s">
        <v>7</v>
      </c>
      <c r="K1" s="2" t="s">
        <v>6</v>
      </c>
      <c r="L1" s="2" t="s">
        <v>5</v>
      </c>
      <c r="O1" t="s">
        <v>4</v>
      </c>
      <c r="P1">
        <v>80</v>
      </c>
      <c r="R1" t="s">
        <v>25</v>
      </c>
      <c r="U1" t="s">
        <v>21</v>
      </c>
    </row>
    <row r="2" spans="1:22" x14ac:dyDescent="0.2">
      <c r="A2" s="9" t="s">
        <v>28</v>
      </c>
      <c r="B2" s="9">
        <v>10</v>
      </c>
      <c r="C2" s="9">
        <f t="shared" ref="C2:C22" si="0">B2/$P$1</f>
        <v>0.125</v>
      </c>
      <c r="D2" s="9">
        <v>100</v>
      </c>
      <c r="E2" s="9">
        <v>30</v>
      </c>
      <c r="F2" s="9">
        <v>100</v>
      </c>
      <c r="G2" s="9">
        <v>30</v>
      </c>
      <c r="H2" s="9">
        <v>1</v>
      </c>
      <c r="I2" s="9">
        <v>1</v>
      </c>
      <c r="J2" s="9">
        <f t="shared" ref="J2:J12" si="1">MIN(1,MAX(1.25-B2/$P$1,0))*$P$2*H2</f>
        <v>1</v>
      </c>
      <c r="K2" s="9">
        <v>0</v>
      </c>
      <c r="L2" s="9">
        <v>0</v>
      </c>
      <c r="O2" t="s">
        <v>8</v>
      </c>
      <c r="P2">
        <v>1</v>
      </c>
      <c r="R2" s="6" t="s">
        <v>33</v>
      </c>
      <c r="S2" s="6" t="s">
        <v>23</v>
      </c>
      <c r="U2" s="6" t="s">
        <v>22</v>
      </c>
      <c r="V2" s="6" t="s">
        <v>23</v>
      </c>
    </row>
    <row r="3" spans="1:22" x14ac:dyDescent="0.2">
      <c r="A3" s="9" t="s">
        <v>28</v>
      </c>
      <c r="B3" s="9">
        <v>40</v>
      </c>
      <c r="C3" s="9">
        <f t="shared" si="0"/>
        <v>0.5</v>
      </c>
      <c r="D3" s="9">
        <v>100</v>
      </c>
      <c r="E3" s="9">
        <v>30</v>
      </c>
      <c r="F3" s="9">
        <v>100</v>
      </c>
      <c r="G3" s="9">
        <v>30</v>
      </c>
      <c r="H3" s="9">
        <v>1</v>
      </c>
      <c r="I3" s="9">
        <v>1</v>
      </c>
      <c r="J3" s="9">
        <f t="shared" si="1"/>
        <v>0.75</v>
      </c>
      <c r="K3" s="9">
        <v>0</v>
      </c>
      <c r="L3" s="9">
        <v>0</v>
      </c>
      <c r="O3" t="s">
        <v>10</v>
      </c>
      <c r="P3">
        <v>1</v>
      </c>
      <c r="R3" s="6">
        <v>1</v>
      </c>
      <c r="S3" s="6">
        <v>3.5</v>
      </c>
      <c r="U3" s="6">
        <v>1</v>
      </c>
      <c r="V3" s="6">
        <v>1.3</v>
      </c>
    </row>
    <row r="4" spans="1:22" x14ac:dyDescent="0.2">
      <c r="A4" s="9" t="s">
        <v>19</v>
      </c>
      <c r="B4" s="9">
        <v>10</v>
      </c>
      <c r="C4" s="9">
        <f t="shared" si="0"/>
        <v>0.125</v>
      </c>
      <c r="D4" s="9">
        <v>100</v>
      </c>
      <c r="E4" s="9">
        <v>30</v>
      </c>
      <c r="F4" s="9">
        <v>100</v>
      </c>
      <c r="G4" s="9">
        <v>30</v>
      </c>
      <c r="H4" s="9">
        <v>4</v>
      </c>
      <c r="I4" s="9">
        <v>1</v>
      </c>
      <c r="J4" s="9">
        <f t="shared" si="1"/>
        <v>4</v>
      </c>
      <c r="K4" s="9">
        <v>0</v>
      </c>
      <c r="L4" s="9">
        <v>0</v>
      </c>
      <c r="O4" t="s">
        <v>11</v>
      </c>
      <c r="P4">
        <v>0.8</v>
      </c>
      <c r="R4" s="6">
        <v>2</v>
      </c>
      <c r="S4" s="6">
        <v>1.5</v>
      </c>
      <c r="U4" s="6">
        <v>2</v>
      </c>
      <c r="V4" s="6">
        <v>1</v>
      </c>
    </row>
    <row r="5" spans="1:22" x14ac:dyDescent="0.2">
      <c r="A5" s="9" t="s">
        <v>19</v>
      </c>
      <c r="B5" s="9">
        <v>40</v>
      </c>
      <c r="C5" s="9">
        <f t="shared" si="0"/>
        <v>0.5</v>
      </c>
      <c r="D5" s="9">
        <v>100</v>
      </c>
      <c r="E5" s="9">
        <v>30</v>
      </c>
      <c r="F5" s="9">
        <v>100</v>
      </c>
      <c r="G5" s="9">
        <v>30</v>
      </c>
      <c r="H5" s="9">
        <v>4</v>
      </c>
      <c r="I5" s="9">
        <v>1</v>
      </c>
      <c r="J5" s="9">
        <f t="shared" si="1"/>
        <v>3</v>
      </c>
      <c r="K5" s="9">
        <v>0</v>
      </c>
      <c r="L5" s="9">
        <v>0</v>
      </c>
      <c r="R5" s="6">
        <v>3</v>
      </c>
      <c r="S5" s="6">
        <v>1</v>
      </c>
      <c r="U5" s="6">
        <v>3</v>
      </c>
      <c r="V5" s="6">
        <v>1</v>
      </c>
    </row>
    <row r="6" spans="1:22" x14ac:dyDescent="0.2">
      <c r="A6" s="9" t="s">
        <v>19</v>
      </c>
      <c r="B6" s="9">
        <v>80</v>
      </c>
      <c r="C6" s="9">
        <f t="shared" si="0"/>
        <v>1</v>
      </c>
      <c r="D6" s="9">
        <v>100</v>
      </c>
      <c r="E6" s="9">
        <v>30</v>
      </c>
      <c r="F6" s="9">
        <v>100</v>
      </c>
      <c r="G6" s="9">
        <v>30</v>
      </c>
      <c r="H6" s="9">
        <v>4</v>
      </c>
      <c r="I6" s="9">
        <v>1</v>
      </c>
      <c r="J6" s="9">
        <f t="shared" si="1"/>
        <v>1</v>
      </c>
      <c r="K6" s="9">
        <v>0</v>
      </c>
      <c r="L6" s="9">
        <v>0</v>
      </c>
      <c r="R6" s="6">
        <v>4</v>
      </c>
      <c r="S6" s="6">
        <v>1</v>
      </c>
      <c r="U6" s="6">
        <v>4</v>
      </c>
      <c r="V6" s="6">
        <v>0.8</v>
      </c>
    </row>
    <row r="7" spans="1:22" x14ac:dyDescent="0.2">
      <c r="A7" s="9" t="s">
        <v>29</v>
      </c>
      <c r="B7" s="9">
        <v>10</v>
      </c>
      <c r="C7" s="9">
        <f t="shared" si="0"/>
        <v>0.125</v>
      </c>
      <c r="D7" s="9">
        <v>100</v>
      </c>
      <c r="E7" s="9">
        <v>30</v>
      </c>
      <c r="F7" s="9">
        <v>100</v>
      </c>
      <c r="G7" s="9">
        <v>30</v>
      </c>
      <c r="H7" s="9">
        <v>4</v>
      </c>
      <c r="I7" s="9">
        <v>1</v>
      </c>
      <c r="J7" s="9">
        <f t="shared" si="1"/>
        <v>4</v>
      </c>
      <c r="K7" s="9">
        <v>0</v>
      </c>
      <c r="L7" s="9">
        <v>0</v>
      </c>
      <c r="R7" s="6">
        <v>5</v>
      </c>
      <c r="S7" s="6">
        <v>1</v>
      </c>
      <c r="U7" s="6">
        <v>5</v>
      </c>
      <c r="V7" s="6">
        <v>0.8</v>
      </c>
    </row>
    <row r="8" spans="1:22" x14ac:dyDescent="0.2">
      <c r="A8" s="9" t="s">
        <v>29</v>
      </c>
      <c r="B8" s="9">
        <v>40</v>
      </c>
      <c r="C8" s="9">
        <f t="shared" si="0"/>
        <v>0.5</v>
      </c>
      <c r="D8" s="9">
        <v>100</v>
      </c>
      <c r="E8" s="9">
        <v>30</v>
      </c>
      <c r="F8" s="9">
        <v>100</v>
      </c>
      <c r="G8" s="9">
        <v>30</v>
      </c>
      <c r="H8" s="9">
        <v>4</v>
      </c>
      <c r="I8" s="9">
        <v>1</v>
      </c>
      <c r="J8" s="9">
        <f t="shared" si="1"/>
        <v>3</v>
      </c>
      <c r="K8" s="9">
        <v>0</v>
      </c>
      <c r="L8" s="9">
        <v>0</v>
      </c>
      <c r="R8" s="6">
        <v>6</v>
      </c>
      <c r="S8" s="6">
        <v>1</v>
      </c>
      <c r="U8" s="6">
        <v>6</v>
      </c>
      <c r="V8" s="6">
        <v>0.8</v>
      </c>
    </row>
    <row r="9" spans="1:22" x14ac:dyDescent="0.2">
      <c r="A9" s="9" t="s">
        <v>29</v>
      </c>
      <c r="B9" s="9">
        <v>80</v>
      </c>
      <c r="C9" s="9">
        <f t="shared" si="0"/>
        <v>1</v>
      </c>
      <c r="D9" s="9">
        <v>100</v>
      </c>
      <c r="E9" s="9">
        <v>30</v>
      </c>
      <c r="F9" s="9">
        <v>100</v>
      </c>
      <c r="G9" s="9">
        <v>30</v>
      </c>
      <c r="H9" s="9">
        <v>4</v>
      </c>
      <c r="I9" s="9">
        <v>1</v>
      </c>
      <c r="J9" s="9">
        <f t="shared" si="1"/>
        <v>1</v>
      </c>
      <c r="K9" s="9">
        <v>0</v>
      </c>
      <c r="L9" s="9">
        <v>0</v>
      </c>
    </row>
    <row r="10" spans="1:22" x14ac:dyDescent="0.2">
      <c r="A10" s="9" t="s">
        <v>20</v>
      </c>
      <c r="B10" s="9">
        <v>10</v>
      </c>
      <c r="C10" s="9">
        <f t="shared" si="0"/>
        <v>0.125</v>
      </c>
      <c r="D10" s="9">
        <v>100</v>
      </c>
      <c r="E10" s="9">
        <v>30</v>
      </c>
      <c r="F10" s="9">
        <v>100</v>
      </c>
      <c r="G10" s="9">
        <v>30</v>
      </c>
      <c r="H10" s="9">
        <v>1.1000000000000001</v>
      </c>
      <c r="I10" s="9">
        <v>1</v>
      </c>
      <c r="J10" s="9">
        <f t="shared" si="1"/>
        <v>1.1000000000000001</v>
      </c>
      <c r="K10" s="9">
        <v>0</v>
      </c>
      <c r="L10" s="9">
        <v>0</v>
      </c>
      <c r="R10" t="s">
        <v>38</v>
      </c>
      <c r="U10" t="s">
        <v>24</v>
      </c>
    </row>
    <row r="11" spans="1:22" x14ac:dyDescent="0.2">
      <c r="A11" s="9" t="s">
        <v>20</v>
      </c>
      <c r="B11" s="9">
        <v>40</v>
      </c>
      <c r="C11" s="9">
        <f t="shared" si="0"/>
        <v>0.5</v>
      </c>
      <c r="D11" s="9">
        <v>100</v>
      </c>
      <c r="E11" s="9">
        <v>30</v>
      </c>
      <c r="F11" s="9">
        <v>100</v>
      </c>
      <c r="G11" s="9">
        <v>30</v>
      </c>
      <c r="H11" s="9">
        <v>1.1000000000000001</v>
      </c>
      <c r="I11" s="9">
        <v>1</v>
      </c>
      <c r="J11" s="9">
        <f t="shared" si="1"/>
        <v>0.82500000000000007</v>
      </c>
      <c r="K11" s="9">
        <v>0</v>
      </c>
      <c r="L11" s="9">
        <v>0</v>
      </c>
      <c r="R11" t="s">
        <v>27</v>
      </c>
      <c r="U11" t="s">
        <v>26</v>
      </c>
    </row>
    <row r="12" spans="1:22" x14ac:dyDescent="0.2">
      <c r="A12" s="9" t="s">
        <v>20</v>
      </c>
      <c r="B12" s="9">
        <v>80</v>
      </c>
      <c r="C12" s="9">
        <f t="shared" si="0"/>
        <v>1</v>
      </c>
      <c r="D12" s="9">
        <v>100</v>
      </c>
      <c r="E12" s="9">
        <v>30</v>
      </c>
      <c r="F12" s="9">
        <v>100</v>
      </c>
      <c r="G12" s="9">
        <v>30</v>
      </c>
      <c r="H12" s="9">
        <v>1.1000000000000001</v>
      </c>
      <c r="I12" s="9">
        <v>1</v>
      </c>
      <c r="J12" s="9">
        <f t="shared" si="1"/>
        <v>0.27500000000000002</v>
      </c>
      <c r="K12" s="9">
        <v>0</v>
      </c>
      <c r="L12" s="9">
        <v>0</v>
      </c>
    </row>
    <row r="13" spans="1:22" x14ac:dyDescent="0.2">
      <c r="A13" t="s">
        <v>32</v>
      </c>
      <c r="B13">
        <v>5</v>
      </c>
      <c r="C13">
        <f t="shared" si="0"/>
        <v>6.25E-2</v>
      </c>
      <c r="D13">
        <v>80</v>
      </c>
      <c r="E13">
        <v>30</v>
      </c>
      <c r="F13">
        <v>80</v>
      </c>
      <c r="G13">
        <v>30</v>
      </c>
      <c r="H13">
        <v>0.42</v>
      </c>
      <c r="I13" s="10">
        <v>1</v>
      </c>
      <c r="J13">
        <v>0</v>
      </c>
      <c r="K13">
        <f>MAX(1-B13/$P$1*2,0)*H13*VLOOKUP(ROUNDUP(F13/E13,0),$R$2:$S$8,2,FALSE)*$P$3</f>
        <v>0.36749999999999999</v>
      </c>
      <c r="L13">
        <f>MIN(MAX(1.5-B13/$P$1,0),2)*$P$4*VLOOKUP(ROUNDUP(D13/G13,0),$U$3:$V$8,2,FALSE)</f>
        <v>1.1500000000000001</v>
      </c>
    </row>
    <row r="14" spans="1:22" x14ac:dyDescent="0.2">
      <c r="A14" t="s">
        <v>32</v>
      </c>
      <c r="B14">
        <v>10</v>
      </c>
      <c r="C14">
        <f t="shared" si="0"/>
        <v>0.125</v>
      </c>
      <c r="D14">
        <v>80</v>
      </c>
      <c r="E14">
        <v>30</v>
      </c>
      <c r="F14">
        <v>80</v>
      </c>
      <c r="G14">
        <v>30</v>
      </c>
      <c r="H14">
        <v>0.42</v>
      </c>
      <c r="I14" s="10">
        <v>1</v>
      </c>
      <c r="J14">
        <v>0</v>
      </c>
      <c r="K14">
        <f t="shared" ref="K14:K30" si="2">MAX(1-B14/$P$1*2,0)*H14*VLOOKUP(ROUNDUP(F14/E14,0),$R$2:$S$8,2,FALSE)*$P$3</f>
        <v>0.315</v>
      </c>
      <c r="L14">
        <f t="shared" ref="L14:L32" si="3">MIN(MAX(1.5-B14/$P$1,0),2)*$P$4*VLOOKUP(ROUNDUP(D14/G14,0),$U$3:$V$8,2,FALSE)</f>
        <v>1.1000000000000001</v>
      </c>
    </row>
    <row r="15" spans="1:22" x14ac:dyDescent="0.2">
      <c r="A15" t="s">
        <v>32</v>
      </c>
      <c r="B15">
        <v>20</v>
      </c>
      <c r="C15">
        <f t="shared" si="0"/>
        <v>0.25</v>
      </c>
      <c r="D15">
        <v>80</v>
      </c>
      <c r="E15">
        <v>30</v>
      </c>
      <c r="F15">
        <v>80</v>
      </c>
      <c r="G15">
        <v>30</v>
      </c>
      <c r="H15">
        <v>0.42</v>
      </c>
      <c r="I15" s="10">
        <v>1</v>
      </c>
      <c r="J15">
        <v>0</v>
      </c>
      <c r="K15">
        <f t="shared" si="2"/>
        <v>0.21</v>
      </c>
      <c r="L15">
        <f t="shared" si="3"/>
        <v>1</v>
      </c>
    </row>
    <row r="16" spans="1:22" x14ac:dyDescent="0.2">
      <c r="A16" t="s">
        <v>32</v>
      </c>
      <c r="B16">
        <v>40</v>
      </c>
      <c r="C16">
        <f t="shared" si="0"/>
        <v>0.5</v>
      </c>
      <c r="D16">
        <v>80</v>
      </c>
      <c r="E16">
        <v>30</v>
      </c>
      <c r="F16">
        <v>80</v>
      </c>
      <c r="G16">
        <v>30</v>
      </c>
      <c r="H16">
        <v>0.42</v>
      </c>
      <c r="I16" s="10">
        <v>1</v>
      </c>
      <c r="J16">
        <v>0</v>
      </c>
      <c r="K16">
        <f>MAX(1-B16/$P$1*2,0)*H16*VLOOKUP(ROUNDUP(F16/E16,0),$R$2:$S$8,2,FALSE)*$P$3</f>
        <v>0</v>
      </c>
      <c r="L16">
        <f t="shared" si="3"/>
        <v>0.8</v>
      </c>
    </row>
    <row r="17" spans="1:12" x14ac:dyDescent="0.2">
      <c r="A17" t="s">
        <v>32</v>
      </c>
      <c r="B17">
        <v>80</v>
      </c>
      <c r="C17">
        <f t="shared" si="0"/>
        <v>1</v>
      </c>
      <c r="D17">
        <v>80</v>
      </c>
      <c r="E17">
        <v>30</v>
      </c>
      <c r="F17">
        <v>80</v>
      </c>
      <c r="G17">
        <v>30</v>
      </c>
      <c r="H17">
        <v>0.42</v>
      </c>
      <c r="I17" s="10">
        <v>1</v>
      </c>
      <c r="J17">
        <v>0</v>
      </c>
      <c r="K17">
        <f t="shared" ref="K17" si="4">MAX(1-B17/$P$1*2,0)*H17*VLOOKUP(ROUNDUP(F17/E17,0),$R$2:$S$8,2,FALSE)*$P$3</f>
        <v>0</v>
      </c>
      <c r="L17">
        <f t="shared" si="3"/>
        <v>0.4</v>
      </c>
    </row>
    <row r="18" spans="1:12" x14ac:dyDescent="0.2">
      <c r="A18" t="s">
        <v>31</v>
      </c>
      <c r="B18">
        <v>5</v>
      </c>
      <c r="C18">
        <f t="shared" si="0"/>
        <v>6.25E-2</v>
      </c>
      <c r="D18">
        <v>80</v>
      </c>
      <c r="E18">
        <v>30</v>
      </c>
      <c r="F18">
        <v>20</v>
      </c>
      <c r="G18">
        <v>30</v>
      </c>
      <c r="H18">
        <v>0.42</v>
      </c>
      <c r="I18" s="10">
        <v>1</v>
      </c>
      <c r="J18">
        <v>0</v>
      </c>
      <c r="K18">
        <f t="shared" si="2"/>
        <v>1.2862499999999999</v>
      </c>
      <c r="L18">
        <f t="shared" si="3"/>
        <v>1.1500000000000001</v>
      </c>
    </row>
    <row r="19" spans="1:12" x14ac:dyDescent="0.2">
      <c r="A19" t="s">
        <v>31</v>
      </c>
      <c r="B19">
        <v>10</v>
      </c>
      <c r="C19">
        <f t="shared" si="0"/>
        <v>0.125</v>
      </c>
      <c r="D19">
        <v>80</v>
      </c>
      <c r="E19">
        <v>30</v>
      </c>
      <c r="F19">
        <v>20</v>
      </c>
      <c r="G19">
        <v>30</v>
      </c>
      <c r="H19">
        <v>0.42</v>
      </c>
      <c r="I19" s="10">
        <v>1</v>
      </c>
      <c r="J19">
        <v>0</v>
      </c>
      <c r="K19">
        <f t="shared" si="2"/>
        <v>1.1025</v>
      </c>
      <c r="L19">
        <f t="shared" si="3"/>
        <v>1.1000000000000001</v>
      </c>
    </row>
    <row r="20" spans="1:12" x14ac:dyDescent="0.2">
      <c r="A20" t="s">
        <v>31</v>
      </c>
      <c r="B20">
        <v>20</v>
      </c>
      <c r="C20">
        <f t="shared" si="0"/>
        <v>0.25</v>
      </c>
      <c r="D20">
        <v>80</v>
      </c>
      <c r="E20">
        <v>30</v>
      </c>
      <c r="F20">
        <v>20</v>
      </c>
      <c r="G20">
        <v>30</v>
      </c>
      <c r="H20">
        <v>0.42</v>
      </c>
      <c r="I20" s="10">
        <v>1</v>
      </c>
      <c r="J20">
        <v>0</v>
      </c>
      <c r="K20">
        <f t="shared" si="2"/>
        <v>0.73499999999999999</v>
      </c>
      <c r="L20">
        <f t="shared" si="3"/>
        <v>1</v>
      </c>
    </row>
    <row r="21" spans="1:12" x14ac:dyDescent="0.2">
      <c r="A21" t="s">
        <v>31</v>
      </c>
      <c r="B21">
        <v>40</v>
      </c>
      <c r="C21">
        <f t="shared" si="0"/>
        <v>0.5</v>
      </c>
      <c r="D21">
        <v>80</v>
      </c>
      <c r="E21">
        <v>30</v>
      </c>
      <c r="F21">
        <v>20</v>
      </c>
      <c r="G21">
        <v>30</v>
      </c>
      <c r="H21">
        <v>0.42</v>
      </c>
      <c r="I21" s="10">
        <v>1</v>
      </c>
      <c r="J21">
        <v>0</v>
      </c>
      <c r="K21">
        <f t="shared" ref="K21:K22" si="5">MAX(1-B21/$P$1*2,0)*H21*VLOOKUP(ROUNDUP(F21/E21,0),$R$2:$S$8,2,FALSE)*$P$3</f>
        <v>0</v>
      </c>
      <c r="L21">
        <f t="shared" si="3"/>
        <v>0.8</v>
      </c>
    </row>
    <row r="22" spans="1:12" x14ac:dyDescent="0.2">
      <c r="A22" t="s">
        <v>31</v>
      </c>
      <c r="B22">
        <v>80</v>
      </c>
      <c r="C22">
        <f t="shared" si="0"/>
        <v>1</v>
      </c>
      <c r="D22">
        <v>80</v>
      </c>
      <c r="E22">
        <v>30</v>
      </c>
      <c r="F22">
        <v>20</v>
      </c>
      <c r="G22">
        <v>30</v>
      </c>
      <c r="H22">
        <v>0.42</v>
      </c>
      <c r="I22" s="10">
        <v>1</v>
      </c>
      <c r="J22">
        <v>0</v>
      </c>
      <c r="K22">
        <f t="shared" si="5"/>
        <v>0</v>
      </c>
      <c r="L22">
        <f t="shared" si="3"/>
        <v>0.4</v>
      </c>
    </row>
    <row r="23" spans="1:12" x14ac:dyDescent="0.2">
      <c r="A23" t="s">
        <v>34</v>
      </c>
      <c r="B23">
        <v>5</v>
      </c>
      <c r="C23">
        <f t="shared" ref="C23:C32" si="6">B23/$P$1</f>
        <v>6.25E-2</v>
      </c>
      <c r="D23">
        <v>20</v>
      </c>
      <c r="E23">
        <v>30</v>
      </c>
      <c r="F23">
        <v>80</v>
      </c>
      <c r="G23">
        <v>30</v>
      </c>
      <c r="H23">
        <v>0.42</v>
      </c>
      <c r="I23" s="10">
        <v>1</v>
      </c>
      <c r="J23">
        <v>0</v>
      </c>
      <c r="K23">
        <f t="shared" si="2"/>
        <v>0.36749999999999999</v>
      </c>
      <c r="L23">
        <f t="shared" si="3"/>
        <v>1.4950000000000003</v>
      </c>
    </row>
    <row r="24" spans="1:12" x14ac:dyDescent="0.2">
      <c r="A24" t="s">
        <v>34</v>
      </c>
      <c r="B24">
        <v>10</v>
      </c>
      <c r="C24">
        <f t="shared" si="6"/>
        <v>0.125</v>
      </c>
      <c r="D24">
        <v>20</v>
      </c>
      <c r="E24">
        <v>30</v>
      </c>
      <c r="F24">
        <v>80</v>
      </c>
      <c r="G24">
        <v>30</v>
      </c>
      <c r="H24">
        <v>0.42</v>
      </c>
      <c r="I24" s="10">
        <v>1</v>
      </c>
      <c r="J24">
        <v>0</v>
      </c>
      <c r="K24">
        <f t="shared" si="2"/>
        <v>0.315</v>
      </c>
      <c r="L24">
        <f t="shared" si="3"/>
        <v>1.4300000000000002</v>
      </c>
    </row>
    <row r="25" spans="1:12" x14ac:dyDescent="0.2">
      <c r="A25" t="s">
        <v>34</v>
      </c>
      <c r="B25">
        <v>20</v>
      </c>
      <c r="C25">
        <f t="shared" si="6"/>
        <v>0.25</v>
      </c>
      <c r="D25">
        <v>20</v>
      </c>
      <c r="E25">
        <v>30</v>
      </c>
      <c r="F25">
        <v>80</v>
      </c>
      <c r="G25">
        <v>30</v>
      </c>
      <c r="H25">
        <v>0.42</v>
      </c>
      <c r="I25" s="10">
        <v>1</v>
      </c>
      <c r="J25">
        <v>0</v>
      </c>
      <c r="K25">
        <f t="shared" si="2"/>
        <v>0.21</v>
      </c>
      <c r="L25">
        <f t="shared" si="3"/>
        <v>1.3</v>
      </c>
    </row>
    <row r="26" spans="1:12" x14ac:dyDescent="0.2">
      <c r="A26" t="s">
        <v>34</v>
      </c>
      <c r="B26">
        <v>40</v>
      </c>
      <c r="C26">
        <f t="shared" si="6"/>
        <v>0.5</v>
      </c>
      <c r="D26">
        <v>20</v>
      </c>
      <c r="E26">
        <v>30</v>
      </c>
      <c r="F26">
        <v>80</v>
      </c>
      <c r="G26">
        <v>30</v>
      </c>
      <c r="H26">
        <v>0.42</v>
      </c>
      <c r="I26" s="10">
        <v>1</v>
      </c>
      <c r="J26">
        <v>0</v>
      </c>
      <c r="K26">
        <f t="shared" ref="K26:K27" si="7">MAX(1-B26/$P$1*2,0)*H26*VLOOKUP(ROUNDUP(F26/E26,0),$R$2:$S$8,2,FALSE)*$P$3</f>
        <v>0</v>
      </c>
      <c r="L26">
        <f t="shared" si="3"/>
        <v>1.04</v>
      </c>
    </row>
    <row r="27" spans="1:12" x14ac:dyDescent="0.2">
      <c r="A27" t="s">
        <v>34</v>
      </c>
      <c r="B27">
        <v>80</v>
      </c>
      <c r="C27">
        <f t="shared" si="6"/>
        <v>1</v>
      </c>
      <c r="D27">
        <v>20</v>
      </c>
      <c r="E27">
        <v>30</v>
      </c>
      <c r="F27">
        <v>80</v>
      </c>
      <c r="G27">
        <v>30</v>
      </c>
      <c r="H27">
        <v>0.42</v>
      </c>
      <c r="I27" s="10">
        <v>1</v>
      </c>
      <c r="J27">
        <v>0</v>
      </c>
      <c r="K27">
        <f t="shared" si="7"/>
        <v>0</v>
      </c>
      <c r="L27">
        <f t="shared" si="3"/>
        <v>0.52</v>
      </c>
    </row>
    <row r="28" spans="1:12" x14ac:dyDescent="0.2">
      <c r="A28" t="s">
        <v>35</v>
      </c>
      <c r="B28">
        <v>5</v>
      </c>
      <c r="C28">
        <f t="shared" si="6"/>
        <v>6.25E-2</v>
      </c>
      <c r="D28">
        <v>20</v>
      </c>
      <c r="E28">
        <v>30</v>
      </c>
      <c r="F28">
        <v>20</v>
      </c>
      <c r="G28">
        <v>30</v>
      </c>
      <c r="H28">
        <v>0.42</v>
      </c>
      <c r="I28" s="10">
        <v>1</v>
      </c>
      <c r="J28">
        <v>0</v>
      </c>
      <c r="K28">
        <f t="shared" si="2"/>
        <v>1.2862499999999999</v>
      </c>
      <c r="L28">
        <f t="shared" si="3"/>
        <v>1.4950000000000003</v>
      </c>
    </row>
    <row r="29" spans="1:12" x14ac:dyDescent="0.2">
      <c r="A29" t="s">
        <v>35</v>
      </c>
      <c r="B29">
        <v>10</v>
      </c>
      <c r="C29">
        <f t="shared" si="6"/>
        <v>0.125</v>
      </c>
      <c r="D29">
        <v>20</v>
      </c>
      <c r="E29">
        <v>30</v>
      </c>
      <c r="F29">
        <v>20</v>
      </c>
      <c r="G29">
        <v>30</v>
      </c>
      <c r="H29">
        <v>0.42</v>
      </c>
      <c r="I29" s="10">
        <v>1</v>
      </c>
      <c r="J29">
        <v>0</v>
      </c>
      <c r="K29">
        <f t="shared" si="2"/>
        <v>1.1025</v>
      </c>
      <c r="L29">
        <f t="shared" si="3"/>
        <v>1.4300000000000002</v>
      </c>
    </row>
    <row r="30" spans="1:12" x14ac:dyDescent="0.2">
      <c r="A30" t="s">
        <v>35</v>
      </c>
      <c r="B30">
        <v>20</v>
      </c>
      <c r="C30">
        <f t="shared" si="6"/>
        <v>0.25</v>
      </c>
      <c r="D30">
        <v>20</v>
      </c>
      <c r="E30">
        <v>30</v>
      </c>
      <c r="F30">
        <v>20</v>
      </c>
      <c r="G30">
        <v>30</v>
      </c>
      <c r="H30">
        <v>0.42</v>
      </c>
      <c r="I30" s="10">
        <v>1</v>
      </c>
      <c r="J30">
        <v>0</v>
      </c>
      <c r="K30">
        <f t="shared" si="2"/>
        <v>0.73499999999999999</v>
      </c>
      <c r="L30">
        <f t="shared" si="3"/>
        <v>1.3</v>
      </c>
    </row>
    <row r="31" spans="1:12" x14ac:dyDescent="0.2">
      <c r="A31" t="s">
        <v>35</v>
      </c>
      <c r="B31">
        <v>40</v>
      </c>
      <c r="C31">
        <f t="shared" si="6"/>
        <v>0.5</v>
      </c>
      <c r="D31">
        <v>20</v>
      </c>
      <c r="E31">
        <v>30</v>
      </c>
      <c r="F31">
        <v>20</v>
      </c>
      <c r="G31">
        <v>30</v>
      </c>
      <c r="H31">
        <v>0.42</v>
      </c>
      <c r="I31" s="10">
        <v>1</v>
      </c>
      <c r="J31">
        <v>0</v>
      </c>
      <c r="K31">
        <f t="shared" ref="K31:K32" si="8">MAX(1-B31/$P$1*2,0)*H31*VLOOKUP(ROUNDUP(F31/E31,0),$R$2:$S$8,2,FALSE)*$P$3</f>
        <v>0</v>
      </c>
      <c r="L31">
        <f t="shared" si="3"/>
        <v>1.04</v>
      </c>
    </row>
    <row r="32" spans="1:12" x14ac:dyDescent="0.2">
      <c r="A32" t="s">
        <v>35</v>
      </c>
      <c r="B32">
        <v>80</v>
      </c>
      <c r="C32">
        <f t="shared" si="6"/>
        <v>1</v>
      </c>
      <c r="D32">
        <v>20</v>
      </c>
      <c r="E32">
        <v>30</v>
      </c>
      <c r="F32">
        <v>20</v>
      </c>
      <c r="G32">
        <v>30</v>
      </c>
      <c r="H32">
        <v>0.42</v>
      </c>
      <c r="I32" s="10">
        <v>1</v>
      </c>
      <c r="J32">
        <v>0</v>
      </c>
      <c r="K32">
        <f t="shared" si="8"/>
        <v>0</v>
      </c>
      <c r="L32">
        <f t="shared" si="3"/>
        <v>0.52</v>
      </c>
    </row>
  </sheetData>
  <phoneticPr fontId="1" type="noConversion"/>
  <conditionalFormatting sqref="J2:L3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{AB7B5B7A-A736-4267-8256-D6663EA09FF0}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7B5B7A-A736-4267-8256-D6663EA09F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J2:L32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8EFE9-AC7E-4799-8388-53A969FC27C2}">
  <dimension ref="A1:R57"/>
  <sheetViews>
    <sheetView workbookViewId="0">
      <selection activeCell="E19" sqref="E19"/>
    </sheetView>
  </sheetViews>
  <sheetFormatPr defaultRowHeight="14.25" x14ac:dyDescent="0.2"/>
  <cols>
    <col min="3" max="3" width="12.25" customWidth="1"/>
    <col min="4" max="5" width="12.625" customWidth="1"/>
  </cols>
  <sheetData>
    <row r="1" spans="1:18" x14ac:dyDescent="0.2">
      <c r="A1" t="s">
        <v>13</v>
      </c>
      <c r="B1" t="s">
        <v>12</v>
      </c>
      <c r="C1" t="s">
        <v>7</v>
      </c>
      <c r="D1" t="s">
        <v>6</v>
      </c>
      <c r="E1" t="s">
        <v>5</v>
      </c>
    </row>
    <row r="2" spans="1:18" x14ac:dyDescent="0.2">
      <c r="A2">
        <v>0</v>
      </c>
      <c r="B2">
        <f>A2/$R$2</f>
        <v>0</v>
      </c>
      <c r="C2">
        <f>MIN(1,MAX(1.25-A2/$R$2,0))</f>
        <v>1</v>
      </c>
      <c r="D2">
        <f>MAX(1-A2/$R$2*2,0)*0.42</f>
        <v>0.42</v>
      </c>
      <c r="E2">
        <f>MIN(MAX(1.5-A2/$R$2,0),2)*0.8</f>
        <v>1.2000000000000002</v>
      </c>
      <c r="R2">
        <v>80</v>
      </c>
    </row>
    <row r="3" spans="1:18" x14ac:dyDescent="0.2">
      <c r="A3">
        <v>2</v>
      </c>
      <c r="B3">
        <f t="shared" ref="B3:B57" si="0">A3/$R$2</f>
        <v>2.5000000000000001E-2</v>
      </c>
      <c r="C3">
        <f t="shared" ref="C3:C55" si="1">MIN(1,MAX(1.25-A3/$R$2,0))</f>
        <v>1</v>
      </c>
      <c r="D3">
        <f t="shared" ref="D3:D57" si="2">MAX(1-A3/$R$2*2,0)*0.42</f>
        <v>0.39899999999999997</v>
      </c>
      <c r="E3">
        <f t="shared" ref="E3:E57" si="3">MIN(MAX(1.5-A3/$R$2,0),2)*0.8</f>
        <v>1.1800000000000002</v>
      </c>
    </row>
    <row r="4" spans="1:18" x14ac:dyDescent="0.2">
      <c r="A4">
        <v>4</v>
      </c>
      <c r="B4">
        <f t="shared" si="0"/>
        <v>0.05</v>
      </c>
      <c r="C4">
        <f t="shared" si="1"/>
        <v>1</v>
      </c>
      <c r="D4">
        <f t="shared" si="2"/>
        <v>0.378</v>
      </c>
      <c r="E4">
        <f t="shared" si="3"/>
        <v>1.1599999999999999</v>
      </c>
    </row>
    <row r="5" spans="1:18" x14ac:dyDescent="0.2">
      <c r="A5">
        <v>6</v>
      </c>
      <c r="B5">
        <f t="shared" si="0"/>
        <v>7.4999999999999997E-2</v>
      </c>
      <c r="C5">
        <f t="shared" si="1"/>
        <v>1</v>
      </c>
      <c r="D5">
        <f t="shared" si="2"/>
        <v>0.35699999999999998</v>
      </c>
      <c r="E5">
        <f t="shared" si="3"/>
        <v>1.1400000000000001</v>
      </c>
    </row>
    <row r="6" spans="1:18" x14ac:dyDescent="0.2">
      <c r="A6">
        <v>8</v>
      </c>
      <c r="B6">
        <f t="shared" si="0"/>
        <v>0.1</v>
      </c>
      <c r="C6">
        <f t="shared" si="1"/>
        <v>1</v>
      </c>
      <c r="D6">
        <f t="shared" si="2"/>
        <v>0.33600000000000002</v>
      </c>
      <c r="E6">
        <f t="shared" si="3"/>
        <v>1.1199999999999999</v>
      </c>
    </row>
    <row r="7" spans="1:18" x14ac:dyDescent="0.2">
      <c r="A7">
        <v>10</v>
      </c>
      <c r="B7">
        <f t="shared" si="0"/>
        <v>0.125</v>
      </c>
      <c r="C7">
        <f t="shared" si="1"/>
        <v>1</v>
      </c>
      <c r="D7">
        <f t="shared" si="2"/>
        <v>0.315</v>
      </c>
      <c r="E7">
        <f t="shared" si="3"/>
        <v>1.1000000000000001</v>
      </c>
    </row>
    <row r="8" spans="1:18" x14ac:dyDescent="0.2">
      <c r="A8">
        <v>12</v>
      </c>
      <c r="B8">
        <f t="shared" si="0"/>
        <v>0.15</v>
      </c>
      <c r="C8">
        <f t="shared" si="1"/>
        <v>1</v>
      </c>
      <c r="D8">
        <f t="shared" si="2"/>
        <v>0.29399999999999998</v>
      </c>
      <c r="E8">
        <f t="shared" si="3"/>
        <v>1.08</v>
      </c>
    </row>
    <row r="9" spans="1:18" x14ac:dyDescent="0.2">
      <c r="A9">
        <v>14</v>
      </c>
      <c r="B9">
        <f t="shared" si="0"/>
        <v>0.17499999999999999</v>
      </c>
      <c r="C9">
        <f t="shared" si="1"/>
        <v>1</v>
      </c>
      <c r="D9">
        <f t="shared" si="2"/>
        <v>0.27300000000000002</v>
      </c>
      <c r="E9">
        <f t="shared" si="3"/>
        <v>1.06</v>
      </c>
    </row>
    <row r="10" spans="1:18" x14ac:dyDescent="0.2">
      <c r="A10">
        <v>16</v>
      </c>
      <c r="B10">
        <f t="shared" si="0"/>
        <v>0.2</v>
      </c>
      <c r="C10">
        <f t="shared" si="1"/>
        <v>1</v>
      </c>
      <c r="D10">
        <f t="shared" si="2"/>
        <v>0.252</v>
      </c>
      <c r="E10">
        <f t="shared" si="3"/>
        <v>1.04</v>
      </c>
    </row>
    <row r="11" spans="1:18" x14ac:dyDescent="0.2">
      <c r="A11">
        <v>18</v>
      </c>
      <c r="B11">
        <f t="shared" si="0"/>
        <v>0.22500000000000001</v>
      </c>
      <c r="C11">
        <f t="shared" si="1"/>
        <v>1</v>
      </c>
      <c r="D11">
        <f t="shared" si="2"/>
        <v>0.23100000000000001</v>
      </c>
      <c r="E11">
        <f t="shared" si="3"/>
        <v>1.02</v>
      </c>
    </row>
    <row r="12" spans="1:18" x14ac:dyDescent="0.2">
      <c r="A12">
        <v>20</v>
      </c>
      <c r="B12">
        <f t="shared" si="0"/>
        <v>0.25</v>
      </c>
      <c r="C12">
        <f t="shared" si="1"/>
        <v>1</v>
      </c>
      <c r="D12">
        <f t="shared" si="2"/>
        <v>0.21</v>
      </c>
      <c r="E12">
        <f t="shared" si="3"/>
        <v>1</v>
      </c>
    </row>
    <row r="13" spans="1:18" x14ac:dyDescent="0.2">
      <c r="A13">
        <v>22</v>
      </c>
      <c r="B13">
        <f t="shared" si="0"/>
        <v>0.27500000000000002</v>
      </c>
      <c r="C13">
        <f t="shared" si="1"/>
        <v>0.97499999999999998</v>
      </c>
      <c r="D13">
        <f t="shared" si="2"/>
        <v>0.18899999999999997</v>
      </c>
      <c r="E13">
        <f t="shared" si="3"/>
        <v>0.98000000000000009</v>
      </c>
    </row>
    <row r="14" spans="1:18" x14ac:dyDescent="0.2">
      <c r="A14">
        <v>24</v>
      </c>
      <c r="B14">
        <f t="shared" si="0"/>
        <v>0.3</v>
      </c>
      <c r="C14">
        <f t="shared" si="1"/>
        <v>0.95</v>
      </c>
      <c r="D14">
        <f t="shared" si="2"/>
        <v>0.16800000000000001</v>
      </c>
      <c r="E14">
        <f t="shared" si="3"/>
        <v>0.96</v>
      </c>
    </row>
    <row r="15" spans="1:18" x14ac:dyDescent="0.2">
      <c r="A15">
        <v>26</v>
      </c>
      <c r="B15">
        <f t="shared" si="0"/>
        <v>0.32500000000000001</v>
      </c>
      <c r="C15">
        <f t="shared" si="1"/>
        <v>0.92500000000000004</v>
      </c>
      <c r="D15">
        <f t="shared" si="2"/>
        <v>0.14699999999999999</v>
      </c>
      <c r="E15">
        <f t="shared" si="3"/>
        <v>0.94000000000000006</v>
      </c>
    </row>
    <row r="16" spans="1:18" x14ac:dyDescent="0.2">
      <c r="A16">
        <v>28</v>
      </c>
      <c r="B16">
        <f t="shared" si="0"/>
        <v>0.35</v>
      </c>
      <c r="C16">
        <f t="shared" si="1"/>
        <v>0.9</v>
      </c>
      <c r="D16">
        <f t="shared" si="2"/>
        <v>0.126</v>
      </c>
      <c r="E16">
        <f t="shared" si="3"/>
        <v>0.91999999999999993</v>
      </c>
    </row>
    <row r="17" spans="1:5" x14ac:dyDescent="0.2">
      <c r="A17">
        <v>30</v>
      </c>
      <c r="B17">
        <f t="shared" si="0"/>
        <v>0.375</v>
      </c>
      <c r="C17">
        <f t="shared" si="1"/>
        <v>0.875</v>
      </c>
      <c r="D17">
        <f t="shared" si="2"/>
        <v>0.105</v>
      </c>
      <c r="E17">
        <f t="shared" si="3"/>
        <v>0.9</v>
      </c>
    </row>
    <row r="18" spans="1:5" x14ac:dyDescent="0.2">
      <c r="A18">
        <v>32</v>
      </c>
      <c r="B18">
        <f t="shared" si="0"/>
        <v>0.4</v>
      </c>
      <c r="C18">
        <f t="shared" si="1"/>
        <v>0.85</v>
      </c>
      <c r="D18">
        <f t="shared" si="2"/>
        <v>8.3999999999999977E-2</v>
      </c>
      <c r="E18">
        <f t="shared" si="3"/>
        <v>0.88000000000000012</v>
      </c>
    </row>
    <row r="19" spans="1:5" x14ac:dyDescent="0.2">
      <c r="A19">
        <v>34</v>
      </c>
      <c r="B19">
        <f t="shared" si="0"/>
        <v>0.42499999999999999</v>
      </c>
      <c r="C19">
        <f t="shared" si="1"/>
        <v>0.82499999999999996</v>
      </c>
      <c r="D19">
        <f t="shared" si="2"/>
        <v>6.3E-2</v>
      </c>
      <c r="E19">
        <f t="shared" si="3"/>
        <v>0.86</v>
      </c>
    </row>
    <row r="20" spans="1:5" x14ac:dyDescent="0.2">
      <c r="A20">
        <v>36</v>
      </c>
      <c r="B20">
        <f t="shared" si="0"/>
        <v>0.45</v>
      </c>
      <c r="C20">
        <f t="shared" si="1"/>
        <v>0.8</v>
      </c>
      <c r="D20">
        <f t="shared" si="2"/>
        <v>4.1999999999999989E-2</v>
      </c>
      <c r="E20">
        <f t="shared" si="3"/>
        <v>0.84000000000000008</v>
      </c>
    </row>
    <row r="21" spans="1:5" x14ac:dyDescent="0.2">
      <c r="A21">
        <v>38</v>
      </c>
      <c r="B21">
        <f t="shared" si="0"/>
        <v>0.47499999999999998</v>
      </c>
      <c r="C21">
        <f t="shared" si="1"/>
        <v>0.77500000000000002</v>
      </c>
      <c r="D21">
        <f t="shared" si="2"/>
        <v>2.1000000000000019E-2</v>
      </c>
      <c r="E21">
        <f t="shared" si="3"/>
        <v>0.82</v>
      </c>
    </row>
    <row r="22" spans="1:5" x14ac:dyDescent="0.2">
      <c r="A22">
        <v>40</v>
      </c>
      <c r="B22">
        <f t="shared" si="0"/>
        <v>0.5</v>
      </c>
      <c r="C22">
        <f t="shared" si="1"/>
        <v>0.75</v>
      </c>
      <c r="D22">
        <f t="shared" si="2"/>
        <v>0</v>
      </c>
      <c r="E22">
        <f t="shared" si="3"/>
        <v>0.8</v>
      </c>
    </row>
    <row r="23" spans="1:5" x14ac:dyDescent="0.2">
      <c r="A23">
        <v>42</v>
      </c>
      <c r="B23">
        <f t="shared" si="0"/>
        <v>0.52500000000000002</v>
      </c>
      <c r="C23">
        <f t="shared" si="1"/>
        <v>0.72499999999999998</v>
      </c>
      <c r="D23">
        <f t="shared" si="2"/>
        <v>0</v>
      </c>
      <c r="E23">
        <f t="shared" si="3"/>
        <v>0.78</v>
      </c>
    </row>
    <row r="24" spans="1:5" x14ac:dyDescent="0.2">
      <c r="A24">
        <v>44</v>
      </c>
      <c r="B24">
        <f t="shared" si="0"/>
        <v>0.55000000000000004</v>
      </c>
      <c r="C24">
        <f t="shared" si="1"/>
        <v>0.7</v>
      </c>
      <c r="D24">
        <f t="shared" si="2"/>
        <v>0</v>
      </c>
      <c r="E24">
        <f t="shared" si="3"/>
        <v>0.76</v>
      </c>
    </row>
    <row r="25" spans="1:5" x14ac:dyDescent="0.2">
      <c r="A25">
        <v>46</v>
      </c>
      <c r="B25">
        <f t="shared" si="0"/>
        <v>0.57499999999999996</v>
      </c>
      <c r="C25">
        <f t="shared" si="1"/>
        <v>0.67500000000000004</v>
      </c>
      <c r="D25">
        <f t="shared" si="2"/>
        <v>0</v>
      </c>
      <c r="E25">
        <f t="shared" si="3"/>
        <v>0.7400000000000001</v>
      </c>
    </row>
    <row r="26" spans="1:5" x14ac:dyDescent="0.2">
      <c r="A26">
        <v>48</v>
      </c>
      <c r="B26">
        <f t="shared" si="0"/>
        <v>0.6</v>
      </c>
      <c r="C26">
        <f t="shared" si="1"/>
        <v>0.65</v>
      </c>
      <c r="D26">
        <f t="shared" si="2"/>
        <v>0</v>
      </c>
      <c r="E26">
        <f t="shared" si="3"/>
        <v>0.72000000000000008</v>
      </c>
    </row>
    <row r="27" spans="1:5" x14ac:dyDescent="0.2">
      <c r="A27">
        <v>50</v>
      </c>
      <c r="B27">
        <f t="shared" si="0"/>
        <v>0.625</v>
      </c>
      <c r="C27">
        <f t="shared" si="1"/>
        <v>0.625</v>
      </c>
      <c r="D27">
        <f t="shared" si="2"/>
        <v>0</v>
      </c>
      <c r="E27">
        <f t="shared" si="3"/>
        <v>0.70000000000000007</v>
      </c>
    </row>
    <row r="28" spans="1:5" x14ac:dyDescent="0.2">
      <c r="A28">
        <v>52</v>
      </c>
      <c r="B28">
        <f t="shared" si="0"/>
        <v>0.65</v>
      </c>
      <c r="C28">
        <f t="shared" si="1"/>
        <v>0.6</v>
      </c>
      <c r="D28">
        <f t="shared" si="2"/>
        <v>0</v>
      </c>
      <c r="E28">
        <f t="shared" si="3"/>
        <v>0.68</v>
      </c>
    </row>
    <row r="29" spans="1:5" x14ac:dyDescent="0.2">
      <c r="A29">
        <v>54</v>
      </c>
      <c r="B29">
        <f t="shared" si="0"/>
        <v>0.67500000000000004</v>
      </c>
      <c r="C29">
        <f t="shared" si="1"/>
        <v>0.57499999999999996</v>
      </c>
      <c r="D29">
        <f t="shared" si="2"/>
        <v>0</v>
      </c>
      <c r="E29">
        <f t="shared" si="3"/>
        <v>0.66</v>
      </c>
    </row>
    <row r="30" spans="1:5" x14ac:dyDescent="0.2">
      <c r="A30">
        <v>56</v>
      </c>
      <c r="B30">
        <f t="shared" si="0"/>
        <v>0.7</v>
      </c>
      <c r="C30">
        <f t="shared" si="1"/>
        <v>0.55000000000000004</v>
      </c>
      <c r="D30">
        <f t="shared" si="2"/>
        <v>0</v>
      </c>
      <c r="E30">
        <f t="shared" si="3"/>
        <v>0.64000000000000012</v>
      </c>
    </row>
    <row r="31" spans="1:5" x14ac:dyDescent="0.2">
      <c r="A31">
        <v>58</v>
      </c>
      <c r="B31">
        <f t="shared" si="0"/>
        <v>0.72499999999999998</v>
      </c>
      <c r="C31">
        <f t="shared" si="1"/>
        <v>0.52500000000000002</v>
      </c>
      <c r="D31">
        <f t="shared" si="2"/>
        <v>0</v>
      </c>
      <c r="E31">
        <f t="shared" si="3"/>
        <v>0.62000000000000011</v>
      </c>
    </row>
    <row r="32" spans="1:5" x14ac:dyDescent="0.2">
      <c r="A32">
        <v>60</v>
      </c>
      <c r="B32">
        <f t="shared" si="0"/>
        <v>0.75</v>
      </c>
      <c r="C32">
        <f t="shared" si="1"/>
        <v>0.5</v>
      </c>
      <c r="D32">
        <f t="shared" si="2"/>
        <v>0</v>
      </c>
      <c r="E32">
        <f t="shared" si="3"/>
        <v>0.60000000000000009</v>
      </c>
    </row>
    <row r="33" spans="1:5" x14ac:dyDescent="0.2">
      <c r="A33">
        <v>62</v>
      </c>
      <c r="B33">
        <f t="shared" si="0"/>
        <v>0.77500000000000002</v>
      </c>
      <c r="C33">
        <f t="shared" si="1"/>
        <v>0.47499999999999998</v>
      </c>
      <c r="D33">
        <f t="shared" si="2"/>
        <v>0</v>
      </c>
      <c r="E33">
        <f t="shared" si="3"/>
        <v>0.57999999999999996</v>
      </c>
    </row>
    <row r="34" spans="1:5" x14ac:dyDescent="0.2">
      <c r="A34">
        <v>64</v>
      </c>
      <c r="B34">
        <f t="shared" si="0"/>
        <v>0.8</v>
      </c>
      <c r="C34">
        <f t="shared" si="1"/>
        <v>0.44999999999999996</v>
      </c>
      <c r="D34">
        <f t="shared" si="2"/>
        <v>0</v>
      </c>
      <c r="E34">
        <f t="shared" si="3"/>
        <v>0.55999999999999994</v>
      </c>
    </row>
    <row r="35" spans="1:5" x14ac:dyDescent="0.2">
      <c r="A35">
        <v>66</v>
      </c>
      <c r="B35">
        <f t="shared" si="0"/>
        <v>0.82499999999999996</v>
      </c>
      <c r="C35">
        <f t="shared" si="1"/>
        <v>0.42500000000000004</v>
      </c>
      <c r="D35">
        <f t="shared" si="2"/>
        <v>0</v>
      </c>
      <c r="E35">
        <f t="shared" si="3"/>
        <v>0.54</v>
      </c>
    </row>
    <row r="36" spans="1:5" x14ac:dyDescent="0.2">
      <c r="A36">
        <v>68</v>
      </c>
      <c r="B36">
        <f t="shared" si="0"/>
        <v>0.85</v>
      </c>
      <c r="C36">
        <f t="shared" si="1"/>
        <v>0.4</v>
      </c>
      <c r="D36">
        <f t="shared" si="2"/>
        <v>0</v>
      </c>
      <c r="E36">
        <f t="shared" si="3"/>
        <v>0.52</v>
      </c>
    </row>
    <row r="37" spans="1:5" x14ac:dyDescent="0.2">
      <c r="A37">
        <v>70</v>
      </c>
      <c r="B37">
        <f t="shared" si="0"/>
        <v>0.875</v>
      </c>
      <c r="C37">
        <f t="shared" si="1"/>
        <v>0.375</v>
      </c>
      <c r="D37">
        <f t="shared" si="2"/>
        <v>0</v>
      </c>
      <c r="E37">
        <f t="shared" si="3"/>
        <v>0.5</v>
      </c>
    </row>
    <row r="38" spans="1:5" x14ac:dyDescent="0.2">
      <c r="A38">
        <v>72</v>
      </c>
      <c r="B38">
        <f t="shared" si="0"/>
        <v>0.9</v>
      </c>
      <c r="C38">
        <f t="shared" si="1"/>
        <v>0.35</v>
      </c>
      <c r="D38">
        <f t="shared" si="2"/>
        <v>0</v>
      </c>
      <c r="E38">
        <f t="shared" si="3"/>
        <v>0.48</v>
      </c>
    </row>
    <row r="39" spans="1:5" x14ac:dyDescent="0.2">
      <c r="A39">
        <v>74</v>
      </c>
      <c r="B39">
        <f t="shared" si="0"/>
        <v>0.92500000000000004</v>
      </c>
      <c r="C39">
        <f t="shared" si="1"/>
        <v>0.32499999999999996</v>
      </c>
      <c r="D39">
        <f t="shared" si="2"/>
        <v>0</v>
      </c>
      <c r="E39">
        <f t="shared" si="3"/>
        <v>0.45999999999999996</v>
      </c>
    </row>
    <row r="40" spans="1:5" x14ac:dyDescent="0.2">
      <c r="A40">
        <v>76</v>
      </c>
      <c r="B40">
        <f t="shared" si="0"/>
        <v>0.95</v>
      </c>
      <c r="C40">
        <f t="shared" si="1"/>
        <v>0.30000000000000004</v>
      </c>
      <c r="D40">
        <f t="shared" si="2"/>
        <v>0</v>
      </c>
      <c r="E40">
        <f t="shared" si="3"/>
        <v>0.44000000000000006</v>
      </c>
    </row>
    <row r="41" spans="1:5" x14ac:dyDescent="0.2">
      <c r="A41">
        <v>78</v>
      </c>
      <c r="B41">
        <f t="shared" si="0"/>
        <v>0.97499999999999998</v>
      </c>
      <c r="C41">
        <f t="shared" si="1"/>
        <v>0.27500000000000002</v>
      </c>
      <c r="D41">
        <f t="shared" si="2"/>
        <v>0</v>
      </c>
      <c r="E41">
        <f t="shared" si="3"/>
        <v>0.42000000000000004</v>
      </c>
    </row>
    <row r="42" spans="1:5" x14ac:dyDescent="0.2">
      <c r="A42">
        <v>80</v>
      </c>
      <c r="B42">
        <f t="shared" si="0"/>
        <v>1</v>
      </c>
      <c r="C42">
        <f t="shared" si="1"/>
        <v>0.25</v>
      </c>
      <c r="D42">
        <f t="shared" si="2"/>
        <v>0</v>
      </c>
      <c r="E42">
        <f t="shared" si="3"/>
        <v>0.4</v>
      </c>
    </row>
    <row r="43" spans="1:5" x14ac:dyDescent="0.2">
      <c r="A43">
        <v>82</v>
      </c>
      <c r="B43">
        <f t="shared" si="0"/>
        <v>1.0249999999999999</v>
      </c>
      <c r="C43">
        <f t="shared" si="1"/>
        <v>0.22500000000000009</v>
      </c>
      <c r="D43">
        <f t="shared" si="2"/>
        <v>0</v>
      </c>
      <c r="E43">
        <f t="shared" si="3"/>
        <v>0.38000000000000012</v>
      </c>
    </row>
    <row r="44" spans="1:5" x14ac:dyDescent="0.2">
      <c r="A44">
        <v>84</v>
      </c>
      <c r="B44">
        <f t="shared" si="0"/>
        <v>1.05</v>
      </c>
      <c r="C44">
        <f t="shared" si="1"/>
        <v>0.19999999999999996</v>
      </c>
      <c r="D44">
        <f t="shared" si="2"/>
        <v>0</v>
      </c>
      <c r="E44">
        <f t="shared" si="3"/>
        <v>0.36</v>
      </c>
    </row>
    <row r="45" spans="1:5" x14ac:dyDescent="0.2">
      <c r="A45">
        <v>86</v>
      </c>
      <c r="B45">
        <f t="shared" si="0"/>
        <v>1.075</v>
      </c>
      <c r="C45">
        <f t="shared" si="1"/>
        <v>0.17500000000000004</v>
      </c>
      <c r="D45">
        <f t="shared" si="2"/>
        <v>0</v>
      </c>
      <c r="E45">
        <f t="shared" si="3"/>
        <v>0.34000000000000008</v>
      </c>
    </row>
    <row r="46" spans="1:5" x14ac:dyDescent="0.2">
      <c r="A46">
        <v>88</v>
      </c>
      <c r="B46">
        <f t="shared" si="0"/>
        <v>1.1000000000000001</v>
      </c>
      <c r="C46">
        <f t="shared" si="1"/>
        <v>0.14999999999999991</v>
      </c>
      <c r="D46">
        <f t="shared" si="2"/>
        <v>0</v>
      </c>
      <c r="E46">
        <f t="shared" si="3"/>
        <v>0.31999999999999995</v>
      </c>
    </row>
    <row r="47" spans="1:5" x14ac:dyDescent="0.2">
      <c r="A47">
        <v>90</v>
      </c>
      <c r="B47">
        <f t="shared" si="0"/>
        <v>1.125</v>
      </c>
      <c r="C47">
        <f t="shared" si="1"/>
        <v>0.125</v>
      </c>
      <c r="D47">
        <f t="shared" si="2"/>
        <v>0</v>
      </c>
      <c r="E47">
        <f t="shared" si="3"/>
        <v>0.30000000000000004</v>
      </c>
    </row>
    <row r="48" spans="1:5" x14ac:dyDescent="0.2">
      <c r="A48">
        <v>92</v>
      </c>
      <c r="B48">
        <f t="shared" si="0"/>
        <v>1.1499999999999999</v>
      </c>
      <c r="C48">
        <f t="shared" si="1"/>
        <v>0.10000000000000009</v>
      </c>
      <c r="D48">
        <f t="shared" si="2"/>
        <v>0</v>
      </c>
      <c r="E48">
        <f t="shared" si="3"/>
        <v>0.28000000000000008</v>
      </c>
    </row>
    <row r="49" spans="1:5" x14ac:dyDescent="0.2">
      <c r="A49">
        <v>94</v>
      </c>
      <c r="B49">
        <f t="shared" si="0"/>
        <v>1.175</v>
      </c>
      <c r="C49">
        <f t="shared" si="1"/>
        <v>7.4999999999999956E-2</v>
      </c>
      <c r="D49">
        <f t="shared" si="2"/>
        <v>0</v>
      </c>
      <c r="E49">
        <f t="shared" si="3"/>
        <v>0.25999999999999995</v>
      </c>
    </row>
    <row r="50" spans="1:5" x14ac:dyDescent="0.2">
      <c r="A50">
        <v>96</v>
      </c>
      <c r="B50">
        <f t="shared" si="0"/>
        <v>1.2</v>
      </c>
      <c r="C50">
        <f t="shared" si="1"/>
        <v>5.0000000000000044E-2</v>
      </c>
      <c r="D50">
        <f t="shared" si="2"/>
        <v>0</v>
      </c>
      <c r="E50">
        <f t="shared" si="3"/>
        <v>0.24000000000000005</v>
      </c>
    </row>
    <row r="51" spans="1:5" x14ac:dyDescent="0.2">
      <c r="A51">
        <v>98</v>
      </c>
      <c r="B51">
        <f t="shared" si="0"/>
        <v>1.2250000000000001</v>
      </c>
      <c r="C51">
        <f t="shared" si="1"/>
        <v>2.4999999999999911E-2</v>
      </c>
      <c r="D51">
        <f t="shared" si="2"/>
        <v>0</v>
      </c>
      <c r="E51">
        <f t="shared" si="3"/>
        <v>0.21999999999999995</v>
      </c>
    </row>
    <row r="52" spans="1:5" x14ac:dyDescent="0.2">
      <c r="A52">
        <v>100</v>
      </c>
      <c r="B52">
        <f t="shared" si="0"/>
        <v>1.25</v>
      </c>
      <c r="C52">
        <f t="shared" si="1"/>
        <v>0</v>
      </c>
      <c r="D52">
        <f t="shared" si="2"/>
        <v>0</v>
      </c>
      <c r="E52">
        <f t="shared" si="3"/>
        <v>0.2</v>
      </c>
    </row>
    <row r="53" spans="1:5" x14ac:dyDescent="0.2">
      <c r="A53">
        <v>102</v>
      </c>
      <c r="B53">
        <f t="shared" si="0"/>
        <v>1.2749999999999999</v>
      </c>
      <c r="C53">
        <f t="shared" si="1"/>
        <v>0</v>
      </c>
      <c r="D53">
        <f t="shared" si="2"/>
        <v>0</v>
      </c>
      <c r="E53">
        <f t="shared" si="3"/>
        <v>0.18000000000000008</v>
      </c>
    </row>
    <row r="54" spans="1:5" x14ac:dyDescent="0.2">
      <c r="A54">
        <v>104</v>
      </c>
      <c r="B54">
        <f t="shared" si="0"/>
        <v>1.3</v>
      </c>
      <c r="C54">
        <f t="shared" si="1"/>
        <v>0</v>
      </c>
      <c r="D54">
        <f t="shared" si="2"/>
        <v>0</v>
      </c>
      <c r="E54">
        <f t="shared" si="3"/>
        <v>0.15999999999999998</v>
      </c>
    </row>
    <row r="55" spans="1:5" x14ac:dyDescent="0.2">
      <c r="A55">
        <v>106</v>
      </c>
      <c r="B55">
        <f t="shared" si="0"/>
        <v>1.325</v>
      </c>
      <c r="C55">
        <f t="shared" si="1"/>
        <v>0</v>
      </c>
      <c r="D55">
        <f t="shared" si="2"/>
        <v>0</v>
      </c>
      <c r="E55">
        <f t="shared" si="3"/>
        <v>0.14000000000000004</v>
      </c>
    </row>
    <row r="56" spans="1:5" x14ac:dyDescent="0.2">
      <c r="A56">
        <v>108</v>
      </c>
      <c r="B56">
        <f t="shared" si="0"/>
        <v>1.35</v>
      </c>
      <c r="C56">
        <f t="shared" ref="C56:C57" si="4">MIN(1,MAX(1.25-A56/$R$2,0))</f>
        <v>0</v>
      </c>
      <c r="D56">
        <f t="shared" si="2"/>
        <v>0</v>
      </c>
      <c r="E56">
        <f t="shared" si="3"/>
        <v>0.11999999999999994</v>
      </c>
    </row>
    <row r="57" spans="1:5" x14ac:dyDescent="0.2">
      <c r="A57">
        <v>110</v>
      </c>
      <c r="B57">
        <f t="shared" si="0"/>
        <v>1.375</v>
      </c>
      <c r="C57">
        <f t="shared" si="4"/>
        <v>0</v>
      </c>
      <c r="D57">
        <f t="shared" si="2"/>
        <v>0</v>
      </c>
      <c r="E57">
        <f t="shared" si="3"/>
        <v>0.1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总览</vt:lpstr>
      <vt:lpstr>模拟计算</vt:lpstr>
      <vt:lpstr>距离系数公式模拟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YU</cp:lastModifiedBy>
  <dcterms:created xsi:type="dcterms:W3CDTF">2015-06-05T18:19:34Z</dcterms:created>
  <dcterms:modified xsi:type="dcterms:W3CDTF">2021-04-27T13:39:00Z</dcterms:modified>
</cp:coreProperties>
</file>