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belajar excel\pertemuan-5\"/>
    </mc:Choice>
  </mc:AlternateContent>
  <bookViews>
    <workbookView xWindow="-120" yWindow="-120" windowWidth="29040" windowHeight="16440" activeTab="1"/>
  </bookViews>
  <sheets>
    <sheet name="Sort And Filter" sheetId="1" r:id="rId1"/>
    <sheet name="Grafik" sheetId="3" r:id="rId2"/>
    <sheet name="Sumif,Sumifs,averageif" sheetId="4" r:id="rId3"/>
    <sheet name="Tugas" sheetId="5" r:id="rId4"/>
  </sheets>
  <definedNames>
    <definedName name="_xlnm._FilterDatabase" localSheetId="0" hidden="1">'Sort And Filter'!$H$3:$K$10</definedName>
    <definedName name="_xlchart.0" hidden="1">Tugas!$G$47</definedName>
    <definedName name="_xlchart.1" hidden="1">Tugas!$G$48</definedName>
    <definedName name="_xlchart.2" hidden="1">Tugas!$G$49</definedName>
    <definedName name="_xlchart.3" hidden="1">Tugas!$H$46:$J$46</definedName>
    <definedName name="_xlchart.4" hidden="1">Tugas!$H$47:$J$47</definedName>
    <definedName name="_xlchart.5" hidden="1">Tugas!$H$48:$J$48</definedName>
    <definedName name="_xlchart.6" hidden="1">Tugas!$H$49:$J$49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5" l="1"/>
  <c r="H64" i="5"/>
  <c r="H57" i="5"/>
  <c r="H22" i="5"/>
  <c r="H15" i="5"/>
  <c r="H8" i="5"/>
  <c r="E11" i="5"/>
  <c r="E12" i="5"/>
  <c r="K48" i="4"/>
  <c r="K49" i="4"/>
  <c r="K47" i="4"/>
  <c r="K41" i="4"/>
  <c r="K42" i="4"/>
  <c r="K40" i="4"/>
  <c r="K34" i="4"/>
  <c r="K35" i="4"/>
  <c r="K33" i="4"/>
  <c r="K27" i="4"/>
  <c r="K28" i="4"/>
  <c r="K26" i="4"/>
  <c r="H48" i="4"/>
  <c r="I48" i="4"/>
  <c r="J48" i="4"/>
  <c r="H49" i="4"/>
  <c r="I49" i="4"/>
  <c r="J49" i="4"/>
  <c r="I47" i="4"/>
  <c r="J47" i="4"/>
  <c r="H47" i="4"/>
  <c r="H41" i="4"/>
  <c r="I41" i="4"/>
  <c r="J41" i="4"/>
  <c r="H42" i="4"/>
  <c r="I42" i="4"/>
  <c r="J42" i="4"/>
  <c r="I40" i="4"/>
  <c r="J40" i="4"/>
  <c r="H40" i="4"/>
  <c r="H34" i="4"/>
  <c r="I34" i="4"/>
  <c r="J34" i="4"/>
  <c r="H35" i="4"/>
  <c r="I35" i="4"/>
  <c r="J35" i="4"/>
  <c r="I33" i="4"/>
  <c r="J33" i="4"/>
  <c r="H33" i="4"/>
  <c r="H27" i="4"/>
  <c r="I27" i="4"/>
  <c r="J27" i="4"/>
  <c r="H28" i="4"/>
  <c r="I28" i="4"/>
  <c r="J28" i="4"/>
  <c r="I26" i="4"/>
  <c r="J26" i="4"/>
  <c r="H26" i="4"/>
  <c r="H69" i="4"/>
  <c r="H70" i="4"/>
  <c r="H68" i="4"/>
  <c r="H62" i="4"/>
  <c r="H63" i="4"/>
  <c r="H61" i="4"/>
  <c r="H55" i="4"/>
  <c r="H56" i="4"/>
  <c r="H54" i="4"/>
  <c r="H20" i="4"/>
  <c r="H21" i="4"/>
  <c r="H19" i="4"/>
  <c r="H13" i="4"/>
  <c r="H14" i="4"/>
  <c r="H12" i="4"/>
  <c r="H6" i="4"/>
  <c r="H7" i="4"/>
  <c r="H5" i="4"/>
  <c r="H69" i="5"/>
  <c r="H70" i="5"/>
  <c r="H68" i="5"/>
  <c r="H62" i="5"/>
  <c r="H63" i="5"/>
  <c r="H61" i="5"/>
  <c r="H55" i="5"/>
  <c r="H56" i="5"/>
  <c r="H54" i="5"/>
  <c r="K49" i="5"/>
  <c r="H48" i="5"/>
  <c r="I48" i="5"/>
  <c r="K48" i="5" s="1"/>
  <c r="J48" i="5"/>
  <c r="H49" i="5"/>
  <c r="I49" i="5"/>
  <c r="J49" i="5"/>
  <c r="I47" i="5"/>
  <c r="J47" i="5"/>
  <c r="H47" i="5"/>
  <c r="K47" i="5" s="1"/>
  <c r="K42" i="5"/>
  <c r="H41" i="5"/>
  <c r="I41" i="5"/>
  <c r="K41" i="5" s="1"/>
  <c r="J41" i="5"/>
  <c r="H42" i="5"/>
  <c r="I42" i="5"/>
  <c r="J42" i="5"/>
  <c r="I40" i="5"/>
  <c r="J40" i="5"/>
  <c r="H40" i="5"/>
  <c r="K40" i="5" s="1"/>
  <c r="K35" i="5"/>
  <c r="H34" i="5"/>
  <c r="I34" i="5"/>
  <c r="K34" i="5" s="1"/>
  <c r="J34" i="5"/>
  <c r="H35" i="5"/>
  <c r="I35" i="5"/>
  <c r="J35" i="5"/>
  <c r="J33" i="5"/>
  <c r="I33" i="5"/>
  <c r="H33" i="5"/>
  <c r="K33" i="5" s="1"/>
  <c r="K28" i="5"/>
  <c r="H27" i="5"/>
  <c r="I27" i="5"/>
  <c r="K27" i="5" s="1"/>
  <c r="J27" i="5"/>
  <c r="H28" i="5"/>
  <c r="I28" i="5"/>
  <c r="J28" i="5"/>
  <c r="I26" i="5"/>
  <c r="J26" i="5"/>
  <c r="H26" i="5"/>
  <c r="K26" i="5" s="1"/>
  <c r="H20" i="5"/>
  <c r="H21" i="5"/>
  <c r="H19" i="5"/>
  <c r="H13" i="5"/>
  <c r="H14" i="5"/>
  <c r="H12" i="5"/>
  <c r="H6" i="5"/>
  <c r="H7" i="5"/>
  <c r="H5" i="5"/>
  <c r="H19" i="3" l="1"/>
  <c r="I19" i="3"/>
  <c r="J19" i="3"/>
  <c r="K19" i="3"/>
  <c r="H20" i="3"/>
  <c r="I20" i="3"/>
  <c r="J20" i="3"/>
  <c r="K20" i="3"/>
  <c r="H21" i="3"/>
  <c r="I21" i="3"/>
  <c r="J21" i="3"/>
  <c r="K21" i="3"/>
  <c r="H14" i="3"/>
  <c r="H13" i="3"/>
  <c r="H12" i="3"/>
  <c r="H7" i="3"/>
  <c r="H6" i="3"/>
  <c r="H5" i="3"/>
</calcChain>
</file>

<file path=xl/sharedStrings.xml><?xml version="1.0" encoding="utf-8"?>
<sst xmlns="http://schemas.openxmlformats.org/spreadsheetml/2006/main" count="394" uniqueCount="42">
  <si>
    <t>Nama Sales</t>
  </si>
  <si>
    <t>Kota</t>
  </si>
  <si>
    <t>Produk</t>
  </si>
  <si>
    <t>Penjualan (Rp)</t>
  </si>
  <si>
    <t>Andi</t>
  </si>
  <si>
    <t>Jakarta</t>
  </si>
  <si>
    <t>Honda</t>
  </si>
  <si>
    <t>Bandung</t>
  </si>
  <si>
    <t>Yamaha</t>
  </si>
  <si>
    <t>Budi</t>
  </si>
  <si>
    <t>Suzuki</t>
  </si>
  <si>
    <t>Surabaya</t>
  </si>
  <si>
    <t>Citra</t>
  </si>
  <si>
    <t>No</t>
  </si>
  <si>
    <t>Total Penjualan</t>
  </si>
  <si>
    <t>1. Total Penjualan per Kota</t>
  </si>
  <si>
    <t>2. Total Penjualan per Produk</t>
  </si>
  <si>
    <t>3. Total Penjualan per Sales</t>
  </si>
  <si>
    <t>4. Total Penjualan per Sales dan Kota</t>
  </si>
  <si>
    <t>Total</t>
  </si>
  <si>
    <t>5. Total Penjualan per Kota dan Produk</t>
  </si>
  <si>
    <t>6. Total Penjualan per Sales dan Produk</t>
  </si>
  <si>
    <t>7. Total Penjualan per Kota dan Produk dengan Filter Nama Sales</t>
  </si>
  <si>
    <t>8. Rata-rata Penjualan per Sales</t>
  </si>
  <si>
    <t>Rata-rata Penjualan</t>
  </si>
  <si>
    <t>9. Rata-rata Penjualan per Kota</t>
  </si>
  <si>
    <t>10. Total dan Rata-rata Penjualan per Produk</t>
  </si>
  <si>
    <t>Original Tabel</t>
  </si>
  <si>
    <t>Urutkan berdasarkan Kota</t>
  </si>
  <si>
    <t>Urutkan Berdasarkan Nama</t>
  </si>
  <si>
    <t>Urutkan Berdasarkan Produk</t>
  </si>
  <si>
    <t>Auto Filter</t>
  </si>
  <si>
    <t>Tugas</t>
  </si>
  <si>
    <t>Tabel Sales Dealer XYZ</t>
  </si>
  <si>
    <t>* Urutkan tabel sales berdasarkan tabel nama sales dan kota</t>
  </si>
  <si>
    <t>* tambahkan baris total penjualan, rata-rata penjualan pada tabel sales</t>
  </si>
  <si>
    <t>Poin-Point Analisa Penjualan</t>
  </si>
  <si>
    <t>* isi nilai-nilai setiap analisa penjualan</t>
  </si>
  <si>
    <t>* buatkan grafik untuk setiap tabel analisa ( jika ruang tidak cukup rapihkan sheet)</t>
  </si>
  <si>
    <t>* tambahkan baris nilai total untuk setiap tabel analisa</t>
  </si>
  <si>
    <t>total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</si>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</sst>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0" fillId="0" borderId="1" xfId="0" applyBorder="1"/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/>
    <xf numFmtId="164" fontId="2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4" fontId="0" fillId="0" borderId="0" xfId="0" applyNumberFormat="1"/>
    <xf numFmtId="0" fontId="2" fillId="0" borderId="1" xfId="0" applyFont="1" applyFill="1" applyBorder="1" applyAlignment="1">
      <alignment vertical="center" wrapText="1"/>
    </xf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Grafik!$H$4</c:f>
              <c:strCache>
                <c:ptCount val="1"/>
                <c:pt idx="0">
                  <c:v>Total Penjualan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8F-418A-95E0-8CA596910C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F-418A-95E0-8CA596910C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F-418A-95E0-8CA596910CBC}"/>
              </c:ext>
            </c:extLst>
          </c:dPt>
          <c:cat>
            <c:strRef>
              <c:f>Grafik!$G$5:$G$7</c:f>
              <c:strCache>
                <c:ptCount val="3"/>
                <c:pt idx="0">
                  <c:v>Jakarta</c:v>
                </c:pt>
                <c:pt idx="1">
                  <c:v>Bandung</c:v>
                </c:pt>
                <c:pt idx="2">
                  <c:v>Surabaya</c:v>
                </c:pt>
              </c:strCache>
            </c:strRef>
          </c:cat>
          <c:val>
            <c:numRef>
              <c:f>Grafik!$H$5:$H$7</c:f>
              <c:numCache>
                <c:formatCode>General</c:formatCode>
                <c:ptCount val="3"/>
                <c:pt idx="0">
                  <c:v>275000000</c:v>
                </c:pt>
                <c:pt idx="1">
                  <c:v>160000000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4B9A-B619-88AE70A5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Tugas!$G$47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Tugas!$H$46:$J$46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Tugas!$H$47:$J$47</c:f>
              <c:numCache>
                <c:formatCode>_-* #,##0_-;\-* #,##0_-;_-* "-"??_-;_-@_-</c:formatCode>
                <c:ptCount val="3"/>
                <c:pt idx="0">
                  <c:v>120000000</c:v>
                </c:pt>
                <c:pt idx="1">
                  <c:v>80000000</c:v>
                </c:pt>
                <c:pt idx="2">
                  <c:v>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0-4997-96E5-BAAAC70D2BB0}"/>
            </c:ext>
          </c:extLst>
        </c:ser>
        <c:ser>
          <c:idx val="1"/>
          <c:order val="1"/>
          <c:tx>
            <c:strRef>
              <c:f>Tugas!$G$48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Tugas!$H$46:$J$46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Tugas!$H$48:$J$48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70000000</c:v>
                </c:pt>
                <c:pt idx="2">
                  <c:v>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0-4997-96E5-BAAAC70D2BB0}"/>
            </c:ext>
          </c:extLst>
        </c:ser>
        <c:ser>
          <c:idx val="2"/>
          <c:order val="2"/>
          <c:tx>
            <c:strRef>
              <c:f>Tugas!$G$49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Tugas!$H$46:$J$46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Tugas!$H$49:$J$49</c:f>
              <c:numCache>
                <c:formatCode>_-* #,##0_-;\-* #,##0_-;_-* "-"??_-;_-@_-</c:formatCode>
                <c:ptCount val="3"/>
                <c:pt idx="0">
                  <c:v>95000000</c:v>
                </c:pt>
                <c:pt idx="1">
                  <c:v>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0-4997-96E5-BAAAC70D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57616"/>
        <c:axId val="463554336"/>
      </c:barChart>
      <c:catAx>
        <c:axId val="4635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4336"/>
        <c:crosses val="autoZero"/>
        <c:auto val="1"/>
        <c:lblAlgn val="ctr"/>
        <c:lblOffset val="100"/>
        <c:noMultiLvlLbl val="0"/>
      </c:catAx>
      <c:valAx>
        <c:axId val="463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766791183226402E-2"/>
          <c:y val="0.28909646464241423"/>
          <c:w val="0.87731305939690196"/>
          <c:h val="0.43455444349486955"/>
        </c:manualLayout>
      </c:layout>
      <c:pie3DChart>
        <c:varyColors val="1"/>
        <c:ser>
          <c:idx val="0"/>
          <c:order val="0"/>
          <c:tx>
            <c:strRef>
              <c:f>Tugas!$H$53</c:f>
              <c:strCache>
                <c:ptCount val="1"/>
                <c:pt idx="0">
                  <c:v>Rata-rata Penjualan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cat>
            <c:strRef>
              <c:f>Tugas!$G$54:$G$56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Tugas!$H$54:$H$56</c:f>
              <c:numCache>
                <c:formatCode>_-* #,##0_-;\-* #,##0_-;_-* "-"??_-;_-@_-</c:formatCode>
                <c:ptCount val="3"/>
                <c:pt idx="0">
                  <c:v>95000000</c:v>
                </c:pt>
                <c:pt idx="1">
                  <c:v>87500000</c:v>
                </c:pt>
                <c:pt idx="2">
                  <c:v>77500000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0-4CAD-9DBC-9429F5C8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Tugas!$H$60</c:f>
              <c:strCache>
                <c:ptCount val="1"/>
                <c:pt idx="0">
                  <c:v>Rata-rata Penjualan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Tugas!$G$61:$G$63</c:f>
              <c:strCache>
                <c:ptCount val="3"/>
                <c:pt idx="0">
                  <c:v>Jakarta</c:v>
                </c:pt>
                <c:pt idx="1">
                  <c:v>Bandung</c:v>
                </c:pt>
                <c:pt idx="2">
                  <c:v>Surabaya</c:v>
                </c:pt>
              </c:strCache>
            </c:strRef>
          </c:cat>
          <c:val>
            <c:numRef>
              <c:f>Tugas!$H$61:$H$63</c:f>
              <c:numCache>
                <c:formatCode>_-* #,##0_-;\-* #,##0_-;_-* "-"??_-;_-@_-</c:formatCode>
                <c:ptCount val="3"/>
                <c:pt idx="0">
                  <c:v>615000000</c:v>
                </c:pt>
                <c:pt idx="1">
                  <c:v>615000000</c:v>
                </c:pt>
                <c:pt idx="2">
                  <c:v>615000000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8-4BD2-AF9F-A4FDB6E0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03576"/>
        <c:axId val="464399968"/>
      </c:barChart>
      <c:catAx>
        <c:axId val="46440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9968"/>
        <c:auto val="1"/>
        <c:lblAlgn val="ctr"/>
        <c:lblOffset val="100"/>
        <c:noMultiLvlLbl val="0"/>
      </c:catAx>
      <c:valAx>
        <c:axId val="4643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357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2809779573364"/>
          <c:y val="0.20973202762470097"/>
          <c:w val="0.67444429794888028"/>
          <c:h val="0.61787909851405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Tugas!$H$67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Tugas!$G$68:$G$70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Tugas!$H$68:$H$70</c:f>
              <c:numCache>
                <c:formatCode>_-* #,##0_-;\-* #,##0_-;_-* "-"??_-;_-@_-</c:formatCode>
                <c:ptCount val="3"/>
                <c:pt idx="0">
                  <c:v>107500000</c:v>
                </c:pt>
                <c:pt idx="1">
                  <c:v>75000000</c:v>
                </c:pt>
                <c:pt idx="2">
                  <c:v>83333333.333333328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326-BE01-0515C0F5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020744"/>
        <c:axId val="468003688"/>
      </c:barChart>
      <c:catAx>
        <c:axId val="46802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3688"/>
        <c:crosses val="autoZero"/>
        <c:auto val="1"/>
        <c:lblAlgn val="ctr"/>
        <c:lblOffset val="100"/>
        <c:noMultiLvlLbl val="0"/>
      </c:catAx>
      <c:valAx>
        <c:axId val="46800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24869700842121"/>
          <c:y val="0.29916736725895388"/>
          <c:w val="0.70975131996912644"/>
          <c:h val="0.53066466099414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Grafik!$H$11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Grafik!$G$12:$G$14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Grafik!$H$12:$H$14</c:f>
              <c:numCache>
                <c:formatCode>General</c:formatCode>
                <c:ptCount val="3"/>
                <c:pt idx="0">
                  <c:v>215000000</c:v>
                </c:pt>
                <c:pt idx="1">
                  <c:v>185000000</c:v>
                </c:pt>
                <c:pt idx="2">
                  <c:v>165000000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959-91F7-A9E35120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01912"/>
        <c:axId val="320995680"/>
      </c:barChart>
      <c:catAx>
        <c:axId val="3210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5680"/>
        <c:crosses val="autoZero"/>
        <c:auto val="1"/>
        <c:lblAlgn val="ctr"/>
        <c:lblOffset val="100"/>
        <c:noMultiLvlLbl val="0"/>
      </c:catAx>
      <c:valAx>
        <c:axId val="320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Grafik!$H$18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Grafik!$H$19:$H$21</c:f>
              <c:numCache>
                <c:formatCode>General</c:formatCode>
                <c:ptCount val="3"/>
                <c:pt idx="0">
                  <c:v>195000000</c:v>
                </c:pt>
                <c:pt idx="1">
                  <c:v>80000000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4B6-9972-087092B17C3F}"/>
            </c:ext>
          </c:extLst>
        </c:ser>
        <c:ser>
          <c:idx val="1"/>
          <c:order val="1"/>
          <c:tx>
            <c:strRef>
              <c:f>Grafik!$I$18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Grafik!$I$19:$I$21</c:f>
              <c:numCache>
                <c:formatCode>General</c:formatCode>
                <c:ptCount val="3"/>
                <c:pt idx="0">
                  <c:v>90000000</c:v>
                </c:pt>
                <c:pt idx="1">
                  <c:v>0</c:v>
                </c:pt>
                <c:pt idx="2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D-44B6-9972-087092B17C3F}"/>
            </c:ext>
          </c:extLst>
        </c:ser>
        <c:ser>
          <c:idx val="2"/>
          <c:order val="2"/>
          <c:tx>
            <c:strRef>
              <c:f>Grafik!$J$18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Grafik!$J$19:$J$21</c:f>
              <c:numCache>
                <c:formatCode>General</c:formatCode>
                <c:ptCount val="3"/>
                <c:pt idx="0">
                  <c:v>0</c:v>
                </c:pt>
                <c:pt idx="1">
                  <c:v>95000000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D-44B6-9972-087092B1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33552"/>
        <c:axId val="445934536"/>
      </c:barChart>
      <c:catAx>
        <c:axId val="4459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4536"/>
        <c:crosses val="autoZero"/>
        <c:auto val="1"/>
        <c:lblAlgn val="ctr"/>
        <c:lblOffset val="100"/>
        <c:noMultiLvlLbl val="0"/>
      </c:catAx>
      <c:valAx>
        <c:axId val="4459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Tugas!$H$4</c:f>
              <c:strCache>
                <c:ptCount val="1"/>
                <c:pt idx="0">
                  <c:v>Total Penjualan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Tugas!$G$5:$G$7</c:f>
              <c:strCache>
                <c:ptCount val="3"/>
                <c:pt idx="0">
                  <c:v>Jakarta</c:v>
                </c:pt>
                <c:pt idx="1">
                  <c:v>Bandung</c:v>
                </c:pt>
                <c:pt idx="2">
                  <c:v>Surabaya</c:v>
                </c:pt>
              </c:strCache>
            </c:strRef>
          </c:cat>
          <c:val>
            <c:numRef>
              <c:f>Tugas!$H$5:$H$7</c:f>
              <c:numCache>
                <c:formatCode>_-* #,##0_-;\-* #,##0_-;_-* "-"??_-;_-@_-</c:formatCode>
                <c:ptCount val="3"/>
                <c:pt idx="0">
                  <c:v>275000000</c:v>
                </c:pt>
                <c:pt idx="1">
                  <c:v>160000000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2-486E-9471-740F3124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83572910541182"/>
          <c:y val="0.23223596027141061"/>
          <c:w val="0.68180412323237416"/>
          <c:h val="0.5015627003827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Tugas!$H$11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Tugas!$G$12:$G$14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Tugas!$H$12:$H$14</c:f>
              <c:numCache>
                <c:formatCode>_-* #,##0_-;\-* #,##0_-;_-* "-"??_-;_-@_-</c:formatCode>
                <c:ptCount val="3"/>
                <c:pt idx="0">
                  <c:v>215000000</c:v>
                </c:pt>
                <c:pt idx="1">
                  <c:v>150000000</c:v>
                </c:pt>
                <c:pt idx="2">
                  <c:v>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7-4FD1-A8B9-964DB3C2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64832"/>
        <c:axId val="463561880"/>
      </c:barChart>
      <c:catAx>
        <c:axId val="4635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1880"/>
        <c:crosses val="autoZero"/>
        <c:auto val="1"/>
        <c:lblAlgn val="ctr"/>
        <c:lblOffset val="100"/>
        <c:noMultiLvlLbl val="0"/>
      </c:catAx>
      <c:valAx>
        <c:axId val="4635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384829235558564"/>
          <c:y val="0.17816441595650556"/>
          <c:w val="0.73123261760324887"/>
          <c:h val="0.675393653467936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Tugas!$H$18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Tugas!$G$19:$G$21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Tugas!$H$19:$H$21</c:f>
              <c:numCache>
                <c:formatCode>_-* #,##0_-;\-* #,##0_-;_-* "-"??_-;_-@_-</c:formatCode>
                <c:ptCount val="3"/>
                <c:pt idx="0">
                  <c:v>285000000</c:v>
                </c:pt>
                <c:pt idx="1">
                  <c:v>175000000</c:v>
                </c:pt>
                <c:pt idx="2">
                  <c:v>155000000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1-4CF2-BEFF-FCB5D829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388160"/>
        <c:axId val="464396032"/>
        <c:axId val="0"/>
      </c:bar3DChart>
      <c:catAx>
        <c:axId val="4643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6032"/>
        <c:crosses val="autoZero"/>
        <c:auto val="1"/>
        <c:lblAlgn val="ctr"/>
        <c:lblOffset val="100"/>
        <c:noMultiLvlLbl val="0"/>
      </c:catAx>
      <c:valAx>
        <c:axId val="464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Tugas!$H$25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Tugas!$G$26:$G$28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Tugas!$H$26:$H$28</c:f>
              <c:numCache>
                <c:formatCode>_-* #,##0_-;\-* #,##0_-;_-* "-"??_-;_-@_-</c:formatCode>
                <c:ptCount val="3"/>
                <c:pt idx="0">
                  <c:v>195000000</c:v>
                </c:pt>
                <c:pt idx="1">
                  <c:v>80000000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145-ABE5-3A7EA311DC20}"/>
            </c:ext>
          </c:extLst>
        </c:ser>
        <c:ser>
          <c:idx val="1"/>
          <c:order val="1"/>
          <c:tx>
            <c:strRef>
              <c:f>Tugas!$I$25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Tugas!$G$26:$G$28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Tugas!$I$26:$I$28</c:f>
              <c:numCache>
                <c:formatCode>_-* #,##0_-;\-* #,##0_-;_-* "-"??_-;_-@_-</c:formatCode>
                <c:ptCount val="3"/>
                <c:pt idx="0">
                  <c:v>90000000</c:v>
                </c:pt>
                <c:pt idx="1">
                  <c:v>0</c:v>
                </c:pt>
                <c:pt idx="2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145-ABE5-3A7EA311DC20}"/>
            </c:ext>
          </c:extLst>
        </c:ser>
        <c:ser>
          <c:idx val="2"/>
          <c:order val="2"/>
          <c:tx>
            <c:strRef>
              <c:f>Tugas!$J$25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Tugas!$G$26:$G$28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Tugas!$J$26:$J$28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95000000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3-4145-ABE5-3A7EA311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91552"/>
        <c:axId val="467995816"/>
      </c:barChart>
      <c:catAx>
        <c:axId val="4679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5816"/>
        <c:crosses val="autoZero"/>
        <c:auto val="1"/>
        <c:lblAlgn val="ctr"/>
        <c:lblOffset val="100"/>
        <c:noMultiLvlLbl val="0"/>
      </c:catAx>
      <c:valAx>
        <c:axId val="467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Tugas!$G$33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Tugas!$H$32:$J$32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Tugas!$H$33:$J$33</c:f>
              <c:numCache>
                <c:formatCode>_-* #,##0_-;\-* #,##0_-;_-* "-"??_-;_-@_-</c:formatCode>
                <c:ptCount val="3"/>
                <c:pt idx="0">
                  <c:v>120000000</c:v>
                </c:pt>
                <c:pt idx="1">
                  <c:v>80000000</c:v>
                </c:pt>
                <c:pt idx="2">
                  <c:v>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C-4289-8125-03093662C993}"/>
            </c:ext>
          </c:extLst>
        </c:ser>
        <c:ser>
          <c:idx val="1"/>
          <c:order val="1"/>
          <c:tx>
            <c:strRef>
              <c:f>Tugas!$G$34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Tugas!$H$32:$J$32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Tugas!$H$34:$J$34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70000000</c:v>
                </c:pt>
                <c:pt idx="2">
                  <c:v>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C-4289-8125-03093662C993}"/>
            </c:ext>
          </c:extLst>
        </c:ser>
        <c:ser>
          <c:idx val="2"/>
          <c:order val="2"/>
          <c:tx>
            <c:strRef>
              <c:f>Tugas!$G$35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Tugas!$H$32:$J$32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Tugas!$H$35:$J$35</c:f>
              <c:numCache>
                <c:formatCode>_-* #,##0_-;\-* #,##0_-;_-* "-"??_-;_-@_-</c:formatCode>
                <c:ptCount val="3"/>
                <c:pt idx="0">
                  <c:v>95000000</c:v>
                </c:pt>
                <c:pt idx="1">
                  <c:v>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C-4289-8125-03093662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032008"/>
        <c:axId val="459032992"/>
        <c:axId val="0"/>
      </c:bar3DChart>
      <c:catAx>
        <c:axId val="45903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2992"/>
        <c:crosses val="autoZero"/>
        <c:auto val="1"/>
        <c:lblAlgn val="ctr"/>
        <c:lblOffset val="100"/>
        <c:noMultiLvlLbl val="0"/>
      </c:catAx>
      <c:valAx>
        <c:axId val="4590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Tugas!$G$40</c:f>
              <c:strCache>
                <c:ptCount val="1"/>
                <c:pt idx="0">
                  <c:v>Andi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Tugas!$H$39:$J$39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Tugas!$H$40:$J$40</c:f>
              <c:numCache>
                <c:formatCode>_-* #,##0_-;\-* #,##0_-;_-* "-"??_-;_-@_-</c:formatCode>
                <c:ptCount val="3"/>
                <c:pt idx="0">
                  <c:v>120000000</c:v>
                </c:pt>
                <c:pt idx="1">
                  <c:v>0</c:v>
                </c:pt>
                <c:pt idx="2">
                  <c:v>165000000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4-4289-94C7-7C7E992D7921}"/>
            </c:ext>
          </c:extLst>
        </c:ser>
        <c:ser>
          <c:idx val="1"/>
          <c:order val="1"/>
          <c:tx>
            <c:strRef>
              <c:f>Tugas!$G$41</c:f>
              <c:strCache>
                <c:ptCount val="1"/>
                <c:pt idx="0">
                  <c:v>Budi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Tugas!$H$39:$J$39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Tugas!$H$41:$J$41</c:f>
              <c:numCache>
                <c:formatCode>_-* #,##0_-;\-* #,##0_-;_-* "-"??_-;_-@_-</c:formatCode>
                <c:ptCount val="3"/>
                <c:pt idx="0">
                  <c:v>95000000</c:v>
                </c:pt>
                <c:pt idx="1">
                  <c:v>80000000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4-4289-94C7-7C7E992D7921}"/>
            </c:ext>
          </c:extLst>
        </c:ser>
        <c:ser>
          <c:idx val="2"/>
          <c:order val="2"/>
          <c:tx>
            <c:strRef>
              <c:f>Tugas!$G$42</c:f>
              <c:strCache>
                <c:ptCount val="1"/>
                <c:pt idx="0">
                  <c:v>Citra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Tugas!$H$39:$J$39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Tugas!$H$42:$J$42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70000000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4-4289-94C7-7C7E992D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77128"/>
        <c:axId val="465272864"/>
      </c:barChart>
      <c:catAx>
        <c:axId val="46527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2864"/>
        <c:crosses val="autoZero"/>
        <c:auto val="1"/>
        <c:lblAlgn val="ctr"/>
        <c:lblOffset val="100"/>
        <c:noMultiLvlLbl val="0"/>
      </c:catAx>
      <c:valAx>
        <c:axId val="465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147204</xdr:colOff>
      <xdr:row>0</xdr:row>
      <xdr:rowOff>39831</xdr:rowOff>
    </xdr:from>
    <xdr:to>
      <xdr:col>10</xdr:col>
      <xdr:colOff>1030431</xdr:colOff>
      <xdr:row>8</xdr:row>
      <xdr:rowOff>155863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199158</xdr:colOff>
      <xdr:row>9</xdr:row>
      <xdr:rowOff>83128</xdr:rowOff>
    </xdr:from>
    <xdr:to>
      <xdr:col>10</xdr:col>
      <xdr:colOff>415636</xdr:colOff>
      <xdr:row>16</xdr:row>
      <xdr:rowOff>86592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34637</xdr:colOff>
      <xdr:row>21</xdr:row>
      <xdr:rowOff>91786</xdr:rowOff>
    </xdr:from>
    <xdr:to>
      <xdr:col>8</xdr:col>
      <xdr:colOff>848592</xdr:colOff>
      <xdr:row>31</xdr:row>
      <xdr:rowOff>173182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0</xdr:row>
      <xdr:rowOff>22513</xdr:rowOff>
    </xdr:from>
    <xdr:to>
      <xdr:col>10</xdr:col>
      <xdr:colOff>251113</xdr:colOff>
      <xdr:row>6</xdr:row>
      <xdr:rowOff>164522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320387</xdr:colOff>
      <xdr:row>6</xdr:row>
      <xdr:rowOff>13855</xdr:rowOff>
    </xdr:from>
    <xdr:to>
      <xdr:col>13</xdr:col>
      <xdr:colOff>580161</xdr:colOff>
      <xdr:row>14</xdr:row>
      <xdr:rowOff>60615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173183</xdr:colOff>
      <xdr:row>14</xdr:row>
      <xdr:rowOff>190499</xdr:rowOff>
    </xdr:from>
    <xdr:to>
      <xdr:col>11</xdr:col>
      <xdr:colOff>34636</xdr:colOff>
      <xdr:row>22</xdr:row>
      <xdr:rowOff>164523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199161</xdr:colOff>
      <xdr:row>19</xdr:row>
      <xdr:rowOff>39832</xdr:rowOff>
    </xdr:from>
    <xdr:to>
      <xdr:col>15</xdr:col>
      <xdr:colOff>337706</xdr:colOff>
      <xdr:row>28</xdr:row>
      <xdr:rowOff>17319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225137</xdr:colOff>
      <xdr:row>28</xdr:row>
      <xdr:rowOff>109106</xdr:rowOff>
    </xdr:from>
    <xdr:to>
      <xdr:col>15</xdr:col>
      <xdr:colOff>484910</xdr:colOff>
      <xdr:row>37</xdr:row>
      <xdr:rowOff>86592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528205</xdr:colOff>
      <xdr:row>36</xdr:row>
      <xdr:rowOff>31172</xdr:rowOff>
    </xdr:from>
    <xdr:to>
      <xdr:col>20</xdr:col>
      <xdr:colOff>510886</xdr:colOff>
      <xdr:row>46</xdr:row>
      <xdr:rowOff>86591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181841</xdr:colOff>
      <xdr:row>44</xdr:row>
      <xdr:rowOff>39832</xdr:rowOff>
    </xdr:from>
    <xdr:to>
      <xdr:col>15</xdr:col>
      <xdr:colOff>346364</xdr:colOff>
      <xdr:row>52</xdr:row>
      <xdr:rowOff>69273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50</xdr:row>
      <xdr:rowOff>152399</xdr:rowOff>
    </xdr:from>
    <xdr:to>
      <xdr:col>10</xdr:col>
      <xdr:colOff>398318</xdr:colOff>
      <xdr:row>58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744682</xdr:colOff>
      <xdr:row>55</xdr:row>
      <xdr:rowOff>161058</xdr:rowOff>
    </xdr:from>
    <xdr:to>
      <xdr:col>14</xdr:col>
      <xdr:colOff>510887</xdr:colOff>
      <xdr:row>65</xdr:row>
      <xdr:rowOff>69273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320387</xdr:colOff>
      <xdr:row>65</xdr:row>
      <xdr:rowOff>109105</xdr:rowOff>
    </xdr:from>
    <xdr:to>
      <xdr:col>11</xdr:col>
      <xdr:colOff>164523</xdr:colOff>
      <xdr:row>76</xdr:row>
      <xdr:rowOff>17319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40"/>
  <sheetViews>
    <sheetView zoomScale="110" zoomScaleNormal="110" workbookViewId="0">
      <selection activeCell="F40" sqref="F40"/>
    </sheetView>
  </sheetViews>
  <sheetFormatPr defaultRowHeight="15" x14ac:dyDescent="0.25"/>
  <cols>
    <col min="1" max="1" width="9.140625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0.5703125" customWidth="1"/>
    <col min="8" max="9" width="17" customWidth="1"/>
    <col min="10" max="10" width="13.7109375" customWidth="1"/>
    <col min="11" max="11" width="18.140625" customWidth="1"/>
  </cols>
  <sheetData>
    <row r="2" spans="1:11" x14ac:dyDescent="0.25">
      <c r="A2" t="s">
        <v>27</v>
      </c>
      <c r="G2" t="s">
        <v>31</v>
      </c>
    </row>
    <row r="3" spans="1:11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1" t="s">
        <v>13</v>
      </c>
      <c r="H3" s="1" t="s">
        <v>0</v>
      </c>
      <c r="I3" s="1" t="s">
        <v>1</v>
      </c>
      <c r="J3" s="1" t="s">
        <v>2</v>
      </c>
      <c r="K3" s="1" t="s">
        <v>3</v>
      </c>
    </row>
    <row r="4" spans="1:11" hidden="1" x14ac:dyDescent="0.25">
      <c r="A4" s="5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5">
        <v>1</v>
      </c>
      <c r="H4" s="3" t="s">
        <v>4</v>
      </c>
      <c r="I4" s="3" t="s">
        <v>5</v>
      </c>
      <c r="J4" s="3" t="s">
        <v>6</v>
      </c>
      <c r="K4" s="4">
        <v>120000000</v>
      </c>
    </row>
    <row r="5" spans="1:11" x14ac:dyDescent="0.25">
      <c r="A5" s="5">
        <v>2</v>
      </c>
      <c r="B5" s="3" t="s">
        <v>4</v>
      </c>
      <c r="C5" s="3" t="s">
        <v>7</v>
      </c>
      <c r="D5" s="3" t="s">
        <v>8</v>
      </c>
      <c r="E5" s="4">
        <v>90000000</v>
      </c>
      <c r="G5" s="5">
        <v>2</v>
      </c>
      <c r="H5" s="3" t="s">
        <v>4</v>
      </c>
      <c r="I5" s="3" t="s">
        <v>7</v>
      </c>
      <c r="J5" s="3" t="s">
        <v>8</v>
      </c>
      <c r="K5" s="4">
        <v>90000000</v>
      </c>
    </row>
    <row r="6" spans="1:11" hidden="1" x14ac:dyDescent="0.25">
      <c r="A6" s="5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5">
        <v>3</v>
      </c>
      <c r="H6" s="3" t="s">
        <v>9</v>
      </c>
      <c r="I6" s="3" t="s">
        <v>5</v>
      </c>
      <c r="J6" s="3" t="s">
        <v>10</v>
      </c>
      <c r="K6" s="4">
        <v>80000000</v>
      </c>
    </row>
    <row r="7" spans="1:11" hidden="1" x14ac:dyDescent="0.25">
      <c r="A7" s="5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5">
        <v>4</v>
      </c>
      <c r="H7" s="3" t="s">
        <v>9</v>
      </c>
      <c r="I7" s="3" t="s">
        <v>11</v>
      </c>
      <c r="J7" s="3" t="s">
        <v>6</v>
      </c>
      <c r="K7" s="4">
        <v>95000000</v>
      </c>
    </row>
    <row r="8" spans="1:11" x14ac:dyDescent="0.25">
      <c r="A8" s="5">
        <v>5</v>
      </c>
      <c r="B8" s="3" t="s">
        <v>12</v>
      </c>
      <c r="C8" s="3" t="s">
        <v>7</v>
      </c>
      <c r="D8" s="3" t="s">
        <v>10</v>
      </c>
      <c r="E8" s="4">
        <v>70000000</v>
      </c>
      <c r="G8" s="5">
        <v>5</v>
      </c>
      <c r="H8" s="3" t="s">
        <v>12</v>
      </c>
      <c r="I8" s="3" t="s">
        <v>7</v>
      </c>
      <c r="J8" s="3" t="s">
        <v>10</v>
      </c>
      <c r="K8" s="4">
        <v>70000000</v>
      </c>
    </row>
    <row r="9" spans="1:11" hidden="1" x14ac:dyDescent="0.25">
      <c r="A9" s="5">
        <v>6</v>
      </c>
      <c r="B9" s="3" t="s">
        <v>12</v>
      </c>
      <c r="C9" s="3" t="s">
        <v>11</v>
      </c>
      <c r="D9" s="3" t="s">
        <v>8</v>
      </c>
      <c r="E9" s="4">
        <v>85000000</v>
      </c>
      <c r="G9" s="5">
        <v>6</v>
      </c>
      <c r="H9" s="3" t="s">
        <v>12</v>
      </c>
      <c r="I9" s="3" t="s">
        <v>11</v>
      </c>
      <c r="J9" s="3" t="s">
        <v>8</v>
      </c>
      <c r="K9" s="4">
        <v>85000000</v>
      </c>
    </row>
    <row r="10" spans="1:11" hidden="1" x14ac:dyDescent="0.25">
      <c r="A10" s="5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5">
        <v>7</v>
      </c>
      <c r="H10" s="3" t="s">
        <v>4</v>
      </c>
      <c r="I10" s="3" t="s">
        <v>5</v>
      </c>
      <c r="J10" s="3" t="s">
        <v>8</v>
      </c>
      <c r="K10" s="4">
        <v>75000000</v>
      </c>
    </row>
    <row r="12" spans="1:11" x14ac:dyDescent="0.25">
      <c r="A12" t="s">
        <v>29</v>
      </c>
    </row>
    <row r="13" spans="1:11" x14ac:dyDescent="0.25">
      <c r="A13" s="1" t="s">
        <v>13</v>
      </c>
      <c r="B13" s="1" t="s">
        <v>0</v>
      </c>
      <c r="C13" s="1" t="s">
        <v>1</v>
      </c>
      <c r="D13" s="1" t="s">
        <v>2</v>
      </c>
      <c r="E13" s="1" t="s">
        <v>3</v>
      </c>
    </row>
    <row r="14" spans="1:11" x14ac:dyDescent="0.25">
      <c r="A14" s="5">
        <v>1</v>
      </c>
      <c r="B14" s="3" t="s">
        <v>4</v>
      </c>
      <c r="C14" s="3" t="s">
        <v>5</v>
      </c>
      <c r="D14" s="3" t="s">
        <v>6</v>
      </c>
      <c r="E14" s="4">
        <v>120000000</v>
      </c>
    </row>
    <row r="15" spans="1:11" x14ac:dyDescent="0.25">
      <c r="A15" s="5">
        <v>2</v>
      </c>
      <c r="B15" s="3" t="s">
        <v>4</v>
      </c>
      <c r="C15" s="3" t="s">
        <v>7</v>
      </c>
      <c r="D15" s="3" t="s">
        <v>8</v>
      </c>
      <c r="E15" s="4">
        <v>90000000</v>
      </c>
    </row>
    <row r="16" spans="1:11" x14ac:dyDescent="0.25">
      <c r="A16" s="5">
        <v>3</v>
      </c>
      <c r="B16" s="3" t="s">
        <v>4</v>
      </c>
      <c r="C16" s="3" t="s">
        <v>5</v>
      </c>
      <c r="D16" s="3" t="s">
        <v>8</v>
      </c>
      <c r="E16" s="4">
        <v>75000000</v>
      </c>
    </row>
    <row r="17" spans="1:5" x14ac:dyDescent="0.25">
      <c r="A17" s="5">
        <v>4</v>
      </c>
      <c r="B17" s="3" t="s">
        <v>9</v>
      </c>
      <c r="C17" s="3" t="s">
        <v>5</v>
      </c>
      <c r="D17" s="3" t="s">
        <v>10</v>
      </c>
      <c r="E17" s="4">
        <v>80000000</v>
      </c>
    </row>
    <row r="18" spans="1:5" x14ac:dyDescent="0.25">
      <c r="A18" s="5">
        <v>5</v>
      </c>
      <c r="B18" s="3" t="s">
        <v>9</v>
      </c>
      <c r="C18" s="3" t="s">
        <v>11</v>
      </c>
      <c r="D18" s="3" t="s">
        <v>6</v>
      </c>
      <c r="E18" s="4">
        <v>95000000</v>
      </c>
    </row>
    <row r="19" spans="1:5" x14ac:dyDescent="0.25">
      <c r="A19" s="5">
        <v>6</v>
      </c>
      <c r="B19" s="3" t="s">
        <v>12</v>
      </c>
      <c r="C19" s="3" t="s">
        <v>7</v>
      </c>
      <c r="D19" s="3" t="s">
        <v>10</v>
      </c>
      <c r="E19" s="4">
        <v>70000000</v>
      </c>
    </row>
    <row r="20" spans="1:5" x14ac:dyDescent="0.25">
      <c r="A20" s="5">
        <v>7</v>
      </c>
      <c r="B20" s="3" t="s">
        <v>12</v>
      </c>
      <c r="C20" s="3" t="s">
        <v>11</v>
      </c>
      <c r="D20" s="3" t="s">
        <v>8</v>
      </c>
      <c r="E20" s="4">
        <v>85000000</v>
      </c>
    </row>
    <row r="22" spans="1:5" x14ac:dyDescent="0.25">
      <c r="A22" t="s">
        <v>28</v>
      </c>
    </row>
    <row r="23" spans="1:5" x14ac:dyDescent="0.25">
      <c r="A23" s="1" t="s">
        <v>13</v>
      </c>
      <c r="B23" s="1" t="s">
        <v>0</v>
      </c>
      <c r="C23" s="1" t="s">
        <v>1</v>
      </c>
      <c r="D23" s="1" t="s">
        <v>2</v>
      </c>
      <c r="E23" s="1" t="s">
        <v>3</v>
      </c>
    </row>
    <row r="24" spans="1:5" x14ac:dyDescent="0.25">
      <c r="A24" s="5">
        <v>1</v>
      </c>
      <c r="B24" s="3" t="s">
        <v>4</v>
      </c>
      <c r="C24" s="3" t="s">
        <v>7</v>
      </c>
      <c r="D24" s="3" t="s">
        <v>8</v>
      </c>
      <c r="E24" s="4">
        <v>90000000</v>
      </c>
    </row>
    <row r="25" spans="1:5" x14ac:dyDescent="0.25">
      <c r="A25" s="5">
        <v>2</v>
      </c>
      <c r="B25" s="3" t="s">
        <v>12</v>
      </c>
      <c r="C25" s="3" t="s">
        <v>7</v>
      </c>
      <c r="D25" s="3" t="s">
        <v>10</v>
      </c>
      <c r="E25" s="4">
        <v>70000000</v>
      </c>
    </row>
    <row r="26" spans="1:5" x14ac:dyDescent="0.25">
      <c r="A26" s="5">
        <v>3</v>
      </c>
      <c r="B26" s="3" t="s">
        <v>4</v>
      </c>
      <c r="C26" s="3" t="s">
        <v>5</v>
      </c>
      <c r="D26" s="3" t="s">
        <v>6</v>
      </c>
      <c r="E26" s="4">
        <v>120000000</v>
      </c>
    </row>
    <row r="27" spans="1:5" x14ac:dyDescent="0.25">
      <c r="A27" s="5">
        <v>4</v>
      </c>
      <c r="B27" s="3" t="s">
        <v>9</v>
      </c>
      <c r="C27" s="3" t="s">
        <v>5</v>
      </c>
      <c r="D27" s="3" t="s">
        <v>10</v>
      </c>
      <c r="E27" s="4">
        <v>80000000</v>
      </c>
    </row>
    <row r="28" spans="1:5" x14ac:dyDescent="0.25">
      <c r="A28" s="5">
        <v>5</v>
      </c>
      <c r="B28" s="3" t="s">
        <v>4</v>
      </c>
      <c r="C28" s="3" t="s">
        <v>5</v>
      </c>
      <c r="D28" s="3" t="s">
        <v>8</v>
      </c>
      <c r="E28" s="4">
        <v>75000000</v>
      </c>
    </row>
    <row r="29" spans="1:5" x14ac:dyDescent="0.25">
      <c r="A29" s="5">
        <v>6</v>
      </c>
      <c r="B29" s="3" t="s">
        <v>9</v>
      </c>
      <c r="C29" s="3" t="s">
        <v>11</v>
      </c>
      <c r="D29" s="3" t="s">
        <v>6</v>
      </c>
      <c r="E29" s="4">
        <v>95000000</v>
      </c>
    </row>
    <row r="30" spans="1:5" x14ac:dyDescent="0.25">
      <c r="A30" s="5">
        <v>7</v>
      </c>
      <c r="B30" s="3" t="s">
        <v>12</v>
      </c>
      <c r="C30" s="3" t="s">
        <v>11</v>
      </c>
      <c r="D30" s="3" t="s">
        <v>8</v>
      </c>
      <c r="E30" s="4">
        <v>85000000</v>
      </c>
    </row>
    <row r="32" spans="1:5" x14ac:dyDescent="0.25">
      <c r="A32" t="s">
        <v>30</v>
      </c>
    </row>
    <row r="33" spans="1:5" x14ac:dyDescent="0.25">
      <c r="A33" s="1" t="s">
        <v>13</v>
      </c>
      <c r="B33" s="1" t="s">
        <v>0</v>
      </c>
      <c r="C33" s="1" t="s">
        <v>1</v>
      </c>
      <c r="D33" s="1" t="s">
        <v>2</v>
      </c>
      <c r="E33" s="1" t="s">
        <v>3</v>
      </c>
    </row>
    <row r="34" spans="1:5" x14ac:dyDescent="0.25">
      <c r="A34" s="5">
        <v>1</v>
      </c>
      <c r="B34" s="3" t="s">
        <v>12</v>
      </c>
      <c r="C34" s="3" t="s">
        <v>7</v>
      </c>
      <c r="D34" s="3" t="s">
        <v>10</v>
      </c>
      <c r="E34" s="4">
        <v>70000000</v>
      </c>
    </row>
    <row r="35" spans="1:5" x14ac:dyDescent="0.25">
      <c r="A35" s="5">
        <v>2</v>
      </c>
      <c r="B35" s="3" t="s">
        <v>4</v>
      </c>
      <c r="C35" s="3" t="s">
        <v>7</v>
      </c>
      <c r="D35" s="3" t="s">
        <v>8</v>
      </c>
      <c r="E35" s="4">
        <v>90000000</v>
      </c>
    </row>
    <row r="36" spans="1:5" x14ac:dyDescent="0.25">
      <c r="A36" s="5">
        <v>3</v>
      </c>
      <c r="B36" s="3" t="s">
        <v>4</v>
      </c>
      <c r="C36" s="3" t="s">
        <v>5</v>
      </c>
      <c r="D36" s="3" t="s">
        <v>6</v>
      </c>
      <c r="E36" s="4">
        <v>120000000</v>
      </c>
    </row>
    <row r="37" spans="1:5" x14ac:dyDescent="0.25">
      <c r="A37" s="5">
        <v>4</v>
      </c>
      <c r="B37" s="3" t="s">
        <v>9</v>
      </c>
      <c r="C37" s="3" t="s">
        <v>5</v>
      </c>
      <c r="D37" s="3" t="s">
        <v>10</v>
      </c>
      <c r="E37" s="4">
        <v>80000000</v>
      </c>
    </row>
    <row r="38" spans="1:5" x14ac:dyDescent="0.25">
      <c r="A38" s="5">
        <v>5</v>
      </c>
      <c r="B38" s="3" t="s">
        <v>4</v>
      </c>
      <c r="C38" s="3" t="s">
        <v>5</v>
      </c>
      <c r="D38" s="3" t="s">
        <v>8</v>
      </c>
      <c r="E38" s="4">
        <v>75000000</v>
      </c>
    </row>
    <row r="39" spans="1:5" x14ac:dyDescent="0.25">
      <c r="A39" s="5">
        <v>6</v>
      </c>
      <c r="B39" s="3" t="s">
        <v>9</v>
      </c>
      <c r="C39" s="3" t="s">
        <v>11</v>
      </c>
      <c r="D39" s="3" t="s">
        <v>6</v>
      </c>
      <c r="E39" s="4">
        <v>95000000</v>
      </c>
    </row>
    <row r="40" spans="1:5" x14ac:dyDescent="0.25">
      <c r="A40" s="5">
        <v>7</v>
      </c>
      <c r="B40" s="3" t="s">
        <v>12</v>
      </c>
      <c r="C40" s="3" t="s">
        <v>11</v>
      </c>
      <c r="D40" s="3" t="s">
        <v>8</v>
      </c>
      <c r="E40" s="4">
        <v>85000000</v>
      </c>
    </row>
  </sheetData>
  <autoFilter ref="H3:K10">
    <filterColumn colId="1">
      <filters>
        <filter val="Bandung"/>
      </filters>
    </filterColumn>
  </autoFilter>
  <sortState ref="B34:E40">
    <sortCondition ref="C34:C40"/>
    <sortCondition ref="D34:D40"/>
    <sortCondition ref="B34:B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tabSelected="1" topLeftCell="A10" zoomScale="110" zoomScaleNormal="110" workbookViewId="0">
      <selection activeCell="G18" sqref="G18:J21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2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3">
        <f>SUMIF($C$4:$C$10,"Jakarta",$E$4:$E$10)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3">
        <f>SUMIF($C$4:$C$10,"Bandung",$E$4:$E$10)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3">
        <f>SUMIF($C$4:$C$10,"Surabaya",$E$4:$E$10)</f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G11" s="1" t="s">
        <v>2</v>
      </c>
      <c r="H11" s="2" t="s">
        <v>14</v>
      </c>
    </row>
    <row r="12" spans="1:8" x14ac:dyDescent="0.25">
      <c r="G12" s="3" t="s">
        <v>6</v>
      </c>
      <c r="H12" s="3">
        <f>SUMIF(D4:D10,G12,$E$4:$E$10)</f>
        <v>215000000</v>
      </c>
    </row>
    <row r="13" spans="1:8" x14ac:dyDescent="0.25">
      <c r="G13" s="3" t="s">
        <v>10</v>
      </c>
      <c r="H13" s="3">
        <f t="shared" ref="H13:H14" si="0">SUMIF(D5:D11,G13,$E$4:$E$10)</f>
        <v>185000000</v>
      </c>
    </row>
    <row r="14" spans="1:8" x14ac:dyDescent="0.25">
      <c r="G14" s="3" t="s">
        <v>8</v>
      </c>
      <c r="H14" s="3">
        <f t="shared" si="0"/>
        <v>165000000</v>
      </c>
    </row>
    <row r="17" spans="7:11" x14ac:dyDescent="0.25">
      <c r="G17" s="6" t="s">
        <v>18</v>
      </c>
    </row>
    <row r="18" spans="7:11" x14ac:dyDescent="0.25">
      <c r="G18" s="1" t="s">
        <v>0</v>
      </c>
      <c r="H18" s="1" t="s">
        <v>5</v>
      </c>
      <c r="I18" s="1" t="s">
        <v>7</v>
      </c>
      <c r="J18" s="1" t="s">
        <v>11</v>
      </c>
      <c r="K18" s="1" t="s">
        <v>19</v>
      </c>
    </row>
    <row r="19" spans="7:11" x14ac:dyDescent="0.25">
      <c r="G19" s="3" t="s">
        <v>4</v>
      </c>
      <c r="H19" s="3">
        <f t="shared" ref="H19:J21" si="1">SUMIFS($E$4:$E$10,$B$4:$B$10,$G19,$C$4:$C$10,H$18)</f>
        <v>195000000</v>
      </c>
      <c r="I19" s="3">
        <f t="shared" si="1"/>
        <v>90000000</v>
      </c>
      <c r="J19" s="3">
        <f t="shared" si="1"/>
        <v>0</v>
      </c>
      <c r="K19" s="3">
        <f>SUM(H19:J19)</f>
        <v>285000000</v>
      </c>
    </row>
    <row r="20" spans="7:11" x14ac:dyDescent="0.25">
      <c r="G20" s="3" t="s">
        <v>9</v>
      </c>
      <c r="H20" s="3">
        <f t="shared" si="1"/>
        <v>80000000</v>
      </c>
      <c r="I20" s="3">
        <f t="shared" si="1"/>
        <v>0</v>
      </c>
      <c r="J20" s="3">
        <f t="shared" si="1"/>
        <v>95000000</v>
      </c>
      <c r="K20" s="3">
        <f t="shared" ref="K20:K21" si="2">SUM(H20:J20)</f>
        <v>175000000</v>
      </c>
    </row>
    <row r="21" spans="7:11" x14ac:dyDescent="0.25">
      <c r="G21" s="3" t="s">
        <v>12</v>
      </c>
      <c r="H21" s="3">
        <f t="shared" si="1"/>
        <v>0</v>
      </c>
      <c r="I21" s="3">
        <f t="shared" si="1"/>
        <v>70000000</v>
      </c>
      <c r="J21" s="3">
        <f t="shared" si="1"/>
        <v>85000000</v>
      </c>
      <c r="K21" s="3">
        <f t="shared" si="2"/>
        <v>155000000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0"/>
  <sheetViews>
    <sheetView topLeftCell="B1" zoomScale="110" zoomScaleNormal="110" workbookViewId="0">
      <selection activeCell="K47" sqref="K47:K49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2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4">
        <f>SUMIF($C$4:$C$10,G5,$E$4:$E$10)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4">
        <f t="shared" ref="H6:H7" si="0">SUMIF($C$4:$C$10,G6,$E$4:$E$10)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4">
        <f t="shared" si="0"/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G11" s="1" t="s">
        <v>2</v>
      </c>
      <c r="H11" s="2" t="s">
        <v>14</v>
      </c>
    </row>
    <row r="12" spans="1:8" x14ac:dyDescent="0.25">
      <c r="G12" s="3" t="s">
        <v>6</v>
      </c>
      <c r="H12" s="4">
        <f>SUMIF($D$4:$D$10,G12,$E$4:$E$10)</f>
        <v>215000000</v>
      </c>
    </row>
    <row r="13" spans="1:8" x14ac:dyDescent="0.25">
      <c r="G13" s="3" t="s">
        <v>10</v>
      </c>
      <c r="H13" s="4">
        <f t="shared" ref="H13:H14" si="1">SUMIF($D$4:$D$10,G13,$E$4:$E$10)</f>
        <v>150000000</v>
      </c>
    </row>
    <row r="14" spans="1:8" x14ac:dyDescent="0.25">
      <c r="G14" s="3" t="s">
        <v>8</v>
      </c>
      <c r="H14" s="4">
        <f t="shared" si="1"/>
        <v>250000000</v>
      </c>
    </row>
    <row r="17" spans="7:11" x14ac:dyDescent="0.25">
      <c r="G17" s="6" t="s">
        <v>17</v>
      </c>
    </row>
    <row r="18" spans="7:11" x14ac:dyDescent="0.25">
      <c r="G18" s="1" t="s">
        <v>0</v>
      </c>
      <c r="H18" s="2" t="s">
        <v>14</v>
      </c>
    </row>
    <row r="19" spans="7:11" x14ac:dyDescent="0.25">
      <c r="G19" s="3" t="s">
        <v>4</v>
      </c>
      <c r="H19" s="4">
        <f>SUMIF($B$4:$B$10,G19,$E$4:$E$10)</f>
        <v>285000000</v>
      </c>
    </row>
    <row r="20" spans="7:11" x14ac:dyDescent="0.25">
      <c r="G20" s="3" t="s">
        <v>9</v>
      </c>
      <c r="H20" s="4">
        <f t="shared" ref="H20:H21" si="2">SUMIF($B$4:$B$10,G20,$E$4:$E$10)</f>
        <v>175000000</v>
      </c>
    </row>
    <row r="21" spans="7:11" x14ac:dyDescent="0.25">
      <c r="G21" s="3" t="s">
        <v>12</v>
      </c>
      <c r="H21" s="4">
        <f t="shared" si="2"/>
        <v>155000000</v>
      </c>
    </row>
    <row r="24" spans="7:11" x14ac:dyDescent="0.25">
      <c r="G24" s="6" t="s">
        <v>18</v>
      </c>
    </row>
    <row r="25" spans="7:11" x14ac:dyDescent="0.25">
      <c r="G25" s="1" t="s">
        <v>0</v>
      </c>
      <c r="H25" s="1" t="s">
        <v>5</v>
      </c>
      <c r="I25" s="1" t="s">
        <v>7</v>
      </c>
      <c r="J25" s="1" t="s">
        <v>11</v>
      </c>
      <c r="K25" s="1" t="s">
        <v>19</v>
      </c>
    </row>
    <row r="26" spans="7:11" x14ac:dyDescent="0.25">
      <c r="G26" s="3" t="s">
        <v>4</v>
      </c>
      <c r="H26" s="4">
        <f>SUMIFS($E$4:$E$10,$B$4:$B$10,$G26,$C$4:$C$10,H$25)</f>
        <v>195000000</v>
      </c>
      <c r="I26" s="4">
        <f t="shared" ref="I26:J28" si="3">SUMIFS($E$4:$E$10,$B$4:$B$10,$G26,$C$4:$C$10,I$25)</f>
        <v>90000000</v>
      </c>
      <c r="J26" s="4">
        <f t="shared" si="3"/>
        <v>0</v>
      </c>
      <c r="K26" s="12">
        <f>SUM(H26:J26)</f>
        <v>285000000</v>
      </c>
    </row>
    <row r="27" spans="7:11" x14ac:dyDescent="0.25">
      <c r="G27" s="3" t="s">
        <v>9</v>
      </c>
      <c r="H27" s="4">
        <f t="shared" ref="H27:H28" si="4">SUMIFS($E$4:$E$10,$B$4:$B$10,$G27,$C$4:$C$10,H$25)</f>
        <v>80000000</v>
      </c>
      <c r="I27" s="4">
        <f t="shared" si="3"/>
        <v>0</v>
      </c>
      <c r="J27" s="4">
        <f t="shared" si="3"/>
        <v>95000000</v>
      </c>
      <c r="K27" s="12">
        <f t="shared" ref="K27:K28" si="5">SUM(H27:J27)</f>
        <v>175000000</v>
      </c>
    </row>
    <row r="28" spans="7:11" x14ac:dyDescent="0.25">
      <c r="G28" s="3" t="s">
        <v>12</v>
      </c>
      <c r="H28" s="4">
        <f t="shared" si="4"/>
        <v>0</v>
      </c>
      <c r="I28" s="4">
        <f t="shared" si="3"/>
        <v>70000000</v>
      </c>
      <c r="J28" s="4">
        <f t="shared" si="3"/>
        <v>85000000</v>
      </c>
      <c r="K28" s="12">
        <f t="shared" si="5"/>
        <v>155000000</v>
      </c>
    </row>
    <row r="31" spans="7:11" x14ac:dyDescent="0.25">
      <c r="G31" s="6" t="s">
        <v>20</v>
      </c>
    </row>
    <row r="32" spans="7:11" x14ac:dyDescent="0.25">
      <c r="G32" s="1" t="s">
        <v>1</v>
      </c>
      <c r="H32" s="1" t="s">
        <v>6</v>
      </c>
      <c r="I32" s="1" t="s">
        <v>10</v>
      </c>
      <c r="J32" s="1" t="s">
        <v>8</v>
      </c>
      <c r="K32" s="1" t="s">
        <v>19</v>
      </c>
    </row>
    <row r="33" spans="7:11" x14ac:dyDescent="0.25">
      <c r="G33" s="3" t="s">
        <v>5</v>
      </c>
      <c r="H33" s="4">
        <f>SUMIFS($E$4:$E$10,$C$4:$C$10,$G33,$D$4:$D$10,H$32)</f>
        <v>120000000</v>
      </c>
      <c r="I33" s="4">
        <f t="shared" ref="I33:J35" si="6">SUMIFS($E$4:$E$10,$C$4:$C$10,$G33,$D$4:$D$10,I$32)</f>
        <v>80000000</v>
      </c>
      <c r="J33" s="4">
        <f t="shared" si="6"/>
        <v>75000000</v>
      </c>
      <c r="K33" s="12">
        <f>SUM(H33:J33)</f>
        <v>275000000</v>
      </c>
    </row>
    <row r="34" spans="7:11" x14ac:dyDescent="0.25">
      <c r="G34" s="3" t="s">
        <v>7</v>
      </c>
      <c r="H34" s="4">
        <f t="shared" ref="H34:H35" si="7">SUMIFS($E$4:$E$10,$C$4:$C$10,$G34,$D$4:$D$10,H$32)</f>
        <v>0</v>
      </c>
      <c r="I34" s="4">
        <f t="shared" si="6"/>
        <v>70000000</v>
      </c>
      <c r="J34" s="4">
        <f t="shared" si="6"/>
        <v>90000000</v>
      </c>
      <c r="K34" s="12">
        <f t="shared" ref="K34:K35" si="8">SUM(H34:J34)</f>
        <v>160000000</v>
      </c>
    </row>
    <row r="35" spans="7:11" x14ac:dyDescent="0.25">
      <c r="G35" s="3" t="s">
        <v>11</v>
      </c>
      <c r="H35" s="4">
        <f t="shared" si="7"/>
        <v>95000000</v>
      </c>
      <c r="I35" s="4">
        <f t="shared" si="6"/>
        <v>0</v>
      </c>
      <c r="J35" s="4">
        <f t="shared" si="6"/>
        <v>85000000</v>
      </c>
      <c r="K35" s="12">
        <f t="shared" si="8"/>
        <v>180000000</v>
      </c>
    </row>
    <row r="38" spans="7:11" x14ac:dyDescent="0.25">
      <c r="G38" s="6" t="s">
        <v>21</v>
      </c>
    </row>
    <row r="39" spans="7:11" x14ac:dyDescent="0.25">
      <c r="G39" s="1" t="s">
        <v>0</v>
      </c>
      <c r="H39" s="1" t="s">
        <v>6</v>
      </c>
      <c r="I39" s="1" t="s">
        <v>10</v>
      </c>
      <c r="J39" s="1" t="s">
        <v>8</v>
      </c>
      <c r="K39" s="1" t="s">
        <v>19</v>
      </c>
    </row>
    <row r="40" spans="7:11" x14ac:dyDescent="0.25">
      <c r="G40" s="3" t="s">
        <v>4</v>
      </c>
      <c r="H40" s="4">
        <f>SUMIFS($E$4:$E$10,$B$4:$B$10,$G40,$D$4:$D$10,H$39)</f>
        <v>120000000</v>
      </c>
      <c r="I40" s="4">
        <f t="shared" ref="I40:J42" si="9">SUMIFS($E$4:$E$10,$B$4:$B$10,$G40,$D$4:$D$10,I$39)</f>
        <v>0</v>
      </c>
      <c r="J40" s="4">
        <f t="shared" si="9"/>
        <v>165000000</v>
      </c>
      <c r="K40" s="12">
        <f>SUM(H40:J40)</f>
        <v>285000000</v>
      </c>
    </row>
    <row r="41" spans="7:11" x14ac:dyDescent="0.25">
      <c r="G41" s="3" t="s">
        <v>9</v>
      </c>
      <c r="H41" s="4">
        <f t="shared" ref="H41:H42" si="10">SUMIFS($E$4:$E$10,$B$4:$B$10,$G41,$D$4:$D$10,H$39)</f>
        <v>95000000</v>
      </c>
      <c r="I41" s="4">
        <f t="shared" si="9"/>
        <v>80000000</v>
      </c>
      <c r="J41" s="4">
        <f t="shared" si="9"/>
        <v>0</v>
      </c>
      <c r="K41" s="12">
        <f t="shared" ref="K41:K42" si="11">SUM(H41:J41)</f>
        <v>175000000</v>
      </c>
    </row>
    <row r="42" spans="7:11" x14ac:dyDescent="0.25">
      <c r="G42" s="3" t="s">
        <v>12</v>
      </c>
      <c r="H42" s="4">
        <f t="shared" si="10"/>
        <v>0</v>
      </c>
      <c r="I42" s="4">
        <f t="shared" si="9"/>
        <v>70000000</v>
      </c>
      <c r="J42" s="4">
        <f t="shared" si="9"/>
        <v>85000000</v>
      </c>
      <c r="K42" s="12">
        <f t="shared" si="11"/>
        <v>155000000</v>
      </c>
    </row>
    <row r="45" spans="7:11" x14ac:dyDescent="0.25">
      <c r="G45" s="6" t="s">
        <v>22</v>
      </c>
    </row>
    <row r="46" spans="7:11" x14ac:dyDescent="0.25">
      <c r="G46" s="1" t="s">
        <v>1</v>
      </c>
      <c r="H46" s="1" t="s">
        <v>6</v>
      </c>
      <c r="I46" s="1" t="s">
        <v>10</v>
      </c>
      <c r="J46" s="1" t="s">
        <v>8</v>
      </c>
      <c r="K46" s="1" t="s">
        <v>19</v>
      </c>
    </row>
    <row r="47" spans="7:11" x14ac:dyDescent="0.25">
      <c r="G47" s="3" t="s">
        <v>5</v>
      </c>
      <c r="H47" s="4">
        <f>SUMIFS($E$4:$E$10,$C$4:$C$10,$G47,$D$4:$D$10,H$46)</f>
        <v>120000000</v>
      </c>
      <c r="I47" s="4">
        <f t="shared" ref="I47:J49" si="12">SUMIFS($E$4:$E$10,$C$4:$C$10,$G47,$D$4:$D$10,I$46)</f>
        <v>80000000</v>
      </c>
      <c r="J47" s="4">
        <f t="shared" si="12"/>
        <v>75000000</v>
      </c>
      <c r="K47" s="12">
        <f>SUM(H47:J47)</f>
        <v>275000000</v>
      </c>
    </row>
    <row r="48" spans="7:11" x14ac:dyDescent="0.25">
      <c r="G48" s="3" t="s">
        <v>7</v>
      </c>
      <c r="H48" s="4">
        <f t="shared" ref="H48:H49" si="13">SUMIFS($E$4:$E$10,$C$4:$C$10,$G48,$D$4:$D$10,H$46)</f>
        <v>0</v>
      </c>
      <c r="I48" s="4">
        <f t="shared" si="12"/>
        <v>70000000</v>
      </c>
      <c r="J48" s="4">
        <f t="shared" si="12"/>
        <v>90000000</v>
      </c>
      <c r="K48" s="12">
        <f t="shared" ref="K48:K49" si="14">SUM(H48:J48)</f>
        <v>160000000</v>
      </c>
    </row>
    <row r="49" spans="7:11" x14ac:dyDescent="0.25">
      <c r="G49" s="3" t="s">
        <v>11</v>
      </c>
      <c r="H49" s="4">
        <f t="shared" si="13"/>
        <v>95000000</v>
      </c>
      <c r="I49" s="4">
        <f t="shared" si="12"/>
        <v>0</v>
      </c>
      <c r="J49" s="4">
        <f t="shared" si="12"/>
        <v>85000000</v>
      </c>
      <c r="K49" s="12">
        <f t="shared" si="14"/>
        <v>180000000</v>
      </c>
    </row>
    <row r="52" spans="7:11" x14ac:dyDescent="0.25">
      <c r="G52" s="6" t="s">
        <v>23</v>
      </c>
    </row>
    <row r="53" spans="7:11" x14ac:dyDescent="0.25">
      <c r="G53" s="1" t="s">
        <v>0</v>
      </c>
      <c r="H53" s="1" t="s">
        <v>24</v>
      </c>
    </row>
    <row r="54" spans="7:11" x14ac:dyDescent="0.25">
      <c r="G54" s="3" t="s">
        <v>4</v>
      </c>
      <c r="H54" s="4">
        <f>AVERAGEIF($B$4:$B$10,G54,$E$4:$E$10)</f>
        <v>95000000</v>
      </c>
    </row>
    <row r="55" spans="7:11" x14ac:dyDescent="0.25">
      <c r="G55" s="3" t="s">
        <v>9</v>
      </c>
      <c r="H55" s="4">
        <f t="shared" ref="H55:H56" si="15">AVERAGEIF($B$4:$B$10,G55,$E$4:$E$10)</f>
        <v>87500000</v>
      </c>
    </row>
    <row r="56" spans="7:11" x14ac:dyDescent="0.25">
      <c r="G56" s="3" t="s">
        <v>12</v>
      </c>
      <c r="H56" s="4">
        <f t="shared" si="15"/>
        <v>77500000</v>
      </c>
    </row>
    <row r="59" spans="7:11" x14ac:dyDescent="0.25">
      <c r="G59" s="6" t="s">
        <v>25</v>
      </c>
    </row>
    <row r="60" spans="7:11" x14ac:dyDescent="0.25">
      <c r="G60" s="1" t="s">
        <v>1</v>
      </c>
      <c r="H60" s="1" t="s">
        <v>24</v>
      </c>
    </row>
    <row r="61" spans="7:11" x14ac:dyDescent="0.25">
      <c r="G61" s="3" t="s">
        <v>5</v>
      </c>
      <c r="H61" s="4">
        <f>AVERAGEIF($C$4:$C$10,G61,$E$4:$E$10)</f>
        <v>91666666.666666672</v>
      </c>
    </row>
    <row r="62" spans="7:11" x14ac:dyDescent="0.25">
      <c r="G62" s="3" t="s">
        <v>7</v>
      </c>
      <c r="H62" s="4">
        <f t="shared" ref="H62:H63" si="16">AVERAGEIF($C$4:$C$10,G62,$E$4:$E$10)</f>
        <v>80000000</v>
      </c>
    </row>
    <row r="63" spans="7:11" x14ac:dyDescent="0.25">
      <c r="G63" s="3" t="s">
        <v>11</v>
      </c>
      <c r="H63" s="4">
        <f t="shared" si="16"/>
        <v>90000000</v>
      </c>
    </row>
    <row r="66" spans="7:8" x14ac:dyDescent="0.25">
      <c r="G66" s="6" t="s">
        <v>26</v>
      </c>
    </row>
    <row r="67" spans="7:8" x14ac:dyDescent="0.25">
      <c r="G67" s="1" t="s">
        <v>2</v>
      </c>
      <c r="H67" s="1" t="s">
        <v>14</v>
      </c>
    </row>
    <row r="68" spans="7:8" x14ac:dyDescent="0.25">
      <c r="G68" s="3" t="s">
        <v>6</v>
      </c>
      <c r="H68" s="4">
        <f>AVERAGEIF($D$4:$D$10,G68,$E$4:$E$10)</f>
        <v>107500000</v>
      </c>
    </row>
    <row r="69" spans="7:8" x14ac:dyDescent="0.25">
      <c r="G69" s="3" t="s">
        <v>10</v>
      </c>
      <c r="H69" s="4">
        <f t="shared" ref="H69:H70" si="17">AVERAGEIF($D$4:$D$10,G69,$E$4:$E$10)</f>
        <v>75000000</v>
      </c>
    </row>
    <row r="70" spans="7:8" x14ac:dyDescent="0.25">
      <c r="G70" s="3" t="s">
        <v>8</v>
      </c>
      <c r="H70" s="4">
        <f t="shared" si="17"/>
        <v>83333333.333333328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1"/>
  <sheetViews>
    <sheetView topLeftCell="D61" zoomScale="110" zoomScaleNormal="110" workbookViewId="0">
      <selection activeCell="N73" sqref="N73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2" spans="1:8" x14ac:dyDescent="0.25">
      <c r="A2" s="9" t="s">
        <v>33</v>
      </c>
      <c r="G2" s="11" t="s">
        <v>36</v>
      </c>
    </row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1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4">
        <f>SUMIF($C$4:$C$10,G5,$E$4:$E$10)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4">
        <f t="shared" ref="H6:H7" si="0">SUMIF($C$4:$C$10,G6,$E$4:$E$10)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4">
        <f t="shared" si="0"/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  <c r="G8" s="15" t="s">
        <v>40</v>
      </c>
      <c r="H8" s="16">
        <f>SUM(H5:H7)</f>
        <v>615000000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B11" s="13" t="s">
        <v>40</v>
      </c>
      <c r="E11" s="14">
        <f>SUM(E4:E10)</f>
        <v>615000000</v>
      </c>
      <c r="G11" s="1" t="s">
        <v>2</v>
      </c>
      <c r="H11" s="1" t="s">
        <v>14</v>
      </c>
    </row>
    <row r="12" spans="1:8" x14ac:dyDescent="0.25">
      <c r="B12" s="13" t="s">
        <v>41</v>
      </c>
      <c r="E12" s="14">
        <f>AVERAGE(E4:E10)</f>
        <v>87857142.857142851</v>
      </c>
      <c r="G12" s="3" t="s">
        <v>6</v>
      </c>
      <c r="H12" s="4">
        <f>SUMIF($D$4:$D$10,G12,$E$4:$E$10)</f>
        <v>215000000</v>
      </c>
    </row>
    <row r="13" spans="1:8" x14ac:dyDescent="0.25">
      <c r="B13" s="10" t="s">
        <v>32</v>
      </c>
      <c r="G13" s="3" t="s">
        <v>10</v>
      </c>
      <c r="H13" s="4">
        <f t="shared" ref="H13:H14" si="1">SUMIF($D$4:$D$10,G13,$E$4:$E$10)</f>
        <v>150000000</v>
      </c>
    </row>
    <row r="14" spans="1:8" x14ac:dyDescent="0.25">
      <c r="B14" t="s">
        <v>34</v>
      </c>
      <c r="G14" s="3" t="s">
        <v>8</v>
      </c>
      <c r="H14" s="4">
        <f t="shared" si="1"/>
        <v>250000000</v>
      </c>
    </row>
    <row r="15" spans="1:8" x14ac:dyDescent="0.25">
      <c r="B15" t="s">
        <v>35</v>
      </c>
      <c r="G15" s="15" t="s">
        <v>40</v>
      </c>
      <c r="H15" s="16">
        <f>SUM(H12:H14)</f>
        <v>615000000</v>
      </c>
    </row>
    <row r="16" spans="1:8" x14ac:dyDescent="0.25">
      <c r="B16" t="s">
        <v>37</v>
      </c>
    </row>
    <row r="17" spans="2:11" x14ac:dyDescent="0.25">
      <c r="B17" t="s">
        <v>38</v>
      </c>
      <c r="G17" s="6" t="s">
        <v>17</v>
      </c>
    </row>
    <row r="18" spans="2:11" x14ac:dyDescent="0.25">
      <c r="B18" t="s">
        <v>39</v>
      </c>
      <c r="G18" s="1" t="s">
        <v>0</v>
      </c>
      <c r="H18" s="1" t="s">
        <v>14</v>
      </c>
    </row>
    <row r="19" spans="2:11" x14ac:dyDescent="0.25">
      <c r="G19" s="3" t="s">
        <v>4</v>
      </c>
      <c r="H19" s="4">
        <f>SUMIF($B$4:$B$10,G19,$E$4:$E$10)</f>
        <v>285000000</v>
      </c>
    </row>
    <row r="20" spans="2:11" x14ac:dyDescent="0.25">
      <c r="G20" s="3" t="s">
        <v>9</v>
      </c>
      <c r="H20" s="4">
        <f t="shared" ref="H20:H21" si="2">SUMIF($B$4:$B$10,G20,$E$4:$E$10)</f>
        <v>175000000</v>
      </c>
    </row>
    <row r="21" spans="2:11" x14ac:dyDescent="0.25">
      <c r="G21" s="3" t="s">
        <v>12</v>
      </c>
      <c r="H21" s="4">
        <f t="shared" si="2"/>
        <v>155000000</v>
      </c>
    </row>
    <row r="22" spans="2:11" x14ac:dyDescent="0.25">
      <c r="G22" s="15" t="s">
        <v>40</v>
      </c>
      <c r="H22" s="16">
        <f>SUM(H19:H21)</f>
        <v>615000000</v>
      </c>
    </row>
    <row r="24" spans="2:11" x14ac:dyDescent="0.25">
      <c r="G24" s="6" t="s">
        <v>18</v>
      </c>
    </row>
    <row r="25" spans="2:11" x14ac:dyDescent="0.25">
      <c r="G25" s="1" t="s">
        <v>0</v>
      </c>
      <c r="H25" s="1" t="s">
        <v>5</v>
      </c>
      <c r="I25" s="1" t="s">
        <v>7</v>
      </c>
      <c r="J25" s="1" t="s">
        <v>11</v>
      </c>
      <c r="K25" s="1" t="s">
        <v>19</v>
      </c>
    </row>
    <row r="26" spans="2:11" x14ac:dyDescent="0.25">
      <c r="G26" s="3" t="s">
        <v>4</v>
      </c>
      <c r="H26" s="4">
        <f>SUMIFS($E$4:$E$10,$B$4:$B$10,$G26,$C$4:$C$10,H$25)</f>
        <v>195000000</v>
      </c>
      <c r="I26" s="4">
        <f t="shared" ref="I26:J28" si="3">SUMIFS($E$4:$E$10,$B$4:$B$10,$G26,$C$4:$C$10,I$25)</f>
        <v>90000000</v>
      </c>
      <c r="J26" s="4">
        <f t="shared" si="3"/>
        <v>0</v>
      </c>
      <c r="K26" s="12">
        <f>SUM(H26:J26)</f>
        <v>285000000</v>
      </c>
    </row>
    <row r="27" spans="2:11" x14ac:dyDescent="0.25">
      <c r="G27" s="3" t="s">
        <v>9</v>
      </c>
      <c r="H27" s="4">
        <f t="shared" ref="H27:H28" si="4">SUMIFS($E$4:$E$10,$B$4:$B$10,$G27,$C$4:$C$10,H$25)</f>
        <v>80000000</v>
      </c>
      <c r="I27" s="4">
        <f t="shared" si="3"/>
        <v>0</v>
      </c>
      <c r="J27" s="4">
        <f t="shared" si="3"/>
        <v>95000000</v>
      </c>
      <c r="K27" s="12">
        <f t="shared" ref="K27:K28" si="5">SUM(H27:J27)</f>
        <v>175000000</v>
      </c>
    </row>
    <row r="28" spans="2:11" x14ac:dyDescent="0.25">
      <c r="G28" s="3" t="s">
        <v>12</v>
      </c>
      <c r="H28" s="4">
        <f t="shared" si="4"/>
        <v>0</v>
      </c>
      <c r="I28" s="4">
        <f t="shared" si="3"/>
        <v>70000000</v>
      </c>
      <c r="J28" s="4">
        <f t="shared" si="3"/>
        <v>85000000</v>
      </c>
      <c r="K28" s="12">
        <f t="shared" si="5"/>
        <v>155000000</v>
      </c>
    </row>
    <row r="31" spans="2:11" x14ac:dyDescent="0.25">
      <c r="G31" s="6" t="s">
        <v>20</v>
      </c>
    </row>
    <row r="32" spans="2:11" x14ac:dyDescent="0.25">
      <c r="G32" s="1" t="s">
        <v>1</v>
      </c>
      <c r="H32" s="1" t="s">
        <v>6</v>
      </c>
      <c r="I32" s="1" t="s">
        <v>10</v>
      </c>
      <c r="J32" s="1" t="s">
        <v>8</v>
      </c>
      <c r="K32" s="1" t="s">
        <v>19</v>
      </c>
    </row>
    <row r="33" spans="7:11" x14ac:dyDescent="0.25">
      <c r="G33" s="3" t="s">
        <v>5</v>
      </c>
      <c r="H33" s="4">
        <f>SUMIFS($E$4:$E$10,$C$4:$C$10,$G33,$D$4:$D$10,H$32)</f>
        <v>120000000</v>
      </c>
      <c r="I33" s="4">
        <f>SUMIFS($E$4:$E$10,$C$4:$C$10,$G33,$D$4:$D$10,I$32)</f>
        <v>80000000</v>
      </c>
      <c r="J33" s="4">
        <f>SUMIFS($E$4:$E$10,$C$4:$C$10,$G33,$D$4:$D$10,J$32)</f>
        <v>75000000</v>
      </c>
      <c r="K33" s="12">
        <f>SUM(H33:J33)</f>
        <v>275000000</v>
      </c>
    </row>
    <row r="34" spans="7:11" x14ac:dyDescent="0.25">
      <c r="G34" s="3" t="s">
        <v>7</v>
      </c>
      <c r="H34" s="4">
        <f t="shared" ref="H34:J35" si="6">SUMIFS($E$4:$E$10,$C$4:$C$10,$G34,$D$4:$D$10,H$32)</f>
        <v>0</v>
      </c>
      <c r="I34" s="4">
        <f t="shared" si="6"/>
        <v>70000000</v>
      </c>
      <c r="J34" s="4">
        <f t="shared" si="6"/>
        <v>90000000</v>
      </c>
      <c r="K34" s="12">
        <f t="shared" ref="K34:K35" si="7">SUM(H34:J34)</f>
        <v>160000000</v>
      </c>
    </row>
    <row r="35" spans="7:11" x14ac:dyDescent="0.25">
      <c r="G35" s="3" t="s">
        <v>11</v>
      </c>
      <c r="H35" s="4">
        <f t="shared" si="6"/>
        <v>95000000</v>
      </c>
      <c r="I35" s="4">
        <f t="shared" si="6"/>
        <v>0</v>
      </c>
      <c r="J35" s="4">
        <f t="shared" si="6"/>
        <v>85000000</v>
      </c>
      <c r="K35" s="12">
        <f t="shared" si="7"/>
        <v>180000000</v>
      </c>
    </row>
    <row r="38" spans="7:11" x14ac:dyDescent="0.25">
      <c r="G38" s="6" t="s">
        <v>21</v>
      </c>
    </row>
    <row r="39" spans="7:11" x14ac:dyDescent="0.25">
      <c r="G39" s="1" t="s">
        <v>0</v>
      </c>
      <c r="H39" s="1" t="s">
        <v>6</v>
      </c>
      <c r="I39" s="1" t="s">
        <v>10</v>
      </c>
      <c r="J39" s="1" t="s">
        <v>8</v>
      </c>
      <c r="K39" s="1" t="s">
        <v>19</v>
      </c>
    </row>
    <row r="40" spans="7:11" x14ac:dyDescent="0.25">
      <c r="G40" s="3" t="s">
        <v>4</v>
      </c>
      <c r="H40" s="4">
        <f>SUMIFS($E$4:$E$10,$B$4:$B$10,$G40,$D$4:$D$10,H$39)</f>
        <v>120000000</v>
      </c>
      <c r="I40" s="4">
        <f t="shared" ref="I40:J42" si="8">SUMIFS($E$4:$E$10,$B$4:$B$10,$G40,$D$4:$D$10,I$39)</f>
        <v>0</v>
      </c>
      <c r="J40" s="4">
        <f t="shared" si="8"/>
        <v>165000000</v>
      </c>
      <c r="K40" s="12">
        <f>SUM(H40:J40)</f>
        <v>285000000</v>
      </c>
    </row>
    <row r="41" spans="7:11" x14ac:dyDescent="0.25">
      <c r="G41" s="3" t="s">
        <v>9</v>
      </c>
      <c r="H41" s="4">
        <f t="shared" ref="H41:H42" si="9">SUMIFS($E$4:$E$10,$B$4:$B$10,$G41,$D$4:$D$10,H$39)</f>
        <v>95000000</v>
      </c>
      <c r="I41" s="4">
        <f t="shared" si="8"/>
        <v>80000000</v>
      </c>
      <c r="J41" s="4">
        <f t="shared" si="8"/>
        <v>0</v>
      </c>
      <c r="K41" s="12">
        <f t="shared" ref="K41:K42" si="10">SUM(H41:J41)</f>
        <v>175000000</v>
      </c>
    </row>
    <row r="42" spans="7:11" x14ac:dyDescent="0.25">
      <c r="G42" s="3" t="s">
        <v>12</v>
      </c>
      <c r="H42" s="4">
        <f t="shared" si="9"/>
        <v>0</v>
      </c>
      <c r="I42" s="4">
        <f t="shared" si="8"/>
        <v>70000000</v>
      </c>
      <c r="J42" s="4">
        <f t="shared" si="8"/>
        <v>85000000</v>
      </c>
      <c r="K42" s="12">
        <f t="shared" si="10"/>
        <v>155000000</v>
      </c>
    </row>
    <row r="45" spans="7:11" x14ac:dyDescent="0.25">
      <c r="G45" s="6" t="s">
        <v>22</v>
      </c>
    </row>
    <row r="46" spans="7:11" x14ac:dyDescent="0.25">
      <c r="G46" s="1" t="s">
        <v>1</v>
      </c>
      <c r="H46" s="1" t="s">
        <v>6</v>
      </c>
      <c r="I46" s="1" t="s">
        <v>10</v>
      </c>
      <c r="J46" s="1" t="s">
        <v>8</v>
      </c>
      <c r="K46" s="1" t="s">
        <v>19</v>
      </c>
    </row>
    <row r="47" spans="7:11" x14ac:dyDescent="0.25">
      <c r="G47" s="3" t="s">
        <v>5</v>
      </c>
      <c r="H47" s="4">
        <f>SUMIFS($E$4:$E$10,$C$4:$C$10,$G47,$D$4:$D$10,H$46)</f>
        <v>120000000</v>
      </c>
      <c r="I47" s="4">
        <f t="shared" ref="I47:J49" si="11">SUMIFS($E$4:$E$10,$C$4:$C$10,$G47,$D$4:$D$10,I$46)</f>
        <v>80000000</v>
      </c>
      <c r="J47" s="4">
        <f t="shared" si="11"/>
        <v>75000000</v>
      </c>
      <c r="K47" s="12">
        <f>SUM(H47:J47)</f>
        <v>275000000</v>
      </c>
    </row>
    <row r="48" spans="7:11" x14ac:dyDescent="0.25">
      <c r="G48" s="3" t="s">
        <v>7</v>
      </c>
      <c r="H48" s="4">
        <f t="shared" ref="H48:H49" si="12">SUMIFS($E$4:$E$10,$C$4:$C$10,$G48,$D$4:$D$10,H$46)</f>
        <v>0</v>
      </c>
      <c r="I48" s="4">
        <f t="shared" si="11"/>
        <v>70000000</v>
      </c>
      <c r="J48" s="4">
        <f t="shared" si="11"/>
        <v>90000000</v>
      </c>
      <c r="K48" s="12">
        <f t="shared" ref="K48:K49" si="13">SUM(H48:J48)</f>
        <v>160000000</v>
      </c>
    </row>
    <row r="49" spans="7:11" x14ac:dyDescent="0.25">
      <c r="G49" s="3" t="s">
        <v>11</v>
      </c>
      <c r="H49" s="4">
        <f t="shared" si="12"/>
        <v>95000000</v>
      </c>
      <c r="I49" s="4">
        <f t="shared" si="11"/>
        <v>0</v>
      </c>
      <c r="J49" s="4">
        <f t="shared" si="11"/>
        <v>85000000</v>
      </c>
      <c r="K49" s="12">
        <f t="shared" si="13"/>
        <v>180000000</v>
      </c>
    </row>
    <row r="52" spans="7:11" x14ac:dyDescent="0.25">
      <c r="G52" s="6" t="s">
        <v>23</v>
      </c>
    </row>
    <row r="53" spans="7:11" x14ac:dyDescent="0.25">
      <c r="G53" s="1" t="s">
        <v>0</v>
      </c>
      <c r="H53" s="1" t="s">
        <v>24</v>
      </c>
    </row>
    <row r="54" spans="7:11" x14ac:dyDescent="0.25">
      <c r="G54" s="3" t="s">
        <v>4</v>
      </c>
      <c r="H54" s="4">
        <f>AVERAGEIF($B$4:$B$10,G54,$E$4:$E$10)</f>
        <v>95000000</v>
      </c>
    </row>
    <row r="55" spans="7:11" x14ac:dyDescent="0.25">
      <c r="G55" s="3" t="s">
        <v>9</v>
      </c>
      <c r="H55" s="4">
        <f t="shared" ref="H55:H56" si="14">AVERAGEIF($B$4:$B$10,G55,$E$4:$E$10)</f>
        <v>87500000</v>
      </c>
    </row>
    <row r="56" spans="7:11" x14ac:dyDescent="0.25">
      <c r="G56" s="3" t="s">
        <v>12</v>
      </c>
      <c r="H56" s="4">
        <f t="shared" si="14"/>
        <v>77500000</v>
      </c>
    </row>
    <row r="57" spans="7:11" x14ac:dyDescent="0.25">
      <c r="G57" s="15" t="s">
        <v>40</v>
      </c>
      <c r="H57" s="16">
        <f>SUM(H54:H56)</f>
        <v>260000000</v>
      </c>
    </row>
    <row r="59" spans="7:11" x14ac:dyDescent="0.25">
      <c r="G59" s="6" t="s">
        <v>25</v>
      </c>
    </row>
    <row r="60" spans="7:11" x14ac:dyDescent="0.25">
      <c r="G60" s="1" t="s">
        <v>1</v>
      </c>
      <c r="H60" s="1" t="s">
        <v>24</v>
      </c>
    </row>
    <row r="61" spans="7:11" x14ac:dyDescent="0.25">
      <c r="G61" s="3" t="s">
        <v>5</v>
      </c>
      <c r="H61" s="12">
        <f>SUM($C$4:$C$10,G61,$E$4:$E$10)</f>
        <v>615000000</v>
      </c>
    </row>
    <row r="62" spans="7:11" x14ac:dyDescent="0.25">
      <c r="G62" s="3" t="s">
        <v>7</v>
      </c>
      <c r="H62" s="12">
        <f t="shared" ref="H62:H63" si="15">SUM($C$4:$C$10,G62,$E$4:$E$10)</f>
        <v>615000000</v>
      </c>
    </row>
    <row r="63" spans="7:11" x14ac:dyDescent="0.25">
      <c r="G63" s="3" t="s">
        <v>11</v>
      </c>
      <c r="H63" s="12">
        <f t="shared" si="15"/>
        <v>615000000</v>
      </c>
    </row>
    <row r="64" spans="7:11" x14ac:dyDescent="0.25">
      <c r="G64" s="15" t="s">
        <v>40</v>
      </c>
      <c r="H64" s="16">
        <f>SUM(H61:H63)</f>
        <v>1845000000</v>
      </c>
    </row>
    <row r="66" spans="7:8" x14ac:dyDescent="0.25">
      <c r="G66" s="6" t="s">
        <v>26</v>
      </c>
    </row>
    <row r="67" spans="7:8" x14ac:dyDescent="0.25">
      <c r="G67" s="1" t="s">
        <v>2</v>
      </c>
      <c r="H67" s="1" t="s">
        <v>14</v>
      </c>
    </row>
    <row r="68" spans="7:8" x14ac:dyDescent="0.25">
      <c r="G68" s="3" t="s">
        <v>6</v>
      </c>
      <c r="H68" s="4">
        <f>AVERAGEIF($D$4:$D$10,G68,$E$4:$E$10)</f>
        <v>107500000</v>
      </c>
    </row>
    <row r="69" spans="7:8" x14ac:dyDescent="0.25">
      <c r="G69" s="3" t="s">
        <v>10</v>
      </c>
      <c r="H69" s="4">
        <f t="shared" ref="H69:H70" si="16">AVERAGEIF($D$4:$D$10,G69,$E$4:$E$10)</f>
        <v>75000000</v>
      </c>
    </row>
    <row r="70" spans="7:8" x14ac:dyDescent="0.25">
      <c r="G70" s="3" t="s">
        <v>8</v>
      </c>
      <c r="H70" s="4">
        <f t="shared" si="16"/>
        <v>83333333.333333328</v>
      </c>
    </row>
    <row r="71" spans="7:8" x14ac:dyDescent="0.25">
      <c r="G71" s="15" t="s">
        <v>40</v>
      </c>
      <c r="H71" s="16">
        <f>SUM(H68:H70)</f>
        <v>265833333.33333331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And Filter</vt:lpstr>
      <vt:lpstr>Grafik</vt:lpstr>
      <vt:lpstr>Sumif,Sumifs,averageif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Jakia Sri Rahmawati</cp:lastModifiedBy>
  <dcterms:created xsi:type="dcterms:W3CDTF">2025-02-20T15:29:18Z</dcterms:created>
  <dcterms:modified xsi:type="dcterms:W3CDTF">2025-02-27T14:32:20Z</dcterms:modified>
</cp:coreProperties>
</file>