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_p\Jakki_Personnel\Studies\CBA\T2\SA2\Session7\"/>
    </mc:Choice>
  </mc:AlternateContent>
  <bookViews>
    <workbookView xWindow="0" yWindow="0" windowWidth="9804" windowHeight="4992"/>
  </bookViews>
  <sheets>
    <sheet name="speed-j1" sheetId="1" r:id="rId1"/>
  </sheets>
  <calcPr calcId="162913"/>
</workbook>
</file>

<file path=xl/calcChain.xml><?xml version="1.0" encoding="utf-8"?>
<calcChain xmlns="http://schemas.openxmlformats.org/spreadsheetml/2006/main">
  <c r="C2" i="1" l="1"/>
  <c r="E2" i="1" s="1"/>
  <c r="A31" i="1"/>
  <c r="D12" i="1"/>
  <c r="C3" i="1"/>
  <c r="E3" i="1" s="1"/>
  <c r="C4" i="1"/>
  <c r="D4" i="1" s="1"/>
  <c r="C5" i="1"/>
  <c r="D5" i="1" s="1"/>
  <c r="C6" i="1"/>
  <c r="E6" i="1" s="1"/>
  <c r="C7" i="1"/>
  <c r="D7" i="1" s="1"/>
  <c r="C8" i="1"/>
  <c r="D8" i="1" s="1"/>
  <c r="C9" i="1"/>
  <c r="D9" i="1" s="1"/>
  <c r="C10" i="1"/>
  <c r="E10" i="1" s="1"/>
  <c r="C11" i="1"/>
  <c r="C12" i="1"/>
  <c r="E12" i="1" s="1"/>
  <c r="C13" i="1"/>
  <c r="D13" i="1" s="1"/>
  <c r="C14" i="1"/>
  <c r="E14" i="1" s="1"/>
  <c r="C15" i="1"/>
  <c r="E15" i="1" s="1"/>
  <c r="C16" i="1"/>
  <c r="C17" i="1"/>
  <c r="D17" i="1" s="1"/>
  <c r="C18" i="1"/>
  <c r="D18" i="1" s="1"/>
  <c r="C19" i="1"/>
  <c r="D19" i="1" s="1"/>
  <c r="C20" i="1"/>
  <c r="D20" i="1" s="1"/>
  <c r="C21" i="1"/>
  <c r="E21" i="1" s="1"/>
  <c r="C22" i="1"/>
  <c r="D22" i="1" s="1"/>
  <c r="C23" i="1"/>
  <c r="C24" i="1"/>
  <c r="E24" i="1" s="1"/>
  <c r="C25" i="1"/>
  <c r="D25" i="1" s="1"/>
  <c r="C26" i="1"/>
  <c r="E26" i="1" s="1"/>
  <c r="C27" i="1"/>
  <c r="E27" i="1" s="1"/>
  <c r="C28" i="1"/>
  <c r="E28" i="1" s="1"/>
  <c r="C29" i="1"/>
  <c r="D29" i="1" s="1"/>
  <c r="C30" i="1"/>
  <c r="E30" i="1" s="1"/>
  <c r="D21" i="1" l="1"/>
  <c r="E20" i="1"/>
  <c r="F19" i="1"/>
  <c r="G19" i="1" s="1"/>
  <c r="E19" i="1"/>
  <c r="F18" i="1"/>
  <c r="G18" i="1" s="1"/>
  <c r="E5" i="1"/>
  <c r="F7" i="1"/>
  <c r="G7" i="1" s="1"/>
  <c r="F23" i="1"/>
  <c r="G23" i="1" s="1"/>
  <c r="F11" i="1"/>
  <c r="G11" i="1" s="1"/>
  <c r="F6" i="1"/>
  <c r="G6" i="1" s="1"/>
  <c r="D24" i="1"/>
  <c r="F17" i="1"/>
  <c r="G17" i="1" s="1"/>
  <c r="F16" i="1"/>
  <c r="G16" i="1" s="1"/>
  <c r="F30" i="1"/>
  <c r="G30" i="1" s="1"/>
  <c r="E9" i="1"/>
  <c r="D11" i="1"/>
  <c r="E8" i="1"/>
  <c r="D10" i="1"/>
  <c r="E7" i="1"/>
  <c r="E23" i="1"/>
  <c r="F25" i="1"/>
  <c r="G25" i="1" s="1"/>
  <c r="F13" i="1"/>
  <c r="G13" i="1" s="1"/>
  <c r="E22" i="1"/>
  <c r="D23" i="1"/>
  <c r="D2" i="1"/>
  <c r="E11" i="1"/>
  <c r="F2" i="1"/>
  <c r="G2" i="1" s="1"/>
  <c r="D28" i="1"/>
  <c r="D16" i="1"/>
  <c r="D3" i="1"/>
  <c r="F22" i="1"/>
  <c r="G22" i="1" s="1"/>
  <c r="F10" i="1"/>
  <c r="G10" i="1" s="1"/>
  <c r="D27" i="1"/>
  <c r="F21" i="1"/>
  <c r="G21" i="1" s="1"/>
  <c r="F9" i="1"/>
  <c r="G9" i="1" s="1"/>
  <c r="D15" i="1"/>
  <c r="D26" i="1"/>
  <c r="D14" i="1"/>
  <c r="F20" i="1"/>
  <c r="G20" i="1" s="1"/>
  <c r="F8" i="1"/>
  <c r="G8" i="1" s="1"/>
  <c r="E18" i="1"/>
  <c r="F5" i="1"/>
  <c r="G5" i="1" s="1"/>
  <c r="E29" i="1"/>
  <c r="E17" i="1"/>
  <c r="F4" i="1"/>
  <c r="G4" i="1" s="1"/>
  <c r="E16" i="1"/>
  <c r="F27" i="1"/>
  <c r="G27" i="1" s="1"/>
  <c r="F15" i="1"/>
  <c r="G15" i="1" s="1"/>
  <c r="F26" i="1"/>
  <c r="G26" i="1" s="1"/>
  <c r="F14" i="1"/>
  <c r="G14" i="1" s="1"/>
  <c r="E25" i="1"/>
  <c r="E13" i="1"/>
  <c r="D30" i="1"/>
  <c r="D6" i="1"/>
  <c r="F24" i="1"/>
  <c r="G24" i="1" s="1"/>
  <c r="F12" i="1"/>
  <c r="G12" i="1" s="1"/>
  <c r="F29" i="1"/>
  <c r="G29" i="1" s="1"/>
  <c r="F28" i="1"/>
  <c r="G28" i="1" s="1"/>
  <c r="E4" i="1"/>
  <c r="F3" i="1"/>
  <c r="G3" i="1" s="1"/>
  <c r="D31" i="1" l="1"/>
  <c r="G31" i="1"/>
  <c r="E31" i="1"/>
  <c r="C34" i="1" l="1"/>
  <c r="C36" i="1" s="1"/>
  <c r="G32" i="1"/>
</calcChain>
</file>

<file path=xl/comments1.xml><?xml version="1.0" encoding="utf-8"?>
<comments xmlns="http://schemas.openxmlformats.org/spreadsheetml/2006/main">
  <authors>
    <author>Guestuser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Sum of residual sum ofsquares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Explained sum of squares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Total sum of squares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<sst xmlns="http://schemas.openxmlformats.org/spreadsheetml/2006/main" count="35" uniqueCount="33">
  <si>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</si>
  <si>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</si>
  <si>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</si>
  <si>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</si>
  <si>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</si>
  <si>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</si>
  <si>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</si>
  <si>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</si>
  <si>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</si>
  <si>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</si>
  <si>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</si>
  <si>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</si>
  <si>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</si>
  <si>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</si>
  <si>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</si>
  <si>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</si>
  <si>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</si>
  <si>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</si>
  <si>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</si>
  <si>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</si>
  <si>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</si>
  <si>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</si>
  <si>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</si>
  <si>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</si>
  <si>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</si>
  <si>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</si>
  <si>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Residual-sqaure</t>
  </si>
  <si>
    <t>R</t>
  </si>
  <si>
    <t>y-fitted</t>
  </si>
  <si>
    <t>adj-r</t>
  </si>
  <si>
    <t>residuals</t>
  </si>
  <si>
    <t>yfitted-ymean</t>
  </si>
  <si>
    <t>yfitted-ymean-Sqaure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</si>
</sst>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2" xfId="0" applyFill="1" applyBorder="1"/>
    <xf numFmtId="0" fontId="0" fillId="0" borderId="12" xfId="0" applyBorder="1"/>
    <xf numFmtId="0" fontId="0" fillId="34" borderId="12" xfId="0" applyFill="1" applyBorder="1"/>
    <xf numFmtId="0" fontId="0" fillId="35" borderId="12" xfId="0" applyFill="1" applyBorder="1"/>
    <xf numFmtId="0" fontId="0" fillId="36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'speed-j1'!$D$1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'speed-j1'!$C$2:$C$31</c:f>
              <c:numCache>
                <c:formatCode>General</c:formatCode>
                <c:ptCount val="30"/>
                <c:pt idx="0">
                  <c:v>3.4999999999999956</c:v>
                </c:pt>
                <c:pt idx="1">
                  <c:v>4.9999999999999964</c:v>
                </c:pt>
                <c:pt idx="2">
                  <c:v>4.9999999999999964</c:v>
                </c:pt>
                <c:pt idx="3">
                  <c:v>4.9999999999999964</c:v>
                </c:pt>
                <c:pt idx="4">
                  <c:v>4.9999999999999964</c:v>
                </c:pt>
                <c:pt idx="5">
                  <c:v>7.9999999999999982</c:v>
                </c:pt>
                <c:pt idx="6">
                  <c:v>7.9999999999999982</c:v>
                </c:pt>
                <c:pt idx="7">
                  <c:v>9.4999999999999982</c:v>
                </c:pt>
                <c:pt idx="8">
                  <c:v>9.4999999999999982</c:v>
                </c:pt>
                <c:pt idx="9">
                  <c:v>9.4999999999999982</c:v>
                </c:pt>
                <c:pt idx="10">
                  <c:v>9.4999999999999982</c:v>
                </c:pt>
                <c:pt idx="11">
                  <c:v>10.999999999999998</c:v>
                </c:pt>
                <c:pt idx="12">
                  <c:v>10.999999999999998</c:v>
                </c:pt>
                <c:pt idx="13">
                  <c:v>10.999999999999998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18.500000000000004</c:v>
                </c:pt>
                <c:pt idx="24">
                  <c:v>18.500000000000004</c:v>
                </c:pt>
                <c:pt idx="25">
                  <c:v>20.000000000000004</c:v>
                </c:pt>
                <c:pt idx="26">
                  <c:v>21.500000000000004</c:v>
                </c:pt>
                <c:pt idx="27">
                  <c:v>21.500000000000004</c:v>
                </c:pt>
                <c:pt idx="28">
                  <c:v>21.500000000000004</c:v>
                </c:pt>
              </c:numCache>
            </c:numRef>
          </c:xVal>
          <c:yVal>
            <c:numRef>
              <c:f>'speed-j1'!$D$2:$D$31</c:f>
              <c:numCache>
                <c:formatCode>General</c:formatCode>
                <c:ptCount val="30"/>
                <c:pt idx="0">
                  <c:v>0.50000000000000444</c:v>
                </c:pt>
                <c:pt idx="1">
                  <c:v>-2.9999999999999964</c:v>
                </c:pt>
                <c:pt idx="2">
                  <c:v>-0.99999999999999645</c:v>
                </c:pt>
                <c:pt idx="3">
                  <c:v>3.0000000000000036</c:v>
                </c:pt>
                <c:pt idx="4">
                  <c:v>3.0000000000000036</c:v>
                </c:pt>
                <c:pt idx="5">
                  <c:v>-0.99999999999999822</c:v>
                </c:pt>
                <c:pt idx="6">
                  <c:v>-0.99999999999999822</c:v>
                </c:pt>
                <c:pt idx="7">
                  <c:v>-1.4999999999999982</c:v>
                </c:pt>
                <c:pt idx="8">
                  <c:v>-0.49999999999999822</c:v>
                </c:pt>
                <c:pt idx="9">
                  <c:v>1.5000000000000018</c:v>
                </c:pt>
                <c:pt idx="10">
                  <c:v>3.5000000000000018</c:v>
                </c:pt>
                <c:pt idx="11">
                  <c:v>-5.9999999999999982</c:v>
                </c:pt>
                <c:pt idx="12">
                  <c:v>-5.9999999999999982</c:v>
                </c:pt>
                <c:pt idx="13">
                  <c:v>2.0000000000000018</c:v>
                </c:pt>
                <c:pt idx="14">
                  <c:v>-4.5</c:v>
                </c:pt>
                <c:pt idx="15">
                  <c:v>1.5</c:v>
                </c:pt>
                <c:pt idx="16">
                  <c:v>4.5</c:v>
                </c:pt>
                <c:pt idx="17">
                  <c:v>-4.5</c:v>
                </c:pt>
                <c:pt idx="18">
                  <c:v>3.5</c:v>
                </c:pt>
                <c:pt idx="19">
                  <c:v>5.5</c:v>
                </c:pt>
                <c:pt idx="20">
                  <c:v>-2</c:v>
                </c:pt>
                <c:pt idx="21">
                  <c:v>1</c:v>
                </c:pt>
                <c:pt idx="22">
                  <c:v>10</c:v>
                </c:pt>
                <c:pt idx="23">
                  <c:v>-4.5000000000000036</c:v>
                </c:pt>
                <c:pt idx="24">
                  <c:v>-2.5000000000000036</c:v>
                </c:pt>
                <c:pt idx="25">
                  <c:v>-4.0000000000000036</c:v>
                </c:pt>
                <c:pt idx="26">
                  <c:v>-7.5000000000000036</c:v>
                </c:pt>
                <c:pt idx="27">
                  <c:v>-2.5000000000000036</c:v>
                </c:pt>
                <c:pt idx="28">
                  <c:v>12.499999999999996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F7-8ACD-5D48CDCC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50096"/>
        <c:axId val="502448128"/>
      </c:scatterChart>
      <c:valAx>
        <c:axId val="5024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8128"/>
        <c:crosses val="autoZero"/>
        <c:crossBetween val="midCat"/>
      </c:valAx>
      <c:valAx>
        <c:axId val="502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126999</xdr:colOff>
      <xdr:row>19</xdr:row>
      <xdr:rowOff>63499</xdr:rowOff>
    </xdr:from>
    <xdr:to>
      <xdr:col>15</xdr:col>
      <xdr:colOff>431799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tabSelected="1" zoomScale="90" zoomScaleNormal="90" workbookViewId="0">
      <selection activeCell="E34" sqref="E34"/>
    </sheetView>
  </sheetViews>
  <sheetFormatPr defaultRowHeight="14.4" x14ac:dyDescent="0.3"/>
  <cols>
    <col min="5" max="5" width="14.77734375" bestFit="1" customWidth="1"/>
    <col min="6" max="6" width="13" bestFit="1" customWidth="1"/>
    <col min="7" max="7" width="19.77734375" bestFit="1" customWidth="1"/>
  </cols>
  <sheetData>
    <row r="1" spans="1:17" x14ac:dyDescent="0.3">
      <c r="A1" s="9" t="s">
        <v>0</v>
      </c>
      <c r="B1" s="9" t="s">
        <v>1</v>
      </c>
      <c r="C1" s="9" t="s">
        <v>28</v>
      </c>
      <c r="D1" s="9" t="s">
        <v>30</v>
      </c>
      <c r="E1" s="9" t="s">
        <v>26</v>
      </c>
      <c r="F1" s="9" t="s">
        <v>31</v>
      </c>
      <c r="G1" s="9" t="s">
        <v>32</v>
      </c>
      <c r="H1" s="6"/>
      <c r="I1" t="s">
        <v>2</v>
      </c>
    </row>
    <row r="2" spans="1:17" ht="15" thickBot="1" x14ac:dyDescent="0.35">
      <c r="A2" s="5">
        <v>4</v>
      </c>
      <c r="B2" s="6">
        <v>4</v>
      </c>
      <c r="C2" s="7">
        <f t="shared" ref="C2:C30" si="0">$J$17+$J$18*B2</f>
        <v>3.4999999999999956</v>
      </c>
      <c r="D2" s="8">
        <f>A2-C2</f>
        <v>0.50000000000000444</v>
      </c>
      <c r="E2" s="6">
        <f t="shared" ref="E2:E30" si="1">(A2-C2)^2</f>
        <v>0.25000000000000444</v>
      </c>
      <c r="F2" s="6">
        <f t="shared" ref="F2:F30" si="2">C2-$A$31</f>
        <v>-9.1551724137931068</v>
      </c>
      <c r="G2" s="6">
        <f>F2^2</f>
        <v>83.817181926278295</v>
      </c>
      <c r="H2" s="6"/>
    </row>
    <row r="3" spans="1:17" x14ac:dyDescent="0.3">
      <c r="A3" s="5">
        <v>2</v>
      </c>
      <c r="B3" s="6">
        <v>5</v>
      </c>
      <c r="C3" s="7">
        <f t="shared" si="0"/>
        <v>4.9999999999999964</v>
      </c>
      <c r="D3" s="8">
        <f>A3-C3</f>
        <v>-2.9999999999999964</v>
      </c>
      <c r="E3" s="6">
        <f t="shared" si="1"/>
        <v>8.9999999999999787</v>
      </c>
      <c r="F3" s="6">
        <f t="shared" si="2"/>
        <v>-7.6551724137931068</v>
      </c>
      <c r="G3" s="6">
        <f t="shared" ref="G3:G30" si="3">F3^2</f>
        <v>58.601664684898978</v>
      </c>
      <c r="H3" s="6"/>
      <c r="I3" s="4" t="s">
        <v>3</v>
      </c>
      <c r="J3" s="4"/>
    </row>
    <row r="4" spans="1:17" x14ac:dyDescent="0.3">
      <c r="A4" s="5">
        <v>4</v>
      </c>
      <c r="B4" s="6">
        <v>5</v>
      </c>
      <c r="C4" s="7">
        <f t="shared" si="0"/>
        <v>4.9999999999999964</v>
      </c>
      <c r="D4" s="8">
        <f t="shared" ref="D4:D30" si="4">A4-C4</f>
        <v>-0.99999999999999645</v>
      </c>
      <c r="E4" s="6">
        <f t="shared" si="1"/>
        <v>0.99999999999999289</v>
      </c>
      <c r="F4" s="6">
        <f t="shared" si="2"/>
        <v>-7.6551724137931068</v>
      </c>
      <c r="G4" s="6">
        <f t="shared" si="3"/>
        <v>58.601664684898978</v>
      </c>
      <c r="H4" s="6"/>
      <c r="I4" s="1" t="s">
        <v>4</v>
      </c>
      <c r="J4" s="1">
        <v>0.76650926517709683</v>
      </c>
    </row>
    <row r="5" spans="1:17" x14ac:dyDescent="0.3">
      <c r="A5" s="5">
        <v>8</v>
      </c>
      <c r="B5" s="6">
        <v>5</v>
      </c>
      <c r="C5" s="7">
        <f t="shared" si="0"/>
        <v>4.9999999999999964</v>
      </c>
      <c r="D5" s="8">
        <f>A5-C5</f>
        <v>3.0000000000000036</v>
      </c>
      <c r="E5" s="6">
        <f t="shared" si="1"/>
        <v>9.0000000000000213</v>
      </c>
      <c r="F5" s="6">
        <f t="shared" si="2"/>
        <v>-7.6551724137931068</v>
      </c>
      <c r="G5" s="6">
        <f t="shared" si="3"/>
        <v>58.601664684898978</v>
      </c>
      <c r="H5" s="6"/>
      <c r="I5" s="1" t="s">
        <v>5</v>
      </c>
      <c r="J5" s="1">
        <v>0.58753645360233298</v>
      </c>
    </row>
    <row r="6" spans="1:17" x14ac:dyDescent="0.3">
      <c r="A6" s="5">
        <v>8</v>
      </c>
      <c r="B6" s="6">
        <v>5</v>
      </c>
      <c r="C6" s="7">
        <f t="shared" si="0"/>
        <v>4.9999999999999964</v>
      </c>
      <c r="D6" s="8">
        <f t="shared" si="4"/>
        <v>3.0000000000000036</v>
      </c>
      <c r="E6" s="6">
        <f t="shared" si="1"/>
        <v>9.0000000000000213</v>
      </c>
      <c r="F6" s="6">
        <f t="shared" si="2"/>
        <v>-7.6551724137931068</v>
      </c>
      <c r="G6" s="6">
        <f t="shared" si="3"/>
        <v>58.601664684898978</v>
      </c>
      <c r="H6" s="6"/>
      <c r="I6" s="1" t="s">
        <v>6</v>
      </c>
      <c r="J6" s="1">
        <v>0.57226002595797498</v>
      </c>
    </row>
    <row r="7" spans="1:17" x14ac:dyDescent="0.3">
      <c r="A7" s="5">
        <v>7</v>
      </c>
      <c r="B7" s="6">
        <v>7</v>
      </c>
      <c r="C7" s="7">
        <f t="shared" si="0"/>
        <v>7.9999999999999982</v>
      </c>
      <c r="D7" s="8">
        <f t="shared" si="4"/>
        <v>-0.99999999999999822</v>
      </c>
      <c r="E7" s="6">
        <f t="shared" si="1"/>
        <v>0.99999999999999645</v>
      </c>
      <c r="F7" s="6">
        <f t="shared" si="2"/>
        <v>-4.655172413793105</v>
      </c>
      <c r="G7" s="6">
        <f t="shared" si="3"/>
        <v>21.670630202140323</v>
      </c>
      <c r="H7" s="6"/>
      <c r="I7" s="1" t="s">
        <v>7</v>
      </c>
      <c r="J7" s="1">
        <v>4.6943622609505793</v>
      </c>
    </row>
    <row r="8" spans="1:17" ht="15" thickBot="1" x14ac:dyDescent="0.35">
      <c r="A8" s="5">
        <v>7</v>
      </c>
      <c r="B8" s="6">
        <v>7</v>
      </c>
      <c r="C8" s="7">
        <f t="shared" si="0"/>
        <v>7.9999999999999982</v>
      </c>
      <c r="D8" s="8">
        <f t="shared" si="4"/>
        <v>-0.99999999999999822</v>
      </c>
      <c r="E8" s="6">
        <f t="shared" si="1"/>
        <v>0.99999999999999645</v>
      </c>
      <c r="F8" s="6">
        <f t="shared" si="2"/>
        <v>-4.655172413793105</v>
      </c>
      <c r="G8" s="6">
        <f t="shared" si="3"/>
        <v>21.670630202140323</v>
      </c>
      <c r="H8" s="6"/>
      <c r="I8" s="2" t="s">
        <v>8</v>
      </c>
      <c r="J8" s="2">
        <v>29</v>
      </c>
    </row>
    <row r="9" spans="1:17" x14ac:dyDescent="0.3">
      <c r="A9" s="5">
        <v>8</v>
      </c>
      <c r="B9" s="6">
        <v>8</v>
      </c>
      <c r="C9" s="7">
        <f t="shared" si="0"/>
        <v>9.4999999999999982</v>
      </c>
      <c r="D9" s="8">
        <f t="shared" si="4"/>
        <v>-1.4999999999999982</v>
      </c>
      <c r="E9" s="6">
        <f t="shared" si="1"/>
        <v>2.2499999999999947</v>
      </c>
      <c r="F9" s="6">
        <f t="shared" si="2"/>
        <v>-3.155172413793105</v>
      </c>
      <c r="G9" s="6">
        <f t="shared" si="3"/>
        <v>9.9551129607610083</v>
      </c>
      <c r="H9" s="6"/>
    </row>
    <row r="10" spans="1:17" ht="15" thickBot="1" x14ac:dyDescent="0.35">
      <c r="A10" s="5">
        <v>9</v>
      </c>
      <c r="B10" s="6">
        <v>8</v>
      </c>
      <c r="C10" s="7">
        <f t="shared" si="0"/>
        <v>9.4999999999999982</v>
      </c>
      <c r="D10" s="8">
        <f t="shared" si="4"/>
        <v>-0.49999999999999822</v>
      </c>
      <c r="E10" s="6">
        <f t="shared" si="1"/>
        <v>0.24999999999999822</v>
      </c>
      <c r="F10" s="6">
        <f t="shared" si="2"/>
        <v>-3.155172413793105</v>
      </c>
      <c r="G10" s="6">
        <f t="shared" si="3"/>
        <v>9.9551129607610083</v>
      </c>
      <c r="H10" s="6"/>
      <c r="I10" t="s">
        <v>9</v>
      </c>
    </row>
    <row r="11" spans="1:17" x14ac:dyDescent="0.3">
      <c r="A11" s="5">
        <v>11</v>
      </c>
      <c r="B11" s="6">
        <v>8</v>
      </c>
      <c r="C11" s="7">
        <f t="shared" si="0"/>
        <v>9.4999999999999982</v>
      </c>
      <c r="D11" s="8">
        <f t="shared" si="4"/>
        <v>1.5000000000000018</v>
      </c>
      <c r="E11" s="6">
        <f t="shared" si="1"/>
        <v>2.2500000000000053</v>
      </c>
      <c r="F11" s="6">
        <f t="shared" si="2"/>
        <v>-3.155172413793105</v>
      </c>
      <c r="G11" s="6">
        <f t="shared" si="3"/>
        <v>9.9551129607610083</v>
      </c>
      <c r="H11" s="6"/>
      <c r="I11" s="3"/>
      <c r="J11" s="3" t="s">
        <v>14</v>
      </c>
      <c r="K11" s="3" t="s">
        <v>15</v>
      </c>
      <c r="L11" s="3" t="s">
        <v>16</v>
      </c>
      <c r="M11" s="3" t="s">
        <v>17</v>
      </c>
      <c r="N11" s="3" t="s">
        <v>18</v>
      </c>
    </row>
    <row r="12" spans="1:17" x14ac:dyDescent="0.3">
      <c r="A12" s="5">
        <v>13</v>
      </c>
      <c r="B12" s="6">
        <v>8</v>
      </c>
      <c r="C12" s="7">
        <f t="shared" si="0"/>
        <v>9.4999999999999982</v>
      </c>
      <c r="D12" s="8">
        <f t="shared" si="4"/>
        <v>3.5000000000000018</v>
      </c>
      <c r="E12" s="6">
        <f t="shared" si="1"/>
        <v>12.250000000000012</v>
      </c>
      <c r="F12" s="6">
        <f t="shared" si="2"/>
        <v>-3.155172413793105</v>
      </c>
      <c r="G12" s="6">
        <f t="shared" si="3"/>
        <v>9.9551129607610083</v>
      </c>
      <c r="H12" s="6"/>
      <c r="I12" s="1" t="s">
        <v>10</v>
      </c>
      <c r="J12" s="1">
        <v>1</v>
      </c>
      <c r="K12" s="1">
        <v>847.55172413793093</v>
      </c>
      <c r="L12" s="1">
        <v>847.55172413793093</v>
      </c>
      <c r="M12" s="1">
        <v>38.460330339032161</v>
      </c>
      <c r="N12" s="1">
        <v>1.2457934255399363E-6</v>
      </c>
    </row>
    <row r="13" spans="1:17" x14ac:dyDescent="0.3">
      <c r="A13" s="5">
        <v>5</v>
      </c>
      <c r="B13" s="6">
        <v>9</v>
      </c>
      <c r="C13" s="7">
        <f t="shared" si="0"/>
        <v>10.999999999999998</v>
      </c>
      <c r="D13" s="8">
        <f t="shared" si="4"/>
        <v>-5.9999999999999982</v>
      </c>
      <c r="E13" s="6">
        <f t="shared" si="1"/>
        <v>35.999999999999979</v>
      </c>
      <c r="F13" s="6">
        <f t="shared" si="2"/>
        <v>-1.655172413793105</v>
      </c>
      <c r="G13" s="6">
        <f t="shared" si="3"/>
        <v>2.7395957193816933</v>
      </c>
      <c r="H13" s="6"/>
      <c r="I13" s="1" t="s">
        <v>11</v>
      </c>
      <c r="J13" s="1">
        <v>27</v>
      </c>
      <c r="K13" s="1">
        <v>595</v>
      </c>
      <c r="L13" s="1">
        <v>22.037037037037038</v>
      </c>
      <c r="M13" s="1"/>
      <c r="N13" s="1"/>
    </row>
    <row r="14" spans="1:17" ht="15" thickBot="1" x14ac:dyDescent="0.35">
      <c r="A14" s="5">
        <v>5</v>
      </c>
      <c r="B14" s="6">
        <v>9</v>
      </c>
      <c r="C14" s="7">
        <f t="shared" si="0"/>
        <v>10.999999999999998</v>
      </c>
      <c r="D14" s="8">
        <f t="shared" si="4"/>
        <v>-5.9999999999999982</v>
      </c>
      <c r="E14" s="6">
        <f t="shared" si="1"/>
        <v>35.999999999999979</v>
      </c>
      <c r="F14" s="6">
        <f t="shared" si="2"/>
        <v>-1.655172413793105</v>
      </c>
      <c r="G14" s="6">
        <f t="shared" si="3"/>
        <v>2.7395957193816933</v>
      </c>
      <c r="H14" s="6"/>
      <c r="I14" s="2" t="s">
        <v>12</v>
      </c>
      <c r="J14" s="2">
        <v>28</v>
      </c>
      <c r="K14" s="2">
        <v>1442.5517241379309</v>
      </c>
      <c r="L14" s="2"/>
      <c r="M14" s="2"/>
      <c r="N14" s="2"/>
    </row>
    <row r="15" spans="1:17" ht="15" thickBot="1" x14ac:dyDescent="0.35">
      <c r="A15" s="5">
        <v>13</v>
      </c>
      <c r="B15" s="6">
        <v>9</v>
      </c>
      <c r="C15" s="7">
        <f t="shared" si="0"/>
        <v>10.999999999999998</v>
      </c>
      <c r="D15" s="8">
        <f t="shared" si="4"/>
        <v>2.0000000000000018</v>
      </c>
      <c r="E15" s="6">
        <f t="shared" si="1"/>
        <v>4.0000000000000071</v>
      </c>
      <c r="F15" s="6">
        <f t="shared" si="2"/>
        <v>-1.655172413793105</v>
      </c>
      <c r="G15" s="6">
        <f t="shared" si="3"/>
        <v>2.7395957193816933</v>
      </c>
      <c r="H15" s="6"/>
    </row>
    <row r="16" spans="1:17" x14ac:dyDescent="0.3">
      <c r="A16" s="5">
        <v>8</v>
      </c>
      <c r="B16" s="6">
        <v>10</v>
      </c>
      <c r="C16" s="7">
        <f t="shared" si="0"/>
        <v>12.5</v>
      </c>
      <c r="D16" s="8">
        <f t="shared" si="4"/>
        <v>-4.5</v>
      </c>
      <c r="E16" s="6">
        <f t="shared" si="1"/>
        <v>20.25</v>
      </c>
      <c r="F16" s="6">
        <f t="shared" si="2"/>
        <v>-0.1551724137931032</v>
      </c>
      <c r="G16" s="6">
        <f t="shared" si="3"/>
        <v>2.4078478002378046E-2</v>
      </c>
      <c r="H16" s="6"/>
      <c r="I16" s="3"/>
      <c r="J16" s="3" t="s">
        <v>19</v>
      </c>
      <c r="K16" s="3" t="s">
        <v>7</v>
      </c>
      <c r="L16" s="3" t="s">
        <v>20</v>
      </c>
      <c r="M16" s="3" t="s">
        <v>21</v>
      </c>
      <c r="N16" s="3" t="s">
        <v>22</v>
      </c>
      <c r="O16" s="3" t="s">
        <v>23</v>
      </c>
      <c r="P16" s="3" t="s">
        <v>24</v>
      </c>
      <c r="Q16" s="3" t="s">
        <v>25</v>
      </c>
    </row>
    <row r="17" spans="1:17" x14ac:dyDescent="0.3">
      <c r="A17" s="5">
        <v>14</v>
      </c>
      <c r="B17" s="6">
        <v>10</v>
      </c>
      <c r="C17" s="7">
        <f t="shared" si="0"/>
        <v>12.5</v>
      </c>
      <c r="D17" s="8">
        <f t="shared" si="4"/>
        <v>1.5</v>
      </c>
      <c r="E17" s="6">
        <f t="shared" si="1"/>
        <v>2.25</v>
      </c>
      <c r="F17" s="6">
        <f t="shared" si="2"/>
        <v>-0.1551724137931032</v>
      </c>
      <c r="G17" s="6">
        <f t="shared" si="3"/>
        <v>2.4078478002378046E-2</v>
      </c>
      <c r="H17" s="6"/>
      <c r="I17" s="1" t="s">
        <v>13</v>
      </c>
      <c r="J17" s="1">
        <v>-2.5000000000000071</v>
      </c>
      <c r="K17" s="1">
        <v>2.5945608366112101</v>
      </c>
      <c r="L17" s="1">
        <v>-0.96355420336386866</v>
      </c>
      <c r="M17" s="1">
        <v>0.34382064651663446</v>
      </c>
      <c r="N17" s="1">
        <v>-7.8235991014235093</v>
      </c>
      <c r="O17" s="1">
        <v>2.8235991014234951</v>
      </c>
      <c r="P17" s="1">
        <v>-7.8235991014235093</v>
      </c>
      <c r="Q17" s="1">
        <v>2.8235991014234951</v>
      </c>
    </row>
    <row r="18" spans="1:17" ht="15" thickBot="1" x14ac:dyDescent="0.35">
      <c r="A18" s="5">
        <v>17</v>
      </c>
      <c r="B18" s="6">
        <v>10</v>
      </c>
      <c r="C18" s="7">
        <f t="shared" si="0"/>
        <v>12.5</v>
      </c>
      <c r="D18" s="8">
        <f t="shared" si="4"/>
        <v>4.5</v>
      </c>
      <c r="E18" s="6">
        <f t="shared" si="1"/>
        <v>20.25</v>
      </c>
      <c r="F18" s="6">
        <f t="shared" si="2"/>
        <v>-0.1551724137931032</v>
      </c>
      <c r="G18" s="6">
        <f t="shared" si="3"/>
        <v>2.4078478002378046E-2</v>
      </c>
      <c r="H18" s="6"/>
      <c r="I18" s="2" t="s">
        <v>1</v>
      </c>
      <c r="J18" s="2">
        <v>1.5000000000000007</v>
      </c>
      <c r="K18" s="2">
        <v>0.2418715312145141</v>
      </c>
      <c r="L18" s="2">
        <v>6.2016393267451617</v>
      </c>
      <c r="M18" s="2">
        <v>1.2457934255399339E-6</v>
      </c>
      <c r="N18" s="2">
        <v>1.0037206111862467</v>
      </c>
      <c r="O18" s="2">
        <v>1.9962793888137547</v>
      </c>
      <c r="P18" s="2">
        <v>1.0037206111862467</v>
      </c>
      <c r="Q18" s="2">
        <v>1.9962793888137547</v>
      </c>
    </row>
    <row r="19" spans="1:17" x14ac:dyDescent="0.3">
      <c r="A19" s="5">
        <v>11</v>
      </c>
      <c r="B19" s="6">
        <v>12</v>
      </c>
      <c r="C19" s="7">
        <f t="shared" si="0"/>
        <v>15.5</v>
      </c>
      <c r="D19" s="8">
        <f t="shared" si="4"/>
        <v>-4.5</v>
      </c>
      <c r="E19" s="6">
        <f t="shared" si="1"/>
        <v>20.25</v>
      </c>
      <c r="F19" s="6">
        <f t="shared" si="2"/>
        <v>2.8448275862068968</v>
      </c>
      <c r="G19" s="6">
        <f t="shared" si="3"/>
        <v>8.0930439952437592</v>
      </c>
      <c r="H19" s="6"/>
    </row>
    <row r="20" spans="1:17" x14ac:dyDescent="0.3">
      <c r="A20" s="5">
        <v>19</v>
      </c>
      <c r="B20" s="6">
        <v>12</v>
      </c>
      <c r="C20" s="7">
        <f t="shared" si="0"/>
        <v>15.5</v>
      </c>
      <c r="D20" s="8">
        <f t="shared" si="4"/>
        <v>3.5</v>
      </c>
      <c r="E20" s="6">
        <f t="shared" si="1"/>
        <v>12.25</v>
      </c>
      <c r="F20" s="6">
        <f t="shared" si="2"/>
        <v>2.8448275862068968</v>
      </c>
      <c r="G20" s="6">
        <f t="shared" si="3"/>
        <v>8.0930439952437592</v>
      </c>
      <c r="H20" s="6"/>
    </row>
    <row r="21" spans="1:17" x14ac:dyDescent="0.3">
      <c r="A21" s="5">
        <v>21</v>
      </c>
      <c r="B21" s="6">
        <v>12</v>
      </c>
      <c r="C21" s="7">
        <f t="shared" si="0"/>
        <v>15.5</v>
      </c>
      <c r="D21" s="8">
        <f t="shared" si="4"/>
        <v>5.5</v>
      </c>
      <c r="E21" s="6">
        <f t="shared" si="1"/>
        <v>30.25</v>
      </c>
      <c r="F21" s="6">
        <f t="shared" si="2"/>
        <v>2.8448275862068968</v>
      </c>
      <c r="G21" s="6">
        <f t="shared" si="3"/>
        <v>8.0930439952437592</v>
      </c>
      <c r="H21" s="6"/>
    </row>
    <row r="22" spans="1:17" x14ac:dyDescent="0.3">
      <c r="A22" s="5">
        <v>15</v>
      </c>
      <c r="B22" s="6">
        <v>13</v>
      </c>
      <c r="C22" s="7">
        <f t="shared" si="0"/>
        <v>17</v>
      </c>
      <c r="D22" s="8">
        <f t="shared" si="4"/>
        <v>-2</v>
      </c>
      <c r="E22" s="6">
        <f t="shared" si="1"/>
        <v>4</v>
      </c>
      <c r="F22" s="6">
        <f t="shared" si="2"/>
        <v>4.3448275862068968</v>
      </c>
      <c r="G22" s="6">
        <f t="shared" si="3"/>
        <v>18.877526753864448</v>
      </c>
      <c r="H22" s="6"/>
    </row>
    <row r="23" spans="1:17" x14ac:dyDescent="0.3">
      <c r="A23" s="5">
        <v>18</v>
      </c>
      <c r="B23" s="6">
        <v>13</v>
      </c>
      <c r="C23" s="7">
        <f t="shared" si="0"/>
        <v>17</v>
      </c>
      <c r="D23" s="8">
        <f t="shared" si="4"/>
        <v>1</v>
      </c>
      <c r="E23" s="6">
        <f t="shared" si="1"/>
        <v>1</v>
      </c>
      <c r="F23" s="6">
        <f t="shared" si="2"/>
        <v>4.3448275862068968</v>
      </c>
      <c r="G23" s="6">
        <f t="shared" si="3"/>
        <v>18.877526753864448</v>
      </c>
      <c r="H23" s="6"/>
    </row>
    <row r="24" spans="1:17" x14ac:dyDescent="0.3">
      <c r="A24" s="5">
        <v>27</v>
      </c>
      <c r="B24" s="6">
        <v>13</v>
      </c>
      <c r="C24" s="7">
        <f t="shared" si="0"/>
        <v>17</v>
      </c>
      <c r="D24" s="8">
        <f t="shared" si="4"/>
        <v>10</v>
      </c>
      <c r="E24" s="6">
        <f t="shared" si="1"/>
        <v>100</v>
      </c>
      <c r="F24" s="6">
        <f t="shared" si="2"/>
        <v>4.3448275862068968</v>
      </c>
      <c r="G24" s="6">
        <f t="shared" si="3"/>
        <v>18.877526753864448</v>
      </c>
      <c r="H24" s="6"/>
    </row>
    <row r="25" spans="1:17" x14ac:dyDescent="0.3">
      <c r="A25" s="5">
        <v>14</v>
      </c>
      <c r="B25" s="6">
        <v>14</v>
      </c>
      <c r="C25" s="7">
        <f t="shared" si="0"/>
        <v>18.500000000000004</v>
      </c>
      <c r="D25" s="8">
        <f t="shared" si="4"/>
        <v>-4.5000000000000036</v>
      </c>
      <c r="E25" s="6">
        <f t="shared" si="1"/>
        <v>20.250000000000032</v>
      </c>
      <c r="F25" s="6">
        <f t="shared" si="2"/>
        <v>5.8448275862069003</v>
      </c>
      <c r="G25" s="6">
        <f t="shared" si="3"/>
        <v>34.162009512485184</v>
      </c>
      <c r="H25" s="6"/>
    </row>
    <row r="26" spans="1:17" x14ac:dyDescent="0.3">
      <c r="A26" s="5">
        <v>16</v>
      </c>
      <c r="B26" s="6">
        <v>14</v>
      </c>
      <c r="C26" s="7">
        <f t="shared" si="0"/>
        <v>18.500000000000004</v>
      </c>
      <c r="D26" s="8">
        <f t="shared" si="4"/>
        <v>-2.5000000000000036</v>
      </c>
      <c r="E26" s="6">
        <f t="shared" si="1"/>
        <v>6.2500000000000178</v>
      </c>
      <c r="F26" s="6">
        <f t="shared" si="2"/>
        <v>5.8448275862069003</v>
      </c>
      <c r="G26" s="6">
        <f t="shared" si="3"/>
        <v>34.162009512485184</v>
      </c>
      <c r="H26" s="6"/>
    </row>
    <row r="27" spans="1:17" x14ac:dyDescent="0.3">
      <c r="A27" s="5">
        <v>16</v>
      </c>
      <c r="B27" s="6">
        <v>15</v>
      </c>
      <c r="C27" s="7">
        <f t="shared" si="0"/>
        <v>20.000000000000004</v>
      </c>
      <c r="D27" s="8">
        <f t="shared" si="4"/>
        <v>-4.0000000000000036</v>
      </c>
      <c r="E27" s="6">
        <f t="shared" si="1"/>
        <v>16.000000000000028</v>
      </c>
      <c r="F27" s="6">
        <f t="shared" si="2"/>
        <v>7.3448275862069003</v>
      </c>
      <c r="G27" s="6">
        <f t="shared" si="3"/>
        <v>53.946492271105882</v>
      </c>
      <c r="H27" s="6"/>
    </row>
    <row r="28" spans="1:17" x14ac:dyDescent="0.3">
      <c r="A28" s="5">
        <v>14</v>
      </c>
      <c r="B28" s="6">
        <v>16</v>
      </c>
      <c r="C28" s="7">
        <f t="shared" si="0"/>
        <v>21.500000000000004</v>
      </c>
      <c r="D28" s="8">
        <f t="shared" si="4"/>
        <v>-7.5000000000000036</v>
      </c>
      <c r="E28" s="6">
        <f t="shared" si="1"/>
        <v>56.250000000000057</v>
      </c>
      <c r="F28" s="6">
        <f t="shared" si="2"/>
        <v>8.8448275862069003</v>
      </c>
      <c r="G28" s="6">
        <f t="shared" si="3"/>
        <v>78.230975029726579</v>
      </c>
      <c r="H28" s="6"/>
    </row>
    <row r="29" spans="1:17" x14ac:dyDescent="0.3">
      <c r="A29" s="5">
        <v>19</v>
      </c>
      <c r="B29" s="6">
        <v>16</v>
      </c>
      <c r="C29" s="7">
        <f t="shared" si="0"/>
        <v>21.500000000000004</v>
      </c>
      <c r="D29" s="8">
        <f t="shared" si="4"/>
        <v>-2.5000000000000036</v>
      </c>
      <c r="E29" s="6">
        <f t="shared" si="1"/>
        <v>6.2500000000000178</v>
      </c>
      <c r="F29" s="6">
        <f t="shared" si="2"/>
        <v>8.8448275862069003</v>
      </c>
      <c r="G29" s="6">
        <f t="shared" si="3"/>
        <v>78.230975029726579</v>
      </c>
      <c r="H29" s="6"/>
    </row>
    <row r="30" spans="1:17" x14ac:dyDescent="0.3">
      <c r="A30" s="5">
        <v>34</v>
      </c>
      <c r="B30" s="6">
        <v>16</v>
      </c>
      <c r="C30" s="7">
        <f t="shared" si="0"/>
        <v>21.500000000000004</v>
      </c>
      <c r="D30" s="8">
        <f t="shared" si="4"/>
        <v>12.499999999999996</v>
      </c>
      <c r="E30" s="6">
        <f t="shared" si="1"/>
        <v>156.24999999999991</v>
      </c>
      <c r="F30" s="6">
        <f t="shared" si="2"/>
        <v>8.8448275862069003</v>
      </c>
      <c r="G30" s="6">
        <f t="shared" si="3"/>
        <v>78.230975029726579</v>
      </c>
      <c r="H30" s="6"/>
    </row>
    <row r="31" spans="1:17" x14ac:dyDescent="0.3">
      <c r="A31" s="6">
        <f>AVERAGE(A2:A30)</f>
        <v>12.655172413793103</v>
      </c>
      <c r="B31" s="6"/>
      <c r="C31" s="6"/>
      <c r="D31" s="6">
        <f>AVERAGE(D2:D30)</f>
        <v>0</v>
      </c>
      <c r="E31" s="6">
        <f>SUM(E2:E30)</f>
        <v>595.00000000000011</v>
      </c>
      <c r="F31" s="6"/>
      <c r="G31" s="6">
        <f>SUM(G2:G30)</f>
        <v>847.55172413793161</v>
      </c>
      <c r="H31" s="6"/>
    </row>
    <row r="32" spans="1:17" x14ac:dyDescent="0.3">
      <c r="A32" s="6"/>
      <c r="B32" s="6"/>
      <c r="C32" s="6"/>
      <c r="D32" s="6"/>
      <c r="E32" s="6"/>
      <c r="F32" s="6"/>
      <c r="G32" s="6">
        <f>E31+G31</f>
        <v>1442.5517241379316</v>
      </c>
      <c r="H32" s="6"/>
    </row>
    <row r="33" spans="1:8" x14ac:dyDescent="0.3">
      <c r="A33" s="6"/>
      <c r="B33" s="6"/>
      <c r="C33" s="6"/>
      <c r="D33" s="6"/>
      <c r="E33" s="6"/>
      <c r="F33" s="6"/>
      <c r="G33" s="6"/>
      <c r="H33" s="6"/>
    </row>
    <row r="34" spans="1:8" x14ac:dyDescent="0.3">
      <c r="A34" s="6"/>
      <c r="B34" s="6" t="s">
        <v>27</v>
      </c>
      <c r="C34" s="6">
        <f>1-(E31/(E31+G31))</f>
        <v>0.58753645360233309</v>
      </c>
      <c r="D34" s="6"/>
      <c r="E34" s="6"/>
      <c r="F34" s="6"/>
      <c r="G34" s="6"/>
      <c r="H34" s="6"/>
    </row>
    <row r="35" spans="1:8" x14ac:dyDescent="0.3">
      <c r="A35" s="6"/>
      <c r="B35" s="6"/>
      <c r="C35" s="6"/>
      <c r="D35" s="6"/>
      <c r="E35" s="6"/>
      <c r="F35" s="6"/>
      <c r="G35" s="6"/>
      <c r="H35" s="6"/>
    </row>
    <row r="36" spans="1:8" x14ac:dyDescent="0.3">
      <c r="A36" s="6"/>
      <c r="B36" s="6" t="s">
        <v>29</v>
      </c>
      <c r="C36" s="6">
        <f>1-((1-C34)*(29-1)/(29-1-1))</f>
        <v>0.57226002595797509</v>
      </c>
      <c r="D36" s="6"/>
      <c r="E36" s="6"/>
      <c r="F36" s="6"/>
      <c r="G36" s="6"/>
      <c r="H36" s="6"/>
    </row>
    <row r="37" spans="1:8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6"/>
      <c r="B38" s="6"/>
      <c r="C38" s="6"/>
      <c r="D38" s="6"/>
      <c r="E38" s="6"/>
      <c r="F38" s="6"/>
      <c r="G38" s="6"/>
      <c r="H38" s="6"/>
    </row>
    <row r="39" spans="1:8" x14ac:dyDescent="0.3">
      <c r="A39" s="6"/>
      <c r="B39" s="6"/>
      <c r="C39" s="6"/>
      <c r="D39" s="6"/>
      <c r="E39" s="6"/>
      <c r="F39" s="6"/>
      <c r="G39" s="6"/>
      <c r="H39" s="6"/>
    </row>
    <row r="40" spans="1:8" x14ac:dyDescent="0.3">
      <c r="A40" s="6"/>
      <c r="B40" s="6"/>
      <c r="C40" s="6"/>
      <c r="D40" s="6"/>
      <c r="E40" s="6"/>
      <c r="F40" s="6"/>
      <c r="G40" s="6"/>
      <c r="H40" s="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speed-j1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2019-10-22T01:39:04Z</dcterms:created>
  <dcterms:modified xsi:type="dcterms:W3CDTF">2019-10-22T02:43:42Z</dcterms:modified>
</cp:coreProperties>
</file>