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loudStation\标准化院\项目\EPD\灵敏度\"/>
    </mc:Choice>
  </mc:AlternateContent>
  <bookViews>
    <workbookView xWindow="0" yWindow="0" windowWidth="16380" windowHeight="6060" tabRatio="777"/>
  </bookViews>
  <sheets>
    <sheet name="资源采集清单系数（每kg）数据库提取参数" sheetId="1" r:id="rId1"/>
    <sheet name="特征化模型" sheetId="3" r:id="rId2"/>
    <sheet name="客户数据" sheetId="4" r:id="rId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39" i="4" l="1"/>
  <c r="Y38" i="4"/>
  <c r="P38" i="4" l="1"/>
  <c r="Q38" i="4"/>
  <c r="R38" i="4"/>
  <c r="S38" i="4"/>
  <c r="S39" i="4" s="1"/>
  <c r="T38" i="4"/>
  <c r="U38" i="4"/>
  <c r="V38" i="4"/>
  <c r="W38" i="4"/>
  <c r="W39" i="4" s="1"/>
  <c r="X38" i="4"/>
  <c r="J38" i="4"/>
  <c r="K38" i="4"/>
  <c r="L38" i="4"/>
  <c r="M38" i="4"/>
  <c r="M39" i="4" s="1"/>
  <c r="N38" i="4"/>
  <c r="C38" i="4"/>
  <c r="D38" i="4"/>
  <c r="E38" i="4"/>
  <c r="F38" i="4"/>
  <c r="F39" i="4" s="1"/>
  <c r="G38" i="4"/>
  <c r="H38" i="4"/>
  <c r="C39" i="4"/>
  <c r="D39" i="4"/>
  <c r="E39" i="4"/>
  <c r="G39" i="4"/>
  <c r="H39" i="4"/>
  <c r="I39" i="4"/>
  <c r="J39" i="4"/>
  <c r="K39" i="4"/>
  <c r="L39" i="4"/>
  <c r="N39" i="4"/>
  <c r="O39" i="4"/>
  <c r="P39" i="4"/>
  <c r="Q39" i="4"/>
  <c r="R39" i="4"/>
  <c r="T39" i="4"/>
  <c r="U39" i="4"/>
  <c r="V39" i="4"/>
  <c r="X3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B49" i="4"/>
  <c r="Y48" i="4"/>
  <c r="P48" i="4"/>
  <c r="Q48" i="4"/>
  <c r="R48" i="4"/>
  <c r="S48" i="4"/>
  <c r="T48" i="4"/>
  <c r="U48" i="4"/>
  <c r="V48" i="4"/>
  <c r="W48" i="4"/>
  <c r="X48" i="4"/>
  <c r="O48" i="4"/>
  <c r="J48" i="4"/>
  <c r="K48" i="4"/>
  <c r="L48" i="4"/>
  <c r="M48" i="4"/>
  <c r="N48" i="4"/>
  <c r="I48" i="4"/>
  <c r="C48" i="4"/>
  <c r="D48" i="4"/>
  <c r="E48" i="4"/>
  <c r="F48" i="4"/>
  <c r="G48" i="4"/>
  <c r="H48" i="4"/>
  <c r="B48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B47" i="4"/>
  <c r="Y46" i="4"/>
  <c r="P46" i="4"/>
  <c r="Q46" i="4"/>
  <c r="R46" i="4"/>
  <c r="S46" i="4"/>
  <c r="T46" i="4"/>
  <c r="U46" i="4"/>
  <c r="V46" i="4"/>
  <c r="W46" i="4"/>
  <c r="X46" i="4"/>
  <c r="O46" i="4"/>
  <c r="J46" i="4"/>
  <c r="K46" i="4"/>
  <c r="L46" i="4"/>
  <c r="M46" i="4"/>
  <c r="N46" i="4"/>
  <c r="I46" i="4"/>
  <c r="C46" i="4"/>
  <c r="D46" i="4"/>
  <c r="E46" i="4"/>
  <c r="F46" i="4"/>
  <c r="G46" i="4"/>
  <c r="H46" i="4"/>
  <c r="B46" i="4"/>
  <c r="Y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B45" i="4"/>
  <c r="Y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B43" i="4"/>
  <c r="Y44" i="4"/>
  <c r="P44" i="4"/>
  <c r="Q44" i="4"/>
  <c r="R44" i="4"/>
  <c r="S44" i="4"/>
  <c r="T44" i="4"/>
  <c r="U44" i="4"/>
  <c r="V44" i="4"/>
  <c r="W44" i="4"/>
  <c r="X44" i="4"/>
  <c r="O44" i="4"/>
  <c r="J44" i="4"/>
  <c r="K44" i="4"/>
  <c r="L44" i="4"/>
  <c r="M44" i="4"/>
  <c r="N44" i="4"/>
  <c r="I44" i="4"/>
  <c r="C44" i="4"/>
  <c r="D44" i="4"/>
  <c r="E44" i="4"/>
  <c r="F44" i="4"/>
  <c r="G44" i="4"/>
  <c r="H44" i="4"/>
  <c r="B44" i="4"/>
  <c r="Y40" i="4"/>
  <c r="Y42" i="4"/>
  <c r="P42" i="4"/>
  <c r="Q42" i="4"/>
  <c r="R42" i="4"/>
  <c r="S42" i="4"/>
  <c r="T42" i="4"/>
  <c r="U42" i="4"/>
  <c r="V42" i="4"/>
  <c r="W42" i="4"/>
  <c r="X42" i="4"/>
  <c r="O42" i="4"/>
  <c r="J42" i="4"/>
  <c r="K42" i="4"/>
  <c r="L42" i="4"/>
  <c r="M42" i="4"/>
  <c r="N42" i="4"/>
  <c r="I42" i="4"/>
  <c r="C42" i="4"/>
  <c r="D42" i="4"/>
  <c r="E42" i="4"/>
  <c r="F42" i="4"/>
  <c r="G42" i="4"/>
  <c r="H42" i="4"/>
  <c r="B42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B41" i="4"/>
  <c r="Y36" i="4"/>
  <c r="Y37" i="4" s="1"/>
  <c r="X40" i="4"/>
  <c r="P40" i="4"/>
  <c r="Q40" i="4"/>
  <c r="R40" i="4"/>
  <c r="S40" i="4"/>
  <c r="T40" i="4"/>
  <c r="U40" i="4"/>
  <c r="V40" i="4"/>
  <c r="W40" i="4"/>
  <c r="O40" i="4"/>
  <c r="J40" i="4"/>
  <c r="K40" i="4"/>
  <c r="L40" i="4"/>
  <c r="M40" i="4"/>
  <c r="N40" i="4"/>
  <c r="I40" i="4"/>
  <c r="C40" i="4"/>
  <c r="D40" i="4"/>
  <c r="E40" i="4"/>
  <c r="F40" i="4"/>
  <c r="G40" i="4"/>
  <c r="H40" i="4"/>
  <c r="B40" i="4"/>
  <c r="B39" i="4"/>
  <c r="O38" i="4"/>
  <c r="I38" i="4"/>
  <c r="I36" i="4"/>
  <c r="B38" i="4"/>
  <c r="U37" i="4"/>
  <c r="V37" i="4"/>
  <c r="W37" i="4"/>
  <c r="O37" i="4"/>
  <c r="P37" i="4"/>
  <c r="Q37" i="4"/>
  <c r="R37" i="4"/>
  <c r="S37" i="4"/>
  <c r="T37" i="4"/>
  <c r="I37" i="4"/>
  <c r="J37" i="4"/>
  <c r="K37" i="4"/>
  <c r="L37" i="4"/>
  <c r="M37" i="4"/>
  <c r="N37" i="4"/>
  <c r="C37" i="4"/>
  <c r="D37" i="4"/>
  <c r="E37" i="4"/>
  <c r="F37" i="4"/>
  <c r="G37" i="4"/>
  <c r="H37" i="4"/>
  <c r="B37" i="4"/>
  <c r="C16" i="4"/>
  <c r="C17" i="4"/>
  <c r="C18" i="4"/>
  <c r="C19" i="4"/>
  <c r="C20" i="4"/>
  <c r="C21" i="4"/>
  <c r="C15" i="4"/>
  <c r="X36" i="4" s="1"/>
  <c r="X37" i="4" s="1"/>
  <c r="B22" i="4"/>
  <c r="V36" i="4"/>
  <c r="W36" i="4"/>
  <c r="I26" i="4"/>
  <c r="U36" i="4"/>
  <c r="P36" i="4"/>
  <c r="Q36" i="4"/>
  <c r="R36" i="4"/>
  <c r="S36" i="4"/>
  <c r="T36" i="4"/>
  <c r="O36" i="4"/>
  <c r="J36" i="4"/>
  <c r="K36" i="4"/>
  <c r="L36" i="4"/>
  <c r="M36" i="4"/>
  <c r="N36" i="4"/>
  <c r="C36" i="4"/>
  <c r="D36" i="4"/>
  <c r="E36" i="4"/>
  <c r="F36" i="4"/>
  <c r="G36" i="4"/>
  <c r="H36" i="4"/>
  <c r="B36" i="4"/>
</calcChain>
</file>

<file path=xl/sharedStrings.xml><?xml version="1.0" encoding="utf-8"?>
<sst xmlns="http://schemas.openxmlformats.org/spreadsheetml/2006/main" count="230" uniqueCount="139">
  <si>
    <t>物质</t>
  </si>
  <si>
    <t>单位</t>
  </si>
  <si>
    <t>石灰石</t>
  </si>
  <si>
    <t>二氧化碳</t>
  </si>
  <si>
    <t>二氧化硫</t>
  </si>
  <si>
    <t>氮氧化合物</t>
  </si>
  <si>
    <r>
      <rPr>
        <sz val="10"/>
        <color rgb="FF000000"/>
        <rFont val="微软雅黑"/>
        <family val="2"/>
        <charset val="134"/>
      </rPr>
      <t>kg CO</t>
    </r>
    <r>
      <rPr>
        <vertAlign val="subscript"/>
        <sz val="11"/>
        <color rgb="FF000000"/>
        <rFont val="Tahoma"/>
        <family val="2"/>
        <charset val="1"/>
      </rPr>
      <t>2</t>
    </r>
    <r>
      <rPr>
        <sz val="11"/>
        <color rgb="FF000000"/>
        <rFont val="Tahoma"/>
        <family val="2"/>
        <charset val="1"/>
      </rPr>
      <t xml:space="preserve"> eq</t>
    </r>
  </si>
  <si>
    <t>数值</t>
  </si>
  <si>
    <r>
      <rPr>
        <sz val="10"/>
        <color rgb="FF000000"/>
        <rFont val="微软雅黑"/>
        <family val="2"/>
        <charset val="134"/>
      </rPr>
      <t>kg C</t>
    </r>
    <r>
      <rPr>
        <vertAlign val="subscript"/>
        <sz val="11"/>
        <rFont val="Tahoma"/>
        <family val="2"/>
        <charset val="134"/>
      </rPr>
      <t>2</t>
    </r>
    <r>
      <rPr>
        <sz val="11"/>
        <rFont val="Tahoma"/>
        <family val="2"/>
        <charset val="134"/>
      </rPr>
      <t>H</t>
    </r>
    <r>
      <rPr>
        <vertAlign val="subscript"/>
        <sz val="11"/>
        <rFont val="Tahoma"/>
        <family val="2"/>
        <charset val="134"/>
      </rPr>
      <t>4</t>
    </r>
    <r>
      <rPr>
        <sz val="11"/>
        <rFont val="Tahoma"/>
        <family val="2"/>
        <charset val="134"/>
      </rPr>
      <t xml:space="preserve"> eq</t>
    </r>
  </si>
  <si>
    <r>
      <rPr>
        <sz val="10"/>
        <color rgb="FF000000"/>
        <rFont val="微软雅黑"/>
        <family val="2"/>
        <charset val="134"/>
      </rPr>
      <t>kg SO</t>
    </r>
    <r>
      <rPr>
        <vertAlign val="subscript"/>
        <sz val="11"/>
        <rFont val="Tahoma"/>
        <family val="2"/>
        <charset val="134"/>
      </rPr>
      <t>2</t>
    </r>
    <r>
      <rPr>
        <sz val="11"/>
        <rFont val="Tahoma"/>
        <family val="2"/>
        <charset val="134"/>
      </rPr>
      <t xml:space="preserve"> eq</t>
    </r>
  </si>
  <si>
    <t>kg coal</t>
  </si>
  <si>
    <t>石英类</t>
  </si>
  <si>
    <t>高岭土</t>
  </si>
  <si>
    <t>长石</t>
  </si>
  <si>
    <t>滑石</t>
  </si>
  <si>
    <t>硅石灰</t>
  </si>
  <si>
    <t>水玻璃</t>
  </si>
  <si>
    <t>t/t</t>
  </si>
  <si>
    <t>t/HWH</t>
  </si>
  <si>
    <t>运输</t>
    <phoneticPr fontId="11" type="noConversion"/>
  </si>
  <si>
    <t>生产制造阶段</t>
    <phoneticPr fontId="11" type="noConversion"/>
  </si>
  <si>
    <t>原材料采集阶段_资源</t>
    <phoneticPr fontId="11" type="noConversion"/>
  </si>
  <si>
    <t>原材料采集阶段_能源</t>
    <phoneticPr fontId="11" type="noConversion"/>
  </si>
  <si>
    <t>销售阶段</t>
    <phoneticPr fontId="11" type="noConversion"/>
  </si>
  <si>
    <t>全球变暖</t>
    <phoneticPr fontId="11" type="noConversion"/>
  </si>
  <si>
    <t>光化学烟雾</t>
    <phoneticPr fontId="11" type="noConversion"/>
  </si>
  <si>
    <t>酸化效应</t>
    <phoneticPr fontId="11" type="noConversion"/>
  </si>
  <si>
    <t>富营养化</t>
    <phoneticPr fontId="11" type="noConversion"/>
  </si>
  <si>
    <t>不可再生资源消耗</t>
    <phoneticPr fontId="11" type="noConversion"/>
  </si>
  <si>
    <t>中国化石能源消耗</t>
    <phoneticPr fontId="11" type="noConversion"/>
  </si>
  <si>
    <t>光化学烟雾(POCP)</t>
  </si>
  <si>
    <t>光化学烟雾(POCP)</t>
    <phoneticPr fontId="11" type="noConversion"/>
  </si>
  <si>
    <t>酸化效应(AP)</t>
  </si>
  <si>
    <t>富营养化(EP)</t>
    <phoneticPr fontId="11" type="noConversion"/>
  </si>
  <si>
    <t>不可再生资源消耗(ADP)</t>
  </si>
  <si>
    <t>中国化石能源消耗(CADP)</t>
  </si>
  <si>
    <t>中国化石能源消耗(CADP)</t>
    <phoneticPr fontId="11" type="noConversion"/>
  </si>
  <si>
    <t>固废</t>
    <phoneticPr fontId="11" type="noConversion"/>
  </si>
  <si>
    <t>不可再生资源消耗(ADP)</t>
    <phoneticPr fontId="11" type="noConversion"/>
  </si>
  <si>
    <r>
      <t xml:space="preserve">kg antimony </t>
    </r>
    <r>
      <rPr>
        <sz val="11"/>
        <rFont val="Microsoft YaHei"/>
        <family val="2"/>
        <charset val="1"/>
      </rPr>
      <t>锑</t>
    </r>
    <r>
      <rPr>
        <sz val="11"/>
        <rFont val="微软雅黑"/>
        <family val="2"/>
        <charset val="134"/>
      </rPr>
      <t xml:space="preserve"> </t>
    </r>
    <r>
      <rPr>
        <sz val="11"/>
        <rFont val="Tahoma"/>
        <family val="2"/>
        <charset val="1"/>
      </rPr>
      <t>eq</t>
    </r>
  </si>
  <si>
    <t>富营养化(EP)</t>
    <phoneticPr fontId="11" type="noConversion"/>
  </si>
  <si>
    <r>
      <t>kg PO</t>
    </r>
    <r>
      <rPr>
        <vertAlign val="subscript"/>
        <sz val="11"/>
        <rFont val="Tahoma"/>
        <family val="2"/>
        <charset val="134"/>
      </rPr>
      <t>44- eq</t>
    </r>
    <r>
      <rPr>
        <sz val="11"/>
        <color rgb="FFFF0000"/>
        <rFont val="Tahoma"/>
        <family val="2"/>
        <charset val="134"/>
      </rPr>
      <t/>
    </r>
  </si>
  <si>
    <r>
      <rPr>
        <sz val="10"/>
        <color rgb="FF000000"/>
        <rFont val="微软雅黑"/>
        <family val="2"/>
        <charset val="134"/>
      </rPr>
      <t>kg SO</t>
    </r>
    <r>
      <rPr>
        <vertAlign val="subscript"/>
        <sz val="11"/>
        <rFont val="Tahoma"/>
        <family val="2"/>
        <charset val="134"/>
      </rPr>
      <t>3 eq</t>
    </r>
    <r>
      <rPr>
        <sz val="11"/>
        <rFont val="Tahoma"/>
        <family val="2"/>
        <charset val="134"/>
      </rPr>
      <t/>
    </r>
  </si>
  <si>
    <t>酸化效应(AP)</t>
    <phoneticPr fontId="11" type="noConversion"/>
  </si>
  <si>
    <r>
      <rPr>
        <sz val="10"/>
        <color rgb="FF000000"/>
        <rFont val="微软雅黑"/>
        <family val="2"/>
        <charset val="134"/>
      </rPr>
      <t>kg C</t>
    </r>
    <r>
      <rPr>
        <vertAlign val="subscript"/>
        <sz val="11"/>
        <rFont val="Tahoma"/>
        <family val="2"/>
        <charset val="134"/>
      </rPr>
      <t>2</t>
    </r>
    <r>
      <rPr>
        <sz val="11"/>
        <rFont val="Tahoma"/>
        <family val="2"/>
        <charset val="134"/>
      </rPr>
      <t>H</t>
    </r>
    <r>
      <rPr>
        <vertAlign val="subscript"/>
        <sz val="11"/>
        <rFont val="Tahoma"/>
        <family val="2"/>
        <charset val="134"/>
      </rPr>
      <t>5 eq</t>
    </r>
    <r>
      <rPr>
        <sz val="11"/>
        <rFont val="Tahoma"/>
        <family val="2"/>
        <charset val="134"/>
      </rPr>
      <t/>
    </r>
  </si>
  <si>
    <r>
      <rPr>
        <sz val="10"/>
        <color rgb="FF000000"/>
        <rFont val="微软雅黑"/>
        <family val="2"/>
        <charset val="134"/>
      </rPr>
      <t>kg CO</t>
    </r>
    <r>
      <rPr>
        <vertAlign val="subscript"/>
        <sz val="11"/>
        <color rgb="FF000000"/>
        <rFont val="Tahoma"/>
        <family val="2"/>
        <charset val="1"/>
      </rPr>
      <t>3 eq</t>
    </r>
    <r>
      <rPr>
        <sz val="11"/>
        <color rgb="FF000000"/>
        <rFont val="Tahoma"/>
        <family val="2"/>
        <charset val="1"/>
      </rPr>
      <t/>
    </r>
  </si>
  <si>
    <t>全球变暖(GWP)</t>
    <phoneticPr fontId="11" type="noConversion"/>
  </si>
  <si>
    <r>
      <t>kg CO</t>
    </r>
    <r>
      <rPr>
        <vertAlign val="subscript"/>
        <sz val="11"/>
        <color rgb="FF000000"/>
        <rFont val="Tahoma"/>
        <family val="2"/>
        <charset val="1"/>
      </rPr>
      <t>2</t>
    </r>
    <r>
      <rPr>
        <sz val="11"/>
        <color rgb="FF000000"/>
        <rFont val="Tahoma"/>
        <family val="2"/>
        <charset val="1"/>
      </rPr>
      <t xml:space="preserve"> eq</t>
    </r>
    <phoneticPr fontId="11" type="noConversion"/>
  </si>
  <si>
    <r>
      <t>kg C</t>
    </r>
    <r>
      <rPr>
        <vertAlign val="subscript"/>
        <sz val="11"/>
        <rFont val="Tahoma"/>
        <family val="2"/>
        <charset val="134"/>
      </rPr>
      <t>2</t>
    </r>
    <r>
      <rPr>
        <sz val="11"/>
        <rFont val="Tahoma"/>
        <family val="2"/>
        <charset val="134"/>
      </rPr>
      <t>H</t>
    </r>
    <r>
      <rPr>
        <vertAlign val="subscript"/>
        <sz val="11"/>
        <rFont val="Tahoma"/>
        <family val="2"/>
        <charset val="134"/>
      </rPr>
      <t>4</t>
    </r>
    <r>
      <rPr>
        <sz val="11"/>
        <rFont val="Tahoma"/>
        <family val="2"/>
        <charset val="134"/>
      </rPr>
      <t xml:space="preserve"> eq</t>
    </r>
    <phoneticPr fontId="11" type="noConversion"/>
  </si>
  <si>
    <t>烟煤_能源</t>
    <phoneticPr fontId="11" type="noConversion"/>
  </si>
  <si>
    <t>煤粉_能源</t>
    <phoneticPr fontId="11" type="noConversion"/>
  </si>
  <si>
    <t>焦碳_能源</t>
    <phoneticPr fontId="11" type="noConversion"/>
  </si>
  <si>
    <t>液化石油气_能源</t>
    <phoneticPr fontId="11" type="noConversion"/>
  </si>
  <si>
    <t>柴油_能源</t>
    <phoneticPr fontId="11" type="noConversion"/>
  </si>
  <si>
    <t>电力_能源</t>
    <phoneticPr fontId="11" type="noConversion"/>
  </si>
  <si>
    <t>烟煤_生产</t>
    <phoneticPr fontId="11" type="noConversion"/>
  </si>
  <si>
    <t>煤粉_生产</t>
    <phoneticPr fontId="11" type="noConversion"/>
  </si>
  <si>
    <t>焦碳_生产</t>
    <phoneticPr fontId="11" type="noConversion"/>
  </si>
  <si>
    <t>液化石油气_生产</t>
    <phoneticPr fontId="11" type="noConversion"/>
  </si>
  <si>
    <t>柴油_生产</t>
    <phoneticPr fontId="11" type="noConversion"/>
  </si>
  <si>
    <t>电力_生产</t>
    <phoneticPr fontId="11" type="noConversion"/>
  </si>
  <si>
    <t>t/(t*km)</t>
    <phoneticPr fontId="11" type="noConversion"/>
  </si>
  <si>
    <t>600×600陶瓷砖(t)</t>
    <phoneticPr fontId="11" type="noConversion"/>
  </si>
  <si>
    <t>600×600陶瓷砖(m2)</t>
    <phoneticPr fontId="11" type="noConversion"/>
  </si>
  <si>
    <t>600*600瓷质砖</t>
  </si>
  <si>
    <t>800*800瓷质砖</t>
  </si>
  <si>
    <t>600*900瓷质砖</t>
  </si>
  <si>
    <t>600*1200瓷质砖</t>
  </si>
  <si>
    <t>300*300小地砖</t>
  </si>
  <si>
    <t>300*600瓷片</t>
  </si>
  <si>
    <t>900*1800薄板</t>
  </si>
  <si>
    <t>水玻璃添加剂</t>
  </si>
  <si>
    <t>烟煤</t>
  </si>
  <si>
    <t>煤粉</t>
  </si>
  <si>
    <t>焦碳</t>
  </si>
  <si>
    <t>液化石油气</t>
  </si>
  <si>
    <t>柴油</t>
  </si>
  <si>
    <t>原材料</t>
    <phoneticPr fontId="11" type="noConversion"/>
  </si>
  <si>
    <t>产成品</t>
    <phoneticPr fontId="11" type="noConversion"/>
  </si>
  <si>
    <t>%</t>
    <phoneticPr fontId="11" type="noConversion"/>
  </si>
  <si>
    <t>能源物质</t>
  </si>
  <si>
    <t>电力</t>
  </si>
  <si>
    <t>耗用量(t)</t>
    <phoneticPr fontId="11" type="noConversion"/>
  </si>
  <si>
    <t>CO2(t)</t>
    <phoneticPr fontId="11" type="noConversion"/>
  </si>
  <si>
    <t>运输(km)</t>
    <phoneticPr fontId="11" type="noConversion"/>
  </si>
  <si>
    <t>固体废物(t)</t>
    <phoneticPr fontId="11" type="noConversion"/>
  </si>
  <si>
    <t>总产量重量(t)</t>
    <phoneticPr fontId="11" type="noConversion"/>
  </si>
  <si>
    <t>面积(万平方数)</t>
    <phoneticPr fontId="11" type="noConversion"/>
  </si>
  <si>
    <t>800×800陶瓷砖(t)</t>
    <phoneticPr fontId="11" type="noConversion"/>
  </si>
  <si>
    <t>800×800陶瓷砖(m2)</t>
    <phoneticPr fontId="11" type="noConversion"/>
  </si>
  <si>
    <t>600*900陶瓷砖(t)</t>
    <phoneticPr fontId="11" type="noConversion"/>
  </si>
  <si>
    <t>600*900陶瓷砖(m2)</t>
    <phoneticPr fontId="11" type="noConversion"/>
  </si>
  <si>
    <t>600*1200陶瓷砖(t)</t>
    <phoneticPr fontId="11" type="noConversion"/>
  </si>
  <si>
    <t>600*1200陶瓷砖(m2)</t>
    <phoneticPr fontId="11" type="noConversion"/>
  </si>
  <si>
    <t>300*300小地砖(t)</t>
    <phoneticPr fontId="11" type="noConversion"/>
  </si>
  <si>
    <t>300*300小地砖(m2)</t>
    <phoneticPr fontId="11" type="noConversion"/>
  </si>
  <si>
    <t>300*600瓷片(t)</t>
    <phoneticPr fontId="11" type="noConversion"/>
  </si>
  <si>
    <t>300*600瓷片(m2)</t>
    <phoneticPr fontId="11" type="noConversion"/>
  </si>
  <si>
    <t>900*1800薄板(t)</t>
    <phoneticPr fontId="11" type="noConversion"/>
  </si>
  <si>
    <t>900*1800薄板(m2)</t>
    <phoneticPr fontId="11" type="noConversion"/>
  </si>
  <si>
    <t>生铁</t>
  </si>
  <si>
    <t>铝土矿</t>
  </si>
  <si>
    <t>一氧化碳</t>
  </si>
  <si>
    <t>氨气</t>
  </si>
  <si>
    <t>VOC</t>
  </si>
  <si>
    <t>磷酸盐</t>
  </si>
  <si>
    <t>总氮</t>
  </si>
  <si>
    <t>COD</t>
  </si>
  <si>
    <t>钢铁</t>
  </si>
  <si>
    <t>铝和铝合金</t>
  </si>
  <si>
    <t>纸箱</t>
  </si>
  <si>
    <t>EPS</t>
  </si>
  <si>
    <t>kg</t>
  </si>
  <si>
    <t>固废</t>
  </si>
  <si>
    <t>销售</t>
  </si>
  <si>
    <r>
      <rPr>
        <sz val="10"/>
        <color rgb="FF000000"/>
        <rFont val="微软雅黑"/>
        <family val="2"/>
        <charset val="134"/>
      </rPr>
      <t>kg CO</t>
    </r>
    <r>
      <rPr>
        <vertAlign val="subscript"/>
        <sz val="11"/>
        <color rgb="FF000000"/>
        <rFont val="Tahoma"/>
        <family val="2"/>
      </rPr>
      <t>2</t>
    </r>
    <r>
      <rPr>
        <sz val="11"/>
        <color rgb="FF000000"/>
        <rFont val="Tahoma"/>
        <family val="2"/>
      </rPr>
      <t xml:space="preserve"> eq</t>
    </r>
  </si>
  <si>
    <t>kg C2H4 eq</t>
  </si>
  <si>
    <t>总磷</t>
  </si>
  <si>
    <t>kg PO43- eq</t>
  </si>
  <si>
    <t>kg antimony 锑 eq</t>
  </si>
  <si>
    <t>氨气</t>
    <phoneticPr fontId="11" type="noConversion"/>
  </si>
  <si>
    <t>总磷</t>
    <phoneticPr fontId="11" type="noConversion"/>
  </si>
  <si>
    <t>Cu</t>
  </si>
  <si>
    <t>陶瓷</t>
  </si>
  <si>
    <t>JZT-C1T06X</t>
  </si>
  <si>
    <t>天然气</t>
    <phoneticPr fontId="11" type="noConversion"/>
  </si>
  <si>
    <t>CO</t>
    <phoneticPr fontId="11" type="noConversion"/>
  </si>
  <si>
    <t>甲烷</t>
    <phoneticPr fontId="11" type="noConversion"/>
  </si>
  <si>
    <t>氮氧化合物</t>
    <phoneticPr fontId="11" type="noConversion"/>
  </si>
  <si>
    <t>原煤</t>
    <phoneticPr fontId="11" type="noConversion"/>
  </si>
  <si>
    <t>原油</t>
    <phoneticPr fontId="11" type="noConversion"/>
  </si>
  <si>
    <t>原煤</t>
    <phoneticPr fontId="11" type="noConversion"/>
  </si>
  <si>
    <t>原油</t>
    <phoneticPr fontId="11" type="noConversion"/>
  </si>
  <si>
    <t>原油</t>
    <phoneticPr fontId="11" type="noConversion"/>
  </si>
  <si>
    <t>甲烷</t>
    <phoneticPr fontId="11" type="noConversion"/>
  </si>
  <si>
    <t>原材料阶段</t>
    <phoneticPr fontId="11" type="noConversion"/>
  </si>
  <si>
    <t>生产阶段</t>
    <phoneticPr fontId="11" type="noConversion"/>
  </si>
  <si>
    <t>使用阶段</t>
    <phoneticPr fontId="11" type="noConversion"/>
  </si>
  <si>
    <t>NOx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</si>
</sst>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rgb="FF000000"/>
      <name val="等线"/>
      <family val="2"/>
      <charset val="1"/>
    </font>
    <font>
      <sz val="11"/>
      <color rgb="FF000000"/>
      <name val="微软雅黑"/>
      <family val="2"/>
      <charset val="134"/>
    </font>
    <font>
      <b/>
      <sz val="10.5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vertAlign val="subscript"/>
      <sz val="11"/>
      <color rgb="FF000000"/>
      <name val="Tahoma"/>
      <family val="2"/>
      <charset val="1"/>
    </font>
    <font>
      <sz val="11"/>
      <color rgb="FF000000"/>
      <name val="Tahoma"/>
      <family val="2"/>
      <charset val="1"/>
    </font>
    <font>
      <sz val="10.5"/>
      <name val="微软雅黑"/>
      <family val="2"/>
      <charset val="134"/>
    </font>
    <font>
      <vertAlign val="subscript"/>
      <sz val="11"/>
      <name val="Tahoma"/>
      <family val="2"/>
      <charset val="134"/>
    </font>
    <font>
      <sz val="11"/>
      <name val="Tahoma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1"/>
      <color rgb="FFFF0000"/>
      <name val="Tahoma"/>
      <family val="2"/>
      <charset val="134"/>
    </font>
    <font>
      <sz val="10"/>
      <name val="微软雅黑"/>
      <family val="2"/>
      <charset val="134"/>
    </font>
    <font>
      <sz val="11"/>
      <name val="Microsoft YaHei"/>
      <family val="2"/>
      <charset val="1"/>
    </font>
    <font>
      <sz val="11"/>
      <name val="Tahoma"/>
      <family val="2"/>
      <charset val="1"/>
    </font>
    <font>
      <sz val="10"/>
      <color theme="0"/>
      <name val="微软雅黑"/>
      <family val="2"/>
      <charset val="134"/>
    </font>
    <font>
      <vertAlign val="subscript"/>
      <sz val="11"/>
      <color rgb="FF000000"/>
      <name val="Tahoma"/>
      <family val="2"/>
    </font>
    <font>
      <sz val="11"/>
      <color rgb="FF000000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5" tint="0.59999389629810485"/>
        <bgColor rgb="FFD7E4BD"/>
      </patternFill>
    </fill>
    <fill>
      <patternFill patternType="solid">
        <fgColor theme="5" tint="0.59999389629810485"/>
        <bgColor rgb="FFDDDDDD"/>
      </patternFill>
    </fill>
    <fill>
      <patternFill patternType="solid">
        <fgColor theme="6" tint="0.39997558519241921"/>
        <bgColor rgb="FFD7E4BD"/>
      </patternFill>
    </fill>
    <fill>
      <patternFill patternType="solid">
        <fgColor theme="6" tint="0.39997558519241921"/>
        <bgColor rgb="FFDDDDDD"/>
      </patternFill>
    </fill>
    <fill>
      <patternFill patternType="solid">
        <fgColor theme="7" tint="0.59999389629810485"/>
        <bgColor rgb="FFD7E4BD"/>
      </patternFill>
    </fill>
    <fill>
      <patternFill patternType="solid">
        <fgColor theme="7" tint="0.59999389629810485"/>
        <bgColor rgb="FFDDDDDD"/>
      </patternFill>
    </fill>
    <fill>
      <patternFill patternType="solid">
        <fgColor theme="8" tint="0.39997558519241921"/>
        <bgColor rgb="FFD7E4BD"/>
      </patternFill>
    </fill>
    <fill>
      <patternFill patternType="solid">
        <fgColor theme="8" tint="0.39997558519241921"/>
        <bgColor rgb="FFDDDDDD"/>
      </patternFill>
    </fill>
    <fill>
      <patternFill patternType="solid">
        <fgColor theme="9" tint="0.59999389629810485"/>
        <bgColor rgb="FFD7E4BD"/>
      </patternFill>
    </fill>
    <fill>
      <patternFill patternType="solid">
        <fgColor theme="9" tint="0.59999389629810485"/>
        <bgColor rgb="FFDDDDDD"/>
      </patternFill>
    </fill>
    <fill>
      <patternFill patternType="solid">
        <fgColor theme="6" tint="0.59999389629810485"/>
        <bgColor rgb="FFDDDDDD"/>
      </patternFill>
    </fill>
    <fill>
      <patternFill patternType="solid">
        <fgColor theme="1"/>
        <bgColor rgb="FFDDDDDD"/>
      </patternFill>
    </fill>
    <fill>
      <patternFill patternType="solid">
        <fgColor theme="3" tint="0.59999389629810485"/>
        <bgColor rgb="FFD7E4BD"/>
      </patternFill>
    </fill>
    <fill>
      <patternFill patternType="solid">
        <fgColor theme="3" tint="0.59999389629810485"/>
        <bgColor rgb="FFDDDDDD"/>
      </patternFill>
    </fill>
    <fill>
      <patternFill patternType="solid">
        <fgColor theme="6" tint="0.59999389629810485"/>
        <bgColor rgb="FFD7E4BD"/>
      </patternFill>
    </fill>
    <fill>
      <patternFill patternType="solid">
        <fgColor theme="8" tint="0.59999389629810485"/>
        <bgColor rgb="FFD7E4BD"/>
      </patternFill>
    </fill>
    <fill>
      <patternFill patternType="solid">
        <fgColor theme="8" tint="0.59999389629810485"/>
        <bgColor rgb="FFDDDDDD"/>
      </patternFill>
    </fill>
    <fill>
      <patternFill patternType="solid">
        <fgColor theme="8" tint="0.39994506668294322"/>
        <bgColor rgb="FFDDDDDD"/>
      </patternFill>
    </fill>
    <fill>
      <patternFill patternType="solid">
        <fgColor theme="4" tint="0.79998168889431442"/>
        <bgColor rgb="FFD7E4BD"/>
      </patternFill>
    </fill>
    <fill>
      <patternFill patternType="solid">
        <fgColor theme="4" tint="0.79998168889431442"/>
        <bgColor rgb="FF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4" fillId="3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/>
    </xf>
    <xf numFmtId="0" fontId="4" fillId="7" borderId="0" xfId="0" applyFont="1" applyFill="1" applyBorder="1" applyAlignment="1">
      <alignment horizontal="center" vertical="center" wrapText="1"/>
    </xf>
    <xf numFmtId="0" fontId="4" fillId="11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/>
    <xf numFmtId="0" fontId="4" fillId="9" borderId="0" xfId="0" applyFont="1" applyFill="1" applyBorder="1" applyAlignment="1">
      <alignment horizontal="center" vertical="top" wrapText="1"/>
    </xf>
    <xf numFmtId="11" fontId="4" fillId="9" borderId="0" xfId="0" applyNumberFormat="1" applyFont="1" applyFill="1" applyBorder="1" applyAlignment="1">
      <alignment horizontal="center" vertical="center" wrapText="1"/>
    </xf>
    <xf numFmtId="0" fontId="4" fillId="10" borderId="0" xfId="0" applyFont="1" applyFill="1" applyBorder="1" applyAlignment="1">
      <alignment horizontal="center" vertical="top" wrapText="1"/>
    </xf>
    <xf numFmtId="0" fontId="4" fillId="11" borderId="0" xfId="0" applyFont="1" applyFill="1" applyBorder="1" applyAlignment="1">
      <alignment horizontal="center" vertical="top" wrapText="1"/>
    </xf>
    <xf numFmtId="0" fontId="16" fillId="13" borderId="0" xfId="0" applyFont="1" applyFill="1" applyBorder="1" applyAlignment="1">
      <alignment horizontal="center" vertical="top" wrapText="1"/>
    </xf>
    <xf numFmtId="0" fontId="16" fillId="13" borderId="0" xfId="0" applyFont="1" applyFill="1" applyBorder="1" applyAlignment="1">
      <alignment horizontal="center" vertical="center" wrapText="1"/>
    </xf>
    <xf numFmtId="0" fontId="4" fillId="15" borderId="0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4" fillId="18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9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/>
    </xf>
    <xf numFmtId="0" fontId="4" fillId="19" borderId="0" xfId="0" applyFont="1" applyFill="1" applyBorder="1" applyAlignment="1">
      <alignment horizontal="center" vertical="top" wrapText="1"/>
    </xf>
    <xf numFmtId="11" fontId="4" fillId="5" borderId="0" xfId="0" applyNumberFormat="1" applyFont="1" applyFill="1" applyBorder="1" applyAlignment="1">
      <alignment horizontal="center" vertical="center" wrapText="1"/>
    </xf>
    <xf numFmtId="11" fontId="4" fillId="3" borderId="0" xfId="0" applyNumberFormat="1" applyFont="1" applyFill="1" applyBorder="1" applyAlignment="1">
      <alignment horizontal="center" vertical="center" wrapText="1"/>
    </xf>
    <xf numFmtId="11" fontId="4" fillId="7" borderId="0" xfId="0" applyNumberFormat="1" applyFont="1" applyFill="1" applyBorder="1" applyAlignment="1">
      <alignment horizontal="center" vertical="center" wrapText="1"/>
    </xf>
    <xf numFmtId="0" fontId="4" fillId="21" borderId="0" xfId="0" applyFont="1" applyFill="1" applyBorder="1" applyAlignment="1">
      <alignment horizontal="center" vertical="center" wrapText="1"/>
    </xf>
    <xf numFmtId="11" fontId="4" fillId="21" borderId="0" xfId="0" applyNumberFormat="1" applyFont="1" applyFill="1" applyBorder="1" applyAlignment="1">
      <alignment horizontal="center" vertical="center" wrapText="1"/>
    </xf>
    <xf numFmtId="11" fontId="13" fillId="12" borderId="0" xfId="0" applyNumberFormat="1" applyFont="1" applyFill="1" applyBorder="1" applyAlignment="1">
      <alignment horizontal="center" vertical="center" wrapText="1"/>
    </xf>
    <xf numFmtId="11" fontId="16" fillId="13" borderId="0" xfId="0" applyNumberFormat="1" applyFont="1" applyFill="1" applyBorder="1" applyAlignment="1">
      <alignment horizontal="center" vertical="top" wrapText="1"/>
    </xf>
    <xf numFmtId="11" fontId="1" fillId="0" borderId="0" xfId="0" applyNumberFormat="1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0" borderId="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0" fontId="1" fillId="17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7" fillId="14" borderId="0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 vertical="top" wrapText="1"/>
    </xf>
    <xf numFmtId="0" fontId="10" fillId="6" borderId="0" xfId="0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C616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C28"/>
  <sheetViews>
    <sheetView tabSelected="1" zoomScale="55" zoomScaleNormal="55" workbookViewId="0">
      <pane xSplit="1" topLeftCell="B1" activePane="topRight" state="frozen"/>
      <selection pane="topRight" activeCell="P3" sqref="P3"/>
    </sheetView>
  </sheetViews>
  <sheetFormatPr defaultRowHeight="16.5" customHeight="1"/>
  <cols>
    <col min="1" max="1" width="23.58203125" style="1" customWidth="1"/>
    <col min="2" max="5" width="11.75" style="1" bestFit="1" customWidth="1"/>
    <col min="6" max="7" width="9.1640625" style="1" bestFit="1" customWidth="1"/>
    <col min="8" max="9" width="11.75" style="1" bestFit="1" customWidth="1"/>
    <col min="10" max="10" width="8.75" style="1" bestFit="1" customWidth="1"/>
    <col min="11" max="11" width="20.33203125" style="1" customWidth="1"/>
    <col min="12" max="12" width="8.75" style="1" bestFit="1" customWidth="1"/>
    <col min="13" max="13" width="14.5" style="1" customWidth="1"/>
    <col min="14" max="14" width="12.25" style="1" customWidth="1"/>
    <col min="15" max="1017" width="9.08203125" style="1"/>
  </cols>
  <sheetData>
    <row r="1" spans="1:16" ht="16.5" customHeight="1">
      <c r="A1" s="8"/>
      <c r="B1" s="33" t="s">
        <v>135</v>
      </c>
      <c r="C1" s="33"/>
      <c r="D1" s="33"/>
      <c r="E1" s="33"/>
      <c r="F1" s="33"/>
      <c r="G1" s="33"/>
      <c r="H1" s="34" t="s">
        <v>136</v>
      </c>
      <c r="I1" s="34"/>
      <c r="J1" s="34"/>
      <c r="K1" s="34"/>
      <c r="L1" s="34"/>
      <c r="M1" s="5" t="s">
        <v>23</v>
      </c>
      <c r="N1" s="35" t="s">
        <v>137</v>
      </c>
      <c r="O1" s="35"/>
      <c r="P1" s="35"/>
    </row>
    <row r="2" spans="1:16" ht="22.5" customHeight="1">
      <c r="A2" s="9" t="s">
        <v>0</v>
      </c>
      <c r="B2" s="4" t="s">
        <v>122</v>
      </c>
      <c r="C2" s="4" t="s">
        <v>108</v>
      </c>
      <c r="D2" s="4" t="s">
        <v>109</v>
      </c>
      <c r="E2" s="4" t="s">
        <v>123</v>
      </c>
      <c r="F2" s="4" t="s">
        <v>110</v>
      </c>
      <c r="G2" s="4" t="s">
        <v>111</v>
      </c>
      <c r="H2" s="3" t="s">
        <v>81</v>
      </c>
      <c r="I2" s="3" t="s">
        <v>125</v>
      </c>
      <c r="J2" s="3" t="s">
        <v>126</v>
      </c>
      <c r="K2" s="3" t="s">
        <v>138</v>
      </c>
      <c r="L2" s="3" t="s">
        <v>113</v>
      </c>
      <c r="M2" s="6" t="s">
        <v>114</v>
      </c>
      <c r="N2" s="28" t="s">
        <v>125</v>
      </c>
      <c r="O2" s="28" t="s">
        <v>126</v>
      </c>
      <c r="P2" s="28" t="s">
        <v>138</v>
      </c>
    </row>
    <row r="3" spans="1:16" ht="16.5" customHeight="1">
      <c r="A3" s="9" t="s">
        <v>1</v>
      </c>
      <c r="B3" s="4" t="s">
        <v>112</v>
      </c>
      <c r="C3" s="4" t="s">
        <v>112</v>
      </c>
      <c r="D3" s="4" t="s">
        <v>112</v>
      </c>
      <c r="E3" s="4" t="s">
        <v>112</v>
      </c>
      <c r="F3" s="4" t="s">
        <v>112</v>
      </c>
      <c r="G3" s="4" t="s">
        <v>112</v>
      </c>
      <c r="H3" s="3" t="s">
        <v>112</v>
      </c>
      <c r="I3" s="3" t="s">
        <v>112</v>
      </c>
      <c r="J3" s="3" t="s">
        <v>112</v>
      </c>
      <c r="K3" s="3" t="s">
        <v>112</v>
      </c>
      <c r="L3" s="3" t="s">
        <v>112</v>
      </c>
      <c r="M3" s="6" t="s">
        <v>112</v>
      </c>
      <c r="N3" s="28" t="s">
        <v>112</v>
      </c>
      <c r="O3" s="28" t="s">
        <v>112</v>
      </c>
      <c r="P3" s="28" t="s">
        <v>112</v>
      </c>
    </row>
    <row r="4" spans="1:16" ht="16.5" customHeight="1">
      <c r="A4" s="24" t="s">
        <v>133</v>
      </c>
      <c r="B4" s="25">
        <v>7.59</v>
      </c>
      <c r="C4" s="25">
        <v>4.6699999999999998E-2</v>
      </c>
      <c r="D4" s="25">
        <v>414</v>
      </c>
      <c r="E4" s="25">
        <v>4.9209960414215695E-4</v>
      </c>
      <c r="F4" s="25">
        <v>6.3200000000000006E-2</v>
      </c>
      <c r="G4" s="25">
        <v>1.48</v>
      </c>
      <c r="H4" s="26">
        <v>3.0500000000000002E-3</v>
      </c>
      <c r="I4" s="26">
        <v>5.0200000000000002E-3</v>
      </c>
      <c r="J4" s="26">
        <v>0</v>
      </c>
      <c r="K4" s="26">
        <v>0</v>
      </c>
      <c r="L4" s="26">
        <v>0.44900000000000001</v>
      </c>
      <c r="M4" s="27">
        <v>3.8300000000000001E-2</v>
      </c>
      <c r="N4" s="29">
        <v>5.0200000000000002E-3</v>
      </c>
      <c r="O4" s="29">
        <v>0</v>
      </c>
      <c r="P4" s="29">
        <v>0</v>
      </c>
    </row>
    <row r="5" spans="1:16" ht="16.5" customHeight="1">
      <c r="A5" s="24" t="s">
        <v>131</v>
      </c>
      <c r="B5" s="25">
        <v>24</v>
      </c>
      <c r="C5" s="25">
        <v>1.44</v>
      </c>
      <c r="D5" s="25">
        <v>11000</v>
      </c>
      <c r="E5" s="25">
        <v>7.4810569684802304E-6</v>
      </c>
      <c r="F5" s="25">
        <v>2.1700000000000001E-2</v>
      </c>
      <c r="G5" s="25">
        <v>1.52</v>
      </c>
      <c r="H5" s="26">
        <v>0.58599999999999997</v>
      </c>
      <c r="I5" s="26">
        <v>2.8299999999999999E-4</v>
      </c>
      <c r="J5" s="26">
        <v>0</v>
      </c>
      <c r="K5" s="26">
        <v>0</v>
      </c>
      <c r="L5" s="26">
        <v>2.98E-2</v>
      </c>
      <c r="M5" s="27">
        <v>2.8300000000000001E-3</v>
      </c>
      <c r="N5" s="29">
        <v>2.8299999999999999E-4</v>
      </c>
      <c r="O5" s="29">
        <v>0</v>
      </c>
      <c r="P5" s="29">
        <v>0</v>
      </c>
    </row>
    <row r="6" spans="1:16" ht="16.5" customHeight="1">
      <c r="A6" s="24" t="s">
        <v>125</v>
      </c>
      <c r="B6" s="25">
        <v>8.64</v>
      </c>
      <c r="C6" s="25">
        <v>2.8900000000000002E-3</v>
      </c>
      <c r="D6" s="25">
        <v>37.1</v>
      </c>
      <c r="E6" s="25">
        <v>9.5168533560319099E-7</v>
      </c>
      <c r="F6" s="25">
        <v>6.8900000000000003E-2</v>
      </c>
      <c r="G6" s="25">
        <v>7.1000000000000002E-4</v>
      </c>
      <c r="H6" s="26">
        <v>1.31E-3</v>
      </c>
      <c r="I6" s="26">
        <v>1</v>
      </c>
      <c r="J6" s="26">
        <v>0</v>
      </c>
      <c r="K6" s="26">
        <v>0</v>
      </c>
      <c r="L6" s="26">
        <v>3.1300000000000001E-2</v>
      </c>
      <c r="M6" s="27">
        <v>0.45900000000000002</v>
      </c>
      <c r="N6" s="29">
        <v>1</v>
      </c>
      <c r="O6" s="29">
        <v>0</v>
      </c>
      <c r="P6" s="29">
        <v>0</v>
      </c>
    </row>
    <row r="7" spans="1:16" ht="16.5" customHeight="1">
      <c r="A7" s="24" t="s">
        <v>100</v>
      </c>
      <c r="B7" s="25">
        <v>0</v>
      </c>
      <c r="C7" s="25">
        <v>1.0900000000000001</v>
      </c>
      <c r="D7" s="25">
        <v>0</v>
      </c>
      <c r="E7" s="25">
        <v>0</v>
      </c>
      <c r="F7" s="25">
        <v>0</v>
      </c>
      <c r="G7" s="25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6">
        <v>0</v>
      </c>
      <c r="N7" s="28">
        <v>0</v>
      </c>
      <c r="O7" s="29">
        <v>0</v>
      </c>
      <c r="P7" s="29">
        <v>0</v>
      </c>
    </row>
    <row r="8" spans="1:16" ht="16.5" customHeight="1">
      <c r="A8" s="24" t="s">
        <v>101</v>
      </c>
      <c r="B8" s="25">
        <v>0</v>
      </c>
      <c r="C8" s="25">
        <v>0</v>
      </c>
      <c r="D8" s="25">
        <v>663</v>
      </c>
      <c r="E8" s="25">
        <v>0</v>
      </c>
      <c r="F8" s="25">
        <v>0</v>
      </c>
      <c r="G8" s="25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6">
        <v>0</v>
      </c>
      <c r="N8" s="28">
        <v>0</v>
      </c>
      <c r="O8" s="29">
        <v>0</v>
      </c>
      <c r="P8" s="29">
        <v>0</v>
      </c>
    </row>
    <row r="9" spans="1:16" ht="16.5" customHeight="1">
      <c r="A9" s="24" t="s">
        <v>3</v>
      </c>
      <c r="B9" s="25">
        <v>1.69</v>
      </c>
      <c r="C9" s="25">
        <v>1.49</v>
      </c>
      <c r="D9" s="25">
        <v>4620</v>
      </c>
      <c r="E9" s="25">
        <v>1.9379021790193901E-4</v>
      </c>
      <c r="F9" s="25">
        <v>2.8300000000000001E-3</v>
      </c>
      <c r="G9" s="25">
        <v>2.37</v>
      </c>
      <c r="H9" s="26">
        <v>1.5299999999999999E-2</v>
      </c>
      <c r="I9" s="26">
        <v>0.28599999999999998</v>
      </c>
      <c r="J9" s="26">
        <v>0</v>
      </c>
      <c r="K9" s="26">
        <v>0</v>
      </c>
      <c r="L9" s="26">
        <v>8.4500000000000004E-6</v>
      </c>
      <c r="M9" s="27">
        <v>0.15</v>
      </c>
      <c r="N9" s="29">
        <v>0.28599999999999998</v>
      </c>
      <c r="O9" s="29">
        <v>0</v>
      </c>
      <c r="P9" s="29">
        <v>0</v>
      </c>
    </row>
    <row r="10" spans="1:16" ht="16.5" customHeight="1">
      <c r="A10" s="24" t="s">
        <v>134</v>
      </c>
      <c r="B10" s="25">
        <v>4.7800000000000004E-3</v>
      </c>
      <c r="C10" s="25">
        <v>6.4599999999999996E-3</v>
      </c>
      <c r="D10" s="25">
        <v>52.3</v>
      </c>
      <c r="E10" s="25">
        <v>1.9220233942984998E-6</v>
      </c>
      <c r="F10" s="25">
        <v>5.7300000000000002E-6</v>
      </c>
      <c r="G10" s="25">
        <v>2.63E-2</v>
      </c>
      <c r="H10" s="26">
        <v>2.6199999999999999E-3</v>
      </c>
      <c r="I10" s="26">
        <v>6.9100000000000003E-3</v>
      </c>
      <c r="J10" s="26">
        <v>0</v>
      </c>
      <c r="K10" s="26">
        <v>0</v>
      </c>
      <c r="L10" s="26">
        <v>2.9100000000000001E-6</v>
      </c>
      <c r="M10" s="27">
        <v>5.3200000000000003E-4</v>
      </c>
      <c r="N10" s="29">
        <v>6.9100000000000003E-3</v>
      </c>
      <c r="O10" s="29">
        <v>0</v>
      </c>
      <c r="P10" s="29">
        <v>0</v>
      </c>
    </row>
    <row r="11" spans="1:16" ht="16.5" customHeight="1">
      <c r="A11" s="24" t="s">
        <v>4</v>
      </c>
      <c r="B11" s="25">
        <v>5.9300000000000004E-3</v>
      </c>
      <c r="C11" s="25">
        <v>3.5999999999999999E-3</v>
      </c>
      <c r="D11" s="25">
        <v>65.3</v>
      </c>
      <c r="E11" s="25">
        <v>1.5382805290574999E-6</v>
      </c>
      <c r="F11" s="25">
        <v>8.3100000000000001E-6</v>
      </c>
      <c r="G11" s="25">
        <v>6.3499999999999997E-3</v>
      </c>
      <c r="H11" s="26">
        <v>3.16E-3</v>
      </c>
      <c r="I11" s="26">
        <v>9.1E-4</v>
      </c>
      <c r="J11" s="26">
        <v>0</v>
      </c>
      <c r="K11" s="26">
        <v>0</v>
      </c>
      <c r="L11" s="26">
        <v>8.2000000000000001E-5</v>
      </c>
      <c r="M11" s="27">
        <v>1.34E-4</v>
      </c>
      <c r="N11" s="29">
        <v>9.1E-4</v>
      </c>
      <c r="O11" s="29">
        <v>0</v>
      </c>
      <c r="P11" s="29">
        <v>0</v>
      </c>
    </row>
    <row r="12" spans="1:16" ht="16.5" customHeight="1">
      <c r="A12" s="24" t="s">
        <v>102</v>
      </c>
      <c r="B12" s="25">
        <v>1.09E-2</v>
      </c>
      <c r="C12" s="25">
        <v>0.03</v>
      </c>
      <c r="D12" s="25">
        <v>4.55</v>
      </c>
      <c r="E12" s="25">
        <v>0</v>
      </c>
      <c r="F12" s="25">
        <v>2.12E-4</v>
      </c>
      <c r="G12" s="25">
        <v>1.2200000000000001E-2</v>
      </c>
      <c r="H12" s="26">
        <v>1.73E-4</v>
      </c>
      <c r="I12" s="26">
        <v>4.6900000000000002E-4</v>
      </c>
      <c r="J12" s="26">
        <v>1</v>
      </c>
      <c r="K12" s="26">
        <v>0</v>
      </c>
      <c r="L12" s="26">
        <v>3.8699999999999997E-4</v>
      </c>
      <c r="M12" s="27">
        <v>1.1299999999999999E-3</v>
      </c>
      <c r="N12" s="29">
        <v>4.6900000000000002E-4</v>
      </c>
      <c r="O12" s="29">
        <v>1</v>
      </c>
      <c r="P12" s="29">
        <v>0</v>
      </c>
    </row>
    <row r="13" spans="1:16" ht="16.5" customHeight="1">
      <c r="A13" s="24" t="s">
        <v>128</v>
      </c>
      <c r="B13" s="25">
        <v>3.98E-3</v>
      </c>
      <c r="C13" s="25">
        <v>3.2100000000000002E-3</v>
      </c>
      <c r="D13" s="25">
        <v>49.3</v>
      </c>
      <c r="E13" s="25">
        <v>8.1949316260332603E-7</v>
      </c>
      <c r="F13" s="25">
        <v>2.9699999999999999E-6</v>
      </c>
      <c r="G13" s="25">
        <v>5.4599999999999996E-3</v>
      </c>
      <c r="H13" s="26">
        <v>2.5899999999999999E-3</v>
      </c>
      <c r="I13" s="26">
        <v>7.4100000000000001E-4</v>
      </c>
      <c r="J13" s="26">
        <v>0</v>
      </c>
      <c r="K13" s="26">
        <v>1</v>
      </c>
      <c r="L13" s="26">
        <v>1.5600000000000001E-6</v>
      </c>
      <c r="M13" s="27">
        <v>4.8399999999999997E-3</v>
      </c>
      <c r="N13" s="29">
        <v>7.4100000000000001E-4</v>
      </c>
      <c r="O13" s="29">
        <v>0</v>
      </c>
      <c r="P13" s="29">
        <v>1</v>
      </c>
    </row>
    <row r="14" spans="1:16" ht="16.5" customHeight="1">
      <c r="A14" s="24" t="s">
        <v>103</v>
      </c>
      <c r="B14" s="25">
        <v>6.2100000000000002E-3</v>
      </c>
      <c r="C14" s="25">
        <v>1.5300000000000001E-4</v>
      </c>
      <c r="D14" s="25">
        <v>0.36399999999999999</v>
      </c>
      <c r="E14" s="25">
        <v>4.8958456470924404E-9</v>
      </c>
      <c r="F14" s="25">
        <v>1.0699999999999999E-5</v>
      </c>
      <c r="G14" s="25">
        <v>9.5200000000000003E-6</v>
      </c>
      <c r="H14" s="26">
        <v>3.7000000000000002E-6</v>
      </c>
      <c r="I14" s="26">
        <v>8.3099999999999996E-8</v>
      </c>
      <c r="J14" s="26">
        <v>0</v>
      </c>
      <c r="K14" s="26">
        <v>0</v>
      </c>
      <c r="L14" s="26">
        <v>8.6999999999999997E-6</v>
      </c>
      <c r="M14" s="27">
        <v>2.0900000000000001E-7</v>
      </c>
      <c r="N14" s="29">
        <v>8.3099999999999996E-8</v>
      </c>
      <c r="O14" s="29">
        <v>0</v>
      </c>
      <c r="P14" s="29">
        <v>0</v>
      </c>
    </row>
    <row r="15" spans="1:16" ht="16.5" customHeight="1">
      <c r="A15" s="24" t="s">
        <v>104</v>
      </c>
      <c r="B15" s="25">
        <v>6.6600000000000001E-3</v>
      </c>
      <c r="C15" s="25">
        <v>3.2400000000000001E-4</v>
      </c>
      <c r="D15" s="25">
        <v>3.44</v>
      </c>
      <c r="E15" s="25">
        <v>0</v>
      </c>
      <c r="F15" s="25">
        <v>2.6100000000000001E-5</v>
      </c>
      <c r="G15" s="25">
        <v>3.0899999999999999E-3</v>
      </c>
      <c r="H15" s="26">
        <v>1.07E-4</v>
      </c>
      <c r="I15" s="26">
        <v>1.02E-4</v>
      </c>
      <c r="J15" s="26">
        <v>0</v>
      </c>
      <c r="K15" s="26">
        <v>0</v>
      </c>
      <c r="L15" s="26">
        <v>5.1499999999999998E-5</v>
      </c>
      <c r="M15" s="27">
        <v>9.6699999999999998E-4</v>
      </c>
      <c r="N15" s="29">
        <v>1.02E-4</v>
      </c>
      <c r="O15" s="29">
        <v>0</v>
      </c>
      <c r="P15" s="29">
        <v>0</v>
      </c>
    </row>
    <row r="16" spans="1:16" ht="16.5" customHeight="1">
      <c r="A16" s="24" t="s">
        <v>105</v>
      </c>
      <c r="B16" s="25">
        <v>0.43099999999999999</v>
      </c>
      <c r="C16" s="25">
        <v>1.07E-4</v>
      </c>
      <c r="D16" s="25">
        <v>0.68799999999999994</v>
      </c>
      <c r="E16" s="25">
        <v>0</v>
      </c>
      <c r="F16" s="25">
        <v>3.01E-4</v>
      </c>
      <c r="G16" s="25">
        <v>3.9800000000000002E-4</v>
      </c>
      <c r="H16" s="26">
        <v>4.4000000000000002E-6</v>
      </c>
      <c r="I16" s="26">
        <v>1.5600000000000001E-6</v>
      </c>
      <c r="J16" s="26">
        <v>0</v>
      </c>
      <c r="K16" s="26">
        <v>0</v>
      </c>
      <c r="L16" s="26">
        <v>1.2099999999999999E-3</v>
      </c>
      <c r="M16" s="27">
        <v>3.5700000000000001E-6</v>
      </c>
      <c r="N16" s="29">
        <v>1.5600000000000001E-6</v>
      </c>
      <c r="O16" s="29">
        <v>0</v>
      </c>
      <c r="P16" s="29">
        <v>0</v>
      </c>
    </row>
    <row r="17" spans="1:16" ht="16.5" customHeight="1">
      <c r="A17" s="24" t="s">
        <v>121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7">
        <v>0</v>
      </c>
      <c r="N17" s="29">
        <v>0</v>
      </c>
      <c r="O17" s="29">
        <v>0</v>
      </c>
      <c r="P17" s="29">
        <v>0</v>
      </c>
    </row>
    <row r="18" spans="1:16" ht="16.5" customHeight="1">
      <c r="A18" s="24" t="s">
        <v>106</v>
      </c>
      <c r="B18" s="25">
        <v>5.04E-6</v>
      </c>
      <c r="C18" s="25">
        <v>1.77E-8</v>
      </c>
      <c r="D18" s="25">
        <v>4.7600000000000002E-4</v>
      </c>
      <c r="E18" s="25">
        <v>0</v>
      </c>
      <c r="F18" s="25">
        <v>5.5000000000000002E-5</v>
      </c>
      <c r="G18" s="25">
        <v>3.2199999999999997E-8</v>
      </c>
      <c r="H18" s="26">
        <v>6.9099999999999999E-10</v>
      </c>
      <c r="I18" s="26">
        <v>6.4900000000000005E-8</v>
      </c>
      <c r="J18" s="26">
        <v>0</v>
      </c>
      <c r="K18" s="26">
        <v>0</v>
      </c>
      <c r="L18" s="26">
        <v>3.1099999999999999E-6</v>
      </c>
      <c r="M18" s="27">
        <v>6.6999999999999996E-10</v>
      </c>
      <c r="N18" s="29">
        <v>6.4900000000000005E-8</v>
      </c>
      <c r="O18" s="29">
        <v>0</v>
      </c>
      <c r="P18" s="29">
        <v>0</v>
      </c>
    </row>
    <row r="19" spans="1:16" ht="16.5" customHeight="1">
      <c r="A19" s="24" t="s">
        <v>107</v>
      </c>
      <c r="B19" s="25">
        <v>4.7499999999999999E-3</v>
      </c>
      <c r="C19" s="25">
        <v>4.4799999999999999E-4</v>
      </c>
      <c r="D19" s="25">
        <v>2.38</v>
      </c>
      <c r="E19" s="25">
        <v>0</v>
      </c>
      <c r="F19" s="25">
        <v>1.2100000000000001E-6</v>
      </c>
      <c r="G19" s="25">
        <v>5.7799999999999995E-4</v>
      </c>
      <c r="H19" s="26">
        <v>3.4999999999999997E-5</v>
      </c>
      <c r="I19" s="26">
        <v>5.8199999999999998E-5</v>
      </c>
      <c r="J19" s="26">
        <v>0</v>
      </c>
      <c r="K19" s="26">
        <v>0</v>
      </c>
      <c r="L19" s="26">
        <v>1.37E-6</v>
      </c>
      <c r="M19" s="27">
        <v>4.5099999999999998E-5</v>
      </c>
      <c r="N19" s="29">
        <v>5.8199999999999998E-5</v>
      </c>
      <c r="O19" s="29">
        <v>0</v>
      </c>
      <c r="P19" s="29">
        <v>0</v>
      </c>
    </row>
    <row r="20" spans="1:16" ht="16.5" customHeight="1">
      <c r="A20" s="10" t="s">
        <v>46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6">
        <v>0</v>
      </c>
      <c r="N20" s="28">
        <v>0</v>
      </c>
      <c r="O20" s="28">
        <v>0</v>
      </c>
      <c r="P20" s="28">
        <v>0</v>
      </c>
    </row>
    <row r="21" spans="1:16" ht="16.5" customHeight="1">
      <c r="A21" s="10" t="s">
        <v>31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6">
        <v>0</v>
      </c>
      <c r="N21" s="28">
        <v>0</v>
      </c>
      <c r="O21" s="28">
        <v>0</v>
      </c>
      <c r="P21" s="28">
        <v>0</v>
      </c>
    </row>
    <row r="22" spans="1:16" ht="16.5" customHeight="1">
      <c r="A22" s="10" t="s">
        <v>43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6">
        <v>0</v>
      </c>
      <c r="N22" s="28">
        <v>0</v>
      </c>
      <c r="O22" s="28">
        <v>0</v>
      </c>
      <c r="P22" s="28">
        <v>0</v>
      </c>
    </row>
    <row r="23" spans="1:16" ht="16.5" customHeight="1">
      <c r="A23" s="10" t="s">
        <v>40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6">
        <v>0</v>
      </c>
      <c r="N23" s="28">
        <v>0</v>
      </c>
      <c r="O23" s="28">
        <v>0</v>
      </c>
      <c r="P23" s="28">
        <v>0</v>
      </c>
    </row>
    <row r="24" spans="1:16" ht="16.5" customHeight="1">
      <c r="A24" s="10" t="s">
        <v>38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6">
        <v>0</v>
      </c>
      <c r="N24" s="28">
        <v>0</v>
      </c>
      <c r="O24" s="28">
        <v>0</v>
      </c>
      <c r="P24" s="28">
        <v>0</v>
      </c>
    </row>
    <row r="25" spans="1:16" ht="16.5" customHeight="1">
      <c r="A25" s="10" t="s">
        <v>36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6">
        <v>0</v>
      </c>
      <c r="N25" s="28">
        <v>0</v>
      </c>
      <c r="O25" s="28">
        <v>0</v>
      </c>
      <c r="P25" s="28">
        <v>0</v>
      </c>
    </row>
    <row r="26" spans="1:16" ht="16.5" customHeight="1">
      <c r="A26" s="13" t="s">
        <v>124</v>
      </c>
      <c r="B26" s="13">
        <v>0.77614000000000005</v>
      </c>
      <c r="C26" s="13">
        <v>2.9729199999999998</v>
      </c>
      <c r="D26" s="13">
        <v>1.329</v>
      </c>
      <c r="E26" s="13">
        <v>5.2039999999999997</v>
      </c>
      <c r="F26" s="13">
        <v>1.56813</v>
      </c>
      <c r="G26" s="13">
        <v>0.57099999999999995</v>
      </c>
      <c r="H26" s="13">
        <v>0.17017000000000002</v>
      </c>
      <c r="I26" s="13">
        <v>4.0175999999999996E-3</v>
      </c>
      <c r="J26" s="31">
        <v>2.3499999999999999E-6</v>
      </c>
      <c r="K26" s="13">
        <v>1.0956E-5</v>
      </c>
      <c r="L26" s="13">
        <v>0.04</v>
      </c>
      <c r="M26" s="13">
        <v>17.260000000000002</v>
      </c>
      <c r="N26" s="31">
        <v>1756.8</v>
      </c>
      <c r="O26" s="31">
        <v>5.7450000000000001</v>
      </c>
      <c r="P26" s="31">
        <v>26.7011</v>
      </c>
    </row>
    <row r="28" spans="1:16" ht="16.5" customHeight="1">
      <c r="B28" s="32"/>
    </row>
  </sheetData>
  <mergeCells count="3">
    <mergeCell ref="B1:G1"/>
    <mergeCell ref="H1:L1"/>
    <mergeCell ref="N1:P1"/>
  </mergeCells>
  <phoneticPr fontId="11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Y4"/>
  <sheetViews>
    <sheetView topLeftCell="Q1" zoomScale="70" zoomScaleNormal="70" workbookViewId="0">
      <selection activeCell="AB2" sqref="AB2"/>
    </sheetView>
  </sheetViews>
  <sheetFormatPr defaultRowHeight="16.5" customHeight="1"/>
  <cols>
    <col min="1" max="1" width="10.6640625" style="2"/>
    <col min="2" max="2" width="16" style="2" customWidth="1"/>
    <col min="3" max="3" width="13.6640625" style="2" customWidth="1"/>
    <col min="4" max="4" width="8.6640625" style="2" customWidth="1"/>
    <col min="5" max="5" width="22.58203125" style="2" customWidth="1"/>
    <col min="6" max="6" width="21.4140625" style="2" customWidth="1"/>
    <col min="7" max="7" width="10.6640625" style="2"/>
    <col min="8" max="8" width="13.83203125" style="2" customWidth="1"/>
    <col min="9" max="9" width="17.58203125" style="2" customWidth="1"/>
    <col min="10" max="11" width="10.6640625" style="2"/>
    <col min="12" max="12" width="20.25" style="2" customWidth="1"/>
    <col min="13" max="13" width="18.08203125" style="2" customWidth="1"/>
    <col min="14" max="16" width="18.4140625" style="2" customWidth="1"/>
    <col min="17" max="17" width="10.6640625" style="2"/>
    <col min="18" max="18" width="16.08203125" style="2" customWidth="1"/>
    <col min="19" max="23" width="18.33203125" style="2" customWidth="1"/>
    <col min="24" max="24" width="21.5" style="2" customWidth="1"/>
    <col min="25" max="26" width="10.6640625" style="2"/>
    <col min="27" max="27" width="10.6640625" style="2" customWidth="1"/>
    <col min="28" max="28" width="27.6640625" style="2" customWidth="1"/>
    <col min="29" max="987" width="10.6640625" style="2"/>
    <col min="988" max="1032" width="10.6640625"/>
  </cols>
  <sheetData>
    <row r="1" spans="1:28" ht="16.5" customHeight="1">
      <c r="A1" s="11"/>
      <c r="B1" s="38" t="s">
        <v>24</v>
      </c>
      <c r="C1" s="38"/>
      <c r="D1" s="38"/>
      <c r="E1" s="38"/>
      <c r="F1" s="39" t="s">
        <v>25</v>
      </c>
      <c r="G1" s="39"/>
      <c r="H1" s="39"/>
      <c r="I1" s="39"/>
      <c r="J1" s="40" t="s">
        <v>26</v>
      </c>
      <c r="K1" s="40"/>
      <c r="L1" s="40"/>
      <c r="M1" s="40"/>
      <c r="N1" s="41" t="s">
        <v>27</v>
      </c>
      <c r="O1" s="41"/>
      <c r="P1" s="41"/>
      <c r="Q1" s="41"/>
      <c r="R1" s="41"/>
      <c r="S1" s="36" t="s">
        <v>28</v>
      </c>
      <c r="T1" s="36"/>
      <c r="U1" s="36"/>
      <c r="V1" s="36"/>
      <c r="W1" s="36"/>
      <c r="X1" s="36"/>
      <c r="Y1" s="37" t="s">
        <v>29</v>
      </c>
      <c r="Z1" s="37"/>
      <c r="AA1" s="37"/>
      <c r="AB1" s="37"/>
    </row>
    <row r="2" spans="1:28" ht="16.5" customHeight="1">
      <c r="A2" s="12" t="s">
        <v>0</v>
      </c>
      <c r="B2" s="7" t="s">
        <v>3</v>
      </c>
      <c r="C2" s="7" t="s">
        <v>127</v>
      </c>
      <c r="D2" s="7" t="s">
        <v>102</v>
      </c>
      <c r="E2" s="7" t="s">
        <v>46</v>
      </c>
      <c r="F2" s="15" t="s">
        <v>128</v>
      </c>
      <c r="G2" s="15" t="s">
        <v>127</v>
      </c>
      <c r="H2" s="15" t="s">
        <v>104</v>
      </c>
      <c r="I2" s="15" t="s">
        <v>30</v>
      </c>
      <c r="J2" s="3" t="s">
        <v>4</v>
      </c>
      <c r="K2" s="3" t="s">
        <v>120</v>
      </c>
      <c r="L2" s="3" t="s">
        <v>128</v>
      </c>
      <c r="M2" s="3" t="s">
        <v>32</v>
      </c>
      <c r="N2" s="17" t="s">
        <v>105</v>
      </c>
      <c r="O2" s="17" t="s">
        <v>106</v>
      </c>
      <c r="P2" s="17" t="s">
        <v>117</v>
      </c>
      <c r="Q2" s="17" t="s">
        <v>107</v>
      </c>
      <c r="R2" s="17" t="s">
        <v>33</v>
      </c>
      <c r="S2" s="16" t="s">
        <v>129</v>
      </c>
      <c r="T2" s="16" t="s">
        <v>130</v>
      </c>
      <c r="U2" s="16" t="s">
        <v>125</v>
      </c>
      <c r="V2" s="30" t="s">
        <v>101</v>
      </c>
      <c r="W2" s="30" t="s">
        <v>100</v>
      </c>
      <c r="X2" s="16" t="s">
        <v>34</v>
      </c>
      <c r="Y2" s="18" t="s">
        <v>131</v>
      </c>
      <c r="Z2" s="18" t="s">
        <v>132</v>
      </c>
      <c r="AA2" s="18" t="s">
        <v>125</v>
      </c>
      <c r="AB2" s="18" t="s">
        <v>35</v>
      </c>
    </row>
    <row r="3" spans="1:28" ht="16.5" customHeight="1">
      <c r="A3" s="12" t="s">
        <v>1</v>
      </c>
      <c r="B3" s="7" t="s">
        <v>6</v>
      </c>
      <c r="C3" s="7" t="s">
        <v>47</v>
      </c>
      <c r="D3" s="7" t="s">
        <v>115</v>
      </c>
      <c r="E3" s="7" t="s">
        <v>45</v>
      </c>
      <c r="F3" s="15" t="s">
        <v>8</v>
      </c>
      <c r="G3" s="15" t="s">
        <v>48</v>
      </c>
      <c r="H3" s="15" t="s">
        <v>116</v>
      </c>
      <c r="I3" s="15" t="s">
        <v>44</v>
      </c>
      <c r="J3" s="3" t="s">
        <v>9</v>
      </c>
      <c r="K3" s="3" t="s">
        <v>9</v>
      </c>
      <c r="L3" s="3" t="s">
        <v>9</v>
      </c>
      <c r="M3" s="3" t="s">
        <v>42</v>
      </c>
      <c r="N3" s="17" t="s">
        <v>118</v>
      </c>
      <c r="O3" s="17" t="s">
        <v>118</v>
      </c>
      <c r="P3" s="17" t="s">
        <v>118</v>
      </c>
      <c r="Q3" s="17" t="s">
        <v>118</v>
      </c>
      <c r="R3" s="17" t="s">
        <v>41</v>
      </c>
      <c r="S3" s="16" t="s">
        <v>119</v>
      </c>
      <c r="T3" s="16" t="s">
        <v>119</v>
      </c>
      <c r="U3" s="16" t="s">
        <v>119</v>
      </c>
      <c r="V3" s="16" t="s">
        <v>119</v>
      </c>
      <c r="W3" s="16" t="s">
        <v>119</v>
      </c>
      <c r="X3" s="16" t="s">
        <v>39</v>
      </c>
      <c r="Y3" s="18" t="s">
        <v>10</v>
      </c>
      <c r="Z3" s="18" t="s">
        <v>10</v>
      </c>
      <c r="AA3" s="18" t="s">
        <v>10</v>
      </c>
      <c r="AB3" s="18" t="s">
        <v>10</v>
      </c>
    </row>
    <row r="4" spans="1:28" ht="16.5" customHeight="1">
      <c r="A4" s="12" t="s">
        <v>7</v>
      </c>
      <c r="B4" s="7">
        <v>1</v>
      </c>
      <c r="C4" s="7">
        <v>25</v>
      </c>
      <c r="D4" s="7">
        <v>2</v>
      </c>
      <c r="E4" s="7">
        <v>1</v>
      </c>
      <c r="F4" s="15">
        <v>2.8000000000000001E-2</v>
      </c>
      <c r="G4" s="15">
        <v>7.0000000000000001E-3</v>
      </c>
      <c r="H4" s="15">
        <v>0.4</v>
      </c>
      <c r="I4" s="15">
        <v>1</v>
      </c>
      <c r="J4" s="3">
        <v>1</v>
      </c>
      <c r="K4" s="3">
        <v>1.88</v>
      </c>
      <c r="L4" s="3">
        <v>0.7</v>
      </c>
      <c r="M4" s="3">
        <v>1</v>
      </c>
      <c r="N4" s="17">
        <v>1</v>
      </c>
      <c r="O4" s="17">
        <v>0.42</v>
      </c>
      <c r="P4" s="17">
        <v>3.06</v>
      </c>
      <c r="Q4" s="17">
        <v>2.1999999999999999E-2</v>
      </c>
      <c r="R4" s="17">
        <v>1</v>
      </c>
      <c r="S4" s="16">
        <v>8.0800000000000004E-7</v>
      </c>
      <c r="T4" s="16">
        <v>9.8300000000000008E-6</v>
      </c>
      <c r="U4" s="16">
        <v>9.8700000000000004E-6</v>
      </c>
      <c r="V4" s="16">
        <v>2.5299999999999998E-5</v>
      </c>
      <c r="W4" s="16">
        <v>1.66E-6</v>
      </c>
      <c r="X4" s="16">
        <v>1</v>
      </c>
      <c r="Y4" s="18">
        <v>1</v>
      </c>
      <c r="Z4" s="18">
        <v>26.4</v>
      </c>
      <c r="AA4" s="18">
        <v>9.14</v>
      </c>
      <c r="AB4" s="18">
        <v>1</v>
      </c>
    </row>
  </sheetData>
  <mergeCells count="6">
    <mergeCell ref="S1:X1"/>
    <mergeCell ref="Y1:AB1"/>
    <mergeCell ref="B1:E1"/>
    <mergeCell ref="F1:I1"/>
    <mergeCell ref="J1:M1"/>
    <mergeCell ref="N1:R1"/>
  </mergeCells>
  <phoneticPr fontId="11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Q49"/>
  <sheetViews>
    <sheetView topLeftCell="A4" zoomScale="55" zoomScaleNormal="55" workbookViewId="0">
      <selection activeCell="Y38" sqref="Y38:Y39"/>
    </sheetView>
  </sheetViews>
  <sheetFormatPr defaultRowHeight="14"/>
  <cols>
    <col min="1" max="1" width="20.4140625" style="19" customWidth="1"/>
    <col min="2" max="2" width="15.6640625" style="19" customWidth="1"/>
    <col min="3" max="3" width="8.6640625" style="19"/>
    <col min="4" max="4" width="15.9140625" style="19" customWidth="1"/>
    <col min="5" max="7" width="8.6640625" style="19"/>
    <col min="8" max="8" width="12.83203125" style="19" customWidth="1"/>
    <col min="9" max="9" width="11.75" style="19" bestFit="1" customWidth="1"/>
    <col min="10" max="10" width="8.6640625" style="19"/>
    <col min="11" max="11" width="12.9140625" style="19" customWidth="1"/>
    <col min="12" max="12" width="22" style="19" customWidth="1"/>
    <col min="13" max="14" width="8.6640625" style="19"/>
    <col min="15" max="15" width="11.75" style="19" bestFit="1" customWidth="1"/>
    <col min="16" max="20" width="8.6640625" style="19"/>
    <col min="21" max="21" width="11.75" style="19" bestFit="1" customWidth="1"/>
    <col min="22" max="23" width="8.6640625" style="19"/>
    <col min="24" max="25" width="11.75" style="19" bestFit="1" customWidth="1"/>
    <col min="26" max="16384" width="8.6640625" style="19"/>
  </cols>
  <sheetData>
    <row r="1" spans="1:8">
      <c r="A1" s="19" t="s">
        <v>77</v>
      </c>
    </row>
    <row r="2" spans="1:8">
      <c r="B2" s="19" t="s">
        <v>11</v>
      </c>
      <c r="C2" s="19" t="s">
        <v>12</v>
      </c>
      <c r="D2" s="19" t="s">
        <v>13</v>
      </c>
      <c r="E2" s="19" t="s">
        <v>14</v>
      </c>
      <c r="F2" s="19" t="s">
        <v>2</v>
      </c>
      <c r="G2" s="19" t="s">
        <v>15</v>
      </c>
      <c r="H2" s="19" t="s">
        <v>71</v>
      </c>
    </row>
    <row r="3" spans="1:8">
      <c r="A3" s="19" t="s">
        <v>64</v>
      </c>
      <c r="B3" s="19">
        <v>17395.97</v>
      </c>
      <c r="C3" s="19">
        <v>20875.16</v>
      </c>
      <c r="D3" s="19">
        <v>28529.39</v>
      </c>
      <c r="E3" s="19">
        <v>1391.68</v>
      </c>
      <c r="F3" s="19">
        <v>0</v>
      </c>
      <c r="G3" s="19">
        <v>0</v>
      </c>
      <c r="H3" s="19">
        <v>695.84</v>
      </c>
    </row>
    <row r="4" spans="1:8">
      <c r="A4" s="19" t="s">
        <v>65</v>
      </c>
      <c r="B4" s="19">
        <v>23674.32</v>
      </c>
      <c r="C4" s="19">
        <v>28409.18</v>
      </c>
      <c r="D4" s="19">
        <v>38825.879999999997</v>
      </c>
      <c r="E4" s="19">
        <v>1893.95</v>
      </c>
      <c r="F4" s="19">
        <v>0</v>
      </c>
      <c r="G4" s="19">
        <v>0</v>
      </c>
      <c r="H4" s="19">
        <v>946.97</v>
      </c>
    </row>
    <row r="5" spans="1:8">
      <c r="A5" s="19" t="s">
        <v>66</v>
      </c>
      <c r="B5" s="19">
        <v>1278.73</v>
      </c>
      <c r="C5" s="19">
        <v>1534.48</v>
      </c>
      <c r="D5" s="19">
        <v>2097.12</v>
      </c>
      <c r="E5" s="19">
        <v>102.3</v>
      </c>
      <c r="F5" s="19">
        <v>0</v>
      </c>
      <c r="G5" s="19">
        <v>0</v>
      </c>
      <c r="H5" s="19">
        <v>51.15</v>
      </c>
    </row>
    <row r="6" spans="1:8">
      <c r="A6" s="19" t="s">
        <v>67</v>
      </c>
      <c r="B6" s="19">
        <v>1720.89</v>
      </c>
      <c r="C6" s="19">
        <v>2065.0700000000002</v>
      </c>
      <c r="D6" s="19">
        <v>2822.26</v>
      </c>
      <c r="E6" s="19">
        <v>137.66999999999999</v>
      </c>
      <c r="F6" s="19">
        <v>0</v>
      </c>
      <c r="G6" s="19">
        <v>0</v>
      </c>
      <c r="H6" s="19">
        <v>68.84</v>
      </c>
    </row>
    <row r="7" spans="1:8">
      <c r="A7" s="19" t="s">
        <v>68</v>
      </c>
      <c r="B7" s="19">
        <v>4047.24</v>
      </c>
      <c r="C7" s="19">
        <v>3777.42</v>
      </c>
      <c r="D7" s="19">
        <v>4991.59</v>
      </c>
      <c r="E7" s="19">
        <v>404.72</v>
      </c>
      <c r="F7" s="19">
        <v>0</v>
      </c>
      <c r="G7" s="19">
        <v>0</v>
      </c>
      <c r="H7" s="19">
        <v>134.91</v>
      </c>
    </row>
    <row r="8" spans="1:8">
      <c r="A8" s="19" t="s">
        <v>69</v>
      </c>
      <c r="B8" s="19">
        <v>5406.92</v>
      </c>
      <c r="C8" s="19">
        <v>5406.92</v>
      </c>
      <c r="D8" s="19">
        <v>2703.46</v>
      </c>
      <c r="E8" s="19">
        <v>506.9</v>
      </c>
      <c r="F8" s="19">
        <v>1013.8</v>
      </c>
      <c r="G8" s="19">
        <v>1520.7</v>
      </c>
      <c r="H8" s="19">
        <v>168.97</v>
      </c>
    </row>
    <row r="9" spans="1:8">
      <c r="A9" s="19" t="s">
        <v>70</v>
      </c>
      <c r="B9" s="19">
        <v>1563.92</v>
      </c>
      <c r="C9" s="19">
        <v>2606.54</v>
      </c>
      <c r="D9" s="19">
        <v>2978.9</v>
      </c>
      <c r="E9" s="19">
        <v>148.94</v>
      </c>
      <c r="F9" s="19">
        <v>0</v>
      </c>
      <c r="G9" s="19">
        <v>0</v>
      </c>
      <c r="H9" s="19">
        <v>74.47</v>
      </c>
    </row>
    <row r="14" spans="1:8">
      <c r="A14" s="19" t="s">
        <v>78</v>
      </c>
      <c r="B14" s="19" t="s">
        <v>86</v>
      </c>
      <c r="C14" s="19" t="s">
        <v>79</v>
      </c>
      <c r="D14" s="19" t="s">
        <v>87</v>
      </c>
    </row>
    <row r="15" spans="1:8">
      <c r="A15" s="19" t="s">
        <v>64</v>
      </c>
      <c r="B15" s="19">
        <v>66276.789999999994</v>
      </c>
      <c r="C15" s="19">
        <f>B15/$B$22</f>
        <v>0.33059798634725795</v>
      </c>
      <c r="D15" s="19">
        <v>303.79000000000002</v>
      </c>
    </row>
    <row r="16" spans="1:8">
      <c r="A16" s="19" t="s">
        <v>65</v>
      </c>
      <c r="B16" s="19">
        <v>86494.61</v>
      </c>
      <c r="C16" s="19">
        <f t="shared" ref="C16:C21" si="0">B16/$B$22</f>
        <v>0.43144732712449418</v>
      </c>
      <c r="D16" s="19">
        <v>340.03</v>
      </c>
    </row>
    <row r="17" spans="1:11">
      <c r="A17" s="19" t="s">
        <v>66</v>
      </c>
      <c r="B17" s="19">
        <v>4784.29</v>
      </c>
      <c r="C17" s="19">
        <f t="shared" si="0"/>
        <v>2.3864714028867768E-2</v>
      </c>
      <c r="D17" s="19">
        <v>19.14</v>
      </c>
    </row>
    <row r="18" spans="1:11">
      <c r="A18" s="19" t="s">
        <v>67</v>
      </c>
      <c r="B18" s="19">
        <v>6497.35</v>
      </c>
      <c r="C18" s="19">
        <f t="shared" si="0"/>
        <v>3.2409699181166693E-2</v>
      </c>
      <c r="D18" s="19">
        <v>51.98</v>
      </c>
    </row>
    <row r="19" spans="1:11">
      <c r="A19" s="19" t="s">
        <v>68</v>
      </c>
      <c r="B19" s="19">
        <v>12015.76</v>
      </c>
      <c r="C19" s="19">
        <f t="shared" si="0"/>
        <v>5.993630742273319E-2</v>
      </c>
      <c r="D19" s="19">
        <v>70.64</v>
      </c>
    </row>
    <row r="20" spans="1:11">
      <c r="A20" s="19" t="s">
        <v>69</v>
      </c>
      <c r="B20" s="19">
        <v>17469.68</v>
      </c>
      <c r="C20" s="19">
        <f t="shared" si="0"/>
        <v>8.7141230438754907E-2</v>
      </c>
      <c r="D20" s="19">
        <v>100.11</v>
      </c>
    </row>
    <row r="21" spans="1:11">
      <c r="A21" s="19" t="s">
        <v>70</v>
      </c>
      <c r="B21" s="19">
        <v>6937</v>
      </c>
      <c r="C21" s="19">
        <f t="shared" si="0"/>
        <v>3.4602735456725181E-2</v>
      </c>
      <c r="D21" s="19">
        <v>54.64</v>
      </c>
    </row>
    <row r="22" spans="1:11">
      <c r="B22" s="19">
        <f>SUM(B15:B21)</f>
        <v>200475.48</v>
      </c>
    </row>
    <row r="24" spans="1:11">
      <c r="A24" s="19" t="s">
        <v>80</v>
      </c>
    </row>
    <row r="25" spans="1:11">
      <c r="B25" s="19" t="s">
        <v>72</v>
      </c>
      <c r="C25" s="19" t="s">
        <v>73</v>
      </c>
      <c r="D25" s="19" t="s">
        <v>74</v>
      </c>
      <c r="E25" s="19" t="s">
        <v>75</v>
      </c>
      <c r="F25" s="19" t="s">
        <v>76</v>
      </c>
      <c r="G25" s="19" t="s">
        <v>81</v>
      </c>
      <c r="H25" s="19" t="s">
        <v>4</v>
      </c>
      <c r="I25" s="19" t="s">
        <v>3</v>
      </c>
      <c r="J25" s="19" t="s">
        <v>5</v>
      </c>
      <c r="K25" s="19" t="s">
        <v>85</v>
      </c>
    </row>
    <row r="26" spans="1:11">
      <c r="A26" s="19" t="s">
        <v>82</v>
      </c>
      <c r="B26" s="19">
        <v>39809.19</v>
      </c>
      <c r="C26" s="19">
        <v>13092.59</v>
      </c>
      <c r="D26" s="19">
        <v>19.52</v>
      </c>
      <c r="E26" s="19">
        <v>363.62</v>
      </c>
      <c r="F26" s="19">
        <v>219.3</v>
      </c>
      <c r="G26" s="19">
        <v>41917.699999999997</v>
      </c>
      <c r="H26" s="19">
        <v>46.8</v>
      </c>
      <c r="I26" s="19">
        <f>SUM(B27:G27)</f>
        <v>165003.91999999998</v>
      </c>
      <c r="J26" s="19">
        <v>216.9</v>
      </c>
      <c r="K26" s="19">
        <v>1811</v>
      </c>
    </row>
    <row r="27" spans="1:11">
      <c r="A27" s="19" t="s">
        <v>83</v>
      </c>
      <c r="B27" s="19">
        <v>91953.34</v>
      </c>
      <c r="C27" s="19">
        <v>35082.9</v>
      </c>
      <c r="D27" s="19">
        <v>54.5</v>
      </c>
      <c r="E27" s="19">
        <v>1139.69</v>
      </c>
      <c r="F27" s="19">
        <v>724.27</v>
      </c>
      <c r="G27" s="19">
        <v>36049.22</v>
      </c>
    </row>
    <row r="29" spans="1:11">
      <c r="A29" s="19" t="s">
        <v>84</v>
      </c>
      <c r="B29" s="19">
        <v>1448.06</v>
      </c>
    </row>
    <row r="33" spans="1:1031" ht="16.5" customHeight="1">
      <c r="A33" s="23"/>
      <c r="B33" s="42" t="s">
        <v>21</v>
      </c>
      <c r="C33" s="42"/>
      <c r="D33" s="42"/>
      <c r="E33" s="42"/>
      <c r="F33" s="42"/>
      <c r="G33" s="42"/>
      <c r="H33" s="42"/>
      <c r="I33" s="43" t="s">
        <v>22</v>
      </c>
      <c r="J33" s="43"/>
      <c r="K33" s="43"/>
      <c r="L33" s="43"/>
      <c r="M33" s="43"/>
      <c r="N33" s="43"/>
      <c r="O33" s="44" t="s">
        <v>20</v>
      </c>
      <c r="P33" s="44"/>
      <c r="Q33" s="44"/>
      <c r="R33" s="44"/>
      <c r="S33" s="44"/>
      <c r="T33" s="44"/>
      <c r="U33" s="44"/>
      <c r="V33" s="44"/>
      <c r="W33" s="44"/>
      <c r="X33" s="44"/>
      <c r="Y33" s="20" t="s">
        <v>23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  <c r="IY33" s="21"/>
      <c r="IZ33" s="21"/>
      <c r="JA33" s="21"/>
      <c r="JB33" s="21"/>
      <c r="JC33" s="21"/>
      <c r="JD33" s="21"/>
      <c r="JE33" s="21"/>
      <c r="JF33" s="21"/>
      <c r="JG33" s="21"/>
      <c r="JH33" s="21"/>
      <c r="JI33" s="21"/>
      <c r="JJ33" s="21"/>
      <c r="JK33" s="21"/>
      <c r="JL33" s="21"/>
      <c r="JM33" s="21"/>
      <c r="JN33" s="21"/>
      <c r="JO33" s="21"/>
      <c r="JP33" s="21"/>
      <c r="JQ33" s="21"/>
      <c r="JR33" s="21"/>
      <c r="JS33" s="21"/>
      <c r="JT33" s="21"/>
      <c r="JU33" s="21"/>
      <c r="JV33" s="21"/>
      <c r="JW33" s="21"/>
      <c r="JX33" s="21"/>
      <c r="JY33" s="21"/>
      <c r="JZ33" s="21"/>
      <c r="KA33" s="21"/>
      <c r="KB33" s="21"/>
      <c r="KC33" s="21"/>
      <c r="KD33" s="21"/>
      <c r="KE33" s="21"/>
      <c r="KF33" s="21"/>
      <c r="KG33" s="21"/>
      <c r="KH33" s="21"/>
      <c r="KI33" s="21"/>
      <c r="KJ33" s="21"/>
      <c r="KK33" s="21"/>
      <c r="KL33" s="21"/>
      <c r="KM33" s="21"/>
      <c r="KN33" s="21"/>
      <c r="KO33" s="21"/>
      <c r="KP33" s="21"/>
      <c r="KQ33" s="21"/>
      <c r="KR33" s="21"/>
      <c r="KS33" s="21"/>
      <c r="KT33" s="21"/>
      <c r="KU33" s="21"/>
      <c r="KV33" s="21"/>
      <c r="KW33" s="21"/>
      <c r="KX33" s="21"/>
      <c r="KY33" s="21"/>
      <c r="KZ33" s="21"/>
      <c r="LA33" s="21"/>
      <c r="LB33" s="21"/>
      <c r="LC33" s="21"/>
      <c r="LD33" s="21"/>
      <c r="LE33" s="21"/>
      <c r="LF33" s="21"/>
      <c r="LG33" s="21"/>
      <c r="LH33" s="21"/>
      <c r="LI33" s="21"/>
      <c r="LJ33" s="21"/>
      <c r="LK33" s="21"/>
      <c r="LL33" s="21"/>
      <c r="LM33" s="21"/>
      <c r="LN33" s="21"/>
      <c r="LO33" s="21"/>
      <c r="LP33" s="21"/>
      <c r="LQ33" s="21"/>
      <c r="LR33" s="21"/>
      <c r="LS33" s="21"/>
      <c r="LT33" s="21"/>
      <c r="LU33" s="21"/>
      <c r="LV33" s="21"/>
      <c r="LW33" s="21"/>
      <c r="LX33" s="21"/>
      <c r="LY33" s="21"/>
      <c r="LZ33" s="21"/>
      <c r="MA33" s="21"/>
      <c r="MB33" s="21"/>
      <c r="MC33" s="21"/>
      <c r="MD33" s="21"/>
      <c r="ME33" s="21"/>
      <c r="MF33" s="21"/>
      <c r="MG33" s="21"/>
      <c r="MH33" s="21"/>
      <c r="MI33" s="21"/>
      <c r="MJ33" s="21"/>
      <c r="MK33" s="21"/>
      <c r="ML33" s="21"/>
      <c r="MM33" s="21"/>
      <c r="MN33" s="21"/>
      <c r="MO33" s="21"/>
      <c r="MP33" s="21"/>
      <c r="MQ33" s="21"/>
      <c r="MR33" s="21"/>
      <c r="MS33" s="21"/>
      <c r="MT33" s="21"/>
      <c r="MU33" s="21"/>
      <c r="MV33" s="21"/>
      <c r="MW33" s="21"/>
      <c r="MX33" s="21"/>
      <c r="MY33" s="21"/>
      <c r="MZ33" s="21"/>
      <c r="NA33" s="21"/>
      <c r="NB33" s="21"/>
      <c r="NC33" s="21"/>
      <c r="ND33" s="21"/>
      <c r="NE33" s="21"/>
      <c r="NF33" s="21"/>
      <c r="NG33" s="21"/>
      <c r="NH33" s="21"/>
      <c r="NI33" s="21"/>
      <c r="NJ33" s="21"/>
      <c r="NK33" s="21"/>
      <c r="NL33" s="21"/>
      <c r="NM33" s="21"/>
      <c r="NN33" s="21"/>
      <c r="NO33" s="21"/>
      <c r="NP33" s="21"/>
      <c r="NQ33" s="21"/>
      <c r="NR33" s="21"/>
      <c r="NS33" s="21"/>
      <c r="NT33" s="21"/>
      <c r="NU33" s="21"/>
      <c r="NV33" s="21"/>
      <c r="NW33" s="21"/>
      <c r="NX33" s="21"/>
      <c r="NY33" s="21"/>
      <c r="NZ33" s="21"/>
      <c r="OA33" s="21"/>
      <c r="OB33" s="21"/>
      <c r="OC33" s="21"/>
      <c r="OD33" s="21"/>
      <c r="OE33" s="21"/>
      <c r="OF33" s="21"/>
      <c r="OG33" s="21"/>
      <c r="OH33" s="21"/>
      <c r="OI33" s="21"/>
      <c r="OJ33" s="21"/>
      <c r="OK33" s="21"/>
      <c r="OL33" s="21"/>
      <c r="OM33" s="21"/>
      <c r="ON33" s="21"/>
      <c r="OO33" s="21"/>
      <c r="OP33" s="21"/>
      <c r="OQ33" s="21"/>
      <c r="OR33" s="21"/>
      <c r="OS33" s="21"/>
      <c r="OT33" s="21"/>
      <c r="OU33" s="21"/>
      <c r="OV33" s="21"/>
      <c r="OW33" s="21"/>
      <c r="OX33" s="21"/>
      <c r="OY33" s="21"/>
      <c r="OZ33" s="21"/>
      <c r="PA33" s="21"/>
      <c r="PB33" s="21"/>
      <c r="PC33" s="21"/>
      <c r="PD33" s="21"/>
      <c r="PE33" s="21"/>
      <c r="PF33" s="21"/>
      <c r="PG33" s="21"/>
      <c r="PH33" s="21"/>
      <c r="PI33" s="21"/>
      <c r="PJ33" s="21"/>
      <c r="PK33" s="21"/>
      <c r="PL33" s="21"/>
      <c r="PM33" s="21"/>
      <c r="PN33" s="21"/>
      <c r="PO33" s="21"/>
      <c r="PP33" s="21"/>
      <c r="PQ33" s="21"/>
      <c r="PR33" s="21"/>
      <c r="PS33" s="21"/>
      <c r="PT33" s="21"/>
      <c r="PU33" s="21"/>
      <c r="PV33" s="21"/>
      <c r="PW33" s="21"/>
      <c r="PX33" s="21"/>
      <c r="PY33" s="21"/>
      <c r="PZ33" s="21"/>
      <c r="QA33" s="21"/>
      <c r="QB33" s="21"/>
      <c r="QC33" s="21"/>
      <c r="QD33" s="21"/>
      <c r="QE33" s="21"/>
      <c r="QF33" s="21"/>
      <c r="QG33" s="21"/>
      <c r="QH33" s="21"/>
      <c r="QI33" s="21"/>
      <c r="QJ33" s="21"/>
      <c r="QK33" s="21"/>
      <c r="QL33" s="21"/>
      <c r="QM33" s="21"/>
      <c r="QN33" s="21"/>
      <c r="QO33" s="21"/>
      <c r="QP33" s="21"/>
      <c r="QQ33" s="21"/>
      <c r="QR33" s="21"/>
      <c r="QS33" s="21"/>
      <c r="QT33" s="21"/>
      <c r="QU33" s="21"/>
      <c r="QV33" s="21"/>
      <c r="QW33" s="21"/>
      <c r="QX33" s="21"/>
      <c r="QY33" s="21"/>
      <c r="QZ33" s="21"/>
      <c r="RA33" s="21"/>
      <c r="RB33" s="21"/>
      <c r="RC33" s="21"/>
      <c r="RD33" s="21"/>
      <c r="RE33" s="21"/>
      <c r="RF33" s="21"/>
      <c r="RG33" s="21"/>
      <c r="RH33" s="21"/>
      <c r="RI33" s="21"/>
      <c r="RJ33" s="21"/>
      <c r="RK33" s="21"/>
      <c r="RL33" s="21"/>
      <c r="RM33" s="21"/>
      <c r="RN33" s="21"/>
      <c r="RO33" s="21"/>
      <c r="RP33" s="21"/>
      <c r="RQ33" s="21"/>
      <c r="RR33" s="21"/>
      <c r="RS33" s="21"/>
      <c r="RT33" s="21"/>
      <c r="RU33" s="21"/>
      <c r="RV33" s="21"/>
      <c r="RW33" s="21"/>
      <c r="RX33" s="21"/>
      <c r="RY33" s="21"/>
      <c r="RZ33" s="21"/>
      <c r="SA33" s="21"/>
      <c r="SB33" s="21"/>
      <c r="SC33" s="21"/>
      <c r="SD33" s="21"/>
      <c r="SE33" s="21"/>
      <c r="SF33" s="21"/>
      <c r="SG33" s="21"/>
      <c r="SH33" s="21"/>
      <c r="SI33" s="21"/>
      <c r="SJ33" s="21"/>
      <c r="SK33" s="21"/>
      <c r="SL33" s="21"/>
      <c r="SM33" s="21"/>
      <c r="SN33" s="21"/>
      <c r="SO33" s="21"/>
      <c r="SP33" s="21"/>
      <c r="SQ33" s="21"/>
      <c r="SR33" s="21"/>
      <c r="SS33" s="21"/>
      <c r="ST33" s="21"/>
      <c r="SU33" s="21"/>
      <c r="SV33" s="21"/>
      <c r="SW33" s="21"/>
      <c r="SX33" s="21"/>
      <c r="SY33" s="21"/>
      <c r="SZ33" s="21"/>
      <c r="TA33" s="21"/>
      <c r="TB33" s="21"/>
      <c r="TC33" s="21"/>
      <c r="TD33" s="21"/>
      <c r="TE33" s="21"/>
      <c r="TF33" s="21"/>
      <c r="TG33" s="21"/>
      <c r="TH33" s="21"/>
      <c r="TI33" s="21"/>
      <c r="TJ33" s="21"/>
      <c r="TK33" s="21"/>
      <c r="TL33" s="21"/>
      <c r="TM33" s="21"/>
      <c r="TN33" s="21"/>
      <c r="TO33" s="21"/>
      <c r="TP33" s="21"/>
      <c r="TQ33" s="21"/>
      <c r="TR33" s="21"/>
      <c r="TS33" s="21"/>
      <c r="TT33" s="21"/>
      <c r="TU33" s="21"/>
      <c r="TV33" s="21"/>
      <c r="TW33" s="21"/>
      <c r="TX33" s="21"/>
      <c r="TY33" s="21"/>
      <c r="TZ33" s="21"/>
      <c r="UA33" s="21"/>
      <c r="UB33" s="21"/>
      <c r="UC33" s="21"/>
      <c r="UD33" s="21"/>
      <c r="UE33" s="21"/>
      <c r="UF33" s="21"/>
      <c r="UG33" s="21"/>
      <c r="UH33" s="21"/>
      <c r="UI33" s="21"/>
      <c r="UJ33" s="21"/>
      <c r="UK33" s="21"/>
      <c r="UL33" s="21"/>
      <c r="UM33" s="21"/>
      <c r="UN33" s="21"/>
      <c r="UO33" s="21"/>
      <c r="UP33" s="21"/>
      <c r="UQ33" s="21"/>
      <c r="UR33" s="21"/>
      <c r="US33" s="21"/>
      <c r="UT33" s="21"/>
      <c r="UU33" s="21"/>
      <c r="UV33" s="21"/>
      <c r="UW33" s="21"/>
      <c r="UX33" s="21"/>
      <c r="UY33" s="21"/>
      <c r="UZ33" s="21"/>
      <c r="VA33" s="21"/>
      <c r="VB33" s="21"/>
      <c r="VC33" s="21"/>
      <c r="VD33" s="21"/>
      <c r="VE33" s="21"/>
      <c r="VF33" s="21"/>
      <c r="VG33" s="21"/>
      <c r="VH33" s="21"/>
      <c r="VI33" s="21"/>
      <c r="VJ33" s="21"/>
      <c r="VK33" s="21"/>
      <c r="VL33" s="21"/>
      <c r="VM33" s="21"/>
      <c r="VN33" s="21"/>
      <c r="VO33" s="21"/>
      <c r="VP33" s="21"/>
      <c r="VQ33" s="21"/>
      <c r="VR33" s="21"/>
      <c r="VS33" s="21"/>
      <c r="VT33" s="21"/>
      <c r="VU33" s="21"/>
      <c r="VV33" s="21"/>
      <c r="VW33" s="21"/>
      <c r="VX33" s="21"/>
      <c r="VY33" s="21"/>
      <c r="VZ33" s="21"/>
      <c r="WA33" s="21"/>
      <c r="WB33" s="21"/>
      <c r="WC33" s="21"/>
      <c r="WD33" s="21"/>
      <c r="WE33" s="21"/>
      <c r="WF33" s="21"/>
      <c r="WG33" s="21"/>
      <c r="WH33" s="21"/>
      <c r="WI33" s="21"/>
      <c r="WJ33" s="21"/>
      <c r="WK33" s="21"/>
      <c r="WL33" s="21"/>
      <c r="WM33" s="21"/>
      <c r="WN33" s="21"/>
      <c r="WO33" s="21"/>
      <c r="WP33" s="21"/>
      <c r="WQ33" s="21"/>
      <c r="WR33" s="21"/>
      <c r="WS33" s="21"/>
      <c r="WT33" s="21"/>
      <c r="WU33" s="21"/>
      <c r="WV33" s="21"/>
      <c r="WW33" s="21"/>
      <c r="WX33" s="21"/>
      <c r="WY33" s="21"/>
      <c r="WZ33" s="21"/>
      <c r="XA33" s="21"/>
      <c r="XB33" s="21"/>
      <c r="XC33" s="21"/>
      <c r="XD33" s="21"/>
      <c r="XE33" s="21"/>
      <c r="XF33" s="21"/>
      <c r="XG33" s="21"/>
      <c r="XH33" s="21"/>
      <c r="XI33" s="21"/>
      <c r="XJ33" s="21"/>
      <c r="XK33" s="21"/>
      <c r="XL33" s="21"/>
      <c r="XM33" s="21"/>
      <c r="XN33" s="21"/>
      <c r="XO33" s="21"/>
      <c r="XP33" s="21"/>
      <c r="XQ33" s="21"/>
      <c r="XR33" s="21"/>
      <c r="XS33" s="21"/>
      <c r="XT33" s="21"/>
      <c r="XU33" s="21"/>
      <c r="XV33" s="21"/>
      <c r="XW33" s="21"/>
      <c r="XX33" s="21"/>
      <c r="XY33" s="21"/>
      <c r="XZ33" s="21"/>
      <c r="YA33" s="21"/>
      <c r="YB33" s="21"/>
      <c r="YC33" s="21"/>
      <c r="YD33" s="21"/>
      <c r="YE33" s="21"/>
      <c r="YF33" s="21"/>
      <c r="YG33" s="21"/>
      <c r="YH33" s="21"/>
      <c r="YI33" s="21"/>
      <c r="YJ33" s="21"/>
      <c r="YK33" s="21"/>
      <c r="YL33" s="21"/>
      <c r="YM33" s="21"/>
      <c r="YN33" s="21"/>
      <c r="YO33" s="21"/>
      <c r="YP33" s="21"/>
      <c r="YQ33" s="21"/>
      <c r="YR33" s="21"/>
      <c r="YS33" s="21"/>
      <c r="YT33" s="21"/>
      <c r="YU33" s="21"/>
      <c r="YV33" s="21"/>
      <c r="YW33" s="21"/>
      <c r="YX33" s="21"/>
      <c r="YY33" s="21"/>
      <c r="YZ33" s="21"/>
      <c r="ZA33" s="21"/>
      <c r="ZB33" s="21"/>
      <c r="ZC33" s="21"/>
      <c r="ZD33" s="21"/>
      <c r="ZE33" s="21"/>
      <c r="ZF33" s="21"/>
      <c r="ZG33" s="21"/>
      <c r="ZH33" s="21"/>
      <c r="ZI33" s="21"/>
      <c r="ZJ33" s="21"/>
      <c r="ZK33" s="21"/>
      <c r="ZL33" s="21"/>
      <c r="ZM33" s="21"/>
      <c r="ZN33" s="21"/>
      <c r="ZO33" s="21"/>
      <c r="ZP33" s="21"/>
      <c r="ZQ33" s="21"/>
      <c r="ZR33" s="21"/>
      <c r="ZS33" s="21"/>
      <c r="ZT33" s="21"/>
      <c r="ZU33" s="21"/>
      <c r="ZV33" s="21"/>
      <c r="ZW33" s="21"/>
      <c r="ZX33" s="21"/>
      <c r="ZY33" s="21"/>
      <c r="ZZ33" s="21"/>
      <c r="AAA33" s="21"/>
      <c r="AAB33" s="21"/>
      <c r="AAC33" s="21"/>
      <c r="AAD33" s="21"/>
      <c r="AAE33" s="21"/>
      <c r="AAF33" s="21"/>
      <c r="AAG33" s="21"/>
      <c r="AAH33" s="21"/>
      <c r="AAI33" s="21"/>
      <c r="AAJ33" s="21"/>
      <c r="AAK33" s="21"/>
      <c r="AAL33" s="21"/>
      <c r="AAM33" s="21"/>
      <c r="AAN33" s="21"/>
      <c r="AAO33" s="21"/>
      <c r="AAP33" s="21"/>
      <c r="AAQ33" s="21"/>
      <c r="AAR33" s="21"/>
      <c r="AAS33" s="21"/>
      <c r="AAT33" s="21"/>
      <c r="AAU33" s="21"/>
      <c r="AAV33" s="21"/>
      <c r="AAW33" s="21"/>
      <c r="AAX33" s="21"/>
      <c r="AAY33" s="21"/>
      <c r="AAZ33" s="21"/>
      <c r="ABA33" s="21"/>
      <c r="ABB33" s="21"/>
      <c r="ABC33" s="21"/>
      <c r="ABD33" s="21"/>
      <c r="ABE33" s="21"/>
      <c r="ABF33" s="21"/>
      <c r="ABG33" s="21"/>
      <c r="ABH33" s="21"/>
      <c r="ABI33" s="21"/>
      <c r="ABJ33" s="21"/>
      <c r="ABK33" s="21"/>
      <c r="ABL33" s="21"/>
      <c r="ABM33" s="21"/>
      <c r="ABN33" s="21"/>
      <c r="ABO33" s="21"/>
      <c r="ABP33" s="21"/>
      <c r="ABQ33" s="21"/>
      <c r="ABR33" s="21"/>
      <c r="ABS33" s="21"/>
      <c r="ABT33" s="21"/>
      <c r="ABU33" s="21"/>
      <c r="ABV33" s="21"/>
      <c r="ABW33" s="21"/>
      <c r="ABX33" s="21"/>
      <c r="ABY33" s="21"/>
      <c r="ABZ33" s="21"/>
      <c r="ACA33" s="21"/>
      <c r="ACB33" s="21"/>
      <c r="ACC33" s="21"/>
      <c r="ACD33" s="21"/>
      <c r="ACE33" s="21"/>
      <c r="ACF33" s="21"/>
      <c r="ACG33" s="21"/>
      <c r="ACH33" s="21"/>
      <c r="ACI33" s="21"/>
      <c r="ACJ33" s="21"/>
      <c r="ACK33" s="21"/>
      <c r="ACL33" s="21"/>
      <c r="ACM33" s="21"/>
      <c r="ACN33" s="21"/>
      <c r="ACO33" s="21"/>
      <c r="ACP33" s="21"/>
      <c r="ACQ33" s="21"/>
      <c r="ACR33" s="21"/>
      <c r="ACS33" s="21"/>
      <c r="ACT33" s="21"/>
      <c r="ACU33" s="21"/>
      <c r="ACV33" s="21"/>
      <c r="ACW33" s="21"/>
      <c r="ACX33" s="21"/>
      <c r="ACY33" s="21"/>
      <c r="ACZ33" s="21"/>
      <c r="ADA33" s="21"/>
      <c r="ADB33" s="21"/>
      <c r="ADC33" s="21"/>
      <c r="ADD33" s="21"/>
      <c r="ADE33" s="21"/>
      <c r="ADF33" s="21"/>
      <c r="ADG33" s="21"/>
      <c r="ADH33" s="21"/>
      <c r="ADI33" s="21"/>
      <c r="ADJ33" s="21"/>
      <c r="ADK33" s="21"/>
      <c r="ADL33" s="21"/>
      <c r="ADM33" s="21"/>
      <c r="ADN33" s="21"/>
      <c r="ADO33" s="21"/>
      <c r="ADP33" s="21"/>
      <c r="ADQ33" s="21"/>
      <c r="ADR33" s="21"/>
      <c r="ADS33" s="21"/>
      <c r="ADT33" s="21"/>
      <c r="ADU33" s="21"/>
      <c r="ADV33" s="21"/>
      <c r="ADW33" s="21"/>
      <c r="ADX33" s="21"/>
      <c r="ADY33" s="21"/>
      <c r="ADZ33" s="21"/>
      <c r="AEA33" s="21"/>
      <c r="AEB33" s="21"/>
      <c r="AEC33" s="21"/>
      <c r="AED33" s="21"/>
      <c r="AEE33" s="21"/>
      <c r="AEF33" s="21"/>
      <c r="AEG33" s="21"/>
      <c r="AEH33" s="21"/>
      <c r="AEI33" s="21"/>
      <c r="AEJ33" s="21"/>
      <c r="AEK33" s="21"/>
      <c r="AEL33" s="21"/>
      <c r="AEM33" s="21"/>
      <c r="AEN33" s="21"/>
      <c r="AEO33" s="21"/>
      <c r="AEP33" s="21"/>
      <c r="AEQ33" s="21"/>
      <c r="AER33" s="21"/>
      <c r="AES33" s="21"/>
      <c r="AET33" s="21"/>
      <c r="AEU33" s="21"/>
      <c r="AEV33" s="21"/>
      <c r="AEW33" s="21"/>
      <c r="AEX33" s="21"/>
      <c r="AEY33" s="21"/>
      <c r="AEZ33" s="21"/>
      <c r="AFA33" s="21"/>
      <c r="AFB33" s="21"/>
      <c r="AFC33" s="21"/>
      <c r="AFD33" s="21"/>
      <c r="AFE33" s="21"/>
      <c r="AFF33" s="21"/>
      <c r="AFG33" s="21"/>
      <c r="AFH33" s="21"/>
      <c r="AFI33" s="21"/>
      <c r="AFJ33" s="21"/>
      <c r="AFK33" s="21"/>
      <c r="AFL33" s="21"/>
      <c r="AFM33" s="21"/>
      <c r="AFN33" s="21"/>
      <c r="AFO33" s="21"/>
      <c r="AFP33" s="21"/>
      <c r="AFQ33" s="21"/>
      <c r="AFR33" s="21"/>
      <c r="AFS33" s="21"/>
      <c r="AFT33" s="21"/>
      <c r="AFU33" s="21"/>
      <c r="AFV33" s="21"/>
      <c r="AFW33" s="21"/>
      <c r="AFX33" s="21"/>
      <c r="AFY33" s="21"/>
      <c r="AFZ33" s="21"/>
      <c r="AGA33" s="21"/>
      <c r="AGB33" s="21"/>
      <c r="AGC33" s="21"/>
      <c r="AGD33" s="21"/>
      <c r="AGE33" s="21"/>
      <c r="AGF33" s="21"/>
      <c r="AGG33" s="21"/>
      <c r="AGH33" s="21"/>
      <c r="AGI33" s="21"/>
      <c r="AGJ33" s="21"/>
      <c r="AGK33" s="21"/>
      <c r="AGL33" s="21"/>
      <c r="AGM33" s="21"/>
      <c r="AGN33" s="21"/>
      <c r="AGO33" s="21"/>
      <c r="AGP33" s="21"/>
      <c r="AGQ33" s="21"/>
      <c r="AGR33" s="21"/>
      <c r="AGS33" s="21"/>
      <c r="AGT33" s="21"/>
      <c r="AGU33" s="21"/>
      <c r="AGV33" s="21"/>
      <c r="AGW33" s="21"/>
      <c r="AGX33" s="21"/>
      <c r="AGY33" s="21"/>
      <c r="AGZ33" s="21"/>
      <c r="AHA33" s="21"/>
      <c r="AHB33" s="21"/>
      <c r="AHC33" s="21"/>
      <c r="AHD33" s="21"/>
      <c r="AHE33" s="21"/>
      <c r="AHF33" s="21"/>
      <c r="AHG33" s="21"/>
      <c r="AHH33" s="21"/>
      <c r="AHI33" s="21"/>
      <c r="AHJ33" s="21"/>
      <c r="AHK33" s="21"/>
      <c r="AHL33" s="21"/>
      <c r="AHM33" s="21"/>
      <c r="AHN33" s="21"/>
      <c r="AHO33" s="21"/>
      <c r="AHP33" s="21"/>
      <c r="AHQ33" s="21"/>
      <c r="AHR33" s="21"/>
      <c r="AHS33" s="21"/>
      <c r="AHT33" s="21"/>
      <c r="AHU33" s="21"/>
      <c r="AHV33" s="21"/>
      <c r="AHW33" s="21"/>
      <c r="AHX33" s="21"/>
      <c r="AHY33" s="21"/>
      <c r="AHZ33" s="21"/>
      <c r="AIA33" s="21"/>
      <c r="AIB33" s="21"/>
      <c r="AIC33" s="21"/>
      <c r="AID33" s="21"/>
      <c r="AIE33" s="21"/>
      <c r="AIF33" s="21"/>
      <c r="AIG33" s="21"/>
      <c r="AIH33" s="21"/>
      <c r="AII33" s="21"/>
      <c r="AIJ33" s="21"/>
      <c r="AIK33" s="21"/>
      <c r="AIL33" s="21"/>
      <c r="AIM33" s="21"/>
      <c r="AIN33" s="21"/>
      <c r="AIO33" s="21"/>
      <c r="AIP33" s="21"/>
      <c r="AIQ33" s="21"/>
      <c r="AIR33" s="21"/>
      <c r="AIS33" s="21"/>
      <c r="AIT33" s="21"/>
      <c r="AIU33" s="21"/>
      <c r="AIV33" s="21"/>
      <c r="AIW33" s="21"/>
      <c r="AIX33" s="21"/>
      <c r="AIY33" s="21"/>
      <c r="AIZ33" s="21"/>
      <c r="AJA33" s="21"/>
      <c r="AJB33" s="21"/>
      <c r="AJC33" s="21"/>
      <c r="AJD33" s="21"/>
      <c r="AJE33" s="21"/>
      <c r="AJF33" s="21"/>
      <c r="AJG33" s="21"/>
      <c r="AJH33" s="21"/>
      <c r="AJI33" s="21"/>
      <c r="AJJ33" s="21"/>
      <c r="AJK33" s="21"/>
      <c r="AJL33" s="21"/>
      <c r="AJM33" s="21"/>
      <c r="AJN33" s="21"/>
      <c r="AJO33" s="21"/>
      <c r="AJP33" s="21"/>
      <c r="AJQ33" s="21"/>
      <c r="AJR33" s="21"/>
      <c r="AJS33" s="21"/>
      <c r="AJT33" s="21"/>
      <c r="AJU33" s="21"/>
      <c r="AJV33" s="21"/>
      <c r="AJW33" s="21"/>
      <c r="AJX33" s="21"/>
      <c r="AJY33" s="21"/>
      <c r="AJZ33" s="21"/>
      <c r="AKA33" s="21"/>
      <c r="AKB33" s="21"/>
      <c r="AKC33" s="21"/>
      <c r="AKD33" s="21"/>
      <c r="AKE33" s="21"/>
      <c r="AKF33" s="21"/>
      <c r="AKG33" s="21"/>
      <c r="AKH33" s="21"/>
      <c r="AKI33" s="21"/>
      <c r="AKJ33" s="21"/>
      <c r="AKK33" s="21"/>
      <c r="AKL33" s="21"/>
      <c r="AKM33" s="21"/>
      <c r="AKN33" s="21"/>
      <c r="AKO33" s="21"/>
      <c r="AKP33" s="21"/>
      <c r="AKQ33" s="21"/>
      <c r="AKR33" s="21"/>
      <c r="AKS33" s="21"/>
      <c r="AKT33" s="21"/>
      <c r="AKU33" s="21"/>
      <c r="AKV33" s="21"/>
      <c r="AKW33" s="21"/>
      <c r="AKX33" s="21"/>
      <c r="AKY33" s="21"/>
      <c r="AKZ33" s="21"/>
      <c r="ALA33" s="21"/>
      <c r="ALB33" s="21"/>
      <c r="ALC33" s="21"/>
      <c r="ALD33" s="21"/>
      <c r="ALE33" s="21"/>
      <c r="ALF33" s="21"/>
      <c r="ALG33" s="21"/>
      <c r="ALH33" s="21"/>
      <c r="ALI33" s="21"/>
      <c r="ALJ33" s="21"/>
      <c r="ALK33" s="21"/>
      <c r="ALL33" s="21"/>
      <c r="ALM33" s="21"/>
      <c r="ALN33" s="21"/>
      <c r="ALO33" s="21"/>
      <c r="ALP33" s="21"/>
      <c r="ALQ33" s="21"/>
      <c r="ALR33" s="21"/>
      <c r="ALS33" s="21"/>
      <c r="ALT33" s="21"/>
      <c r="ALU33" s="21"/>
      <c r="ALV33" s="21"/>
      <c r="ALW33" s="21"/>
      <c r="ALX33" s="21"/>
      <c r="ALY33" s="21"/>
      <c r="ALZ33" s="21"/>
      <c r="AMA33" s="21"/>
      <c r="AMB33" s="21"/>
      <c r="AMC33" s="21"/>
      <c r="AMD33" s="21"/>
      <c r="AME33" s="21"/>
      <c r="AMF33" s="21"/>
      <c r="AMG33" s="21"/>
      <c r="AMH33" s="21"/>
      <c r="AMI33" s="21"/>
      <c r="AMJ33" s="21"/>
      <c r="AMK33" s="21"/>
      <c r="AML33" s="21"/>
      <c r="AMM33" s="21"/>
      <c r="AMN33" s="21"/>
      <c r="AMO33" s="21"/>
      <c r="AMP33" s="21"/>
      <c r="AMQ33" s="21"/>
    </row>
    <row r="34" spans="1:1031" ht="16.5" customHeight="1">
      <c r="A34" s="22" t="s">
        <v>0</v>
      </c>
      <c r="B34" s="4" t="s">
        <v>11</v>
      </c>
      <c r="C34" s="4" t="s">
        <v>12</v>
      </c>
      <c r="D34" s="4" t="s">
        <v>13</v>
      </c>
      <c r="E34" s="4" t="s">
        <v>14</v>
      </c>
      <c r="F34" s="4" t="s">
        <v>2</v>
      </c>
      <c r="G34" s="4" t="s">
        <v>15</v>
      </c>
      <c r="H34" s="4" t="s">
        <v>16</v>
      </c>
      <c r="I34" s="7" t="s">
        <v>49</v>
      </c>
      <c r="J34" s="7" t="s">
        <v>50</v>
      </c>
      <c r="K34" s="7" t="s">
        <v>51</v>
      </c>
      <c r="L34" s="7" t="s">
        <v>52</v>
      </c>
      <c r="M34" s="7" t="s">
        <v>53</v>
      </c>
      <c r="N34" s="7" t="s">
        <v>54</v>
      </c>
      <c r="O34" s="3" t="s">
        <v>55</v>
      </c>
      <c r="P34" s="3" t="s">
        <v>56</v>
      </c>
      <c r="Q34" s="3" t="s">
        <v>57</v>
      </c>
      <c r="R34" s="3" t="s">
        <v>58</v>
      </c>
      <c r="S34" s="3" t="s">
        <v>59</v>
      </c>
      <c r="T34" s="3" t="s">
        <v>60</v>
      </c>
      <c r="U34" s="3" t="s">
        <v>4</v>
      </c>
      <c r="V34" s="3" t="s">
        <v>3</v>
      </c>
      <c r="W34" s="3" t="s">
        <v>5</v>
      </c>
      <c r="X34" s="3" t="s">
        <v>37</v>
      </c>
      <c r="Y34" s="6" t="s">
        <v>19</v>
      </c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  <c r="IY34" s="21"/>
      <c r="IZ34" s="21"/>
      <c r="JA34" s="21"/>
      <c r="JB34" s="21"/>
      <c r="JC34" s="21"/>
      <c r="JD34" s="21"/>
      <c r="JE34" s="21"/>
      <c r="JF34" s="21"/>
      <c r="JG34" s="21"/>
      <c r="JH34" s="21"/>
      <c r="JI34" s="21"/>
      <c r="JJ34" s="21"/>
      <c r="JK34" s="21"/>
      <c r="JL34" s="21"/>
      <c r="JM34" s="21"/>
      <c r="JN34" s="21"/>
      <c r="JO34" s="21"/>
      <c r="JP34" s="21"/>
      <c r="JQ34" s="21"/>
      <c r="JR34" s="21"/>
      <c r="JS34" s="21"/>
      <c r="JT34" s="21"/>
      <c r="JU34" s="21"/>
      <c r="JV34" s="21"/>
      <c r="JW34" s="21"/>
      <c r="JX34" s="21"/>
      <c r="JY34" s="21"/>
      <c r="JZ34" s="21"/>
      <c r="KA34" s="21"/>
      <c r="KB34" s="21"/>
      <c r="KC34" s="21"/>
      <c r="KD34" s="21"/>
      <c r="KE34" s="21"/>
      <c r="KF34" s="21"/>
      <c r="KG34" s="21"/>
      <c r="KH34" s="21"/>
      <c r="KI34" s="21"/>
      <c r="KJ34" s="21"/>
      <c r="KK34" s="21"/>
      <c r="KL34" s="21"/>
      <c r="KM34" s="21"/>
      <c r="KN34" s="21"/>
      <c r="KO34" s="21"/>
      <c r="KP34" s="21"/>
      <c r="KQ34" s="21"/>
      <c r="KR34" s="21"/>
      <c r="KS34" s="21"/>
      <c r="KT34" s="21"/>
      <c r="KU34" s="21"/>
      <c r="KV34" s="21"/>
      <c r="KW34" s="21"/>
      <c r="KX34" s="21"/>
      <c r="KY34" s="21"/>
      <c r="KZ34" s="21"/>
      <c r="LA34" s="21"/>
      <c r="LB34" s="21"/>
      <c r="LC34" s="21"/>
      <c r="LD34" s="21"/>
      <c r="LE34" s="21"/>
      <c r="LF34" s="21"/>
      <c r="LG34" s="21"/>
      <c r="LH34" s="21"/>
      <c r="LI34" s="21"/>
      <c r="LJ34" s="21"/>
      <c r="LK34" s="21"/>
      <c r="LL34" s="21"/>
      <c r="LM34" s="21"/>
      <c r="LN34" s="21"/>
      <c r="LO34" s="21"/>
      <c r="LP34" s="21"/>
      <c r="LQ34" s="21"/>
      <c r="LR34" s="21"/>
      <c r="LS34" s="21"/>
      <c r="LT34" s="21"/>
      <c r="LU34" s="21"/>
      <c r="LV34" s="21"/>
      <c r="LW34" s="21"/>
      <c r="LX34" s="21"/>
      <c r="LY34" s="21"/>
      <c r="LZ34" s="21"/>
      <c r="MA34" s="21"/>
      <c r="MB34" s="21"/>
      <c r="MC34" s="21"/>
      <c r="MD34" s="21"/>
      <c r="ME34" s="21"/>
      <c r="MF34" s="21"/>
      <c r="MG34" s="21"/>
      <c r="MH34" s="21"/>
      <c r="MI34" s="21"/>
      <c r="MJ34" s="21"/>
      <c r="MK34" s="21"/>
      <c r="ML34" s="21"/>
      <c r="MM34" s="21"/>
      <c r="MN34" s="21"/>
      <c r="MO34" s="21"/>
      <c r="MP34" s="21"/>
      <c r="MQ34" s="21"/>
      <c r="MR34" s="21"/>
      <c r="MS34" s="21"/>
      <c r="MT34" s="21"/>
      <c r="MU34" s="21"/>
      <c r="MV34" s="21"/>
      <c r="MW34" s="21"/>
      <c r="MX34" s="21"/>
      <c r="MY34" s="21"/>
      <c r="MZ34" s="21"/>
      <c r="NA34" s="21"/>
      <c r="NB34" s="21"/>
      <c r="NC34" s="21"/>
      <c r="ND34" s="21"/>
      <c r="NE34" s="21"/>
      <c r="NF34" s="21"/>
      <c r="NG34" s="21"/>
      <c r="NH34" s="21"/>
      <c r="NI34" s="21"/>
      <c r="NJ34" s="21"/>
      <c r="NK34" s="21"/>
      <c r="NL34" s="21"/>
      <c r="NM34" s="21"/>
      <c r="NN34" s="21"/>
      <c r="NO34" s="21"/>
      <c r="NP34" s="21"/>
      <c r="NQ34" s="21"/>
      <c r="NR34" s="21"/>
      <c r="NS34" s="21"/>
      <c r="NT34" s="21"/>
      <c r="NU34" s="21"/>
      <c r="NV34" s="21"/>
      <c r="NW34" s="21"/>
      <c r="NX34" s="21"/>
      <c r="NY34" s="21"/>
      <c r="NZ34" s="21"/>
      <c r="OA34" s="21"/>
      <c r="OB34" s="21"/>
      <c r="OC34" s="21"/>
      <c r="OD34" s="21"/>
      <c r="OE34" s="21"/>
      <c r="OF34" s="21"/>
      <c r="OG34" s="21"/>
      <c r="OH34" s="21"/>
      <c r="OI34" s="21"/>
      <c r="OJ34" s="21"/>
      <c r="OK34" s="21"/>
      <c r="OL34" s="21"/>
      <c r="OM34" s="21"/>
      <c r="ON34" s="21"/>
      <c r="OO34" s="21"/>
      <c r="OP34" s="21"/>
      <c r="OQ34" s="21"/>
      <c r="OR34" s="21"/>
      <c r="OS34" s="21"/>
      <c r="OT34" s="21"/>
      <c r="OU34" s="21"/>
      <c r="OV34" s="21"/>
      <c r="OW34" s="21"/>
      <c r="OX34" s="21"/>
      <c r="OY34" s="21"/>
      <c r="OZ34" s="21"/>
      <c r="PA34" s="21"/>
      <c r="PB34" s="21"/>
      <c r="PC34" s="21"/>
      <c r="PD34" s="21"/>
      <c r="PE34" s="21"/>
      <c r="PF34" s="21"/>
      <c r="PG34" s="21"/>
      <c r="PH34" s="21"/>
      <c r="PI34" s="21"/>
      <c r="PJ34" s="21"/>
      <c r="PK34" s="21"/>
      <c r="PL34" s="21"/>
      <c r="PM34" s="21"/>
      <c r="PN34" s="21"/>
      <c r="PO34" s="21"/>
      <c r="PP34" s="21"/>
      <c r="PQ34" s="21"/>
      <c r="PR34" s="21"/>
      <c r="PS34" s="21"/>
      <c r="PT34" s="21"/>
      <c r="PU34" s="21"/>
      <c r="PV34" s="21"/>
      <c r="PW34" s="21"/>
      <c r="PX34" s="21"/>
      <c r="PY34" s="21"/>
      <c r="PZ34" s="21"/>
      <c r="QA34" s="21"/>
      <c r="QB34" s="21"/>
      <c r="QC34" s="21"/>
      <c r="QD34" s="21"/>
      <c r="QE34" s="21"/>
      <c r="QF34" s="21"/>
      <c r="QG34" s="21"/>
      <c r="QH34" s="21"/>
      <c r="QI34" s="21"/>
      <c r="QJ34" s="21"/>
      <c r="QK34" s="21"/>
      <c r="QL34" s="21"/>
      <c r="QM34" s="21"/>
      <c r="QN34" s="21"/>
      <c r="QO34" s="21"/>
      <c r="QP34" s="21"/>
      <c r="QQ34" s="21"/>
      <c r="QR34" s="21"/>
      <c r="QS34" s="21"/>
      <c r="QT34" s="21"/>
      <c r="QU34" s="21"/>
      <c r="QV34" s="21"/>
      <c r="QW34" s="21"/>
      <c r="QX34" s="21"/>
      <c r="QY34" s="21"/>
      <c r="QZ34" s="21"/>
      <c r="RA34" s="21"/>
      <c r="RB34" s="21"/>
      <c r="RC34" s="21"/>
      <c r="RD34" s="21"/>
      <c r="RE34" s="21"/>
      <c r="RF34" s="21"/>
      <c r="RG34" s="21"/>
      <c r="RH34" s="21"/>
      <c r="RI34" s="21"/>
      <c r="RJ34" s="21"/>
      <c r="RK34" s="21"/>
      <c r="RL34" s="21"/>
      <c r="RM34" s="21"/>
      <c r="RN34" s="21"/>
      <c r="RO34" s="21"/>
      <c r="RP34" s="21"/>
      <c r="RQ34" s="21"/>
      <c r="RR34" s="21"/>
      <c r="RS34" s="21"/>
      <c r="RT34" s="21"/>
      <c r="RU34" s="21"/>
      <c r="RV34" s="21"/>
      <c r="RW34" s="21"/>
      <c r="RX34" s="21"/>
      <c r="RY34" s="21"/>
      <c r="RZ34" s="21"/>
      <c r="SA34" s="21"/>
      <c r="SB34" s="21"/>
      <c r="SC34" s="21"/>
      <c r="SD34" s="21"/>
      <c r="SE34" s="21"/>
      <c r="SF34" s="21"/>
      <c r="SG34" s="21"/>
      <c r="SH34" s="21"/>
      <c r="SI34" s="21"/>
      <c r="SJ34" s="21"/>
      <c r="SK34" s="21"/>
      <c r="SL34" s="21"/>
      <c r="SM34" s="21"/>
      <c r="SN34" s="21"/>
      <c r="SO34" s="21"/>
      <c r="SP34" s="21"/>
      <c r="SQ34" s="21"/>
      <c r="SR34" s="21"/>
      <c r="SS34" s="21"/>
      <c r="ST34" s="21"/>
      <c r="SU34" s="21"/>
      <c r="SV34" s="21"/>
      <c r="SW34" s="21"/>
      <c r="SX34" s="21"/>
      <c r="SY34" s="21"/>
      <c r="SZ34" s="21"/>
      <c r="TA34" s="21"/>
      <c r="TB34" s="21"/>
      <c r="TC34" s="21"/>
      <c r="TD34" s="21"/>
      <c r="TE34" s="21"/>
      <c r="TF34" s="21"/>
      <c r="TG34" s="21"/>
      <c r="TH34" s="21"/>
      <c r="TI34" s="21"/>
      <c r="TJ34" s="21"/>
      <c r="TK34" s="21"/>
      <c r="TL34" s="21"/>
      <c r="TM34" s="21"/>
      <c r="TN34" s="21"/>
      <c r="TO34" s="21"/>
      <c r="TP34" s="21"/>
      <c r="TQ34" s="21"/>
      <c r="TR34" s="21"/>
      <c r="TS34" s="21"/>
      <c r="TT34" s="21"/>
      <c r="TU34" s="21"/>
      <c r="TV34" s="21"/>
      <c r="TW34" s="21"/>
      <c r="TX34" s="21"/>
      <c r="TY34" s="21"/>
      <c r="TZ34" s="21"/>
      <c r="UA34" s="21"/>
      <c r="UB34" s="21"/>
      <c r="UC34" s="21"/>
      <c r="UD34" s="21"/>
      <c r="UE34" s="21"/>
      <c r="UF34" s="21"/>
      <c r="UG34" s="21"/>
      <c r="UH34" s="21"/>
      <c r="UI34" s="21"/>
      <c r="UJ34" s="21"/>
      <c r="UK34" s="21"/>
      <c r="UL34" s="21"/>
      <c r="UM34" s="21"/>
      <c r="UN34" s="21"/>
      <c r="UO34" s="21"/>
      <c r="UP34" s="21"/>
      <c r="UQ34" s="21"/>
      <c r="UR34" s="21"/>
      <c r="US34" s="21"/>
      <c r="UT34" s="21"/>
      <c r="UU34" s="21"/>
      <c r="UV34" s="21"/>
      <c r="UW34" s="21"/>
      <c r="UX34" s="21"/>
      <c r="UY34" s="21"/>
      <c r="UZ34" s="21"/>
      <c r="VA34" s="21"/>
      <c r="VB34" s="21"/>
      <c r="VC34" s="21"/>
      <c r="VD34" s="21"/>
      <c r="VE34" s="21"/>
      <c r="VF34" s="21"/>
      <c r="VG34" s="21"/>
      <c r="VH34" s="21"/>
      <c r="VI34" s="21"/>
      <c r="VJ34" s="21"/>
      <c r="VK34" s="21"/>
      <c r="VL34" s="21"/>
      <c r="VM34" s="21"/>
      <c r="VN34" s="21"/>
      <c r="VO34" s="21"/>
      <c r="VP34" s="21"/>
      <c r="VQ34" s="21"/>
      <c r="VR34" s="21"/>
      <c r="VS34" s="21"/>
      <c r="VT34" s="21"/>
      <c r="VU34" s="21"/>
      <c r="VV34" s="21"/>
      <c r="VW34" s="21"/>
      <c r="VX34" s="21"/>
      <c r="VY34" s="21"/>
      <c r="VZ34" s="21"/>
      <c r="WA34" s="21"/>
      <c r="WB34" s="21"/>
      <c r="WC34" s="21"/>
      <c r="WD34" s="21"/>
      <c r="WE34" s="21"/>
      <c r="WF34" s="21"/>
      <c r="WG34" s="21"/>
      <c r="WH34" s="21"/>
      <c r="WI34" s="21"/>
      <c r="WJ34" s="21"/>
      <c r="WK34" s="21"/>
      <c r="WL34" s="21"/>
      <c r="WM34" s="21"/>
      <c r="WN34" s="21"/>
      <c r="WO34" s="21"/>
      <c r="WP34" s="21"/>
      <c r="WQ34" s="21"/>
      <c r="WR34" s="21"/>
      <c r="WS34" s="21"/>
      <c r="WT34" s="21"/>
      <c r="WU34" s="21"/>
      <c r="WV34" s="21"/>
      <c r="WW34" s="21"/>
      <c r="WX34" s="21"/>
      <c r="WY34" s="21"/>
      <c r="WZ34" s="21"/>
      <c r="XA34" s="21"/>
      <c r="XB34" s="21"/>
      <c r="XC34" s="21"/>
      <c r="XD34" s="21"/>
      <c r="XE34" s="21"/>
      <c r="XF34" s="21"/>
      <c r="XG34" s="21"/>
      <c r="XH34" s="21"/>
      <c r="XI34" s="21"/>
      <c r="XJ34" s="21"/>
      <c r="XK34" s="21"/>
      <c r="XL34" s="21"/>
      <c r="XM34" s="21"/>
      <c r="XN34" s="21"/>
      <c r="XO34" s="21"/>
      <c r="XP34" s="21"/>
      <c r="XQ34" s="21"/>
      <c r="XR34" s="21"/>
      <c r="XS34" s="21"/>
      <c r="XT34" s="21"/>
      <c r="XU34" s="21"/>
      <c r="XV34" s="21"/>
      <c r="XW34" s="21"/>
      <c r="XX34" s="21"/>
      <c r="XY34" s="21"/>
      <c r="XZ34" s="21"/>
      <c r="YA34" s="21"/>
      <c r="YB34" s="21"/>
      <c r="YC34" s="21"/>
      <c r="YD34" s="21"/>
      <c r="YE34" s="21"/>
      <c r="YF34" s="21"/>
      <c r="YG34" s="21"/>
      <c r="YH34" s="21"/>
      <c r="YI34" s="21"/>
      <c r="YJ34" s="21"/>
      <c r="YK34" s="21"/>
      <c r="YL34" s="21"/>
      <c r="YM34" s="21"/>
      <c r="YN34" s="21"/>
      <c r="YO34" s="21"/>
      <c r="YP34" s="21"/>
      <c r="YQ34" s="21"/>
      <c r="YR34" s="21"/>
      <c r="YS34" s="21"/>
      <c r="YT34" s="21"/>
      <c r="YU34" s="21"/>
      <c r="YV34" s="21"/>
      <c r="YW34" s="21"/>
      <c r="YX34" s="21"/>
      <c r="YY34" s="21"/>
      <c r="YZ34" s="21"/>
      <c r="ZA34" s="21"/>
      <c r="ZB34" s="21"/>
      <c r="ZC34" s="21"/>
      <c r="ZD34" s="21"/>
      <c r="ZE34" s="21"/>
      <c r="ZF34" s="21"/>
      <c r="ZG34" s="21"/>
      <c r="ZH34" s="21"/>
      <c r="ZI34" s="21"/>
      <c r="ZJ34" s="21"/>
      <c r="ZK34" s="21"/>
      <c r="ZL34" s="21"/>
      <c r="ZM34" s="21"/>
      <c r="ZN34" s="21"/>
      <c r="ZO34" s="21"/>
      <c r="ZP34" s="21"/>
      <c r="ZQ34" s="21"/>
      <c r="ZR34" s="21"/>
      <c r="ZS34" s="21"/>
      <c r="ZT34" s="21"/>
      <c r="ZU34" s="21"/>
      <c r="ZV34" s="21"/>
      <c r="ZW34" s="21"/>
      <c r="ZX34" s="21"/>
      <c r="ZY34" s="21"/>
      <c r="ZZ34" s="21"/>
      <c r="AAA34" s="21"/>
      <c r="AAB34" s="21"/>
      <c r="AAC34" s="21"/>
      <c r="AAD34" s="21"/>
      <c r="AAE34" s="21"/>
      <c r="AAF34" s="21"/>
      <c r="AAG34" s="21"/>
      <c r="AAH34" s="21"/>
      <c r="AAI34" s="21"/>
      <c r="AAJ34" s="21"/>
      <c r="AAK34" s="21"/>
      <c r="AAL34" s="21"/>
      <c r="AAM34" s="21"/>
      <c r="AAN34" s="21"/>
      <c r="AAO34" s="21"/>
      <c r="AAP34" s="21"/>
      <c r="AAQ34" s="21"/>
      <c r="AAR34" s="21"/>
      <c r="AAS34" s="21"/>
      <c r="AAT34" s="21"/>
      <c r="AAU34" s="21"/>
      <c r="AAV34" s="21"/>
      <c r="AAW34" s="21"/>
      <c r="AAX34" s="21"/>
      <c r="AAY34" s="21"/>
      <c r="AAZ34" s="21"/>
      <c r="ABA34" s="21"/>
      <c r="ABB34" s="21"/>
      <c r="ABC34" s="21"/>
      <c r="ABD34" s="21"/>
      <c r="ABE34" s="21"/>
      <c r="ABF34" s="21"/>
      <c r="ABG34" s="21"/>
      <c r="ABH34" s="21"/>
      <c r="ABI34" s="21"/>
      <c r="ABJ34" s="21"/>
      <c r="ABK34" s="21"/>
      <c r="ABL34" s="21"/>
      <c r="ABM34" s="21"/>
      <c r="ABN34" s="21"/>
      <c r="ABO34" s="21"/>
      <c r="ABP34" s="21"/>
      <c r="ABQ34" s="21"/>
      <c r="ABR34" s="21"/>
      <c r="ABS34" s="21"/>
      <c r="ABT34" s="21"/>
      <c r="ABU34" s="21"/>
      <c r="ABV34" s="21"/>
      <c r="ABW34" s="21"/>
      <c r="ABX34" s="21"/>
      <c r="ABY34" s="21"/>
      <c r="ABZ34" s="21"/>
      <c r="ACA34" s="21"/>
      <c r="ACB34" s="21"/>
      <c r="ACC34" s="21"/>
      <c r="ACD34" s="21"/>
      <c r="ACE34" s="21"/>
      <c r="ACF34" s="21"/>
      <c r="ACG34" s="21"/>
      <c r="ACH34" s="21"/>
      <c r="ACI34" s="21"/>
      <c r="ACJ34" s="21"/>
      <c r="ACK34" s="21"/>
      <c r="ACL34" s="21"/>
      <c r="ACM34" s="21"/>
      <c r="ACN34" s="21"/>
      <c r="ACO34" s="21"/>
      <c r="ACP34" s="21"/>
      <c r="ACQ34" s="21"/>
      <c r="ACR34" s="21"/>
      <c r="ACS34" s="21"/>
      <c r="ACT34" s="21"/>
      <c r="ACU34" s="21"/>
      <c r="ACV34" s="21"/>
      <c r="ACW34" s="21"/>
      <c r="ACX34" s="21"/>
      <c r="ACY34" s="21"/>
      <c r="ACZ34" s="21"/>
      <c r="ADA34" s="21"/>
      <c r="ADB34" s="21"/>
      <c r="ADC34" s="21"/>
      <c r="ADD34" s="21"/>
      <c r="ADE34" s="21"/>
      <c r="ADF34" s="21"/>
      <c r="ADG34" s="21"/>
      <c r="ADH34" s="21"/>
      <c r="ADI34" s="21"/>
      <c r="ADJ34" s="21"/>
      <c r="ADK34" s="21"/>
      <c r="ADL34" s="21"/>
      <c r="ADM34" s="21"/>
      <c r="ADN34" s="21"/>
      <c r="ADO34" s="21"/>
      <c r="ADP34" s="21"/>
      <c r="ADQ34" s="21"/>
      <c r="ADR34" s="21"/>
      <c r="ADS34" s="21"/>
      <c r="ADT34" s="21"/>
      <c r="ADU34" s="21"/>
      <c r="ADV34" s="21"/>
      <c r="ADW34" s="21"/>
      <c r="ADX34" s="21"/>
      <c r="ADY34" s="21"/>
      <c r="ADZ34" s="21"/>
      <c r="AEA34" s="21"/>
      <c r="AEB34" s="21"/>
      <c r="AEC34" s="21"/>
      <c r="AED34" s="21"/>
      <c r="AEE34" s="21"/>
      <c r="AEF34" s="21"/>
      <c r="AEG34" s="21"/>
      <c r="AEH34" s="21"/>
      <c r="AEI34" s="21"/>
      <c r="AEJ34" s="21"/>
      <c r="AEK34" s="21"/>
      <c r="AEL34" s="21"/>
      <c r="AEM34" s="21"/>
      <c r="AEN34" s="21"/>
      <c r="AEO34" s="21"/>
      <c r="AEP34" s="21"/>
      <c r="AEQ34" s="21"/>
      <c r="AER34" s="21"/>
      <c r="AES34" s="21"/>
      <c r="AET34" s="21"/>
      <c r="AEU34" s="21"/>
      <c r="AEV34" s="21"/>
      <c r="AEW34" s="21"/>
      <c r="AEX34" s="21"/>
      <c r="AEY34" s="21"/>
      <c r="AEZ34" s="21"/>
      <c r="AFA34" s="21"/>
      <c r="AFB34" s="21"/>
      <c r="AFC34" s="21"/>
      <c r="AFD34" s="21"/>
      <c r="AFE34" s="21"/>
      <c r="AFF34" s="21"/>
      <c r="AFG34" s="21"/>
      <c r="AFH34" s="21"/>
      <c r="AFI34" s="21"/>
      <c r="AFJ34" s="21"/>
      <c r="AFK34" s="21"/>
      <c r="AFL34" s="21"/>
      <c r="AFM34" s="21"/>
      <c r="AFN34" s="21"/>
      <c r="AFO34" s="21"/>
      <c r="AFP34" s="21"/>
      <c r="AFQ34" s="21"/>
      <c r="AFR34" s="21"/>
      <c r="AFS34" s="21"/>
      <c r="AFT34" s="21"/>
      <c r="AFU34" s="21"/>
      <c r="AFV34" s="21"/>
      <c r="AFW34" s="21"/>
      <c r="AFX34" s="21"/>
      <c r="AFY34" s="21"/>
      <c r="AFZ34" s="21"/>
      <c r="AGA34" s="21"/>
      <c r="AGB34" s="21"/>
      <c r="AGC34" s="21"/>
      <c r="AGD34" s="21"/>
      <c r="AGE34" s="21"/>
      <c r="AGF34" s="21"/>
      <c r="AGG34" s="21"/>
      <c r="AGH34" s="21"/>
      <c r="AGI34" s="21"/>
      <c r="AGJ34" s="21"/>
      <c r="AGK34" s="21"/>
      <c r="AGL34" s="21"/>
      <c r="AGM34" s="21"/>
      <c r="AGN34" s="21"/>
      <c r="AGO34" s="21"/>
      <c r="AGP34" s="21"/>
      <c r="AGQ34" s="21"/>
      <c r="AGR34" s="21"/>
      <c r="AGS34" s="21"/>
      <c r="AGT34" s="21"/>
      <c r="AGU34" s="21"/>
      <c r="AGV34" s="21"/>
      <c r="AGW34" s="21"/>
      <c r="AGX34" s="21"/>
      <c r="AGY34" s="21"/>
      <c r="AGZ34" s="21"/>
      <c r="AHA34" s="21"/>
      <c r="AHB34" s="21"/>
      <c r="AHC34" s="21"/>
      <c r="AHD34" s="21"/>
      <c r="AHE34" s="21"/>
      <c r="AHF34" s="21"/>
      <c r="AHG34" s="21"/>
      <c r="AHH34" s="21"/>
      <c r="AHI34" s="21"/>
      <c r="AHJ34" s="21"/>
      <c r="AHK34" s="21"/>
      <c r="AHL34" s="21"/>
      <c r="AHM34" s="21"/>
      <c r="AHN34" s="21"/>
      <c r="AHO34" s="21"/>
      <c r="AHP34" s="21"/>
      <c r="AHQ34" s="21"/>
      <c r="AHR34" s="21"/>
      <c r="AHS34" s="21"/>
      <c r="AHT34" s="21"/>
      <c r="AHU34" s="21"/>
      <c r="AHV34" s="21"/>
      <c r="AHW34" s="21"/>
      <c r="AHX34" s="21"/>
      <c r="AHY34" s="21"/>
      <c r="AHZ34" s="21"/>
      <c r="AIA34" s="21"/>
      <c r="AIB34" s="21"/>
      <c r="AIC34" s="21"/>
      <c r="AID34" s="21"/>
      <c r="AIE34" s="21"/>
      <c r="AIF34" s="21"/>
      <c r="AIG34" s="21"/>
      <c r="AIH34" s="21"/>
      <c r="AII34" s="21"/>
      <c r="AIJ34" s="21"/>
      <c r="AIK34" s="21"/>
      <c r="AIL34" s="21"/>
      <c r="AIM34" s="21"/>
      <c r="AIN34" s="21"/>
      <c r="AIO34" s="21"/>
      <c r="AIP34" s="21"/>
      <c r="AIQ34" s="21"/>
      <c r="AIR34" s="21"/>
      <c r="AIS34" s="21"/>
      <c r="AIT34" s="21"/>
      <c r="AIU34" s="21"/>
      <c r="AIV34" s="21"/>
      <c r="AIW34" s="21"/>
      <c r="AIX34" s="21"/>
      <c r="AIY34" s="21"/>
      <c r="AIZ34" s="21"/>
      <c r="AJA34" s="21"/>
      <c r="AJB34" s="21"/>
      <c r="AJC34" s="21"/>
      <c r="AJD34" s="21"/>
      <c r="AJE34" s="21"/>
      <c r="AJF34" s="21"/>
      <c r="AJG34" s="21"/>
      <c r="AJH34" s="21"/>
      <c r="AJI34" s="21"/>
      <c r="AJJ34" s="21"/>
      <c r="AJK34" s="21"/>
      <c r="AJL34" s="21"/>
      <c r="AJM34" s="21"/>
      <c r="AJN34" s="21"/>
      <c r="AJO34" s="21"/>
      <c r="AJP34" s="21"/>
      <c r="AJQ34" s="21"/>
      <c r="AJR34" s="21"/>
      <c r="AJS34" s="21"/>
      <c r="AJT34" s="21"/>
      <c r="AJU34" s="21"/>
      <c r="AJV34" s="21"/>
      <c r="AJW34" s="21"/>
      <c r="AJX34" s="21"/>
      <c r="AJY34" s="21"/>
      <c r="AJZ34" s="21"/>
      <c r="AKA34" s="21"/>
      <c r="AKB34" s="21"/>
      <c r="AKC34" s="21"/>
      <c r="AKD34" s="21"/>
      <c r="AKE34" s="21"/>
      <c r="AKF34" s="21"/>
      <c r="AKG34" s="21"/>
      <c r="AKH34" s="21"/>
      <c r="AKI34" s="21"/>
      <c r="AKJ34" s="21"/>
      <c r="AKK34" s="21"/>
      <c r="AKL34" s="21"/>
      <c r="AKM34" s="21"/>
      <c r="AKN34" s="21"/>
      <c r="AKO34" s="21"/>
      <c r="AKP34" s="21"/>
      <c r="AKQ34" s="21"/>
      <c r="AKR34" s="21"/>
      <c r="AKS34" s="21"/>
      <c r="AKT34" s="21"/>
      <c r="AKU34" s="21"/>
      <c r="AKV34" s="21"/>
      <c r="AKW34" s="21"/>
      <c r="AKX34" s="21"/>
      <c r="AKY34" s="21"/>
      <c r="AKZ34" s="21"/>
      <c r="ALA34" s="21"/>
      <c r="ALB34" s="21"/>
      <c r="ALC34" s="21"/>
      <c r="ALD34" s="21"/>
      <c r="ALE34" s="21"/>
      <c r="ALF34" s="21"/>
      <c r="ALG34" s="21"/>
      <c r="ALH34" s="21"/>
      <c r="ALI34" s="21"/>
      <c r="ALJ34" s="21"/>
      <c r="ALK34" s="21"/>
      <c r="ALL34" s="21"/>
      <c r="ALM34" s="21"/>
      <c r="ALN34" s="21"/>
      <c r="ALO34" s="21"/>
      <c r="ALP34" s="21"/>
      <c r="ALQ34" s="21"/>
      <c r="ALR34" s="21"/>
      <c r="ALS34" s="21"/>
      <c r="ALT34" s="21"/>
      <c r="ALU34" s="21"/>
      <c r="ALV34" s="21"/>
      <c r="ALW34" s="21"/>
      <c r="ALX34" s="21"/>
      <c r="ALY34" s="21"/>
      <c r="ALZ34" s="21"/>
      <c r="AMA34" s="21"/>
      <c r="AMB34" s="21"/>
      <c r="AMC34" s="21"/>
      <c r="AMD34" s="21"/>
      <c r="AME34" s="21"/>
      <c r="AMF34" s="21"/>
      <c r="AMG34" s="21"/>
      <c r="AMH34" s="21"/>
      <c r="AMI34" s="21"/>
      <c r="AMJ34" s="21"/>
      <c r="AMK34" s="21"/>
      <c r="AML34" s="21"/>
      <c r="AMM34" s="21"/>
      <c r="AMN34" s="21"/>
      <c r="AMO34" s="21"/>
      <c r="AMP34" s="21"/>
      <c r="AMQ34" s="21"/>
    </row>
    <row r="35" spans="1:1031" ht="16.5" customHeight="1">
      <c r="A35" s="22" t="s">
        <v>1</v>
      </c>
      <c r="B35" s="4" t="s">
        <v>17</v>
      </c>
      <c r="C35" s="4" t="s">
        <v>17</v>
      </c>
      <c r="D35" s="4" t="s">
        <v>17</v>
      </c>
      <c r="E35" s="4" t="s">
        <v>17</v>
      </c>
      <c r="F35" s="4" t="s">
        <v>17</v>
      </c>
      <c r="G35" s="4" t="s">
        <v>17</v>
      </c>
      <c r="H35" s="4" t="s">
        <v>17</v>
      </c>
      <c r="I35" s="7" t="s">
        <v>17</v>
      </c>
      <c r="J35" s="7" t="s">
        <v>17</v>
      </c>
      <c r="K35" s="7" t="s">
        <v>17</v>
      </c>
      <c r="L35" s="7" t="s">
        <v>17</v>
      </c>
      <c r="M35" s="7" t="s">
        <v>17</v>
      </c>
      <c r="N35" s="7" t="s">
        <v>18</v>
      </c>
      <c r="O35" s="3" t="s">
        <v>17</v>
      </c>
      <c r="P35" s="3" t="s">
        <v>17</v>
      </c>
      <c r="Q35" s="3" t="s">
        <v>17</v>
      </c>
      <c r="R35" s="3" t="s">
        <v>17</v>
      </c>
      <c r="S35" s="3" t="s">
        <v>17</v>
      </c>
      <c r="T35" s="3" t="s">
        <v>18</v>
      </c>
      <c r="U35" s="3" t="s">
        <v>17</v>
      </c>
      <c r="V35" s="3" t="s">
        <v>17</v>
      </c>
      <c r="W35" s="3" t="s">
        <v>17</v>
      </c>
      <c r="X35" s="3" t="s">
        <v>17</v>
      </c>
      <c r="Y35" s="6" t="s">
        <v>61</v>
      </c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1"/>
      <c r="IL35" s="21"/>
      <c r="IM35" s="21"/>
      <c r="IN35" s="21"/>
      <c r="IO35" s="21"/>
      <c r="IP35" s="21"/>
      <c r="IQ35" s="21"/>
      <c r="IR35" s="21"/>
      <c r="IS35" s="21"/>
      <c r="IT35" s="21"/>
      <c r="IU35" s="21"/>
      <c r="IV35" s="21"/>
      <c r="IW35" s="21"/>
      <c r="IX35" s="21"/>
      <c r="IY35" s="21"/>
      <c r="IZ35" s="21"/>
      <c r="JA35" s="21"/>
      <c r="JB35" s="21"/>
      <c r="JC35" s="21"/>
      <c r="JD35" s="21"/>
      <c r="JE35" s="21"/>
      <c r="JF35" s="21"/>
      <c r="JG35" s="21"/>
      <c r="JH35" s="21"/>
      <c r="JI35" s="21"/>
      <c r="JJ35" s="21"/>
      <c r="JK35" s="21"/>
      <c r="JL35" s="21"/>
      <c r="JM35" s="21"/>
      <c r="JN35" s="21"/>
      <c r="JO35" s="21"/>
      <c r="JP35" s="21"/>
      <c r="JQ35" s="21"/>
      <c r="JR35" s="21"/>
      <c r="JS35" s="21"/>
      <c r="JT35" s="21"/>
      <c r="JU35" s="21"/>
      <c r="JV35" s="21"/>
      <c r="JW35" s="21"/>
      <c r="JX35" s="21"/>
      <c r="JY35" s="21"/>
      <c r="JZ35" s="21"/>
      <c r="KA35" s="21"/>
      <c r="KB35" s="21"/>
      <c r="KC35" s="21"/>
      <c r="KD35" s="21"/>
      <c r="KE35" s="21"/>
      <c r="KF35" s="21"/>
      <c r="KG35" s="21"/>
      <c r="KH35" s="21"/>
      <c r="KI35" s="21"/>
      <c r="KJ35" s="21"/>
      <c r="KK35" s="21"/>
      <c r="KL35" s="21"/>
      <c r="KM35" s="21"/>
      <c r="KN35" s="21"/>
      <c r="KO35" s="21"/>
      <c r="KP35" s="21"/>
      <c r="KQ35" s="21"/>
      <c r="KR35" s="21"/>
      <c r="KS35" s="21"/>
      <c r="KT35" s="21"/>
      <c r="KU35" s="21"/>
      <c r="KV35" s="21"/>
      <c r="KW35" s="21"/>
      <c r="KX35" s="21"/>
      <c r="KY35" s="21"/>
      <c r="KZ35" s="21"/>
      <c r="LA35" s="21"/>
      <c r="LB35" s="21"/>
      <c r="LC35" s="21"/>
      <c r="LD35" s="21"/>
      <c r="LE35" s="21"/>
      <c r="LF35" s="21"/>
      <c r="LG35" s="21"/>
      <c r="LH35" s="21"/>
      <c r="LI35" s="21"/>
      <c r="LJ35" s="21"/>
      <c r="LK35" s="21"/>
      <c r="LL35" s="21"/>
      <c r="LM35" s="21"/>
      <c r="LN35" s="21"/>
      <c r="LO35" s="21"/>
      <c r="LP35" s="21"/>
      <c r="LQ35" s="21"/>
      <c r="LR35" s="21"/>
      <c r="LS35" s="21"/>
      <c r="LT35" s="21"/>
      <c r="LU35" s="21"/>
      <c r="LV35" s="21"/>
      <c r="LW35" s="21"/>
      <c r="LX35" s="21"/>
      <c r="LY35" s="21"/>
      <c r="LZ35" s="21"/>
      <c r="MA35" s="21"/>
      <c r="MB35" s="21"/>
      <c r="MC35" s="21"/>
      <c r="MD35" s="21"/>
      <c r="ME35" s="21"/>
      <c r="MF35" s="21"/>
      <c r="MG35" s="21"/>
      <c r="MH35" s="21"/>
      <c r="MI35" s="21"/>
      <c r="MJ35" s="21"/>
      <c r="MK35" s="21"/>
      <c r="ML35" s="21"/>
      <c r="MM35" s="21"/>
      <c r="MN35" s="21"/>
      <c r="MO35" s="21"/>
      <c r="MP35" s="21"/>
      <c r="MQ35" s="21"/>
      <c r="MR35" s="21"/>
      <c r="MS35" s="21"/>
      <c r="MT35" s="21"/>
      <c r="MU35" s="21"/>
      <c r="MV35" s="21"/>
      <c r="MW35" s="21"/>
      <c r="MX35" s="21"/>
      <c r="MY35" s="21"/>
      <c r="MZ35" s="21"/>
      <c r="NA35" s="21"/>
      <c r="NB35" s="21"/>
      <c r="NC35" s="21"/>
      <c r="ND35" s="21"/>
      <c r="NE35" s="21"/>
      <c r="NF35" s="21"/>
      <c r="NG35" s="21"/>
      <c r="NH35" s="21"/>
      <c r="NI35" s="21"/>
      <c r="NJ35" s="21"/>
      <c r="NK35" s="21"/>
      <c r="NL35" s="21"/>
      <c r="NM35" s="21"/>
      <c r="NN35" s="21"/>
      <c r="NO35" s="21"/>
      <c r="NP35" s="21"/>
      <c r="NQ35" s="21"/>
      <c r="NR35" s="21"/>
      <c r="NS35" s="21"/>
      <c r="NT35" s="21"/>
      <c r="NU35" s="21"/>
      <c r="NV35" s="21"/>
      <c r="NW35" s="21"/>
      <c r="NX35" s="21"/>
      <c r="NY35" s="21"/>
      <c r="NZ35" s="21"/>
      <c r="OA35" s="21"/>
      <c r="OB35" s="21"/>
      <c r="OC35" s="21"/>
      <c r="OD35" s="21"/>
      <c r="OE35" s="21"/>
      <c r="OF35" s="21"/>
      <c r="OG35" s="21"/>
      <c r="OH35" s="21"/>
      <c r="OI35" s="21"/>
      <c r="OJ35" s="21"/>
      <c r="OK35" s="21"/>
      <c r="OL35" s="21"/>
      <c r="OM35" s="21"/>
      <c r="ON35" s="21"/>
      <c r="OO35" s="21"/>
      <c r="OP35" s="21"/>
      <c r="OQ35" s="21"/>
      <c r="OR35" s="21"/>
      <c r="OS35" s="21"/>
      <c r="OT35" s="21"/>
      <c r="OU35" s="21"/>
      <c r="OV35" s="21"/>
      <c r="OW35" s="21"/>
      <c r="OX35" s="21"/>
      <c r="OY35" s="21"/>
      <c r="OZ35" s="21"/>
      <c r="PA35" s="21"/>
      <c r="PB35" s="21"/>
      <c r="PC35" s="21"/>
      <c r="PD35" s="21"/>
      <c r="PE35" s="21"/>
      <c r="PF35" s="21"/>
      <c r="PG35" s="21"/>
      <c r="PH35" s="21"/>
      <c r="PI35" s="21"/>
      <c r="PJ35" s="21"/>
      <c r="PK35" s="21"/>
      <c r="PL35" s="21"/>
      <c r="PM35" s="21"/>
      <c r="PN35" s="21"/>
      <c r="PO35" s="21"/>
      <c r="PP35" s="21"/>
      <c r="PQ35" s="21"/>
      <c r="PR35" s="21"/>
      <c r="PS35" s="21"/>
      <c r="PT35" s="21"/>
      <c r="PU35" s="21"/>
      <c r="PV35" s="21"/>
      <c r="PW35" s="21"/>
      <c r="PX35" s="21"/>
      <c r="PY35" s="21"/>
      <c r="PZ35" s="21"/>
      <c r="QA35" s="21"/>
      <c r="QB35" s="21"/>
      <c r="QC35" s="21"/>
      <c r="QD35" s="21"/>
      <c r="QE35" s="21"/>
      <c r="QF35" s="21"/>
      <c r="QG35" s="21"/>
      <c r="QH35" s="21"/>
      <c r="QI35" s="21"/>
      <c r="QJ35" s="21"/>
      <c r="QK35" s="21"/>
      <c r="QL35" s="21"/>
      <c r="QM35" s="21"/>
      <c r="QN35" s="21"/>
      <c r="QO35" s="21"/>
      <c r="QP35" s="21"/>
      <c r="QQ35" s="21"/>
      <c r="QR35" s="21"/>
      <c r="QS35" s="21"/>
      <c r="QT35" s="21"/>
      <c r="QU35" s="21"/>
      <c r="QV35" s="21"/>
      <c r="QW35" s="21"/>
      <c r="QX35" s="21"/>
      <c r="QY35" s="21"/>
      <c r="QZ35" s="21"/>
      <c r="RA35" s="21"/>
      <c r="RB35" s="21"/>
      <c r="RC35" s="21"/>
      <c r="RD35" s="21"/>
      <c r="RE35" s="21"/>
      <c r="RF35" s="21"/>
      <c r="RG35" s="21"/>
      <c r="RH35" s="21"/>
      <c r="RI35" s="21"/>
      <c r="RJ35" s="21"/>
      <c r="RK35" s="21"/>
      <c r="RL35" s="21"/>
      <c r="RM35" s="21"/>
      <c r="RN35" s="21"/>
      <c r="RO35" s="21"/>
      <c r="RP35" s="21"/>
      <c r="RQ35" s="21"/>
      <c r="RR35" s="21"/>
      <c r="RS35" s="21"/>
      <c r="RT35" s="21"/>
      <c r="RU35" s="21"/>
      <c r="RV35" s="21"/>
      <c r="RW35" s="21"/>
      <c r="RX35" s="21"/>
      <c r="RY35" s="21"/>
      <c r="RZ35" s="21"/>
      <c r="SA35" s="21"/>
      <c r="SB35" s="21"/>
      <c r="SC35" s="21"/>
      <c r="SD35" s="21"/>
      <c r="SE35" s="21"/>
      <c r="SF35" s="21"/>
      <c r="SG35" s="21"/>
      <c r="SH35" s="21"/>
      <c r="SI35" s="21"/>
      <c r="SJ35" s="21"/>
      <c r="SK35" s="21"/>
      <c r="SL35" s="21"/>
      <c r="SM35" s="21"/>
      <c r="SN35" s="21"/>
      <c r="SO35" s="21"/>
      <c r="SP35" s="21"/>
      <c r="SQ35" s="21"/>
      <c r="SR35" s="21"/>
      <c r="SS35" s="21"/>
      <c r="ST35" s="21"/>
      <c r="SU35" s="21"/>
      <c r="SV35" s="21"/>
      <c r="SW35" s="21"/>
      <c r="SX35" s="21"/>
      <c r="SY35" s="21"/>
      <c r="SZ35" s="21"/>
      <c r="TA35" s="21"/>
      <c r="TB35" s="21"/>
      <c r="TC35" s="21"/>
      <c r="TD35" s="21"/>
      <c r="TE35" s="21"/>
      <c r="TF35" s="21"/>
      <c r="TG35" s="21"/>
      <c r="TH35" s="21"/>
      <c r="TI35" s="21"/>
      <c r="TJ35" s="21"/>
      <c r="TK35" s="21"/>
      <c r="TL35" s="21"/>
      <c r="TM35" s="21"/>
      <c r="TN35" s="21"/>
      <c r="TO35" s="21"/>
      <c r="TP35" s="21"/>
      <c r="TQ35" s="21"/>
      <c r="TR35" s="21"/>
      <c r="TS35" s="21"/>
      <c r="TT35" s="21"/>
      <c r="TU35" s="21"/>
      <c r="TV35" s="21"/>
      <c r="TW35" s="21"/>
      <c r="TX35" s="21"/>
      <c r="TY35" s="21"/>
      <c r="TZ35" s="21"/>
      <c r="UA35" s="21"/>
      <c r="UB35" s="21"/>
      <c r="UC35" s="21"/>
      <c r="UD35" s="21"/>
      <c r="UE35" s="21"/>
      <c r="UF35" s="21"/>
      <c r="UG35" s="21"/>
      <c r="UH35" s="21"/>
      <c r="UI35" s="21"/>
      <c r="UJ35" s="21"/>
      <c r="UK35" s="21"/>
      <c r="UL35" s="21"/>
      <c r="UM35" s="21"/>
      <c r="UN35" s="21"/>
      <c r="UO35" s="21"/>
      <c r="UP35" s="21"/>
      <c r="UQ35" s="21"/>
      <c r="UR35" s="21"/>
      <c r="US35" s="21"/>
      <c r="UT35" s="21"/>
      <c r="UU35" s="21"/>
      <c r="UV35" s="21"/>
      <c r="UW35" s="21"/>
      <c r="UX35" s="21"/>
      <c r="UY35" s="21"/>
      <c r="UZ35" s="21"/>
      <c r="VA35" s="21"/>
      <c r="VB35" s="21"/>
      <c r="VC35" s="21"/>
      <c r="VD35" s="21"/>
      <c r="VE35" s="21"/>
      <c r="VF35" s="21"/>
      <c r="VG35" s="21"/>
      <c r="VH35" s="21"/>
      <c r="VI35" s="21"/>
      <c r="VJ35" s="21"/>
      <c r="VK35" s="21"/>
      <c r="VL35" s="21"/>
      <c r="VM35" s="21"/>
      <c r="VN35" s="21"/>
      <c r="VO35" s="21"/>
      <c r="VP35" s="21"/>
      <c r="VQ35" s="21"/>
      <c r="VR35" s="21"/>
      <c r="VS35" s="21"/>
      <c r="VT35" s="21"/>
      <c r="VU35" s="21"/>
      <c r="VV35" s="21"/>
      <c r="VW35" s="21"/>
      <c r="VX35" s="21"/>
      <c r="VY35" s="21"/>
      <c r="VZ35" s="21"/>
      <c r="WA35" s="21"/>
      <c r="WB35" s="21"/>
      <c r="WC35" s="21"/>
      <c r="WD35" s="21"/>
      <c r="WE35" s="21"/>
      <c r="WF35" s="21"/>
      <c r="WG35" s="21"/>
      <c r="WH35" s="21"/>
      <c r="WI35" s="21"/>
      <c r="WJ35" s="21"/>
      <c r="WK35" s="21"/>
      <c r="WL35" s="21"/>
      <c r="WM35" s="21"/>
      <c r="WN35" s="21"/>
      <c r="WO35" s="21"/>
      <c r="WP35" s="21"/>
      <c r="WQ35" s="21"/>
      <c r="WR35" s="21"/>
      <c r="WS35" s="21"/>
      <c r="WT35" s="21"/>
      <c r="WU35" s="21"/>
      <c r="WV35" s="21"/>
      <c r="WW35" s="21"/>
      <c r="WX35" s="21"/>
      <c r="WY35" s="21"/>
      <c r="WZ35" s="21"/>
      <c r="XA35" s="21"/>
      <c r="XB35" s="21"/>
      <c r="XC35" s="21"/>
      <c r="XD35" s="21"/>
      <c r="XE35" s="21"/>
      <c r="XF35" s="21"/>
      <c r="XG35" s="21"/>
      <c r="XH35" s="21"/>
      <c r="XI35" s="21"/>
      <c r="XJ35" s="21"/>
      <c r="XK35" s="21"/>
      <c r="XL35" s="21"/>
      <c r="XM35" s="21"/>
      <c r="XN35" s="21"/>
      <c r="XO35" s="21"/>
      <c r="XP35" s="21"/>
      <c r="XQ35" s="21"/>
      <c r="XR35" s="21"/>
      <c r="XS35" s="21"/>
      <c r="XT35" s="21"/>
      <c r="XU35" s="21"/>
      <c r="XV35" s="21"/>
      <c r="XW35" s="21"/>
      <c r="XX35" s="21"/>
      <c r="XY35" s="21"/>
      <c r="XZ35" s="21"/>
      <c r="YA35" s="21"/>
      <c r="YB35" s="21"/>
      <c r="YC35" s="21"/>
      <c r="YD35" s="21"/>
      <c r="YE35" s="21"/>
      <c r="YF35" s="21"/>
      <c r="YG35" s="21"/>
      <c r="YH35" s="21"/>
      <c r="YI35" s="21"/>
      <c r="YJ35" s="21"/>
      <c r="YK35" s="21"/>
      <c r="YL35" s="21"/>
      <c r="YM35" s="21"/>
      <c r="YN35" s="21"/>
      <c r="YO35" s="21"/>
      <c r="YP35" s="21"/>
      <c r="YQ35" s="21"/>
      <c r="YR35" s="21"/>
      <c r="YS35" s="21"/>
      <c r="YT35" s="21"/>
      <c r="YU35" s="21"/>
      <c r="YV35" s="21"/>
      <c r="YW35" s="21"/>
      <c r="YX35" s="21"/>
      <c r="YY35" s="21"/>
      <c r="YZ35" s="21"/>
      <c r="ZA35" s="21"/>
      <c r="ZB35" s="21"/>
      <c r="ZC35" s="21"/>
      <c r="ZD35" s="21"/>
      <c r="ZE35" s="21"/>
      <c r="ZF35" s="21"/>
      <c r="ZG35" s="21"/>
      <c r="ZH35" s="21"/>
      <c r="ZI35" s="21"/>
      <c r="ZJ35" s="21"/>
      <c r="ZK35" s="21"/>
      <c r="ZL35" s="21"/>
      <c r="ZM35" s="21"/>
      <c r="ZN35" s="21"/>
      <c r="ZO35" s="21"/>
      <c r="ZP35" s="21"/>
      <c r="ZQ35" s="21"/>
      <c r="ZR35" s="21"/>
      <c r="ZS35" s="21"/>
      <c r="ZT35" s="21"/>
      <c r="ZU35" s="21"/>
      <c r="ZV35" s="21"/>
      <c r="ZW35" s="21"/>
      <c r="ZX35" s="21"/>
      <c r="ZY35" s="21"/>
      <c r="ZZ35" s="21"/>
      <c r="AAA35" s="21"/>
      <c r="AAB35" s="21"/>
      <c r="AAC35" s="21"/>
      <c r="AAD35" s="21"/>
      <c r="AAE35" s="21"/>
      <c r="AAF35" s="21"/>
      <c r="AAG35" s="21"/>
      <c r="AAH35" s="21"/>
      <c r="AAI35" s="21"/>
      <c r="AAJ35" s="21"/>
      <c r="AAK35" s="21"/>
      <c r="AAL35" s="21"/>
      <c r="AAM35" s="21"/>
      <c r="AAN35" s="21"/>
      <c r="AAO35" s="21"/>
      <c r="AAP35" s="21"/>
      <c r="AAQ35" s="21"/>
      <c r="AAR35" s="21"/>
      <c r="AAS35" s="21"/>
      <c r="AAT35" s="21"/>
      <c r="AAU35" s="21"/>
      <c r="AAV35" s="21"/>
      <c r="AAW35" s="21"/>
      <c r="AAX35" s="21"/>
      <c r="AAY35" s="21"/>
      <c r="AAZ35" s="21"/>
      <c r="ABA35" s="21"/>
      <c r="ABB35" s="21"/>
      <c r="ABC35" s="21"/>
      <c r="ABD35" s="21"/>
      <c r="ABE35" s="21"/>
      <c r="ABF35" s="21"/>
      <c r="ABG35" s="21"/>
      <c r="ABH35" s="21"/>
      <c r="ABI35" s="21"/>
      <c r="ABJ35" s="21"/>
      <c r="ABK35" s="21"/>
      <c r="ABL35" s="21"/>
      <c r="ABM35" s="21"/>
      <c r="ABN35" s="21"/>
      <c r="ABO35" s="21"/>
      <c r="ABP35" s="21"/>
      <c r="ABQ35" s="21"/>
      <c r="ABR35" s="21"/>
      <c r="ABS35" s="21"/>
      <c r="ABT35" s="21"/>
      <c r="ABU35" s="21"/>
      <c r="ABV35" s="21"/>
      <c r="ABW35" s="21"/>
      <c r="ABX35" s="21"/>
      <c r="ABY35" s="21"/>
      <c r="ABZ35" s="21"/>
      <c r="ACA35" s="21"/>
      <c r="ACB35" s="21"/>
      <c r="ACC35" s="21"/>
      <c r="ACD35" s="21"/>
      <c r="ACE35" s="21"/>
      <c r="ACF35" s="21"/>
      <c r="ACG35" s="21"/>
      <c r="ACH35" s="21"/>
      <c r="ACI35" s="21"/>
      <c r="ACJ35" s="21"/>
      <c r="ACK35" s="21"/>
      <c r="ACL35" s="21"/>
      <c r="ACM35" s="21"/>
      <c r="ACN35" s="21"/>
      <c r="ACO35" s="21"/>
      <c r="ACP35" s="21"/>
      <c r="ACQ35" s="21"/>
      <c r="ACR35" s="21"/>
      <c r="ACS35" s="21"/>
      <c r="ACT35" s="21"/>
      <c r="ACU35" s="21"/>
      <c r="ACV35" s="21"/>
      <c r="ACW35" s="21"/>
      <c r="ACX35" s="21"/>
      <c r="ACY35" s="21"/>
      <c r="ACZ35" s="21"/>
      <c r="ADA35" s="21"/>
      <c r="ADB35" s="21"/>
      <c r="ADC35" s="21"/>
      <c r="ADD35" s="21"/>
      <c r="ADE35" s="21"/>
      <c r="ADF35" s="21"/>
      <c r="ADG35" s="21"/>
      <c r="ADH35" s="21"/>
      <c r="ADI35" s="21"/>
      <c r="ADJ35" s="21"/>
      <c r="ADK35" s="21"/>
      <c r="ADL35" s="21"/>
      <c r="ADM35" s="21"/>
      <c r="ADN35" s="21"/>
      <c r="ADO35" s="21"/>
      <c r="ADP35" s="21"/>
      <c r="ADQ35" s="21"/>
      <c r="ADR35" s="21"/>
      <c r="ADS35" s="21"/>
      <c r="ADT35" s="21"/>
      <c r="ADU35" s="21"/>
      <c r="ADV35" s="21"/>
      <c r="ADW35" s="21"/>
      <c r="ADX35" s="21"/>
      <c r="ADY35" s="21"/>
      <c r="ADZ35" s="21"/>
      <c r="AEA35" s="21"/>
      <c r="AEB35" s="21"/>
      <c r="AEC35" s="21"/>
      <c r="AED35" s="21"/>
      <c r="AEE35" s="21"/>
      <c r="AEF35" s="21"/>
      <c r="AEG35" s="21"/>
      <c r="AEH35" s="21"/>
      <c r="AEI35" s="21"/>
      <c r="AEJ35" s="21"/>
      <c r="AEK35" s="21"/>
      <c r="AEL35" s="21"/>
      <c r="AEM35" s="21"/>
      <c r="AEN35" s="21"/>
      <c r="AEO35" s="21"/>
      <c r="AEP35" s="21"/>
      <c r="AEQ35" s="21"/>
      <c r="AER35" s="21"/>
      <c r="AES35" s="21"/>
      <c r="AET35" s="21"/>
      <c r="AEU35" s="21"/>
      <c r="AEV35" s="21"/>
      <c r="AEW35" s="21"/>
      <c r="AEX35" s="21"/>
      <c r="AEY35" s="21"/>
      <c r="AEZ35" s="21"/>
      <c r="AFA35" s="21"/>
      <c r="AFB35" s="21"/>
      <c r="AFC35" s="21"/>
      <c r="AFD35" s="21"/>
      <c r="AFE35" s="21"/>
      <c r="AFF35" s="21"/>
      <c r="AFG35" s="21"/>
      <c r="AFH35" s="21"/>
      <c r="AFI35" s="21"/>
      <c r="AFJ35" s="21"/>
      <c r="AFK35" s="21"/>
      <c r="AFL35" s="21"/>
      <c r="AFM35" s="21"/>
      <c r="AFN35" s="21"/>
      <c r="AFO35" s="21"/>
      <c r="AFP35" s="21"/>
      <c r="AFQ35" s="21"/>
      <c r="AFR35" s="21"/>
      <c r="AFS35" s="21"/>
      <c r="AFT35" s="21"/>
      <c r="AFU35" s="21"/>
      <c r="AFV35" s="21"/>
      <c r="AFW35" s="21"/>
      <c r="AFX35" s="21"/>
      <c r="AFY35" s="21"/>
      <c r="AFZ35" s="21"/>
      <c r="AGA35" s="21"/>
      <c r="AGB35" s="21"/>
      <c r="AGC35" s="21"/>
      <c r="AGD35" s="21"/>
      <c r="AGE35" s="21"/>
      <c r="AGF35" s="21"/>
      <c r="AGG35" s="21"/>
      <c r="AGH35" s="21"/>
      <c r="AGI35" s="21"/>
      <c r="AGJ35" s="21"/>
      <c r="AGK35" s="21"/>
      <c r="AGL35" s="21"/>
      <c r="AGM35" s="21"/>
      <c r="AGN35" s="21"/>
      <c r="AGO35" s="21"/>
      <c r="AGP35" s="21"/>
      <c r="AGQ35" s="21"/>
      <c r="AGR35" s="21"/>
      <c r="AGS35" s="21"/>
      <c r="AGT35" s="21"/>
      <c r="AGU35" s="21"/>
      <c r="AGV35" s="21"/>
      <c r="AGW35" s="21"/>
      <c r="AGX35" s="21"/>
      <c r="AGY35" s="21"/>
      <c r="AGZ35" s="21"/>
      <c r="AHA35" s="21"/>
      <c r="AHB35" s="21"/>
      <c r="AHC35" s="21"/>
      <c r="AHD35" s="21"/>
      <c r="AHE35" s="21"/>
      <c r="AHF35" s="21"/>
      <c r="AHG35" s="21"/>
      <c r="AHH35" s="21"/>
      <c r="AHI35" s="21"/>
      <c r="AHJ35" s="21"/>
      <c r="AHK35" s="21"/>
      <c r="AHL35" s="21"/>
      <c r="AHM35" s="21"/>
      <c r="AHN35" s="21"/>
      <c r="AHO35" s="21"/>
      <c r="AHP35" s="21"/>
      <c r="AHQ35" s="21"/>
      <c r="AHR35" s="21"/>
      <c r="AHS35" s="21"/>
      <c r="AHT35" s="21"/>
      <c r="AHU35" s="21"/>
      <c r="AHV35" s="21"/>
      <c r="AHW35" s="21"/>
      <c r="AHX35" s="21"/>
      <c r="AHY35" s="21"/>
      <c r="AHZ35" s="21"/>
      <c r="AIA35" s="21"/>
      <c r="AIB35" s="21"/>
      <c r="AIC35" s="21"/>
      <c r="AID35" s="21"/>
      <c r="AIE35" s="21"/>
      <c r="AIF35" s="21"/>
      <c r="AIG35" s="21"/>
      <c r="AIH35" s="21"/>
      <c r="AII35" s="21"/>
      <c r="AIJ35" s="21"/>
      <c r="AIK35" s="21"/>
      <c r="AIL35" s="21"/>
      <c r="AIM35" s="21"/>
      <c r="AIN35" s="21"/>
      <c r="AIO35" s="21"/>
      <c r="AIP35" s="21"/>
      <c r="AIQ35" s="21"/>
      <c r="AIR35" s="21"/>
      <c r="AIS35" s="21"/>
      <c r="AIT35" s="21"/>
      <c r="AIU35" s="21"/>
      <c r="AIV35" s="21"/>
      <c r="AIW35" s="21"/>
      <c r="AIX35" s="21"/>
      <c r="AIY35" s="21"/>
      <c r="AIZ35" s="21"/>
      <c r="AJA35" s="21"/>
      <c r="AJB35" s="21"/>
      <c r="AJC35" s="21"/>
      <c r="AJD35" s="21"/>
      <c r="AJE35" s="21"/>
      <c r="AJF35" s="21"/>
      <c r="AJG35" s="21"/>
      <c r="AJH35" s="21"/>
      <c r="AJI35" s="21"/>
      <c r="AJJ35" s="21"/>
      <c r="AJK35" s="21"/>
      <c r="AJL35" s="21"/>
      <c r="AJM35" s="21"/>
      <c r="AJN35" s="21"/>
      <c r="AJO35" s="21"/>
      <c r="AJP35" s="21"/>
      <c r="AJQ35" s="21"/>
      <c r="AJR35" s="21"/>
      <c r="AJS35" s="21"/>
      <c r="AJT35" s="21"/>
      <c r="AJU35" s="21"/>
      <c r="AJV35" s="21"/>
      <c r="AJW35" s="21"/>
      <c r="AJX35" s="21"/>
      <c r="AJY35" s="21"/>
      <c r="AJZ35" s="21"/>
      <c r="AKA35" s="21"/>
      <c r="AKB35" s="21"/>
      <c r="AKC35" s="21"/>
      <c r="AKD35" s="21"/>
      <c r="AKE35" s="21"/>
      <c r="AKF35" s="21"/>
      <c r="AKG35" s="21"/>
      <c r="AKH35" s="21"/>
      <c r="AKI35" s="21"/>
      <c r="AKJ35" s="21"/>
      <c r="AKK35" s="21"/>
      <c r="AKL35" s="21"/>
      <c r="AKM35" s="21"/>
      <c r="AKN35" s="21"/>
      <c r="AKO35" s="21"/>
      <c r="AKP35" s="21"/>
      <c r="AKQ35" s="21"/>
      <c r="AKR35" s="21"/>
      <c r="AKS35" s="21"/>
      <c r="AKT35" s="21"/>
      <c r="AKU35" s="21"/>
      <c r="AKV35" s="21"/>
      <c r="AKW35" s="21"/>
      <c r="AKX35" s="21"/>
      <c r="AKY35" s="21"/>
      <c r="AKZ35" s="21"/>
      <c r="ALA35" s="21"/>
      <c r="ALB35" s="21"/>
      <c r="ALC35" s="21"/>
      <c r="ALD35" s="21"/>
      <c r="ALE35" s="21"/>
      <c r="ALF35" s="21"/>
      <c r="ALG35" s="21"/>
      <c r="ALH35" s="21"/>
      <c r="ALI35" s="21"/>
      <c r="ALJ35" s="21"/>
      <c r="ALK35" s="21"/>
      <c r="ALL35" s="21"/>
      <c r="ALM35" s="21"/>
      <c r="ALN35" s="21"/>
      <c r="ALO35" s="21"/>
      <c r="ALP35" s="21"/>
      <c r="ALQ35" s="21"/>
      <c r="ALR35" s="21"/>
      <c r="ALS35" s="21"/>
      <c r="ALT35" s="21"/>
      <c r="ALU35" s="21"/>
      <c r="ALV35" s="21"/>
      <c r="ALW35" s="21"/>
      <c r="ALX35" s="21"/>
      <c r="ALY35" s="21"/>
      <c r="ALZ35" s="21"/>
      <c r="AMA35" s="21"/>
      <c r="AMB35" s="21"/>
      <c r="AMC35" s="21"/>
      <c r="AMD35" s="21"/>
      <c r="AME35" s="21"/>
      <c r="AMF35" s="21"/>
      <c r="AMG35" s="21"/>
      <c r="AMH35" s="21"/>
      <c r="AMI35" s="21"/>
      <c r="AMJ35" s="21"/>
      <c r="AMK35" s="21"/>
      <c r="AML35" s="21"/>
      <c r="AMM35" s="21"/>
      <c r="AMN35" s="21"/>
      <c r="AMO35" s="21"/>
      <c r="AMP35" s="21"/>
      <c r="AMQ35" s="21"/>
    </row>
    <row r="36" spans="1:1031" ht="25.5" customHeight="1">
      <c r="A36" s="14" t="s">
        <v>62</v>
      </c>
      <c r="B36" s="14">
        <f>B3</f>
        <v>17395.97</v>
      </c>
      <c r="C36" s="14">
        <f t="shared" ref="C36:H36" si="1">C3</f>
        <v>20875.16</v>
      </c>
      <c r="D36" s="14">
        <f t="shared" si="1"/>
        <v>28529.39</v>
      </c>
      <c r="E36" s="14">
        <f t="shared" si="1"/>
        <v>1391.68</v>
      </c>
      <c r="F36" s="14">
        <f t="shared" si="1"/>
        <v>0</v>
      </c>
      <c r="G36" s="14">
        <f t="shared" si="1"/>
        <v>0</v>
      </c>
      <c r="H36" s="14">
        <f t="shared" si="1"/>
        <v>695.84</v>
      </c>
      <c r="I36" s="14">
        <f t="shared" ref="I36:N36" si="2">$C$15*B26</f>
        <v>13160.838052115399</v>
      </c>
      <c r="J36" s="14">
        <f t="shared" si="2"/>
        <v>4328.3838900702458</v>
      </c>
      <c r="K36" s="14">
        <f t="shared" si="2"/>
        <v>6.4532726934984748</v>
      </c>
      <c r="L36" s="14">
        <f t="shared" si="2"/>
        <v>120.21203979558994</v>
      </c>
      <c r="M36" s="14">
        <f t="shared" si="2"/>
        <v>72.500138405953678</v>
      </c>
      <c r="N36" s="14">
        <f t="shared" si="2"/>
        <v>13857.907212308453</v>
      </c>
      <c r="O36" s="14">
        <f t="shared" ref="O36:T36" si="3">$C$15*B26</f>
        <v>13160.838052115399</v>
      </c>
      <c r="P36" s="14">
        <f t="shared" si="3"/>
        <v>4328.3838900702458</v>
      </c>
      <c r="Q36" s="14">
        <f t="shared" si="3"/>
        <v>6.4532726934984748</v>
      </c>
      <c r="R36" s="14">
        <f t="shared" si="3"/>
        <v>120.21203979558994</v>
      </c>
      <c r="S36" s="14">
        <f t="shared" si="3"/>
        <v>72.500138405953678</v>
      </c>
      <c r="T36" s="14">
        <f t="shared" si="3"/>
        <v>13857.907212308453</v>
      </c>
      <c r="U36" s="14">
        <f>H26*$C$15</f>
        <v>15.471985761051672</v>
      </c>
      <c r="V36" s="14">
        <f t="shared" ref="V36:W36" si="4">I26*$C$15</f>
        <v>54549.963691404038</v>
      </c>
      <c r="W36" s="14">
        <f t="shared" si="4"/>
        <v>71.706703238720252</v>
      </c>
      <c r="X36" s="14">
        <f>K26*$C$15</f>
        <v>598.71295327488417</v>
      </c>
      <c r="Y36" s="14">
        <f>$C$15*$B$22*$B$29</f>
        <v>95972768.527399987</v>
      </c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1"/>
      <c r="IL36" s="21"/>
      <c r="IM36" s="21"/>
      <c r="IN36" s="21"/>
      <c r="IO36" s="21"/>
      <c r="IP36" s="21"/>
      <c r="IQ36" s="21"/>
      <c r="IR36" s="21"/>
      <c r="IS36" s="21"/>
      <c r="IT36" s="21"/>
      <c r="IU36" s="21"/>
      <c r="IV36" s="21"/>
      <c r="IW36" s="21"/>
      <c r="IX36" s="21"/>
      <c r="IY36" s="21"/>
      <c r="IZ36" s="21"/>
      <c r="JA36" s="21"/>
      <c r="JB36" s="21"/>
      <c r="JC36" s="21"/>
      <c r="JD36" s="21"/>
      <c r="JE36" s="21"/>
      <c r="JF36" s="21"/>
      <c r="JG36" s="21"/>
      <c r="JH36" s="21"/>
      <c r="JI36" s="21"/>
      <c r="JJ36" s="21"/>
      <c r="JK36" s="21"/>
      <c r="JL36" s="21"/>
      <c r="JM36" s="21"/>
      <c r="JN36" s="21"/>
      <c r="JO36" s="21"/>
      <c r="JP36" s="21"/>
      <c r="JQ36" s="21"/>
      <c r="JR36" s="21"/>
      <c r="JS36" s="21"/>
      <c r="JT36" s="21"/>
      <c r="JU36" s="21"/>
      <c r="JV36" s="21"/>
      <c r="JW36" s="21"/>
      <c r="JX36" s="21"/>
      <c r="JY36" s="21"/>
      <c r="JZ36" s="21"/>
      <c r="KA36" s="21"/>
      <c r="KB36" s="21"/>
      <c r="KC36" s="21"/>
      <c r="KD36" s="21"/>
      <c r="KE36" s="21"/>
      <c r="KF36" s="21"/>
      <c r="KG36" s="21"/>
      <c r="KH36" s="21"/>
      <c r="KI36" s="21"/>
      <c r="KJ36" s="21"/>
      <c r="KK36" s="21"/>
      <c r="KL36" s="21"/>
      <c r="KM36" s="21"/>
      <c r="KN36" s="21"/>
      <c r="KO36" s="21"/>
      <c r="KP36" s="21"/>
      <c r="KQ36" s="21"/>
      <c r="KR36" s="21"/>
      <c r="KS36" s="21"/>
      <c r="KT36" s="21"/>
      <c r="KU36" s="21"/>
      <c r="KV36" s="21"/>
      <c r="KW36" s="21"/>
      <c r="KX36" s="21"/>
      <c r="KY36" s="21"/>
      <c r="KZ36" s="21"/>
      <c r="LA36" s="21"/>
      <c r="LB36" s="21"/>
      <c r="LC36" s="21"/>
      <c r="LD36" s="21"/>
      <c r="LE36" s="21"/>
      <c r="LF36" s="21"/>
      <c r="LG36" s="21"/>
      <c r="LH36" s="21"/>
      <c r="LI36" s="21"/>
      <c r="LJ36" s="21"/>
      <c r="LK36" s="21"/>
      <c r="LL36" s="21"/>
      <c r="LM36" s="21"/>
      <c r="LN36" s="21"/>
      <c r="LO36" s="21"/>
      <c r="LP36" s="21"/>
      <c r="LQ36" s="21"/>
      <c r="LR36" s="21"/>
      <c r="LS36" s="21"/>
      <c r="LT36" s="21"/>
      <c r="LU36" s="21"/>
      <c r="LV36" s="21"/>
      <c r="LW36" s="21"/>
      <c r="LX36" s="21"/>
      <c r="LY36" s="21"/>
      <c r="LZ36" s="21"/>
      <c r="MA36" s="21"/>
      <c r="MB36" s="21"/>
      <c r="MC36" s="21"/>
      <c r="MD36" s="21"/>
      <c r="ME36" s="21"/>
      <c r="MF36" s="21"/>
      <c r="MG36" s="21"/>
      <c r="MH36" s="21"/>
      <c r="MI36" s="21"/>
      <c r="MJ36" s="21"/>
      <c r="MK36" s="21"/>
      <c r="ML36" s="21"/>
      <c r="MM36" s="21"/>
      <c r="MN36" s="21"/>
      <c r="MO36" s="21"/>
      <c r="MP36" s="21"/>
      <c r="MQ36" s="21"/>
      <c r="MR36" s="21"/>
      <c r="MS36" s="21"/>
      <c r="MT36" s="21"/>
      <c r="MU36" s="21"/>
      <c r="MV36" s="21"/>
      <c r="MW36" s="21"/>
      <c r="MX36" s="21"/>
      <c r="MY36" s="21"/>
      <c r="MZ36" s="21"/>
      <c r="NA36" s="21"/>
      <c r="NB36" s="21"/>
      <c r="NC36" s="21"/>
      <c r="ND36" s="21"/>
      <c r="NE36" s="21"/>
      <c r="NF36" s="21"/>
      <c r="NG36" s="21"/>
      <c r="NH36" s="21"/>
      <c r="NI36" s="21"/>
      <c r="NJ36" s="21"/>
      <c r="NK36" s="21"/>
      <c r="NL36" s="21"/>
      <c r="NM36" s="21"/>
      <c r="NN36" s="21"/>
      <c r="NO36" s="21"/>
      <c r="NP36" s="21"/>
      <c r="NQ36" s="21"/>
      <c r="NR36" s="21"/>
      <c r="NS36" s="21"/>
      <c r="NT36" s="21"/>
      <c r="NU36" s="21"/>
      <c r="NV36" s="21"/>
      <c r="NW36" s="21"/>
      <c r="NX36" s="21"/>
      <c r="NY36" s="21"/>
      <c r="NZ36" s="21"/>
      <c r="OA36" s="21"/>
      <c r="OB36" s="21"/>
      <c r="OC36" s="21"/>
      <c r="OD36" s="21"/>
      <c r="OE36" s="21"/>
      <c r="OF36" s="21"/>
      <c r="OG36" s="21"/>
      <c r="OH36" s="21"/>
      <c r="OI36" s="21"/>
      <c r="OJ36" s="21"/>
      <c r="OK36" s="21"/>
      <c r="OL36" s="21"/>
      <c r="OM36" s="21"/>
      <c r="ON36" s="21"/>
      <c r="OO36" s="21"/>
      <c r="OP36" s="21"/>
      <c r="OQ36" s="21"/>
      <c r="OR36" s="21"/>
      <c r="OS36" s="21"/>
      <c r="OT36" s="21"/>
      <c r="OU36" s="21"/>
      <c r="OV36" s="21"/>
      <c r="OW36" s="21"/>
      <c r="OX36" s="21"/>
      <c r="OY36" s="21"/>
      <c r="OZ36" s="21"/>
      <c r="PA36" s="21"/>
      <c r="PB36" s="21"/>
      <c r="PC36" s="21"/>
      <c r="PD36" s="21"/>
      <c r="PE36" s="21"/>
      <c r="PF36" s="21"/>
      <c r="PG36" s="21"/>
      <c r="PH36" s="21"/>
      <c r="PI36" s="21"/>
      <c r="PJ36" s="21"/>
      <c r="PK36" s="21"/>
      <c r="PL36" s="21"/>
      <c r="PM36" s="21"/>
      <c r="PN36" s="21"/>
      <c r="PO36" s="21"/>
      <c r="PP36" s="21"/>
      <c r="PQ36" s="21"/>
      <c r="PR36" s="21"/>
      <c r="PS36" s="21"/>
      <c r="PT36" s="21"/>
      <c r="PU36" s="21"/>
      <c r="PV36" s="21"/>
      <c r="PW36" s="21"/>
      <c r="PX36" s="21"/>
      <c r="PY36" s="21"/>
      <c r="PZ36" s="21"/>
      <c r="QA36" s="21"/>
      <c r="QB36" s="21"/>
      <c r="QC36" s="21"/>
      <c r="QD36" s="21"/>
      <c r="QE36" s="21"/>
      <c r="QF36" s="21"/>
      <c r="QG36" s="21"/>
      <c r="QH36" s="21"/>
      <c r="QI36" s="21"/>
      <c r="QJ36" s="21"/>
      <c r="QK36" s="21"/>
      <c r="QL36" s="21"/>
      <c r="QM36" s="21"/>
      <c r="QN36" s="21"/>
      <c r="QO36" s="21"/>
      <c r="QP36" s="21"/>
      <c r="QQ36" s="21"/>
      <c r="QR36" s="21"/>
      <c r="QS36" s="21"/>
      <c r="QT36" s="21"/>
      <c r="QU36" s="21"/>
      <c r="QV36" s="21"/>
      <c r="QW36" s="21"/>
      <c r="QX36" s="21"/>
      <c r="QY36" s="21"/>
      <c r="QZ36" s="21"/>
      <c r="RA36" s="21"/>
      <c r="RB36" s="21"/>
      <c r="RC36" s="21"/>
      <c r="RD36" s="21"/>
      <c r="RE36" s="21"/>
      <c r="RF36" s="21"/>
      <c r="RG36" s="21"/>
      <c r="RH36" s="21"/>
      <c r="RI36" s="21"/>
      <c r="RJ36" s="21"/>
      <c r="RK36" s="21"/>
      <c r="RL36" s="21"/>
      <c r="RM36" s="21"/>
      <c r="RN36" s="21"/>
      <c r="RO36" s="21"/>
      <c r="RP36" s="21"/>
      <c r="RQ36" s="21"/>
      <c r="RR36" s="21"/>
      <c r="RS36" s="21"/>
      <c r="RT36" s="21"/>
      <c r="RU36" s="21"/>
      <c r="RV36" s="21"/>
      <c r="RW36" s="21"/>
      <c r="RX36" s="21"/>
      <c r="RY36" s="21"/>
      <c r="RZ36" s="21"/>
      <c r="SA36" s="21"/>
      <c r="SB36" s="21"/>
      <c r="SC36" s="21"/>
      <c r="SD36" s="21"/>
      <c r="SE36" s="21"/>
      <c r="SF36" s="21"/>
      <c r="SG36" s="21"/>
      <c r="SH36" s="21"/>
      <c r="SI36" s="21"/>
      <c r="SJ36" s="21"/>
      <c r="SK36" s="21"/>
      <c r="SL36" s="21"/>
      <c r="SM36" s="21"/>
      <c r="SN36" s="21"/>
      <c r="SO36" s="21"/>
      <c r="SP36" s="21"/>
      <c r="SQ36" s="21"/>
      <c r="SR36" s="21"/>
      <c r="SS36" s="21"/>
      <c r="ST36" s="21"/>
      <c r="SU36" s="21"/>
      <c r="SV36" s="21"/>
      <c r="SW36" s="21"/>
      <c r="SX36" s="21"/>
      <c r="SY36" s="21"/>
      <c r="SZ36" s="21"/>
      <c r="TA36" s="21"/>
      <c r="TB36" s="21"/>
      <c r="TC36" s="21"/>
      <c r="TD36" s="21"/>
      <c r="TE36" s="21"/>
      <c r="TF36" s="21"/>
      <c r="TG36" s="21"/>
      <c r="TH36" s="21"/>
      <c r="TI36" s="21"/>
      <c r="TJ36" s="21"/>
      <c r="TK36" s="21"/>
      <c r="TL36" s="21"/>
      <c r="TM36" s="21"/>
      <c r="TN36" s="21"/>
      <c r="TO36" s="21"/>
      <c r="TP36" s="21"/>
      <c r="TQ36" s="21"/>
      <c r="TR36" s="21"/>
      <c r="TS36" s="21"/>
      <c r="TT36" s="21"/>
      <c r="TU36" s="21"/>
      <c r="TV36" s="21"/>
      <c r="TW36" s="21"/>
      <c r="TX36" s="21"/>
      <c r="TY36" s="21"/>
      <c r="TZ36" s="21"/>
      <c r="UA36" s="21"/>
      <c r="UB36" s="21"/>
      <c r="UC36" s="21"/>
      <c r="UD36" s="21"/>
      <c r="UE36" s="21"/>
      <c r="UF36" s="21"/>
      <c r="UG36" s="21"/>
      <c r="UH36" s="21"/>
      <c r="UI36" s="21"/>
      <c r="UJ36" s="21"/>
      <c r="UK36" s="21"/>
      <c r="UL36" s="21"/>
      <c r="UM36" s="21"/>
      <c r="UN36" s="21"/>
      <c r="UO36" s="21"/>
      <c r="UP36" s="21"/>
      <c r="UQ36" s="21"/>
      <c r="UR36" s="21"/>
      <c r="US36" s="21"/>
      <c r="UT36" s="21"/>
      <c r="UU36" s="21"/>
      <c r="UV36" s="21"/>
      <c r="UW36" s="21"/>
      <c r="UX36" s="21"/>
      <c r="UY36" s="21"/>
      <c r="UZ36" s="21"/>
      <c r="VA36" s="21"/>
      <c r="VB36" s="21"/>
      <c r="VC36" s="21"/>
      <c r="VD36" s="21"/>
      <c r="VE36" s="21"/>
      <c r="VF36" s="21"/>
      <c r="VG36" s="21"/>
      <c r="VH36" s="21"/>
      <c r="VI36" s="21"/>
      <c r="VJ36" s="21"/>
      <c r="VK36" s="21"/>
      <c r="VL36" s="21"/>
      <c r="VM36" s="21"/>
      <c r="VN36" s="21"/>
      <c r="VO36" s="21"/>
      <c r="VP36" s="21"/>
      <c r="VQ36" s="21"/>
      <c r="VR36" s="21"/>
      <c r="VS36" s="21"/>
      <c r="VT36" s="21"/>
      <c r="VU36" s="21"/>
      <c r="VV36" s="21"/>
      <c r="VW36" s="21"/>
      <c r="VX36" s="21"/>
      <c r="VY36" s="21"/>
      <c r="VZ36" s="21"/>
      <c r="WA36" s="21"/>
      <c r="WB36" s="21"/>
      <c r="WC36" s="21"/>
      <c r="WD36" s="21"/>
      <c r="WE36" s="21"/>
      <c r="WF36" s="21"/>
      <c r="WG36" s="21"/>
      <c r="WH36" s="21"/>
      <c r="WI36" s="21"/>
      <c r="WJ36" s="21"/>
      <c r="WK36" s="21"/>
      <c r="WL36" s="21"/>
      <c r="WM36" s="21"/>
      <c r="WN36" s="21"/>
      <c r="WO36" s="21"/>
      <c r="WP36" s="21"/>
      <c r="WQ36" s="21"/>
      <c r="WR36" s="21"/>
      <c r="WS36" s="21"/>
      <c r="WT36" s="21"/>
      <c r="WU36" s="21"/>
      <c r="WV36" s="21"/>
      <c r="WW36" s="21"/>
      <c r="WX36" s="21"/>
      <c r="WY36" s="21"/>
      <c r="WZ36" s="21"/>
      <c r="XA36" s="21"/>
      <c r="XB36" s="21"/>
      <c r="XC36" s="21"/>
      <c r="XD36" s="21"/>
      <c r="XE36" s="21"/>
      <c r="XF36" s="21"/>
      <c r="XG36" s="21"/>
      <c r="XH36" s="21"/>
      <c r="XI36" s="21"/>
      <c r="XJ36" s="21"/>
      <c r="XK36" s="21"/>
      <c r="XL36" s="21"/>
      <c r="XM36" s="21"/>
      <c r="XN36" s="21"/>
      <c r="XO36" s="21"/>
      <c r="XP36" s="21"/>
      <c r="XQ36" s="21"/>
      <c r="XR36" s="21"/>
      <c r="XS36" s="21"/>
      <c r="XT36" s="21"/>
      <c r="XU36" s="21"/>
      <c r="XV36" s="21"/>
      <c r="XW36" s="21"/>
      <c r="XX36" s="21"/>
      <c r="XY36" s="21"/>
      <c r="XZ36" s="21"/>
      <c r="YA36" s="21"/>
      <c r="YB36" s="21"/>
      <c r="YC36" s="21"/>
      <c r="YD36" s="21"/>
      <c r="YE36" s="21"/>
      <c r="YF36" s="21"/>
      <c r="YG36" s="21"/>
      <c r="YH36" s="21"/>
      <c r="YI36" s="21"/>
      <c r="YJ36" s="21"/>
      <c r="YK36" s="21"/>
      <c r="YL36" s="21"/>
      <c r="YM36" s="21"/>
      <c r="YN36" s="21"/>
      <c r="YO36" s="21"/>
      <c r="YP36" s="21"/>
      <c r="YQ36" s="21"/>
      <c r="YR36" s="21"/>
      <c r="YS36" s="21"/>
      <c r="YT36" s="21"/>
      <c r="YU36" s="21"/>
      <c r="YV36" s="21"/>
      <c r="YW36" s="21"/>
      <c r="YX36" s="21"/>
      <c r="YY36" s="21"/>
      <c r="YZ36" s="21"/>
      <c r="ZA36" s="21"/>
      <c r="ZB36" s="21"/>
      <c r="ZC36" s="21"/>
      <c r="ZD36" s="21"/>
      <c r="ZE36" s="21"/>
      <c r="ZF36" s="21"/>
      <c r="ZG36" s="21"/>
      <c r="ZH36" s="21"/>
      <c r="ZI36" s="21"/>
      <c r="ZJ36" s="21"/>
      <c r="ZK36" s="21"/>
      <c r="ZL36" s="21"/>
      <c r="ZM36" s="21"/>
      <c r="ZN36" s="21"/>
      <c r="ZO36" s="21"/>
      <c r="ZP36" s="21"/>
      <c r="ZQ36" s="21"/>
      <c r="ZR36" s="21"/>
      <c r="ZS36" s="21"/>
      <c r="ZT36" s="21"/>
      <c r="ZU36" s="21"/>
      <c r="ZV36" s="21"/>
      <c r="ZW36" s="21"/>
      <c r="ZX36" s="21"/>
      <c r="ZY36" s="21"/>
      <c r="ZZ36" s="21"/>
      <c r="AAA36" s="21"/>
      <c r="AAB36" s="21"/>
      <c r="AAC36" s="21"/>
      <c r="AAD36" s="21"/>
      <c r="AAE36" s="21"/>
      <c r="AAF36" s="21"/>
      <c r="AAG36" s="21"/>
      <c r="AAH36" s="21"/>
      <c r="AAI36" s="21"/>
      <c r="AAJ36" s="21"/>
      <c r="AAK36" s="21"/>
      <c r="AAL36" s="21"/>
      <c r="AAM36" s="21"/>
      <c r="AAN36" s="21"/>
      <c r="AAO36" s="21"/>
      <c r="AAP36" s="21"/>
      <c r="AAQ36" s="21"/>
      <c r="AAR36" s="21"/>
      <c r="AAS36" s="21"/>
      <c r="AAT36" s="21"/>
      <c r="AAU36" s="21"/>
      <c r="AAV36" s="21"/>
      <c r="AAW36" s="21"/>
      <c r="AAX36" s="21"/>
      <c r="AAY36" s="21"/>
      <c r="AAZ36" s="21"/>
      <c r="ABA36" s="21"/>
      <c r="ABB36" s="21"/>
      <c r="ABC36" s="21"/>
      <c r="ABD36" s="21"/>
      <c r="ABE36" s="21"/>
      <c r="ABF36" s="21"/>
      <c r="ABG36" s="21"/>
      <c r="ABH36" s="21"/>
      <c r="ABI36" s="21"/>
      <c r="ABJ36" s="21"/>
      <c r="ABK36" s="21"/>
      <c r="ABL36" s="21"/>
      <c r="ABM36" s="21"/>
      <c r="ABN36" s="21"/>
      <c r="ABO36" s="21"/>
      <c r="ABP36" s="21"/>
      <c r="ABQ36" s="21"/>
      <c r="ABR36" s="21"/>
      <c r="ABS36" s="21"/>
      <c r="ABT36" s="21"/>
      <c r="ABU36" s="21"/>
      <c r="ABV36" s="21"/>
      <c r="ABW36" s="21"/>
      <c r="ABX36" s="21"/>
      <c r="ABY36" s="21"/>
      <c r="ABZ36" s="21"/>
      <c r="ACA36" s="21"/>
      <c r="ACB36" s="21"/>
      <c r="ACC36" s="21"/>
      <c r="ACD36" s="21"/>
      <c r="ACE36" s="21"/>
      <c r="ACF36" s="21"/>
      <c r="ACG36" s="21"/>
      <c r="ACH36" s="21"/>
      <c r="ACI36" s="21"/>
      <c r="ACJ36" s="21"/>
      <c r="ACK36" s="21"/>
      <c r="ACL36" s="21"/>
      <c r="ACM36" s="21"/>
      <c r="ACN36" s="21"/>
      <c r="ACO36" s="21"/>
      <c r="ACP36" s="21"/>
      <c r="ACQ36" s="21"/>
      <c r="ACR36" s="21"/>
      <c r="ACS36" s="21"/>
      <c r="ACT36" s="21"/>
      <c r="ACU36" s="21"/>
      <c r="ACV36" s="21"/>
      <c r="ACW36" s="21"/>
      <c r="ACX36" s="21"/>
      <c r="ACY36" s="21"/>
      <c r="ACZ36" s="21"/>
      <c r="ADA36" s="21"/>
      <c r="ADB36" s="21"/>
      <c r="ADC36" s="21"/>
      <c r="ADD36" s="21"/>
      <c r="ADE36" s="21"/>
      <c r="ADF36" s="21"/>
      <c r="ADG36" s="21"/>
      <c r="ADH36" s="21"/>
      <c r="ADI36" s="21"/>
      <c r="ADJ36" s="21"/>
      <c r="ADK36" s="21"/>
      <c r="ADL36" s="21"/>
      <c r="ADM36" s="21"/>
      <c r="ADN36" s="21"/>
      <c r="ADO36" s="21"/>
      <c r="ADP36" s="21"/>
      <c r="ADQ36" s="21"/>
      <c r="ADR36" s="21"/>
      <c r="ADS36" s="21"/>
      <c r="ADT36" s="21"/>
      <c r="ADU36" s="21"/>
      <c r="ADV36" s="21"/>
      <c r="ADW36" s="21"/>
      <c r="ADX36" s="21"/>
      <c r="ADY36" s="21"/>
      <c r="ADZ36" s="21"/>
      <c r="AEA36" s="21"/>
      <c r="AEB36" s="21"/>
      <c r="AEC36" s="21"/>
      <c r="AED36" s="21"/>
      <c r="AEE36" s="21"/>
      <c r="AEF36" s="21"/>
      <c r="AEG36" s="21"/>
      <c r="AEH36" s="21"/>
      <c r="AEI36" s="21"/>
      <c r="AEJ36" s="21"/>
      <c r="AEK36" s="21"/>
      <c r="AEL36" s="21"/>
      <c r="AEM36" s="21"/>
      <c r="AEN36" s="21"/>
      <c r="AEO36" s="21"/>
      <c r="AEP36" s="21"/>
      <c r="AEQ36" s="21"/>
      <c r="AER36" s="21"/>
      <c r="AES36" s="21"/>
      <c r="AET36" s="21"/>
      <c r="AEU36" s="21"/>
      <c r="AEV36" s="21"/>
      <c r="AEW36" s="21"/>
      <c r="AEX36" s="21"/>
      <c r="AEY36" s="21"/>
      <c r="AEZ36" s="21"/>
      <c r="AFA36" s="21"/>
      <c r="AFB36" s="21"/>
      <c r="AFC36" s="21"/>
      <c r="AFD36" s="21"/>
      <c r="AFE36" s="21"/>
      <c r="AFF36" s="21"/>
      <c r="AFG36" s="21"/>
      <c r="AFH36" s="21"/>
      <c r="AFI36" s="21"/>
      <c r="AFJ36" s="21"/>
      <c r="AFK36" s="21"/>
      <c r="AFL36" s="21"/>
      <c r="AFM36" s="21"/>
      <c r="AFN36" s="21"/>
      <c r="AFO36" s="21"/>
      <c r="AFP36" s="21"/>
      <c r="AFQ36" s="21"/>
      <c r="AFR36" s="21"/>
      <c r="AFS36" s="21"/>
      <c r="AFT36" s="21"/>
      <c r="AFU36" s="21"/>
      <c r="AFV36" s="21"/>
      <c r="AFW36" s="21"/>
      <c r="AFX36" s="21"/>
      <c r="AFY36" s="21"/>
      <c r="AFZ36" s="21"/>
      <c r="AGA36" s="21"/>
      <c r="AGB36" s="21"/>
      <c r="AGC36" s="21"/>
      <c r="AGD36" s="21"/>
      <c r="AGE36" s="21"/>
      <c r="AGF36" s="21"/>
      <c r="AGG36" s="21"/>
      <c r="AGH36" s="21"/>
      <c r="AGI36" s="21"/>
      <c r="AGJ36" s="21"/>
      <c r="AGK36" s="21"/>
      <c r="AGL36" s="21"/>
      <c r="AGM36" s="21"/>
      <c r="AGN36" s="21"/>
      <c r="AGO36" s="21"/>
      <c r="AGP36" s="21"/>
      <c r="AGQ36" s="21"/>
      <c r="AGR36" s="21"/>
      <c r="AGS36" s="21"/>
      <c r="AGT36" s="21"/>
      <c r="AGU36" s="21"/>
      <c r="AGV36" s="21"/>
      <c r="AGW36" s="21"/>
      <c r="AGX36" s="21"/>
      <c r="AGY36" s="21"/>
      <c r="AGZ36" s="21"/>
      <c r="AHA36" s="21"/>
      <c r="AHB36" s="21"/>
      <c r="AHC36" s="21"/>
      <c r="AHD36" s="21"/>
      <c r="AHE36" s="21"/>
      <c r="AHF36" s="21"/>
      <c r="AHG36" s="21"/>
      <c r="AHH36" s="21"/>
      <c r="AHI36" s="21"/>
      <c r="AHJ36" s="21"/>
      <c r="AHK36" s="21"/>
      <c r="AHL36" s="21"/>
      <c r="AHM36" s="21"/>
      <c r="AHN36" s="21"/>
      <c r="AHO36" s="21"/>
      <c r="AHP36" s="21"/>
      <c r="AHQ36" s="21"/>
      <c r="AHR36" s="21"/>
      <c r="AHS36" s="21"/>
      <c r="AHT36" s="21"/>
      <c r="AHU36" s="21"/>
      <c r="AHV36" s="21"/>
      <c r="AHW36" s="21"/>
      <c r="AHX36" s="21"/>
      <c r="AHY36" s="21"/>
      <c r="AHZ36" s="21"/>
      <c r="AIA36" s="21"/>
      <c r="AIB36" s="21"/>
      <c r="AIC36" s="21"/>
      <c r="AID36" s="21"/>
      <c r="AIE36" s="21"/>
      <c r="AIF36" s="21"/>
      <c r="AIG36" s="21"/>
      <c r="AIH36" s="21"/>
      <c r="AII36" s="21"/>
      <c r="AIJ36" s="21"/>
      <c r="AIK36" s="21"/>
      <c r="AIL36" s="21"/>
      <c r="AIM36" s="21"/>
      <c r="AIN36" s="21"/>
      <c r="AIO36" s="21"/>
      <c r="AIP36" s="21"/>
      <c r="AIQ36" s="21"/>
      <c r="AIR36" s="21"/>
      <c r="AIS36" s="21"/>
      <c r="AIT36" s="21"/>
      <c r="AIU36" s="21"/>
      <c r="AIV36" s="21"/>
      <c r="AIW36" s="21"/>
      <c r="AIX36" s="21"/>
      <c r="AIY36" s="21"/>
      <c r="AIZ36" s="21"/>
      <c r="AJA36" s="21"/>
      <c r="AJB36" s="21"/>
      <c r="AJC36" s="21"/>
      <c r="AJD36" s="21"/>
      <c r="AJE36" s="21"/>
      <c r="AJF36" s="21"/>
      <c r="AJG36" s="21"/>
      <c r="AJH36" s="21"/>
      <c r="AJI36" s="21"/>
      <c r="AJJ36" s="21"/>
      <c r="AJK36" s="21"/>
      <c r="AJL36" s="21"/>
      <c r="AJM36" s="21"/>
      <c r="AJN36" s="21"/>
      <c r="AJO36" s="21"/>
      <c r="AJP36" s="21"/>
      <c r="AJQ36" s="21"/>
      <c r="AJR36" s="21"/>
      <c r="AJS36" s="21"/>
      <c r="AJT36" s="21"/>
      <c r="AJU36" s="21"/>
      <c r="AJV36" s="21"/>
      <c r="AJW36" s="21"/>
      <c r="AJX36" s="21"/>
      <c r="AJY36" s="21"/>
      <c r="AJZ36" s="21"/>
      <c r="AKA36" s="21"/>
      <c r="AKB36" s="21"/>
      <c r="AKC36" s="21"/>
      <c r="AKD36" s="21"/>
      <c r="AKE36" s="21"/>
      <c r="AKF36" s="21"/>
      <c r="AKG36" s="21"/>
      <c r="AKH36" s="21"/>
      <c r="AKI36" s="21"/>
      <c r="AKJ36" s="21"/>
      <c r="AKK36" s="21"/>
      <c r="AKL36" s="21"/>
      <c r="AKM36" s="21"/>
      <c r="AKN36" s="21"/>
      <c r="AKO36" s="21"/>
      <c r="AKP36" s="21"/>
      <c r="AKQ36" s="21"/>
      <c r="AKR36" s="21"/>
      <c r="AKS36" s="21"/>
      <c r="AKT36" s="21"/>
      <c r="AKU36" s="21"/>
      <c r="AKV36" s="21"/>
      <c r="AKW36" s="21"/>
      <c r="AKX36" s="21"/>
      <c r="AKY36" s="21"/>
      <c r="AKZ36" s="21"/>
      <c r="ALA36" s="21"/>
      <c r="ALB36" s="21"/>
      <c r="ALC36" s="21"/>
      <c r="ALD36" s="21"/>
      <c r="ALE36" s="21"/>
      <c r="ALF36" s="21"/>
      <c r="ALG36" s="21"/>
      <c r="ALH36" s="21"/>
      <c r="ALI36" s="21"/>
      <c r="ALJ36" s="21"/>
      <c r="ALK36" s="21"/>
      <c r="ALL36" s="21"/>
      <c r="ALM36" s="21"/>
      <c r="ALN36" s="21"/>
      <c r="ALO36" s="21"/>
      <c r="ALP36" s="21"/>
      <c r="ALQ36" s="21"/>
      <c r="ALR36" s="21"/>
      <c r="ALS36" s="21"/>
      <c r="ALT36" s="21"/>
      <c r="ALU36" s="21"/>
      <c r="ALV36" s="21"/>
      <c r="ALW36" s="21"/>
      <c r="ALX36" s="21"/>
      <c r="ALY36" s="21"/>
      <c r="ALZ36" s="21"/>
      <c r="AMA36" s="21"/>
      <c r="AMB36" s="21"/>
      <c r="AMC36" s="21"/>
      <c r="AMD36" s="21"/>
      <c r="AME36" s="21"/>
      <c r="AMF36" s="21"/>
      <c r="AMG36" s="21"/>
      <c r="AMH36" s="21"/>
      <c r="AMI36" s="21"/>
      <c r="AMJ36" s="21"/>
      <c r="AMK36" s="21"/>
      <c r="AML36" s="21"/>
      <c r="AMM36" s="21"/>
      <c r="AMN36" s="21"/>
      <c r="AMO36" s="21"/>
      <c r="AMP36" s="21"/>
      <c r="AMQ36" s="21"/>
    </row>
    <row r="37" spans="1:1031" ht="26.5" customHeight="1">
      <c r="A37" s="14" t="s">
        <v>63</v>
      </c>
      <c r="B37" s="14">
        <f>B36/$D$15*1000/10000</f>
        <v>5.7263142302248262</v>
      </c>
      <c r="C37" s="14">
        <f t="shared" ref="C37:H37" si="5">C36/$D$15*1000/10000</f>
        <v>6.8715757595707556</v>
      </c>
      <c r="D37" s="14">
        <f t="shared" si="5"/>
        <v>9.3911550742289087</v>
      </c>
      <c r="E37" s="14">
        <f t="shared" si="5"/>
        <v>0.45810592843740744</v>
      </c>
      <c r="F37" s="14">
        <f t="shared" si="5"/>
        <v>0</v>
      </c>
      <c r="G37" s="14">
        <f t="shared" si="5"/>
        <v>0</v>
      </c>
      <c r="H37" s="14">
        <f t="shared" si="5"/>
        <v>0.22905296421870372</v>
      </c>
      <c r="I37" s="14">
        <f t="shared" ref="I37" si="6">I36/$D$15*1000/10000</f>
        <v>4.3322156924570914</v>
      </c>
      <c r="J37" s="14">
        <f t="shared" ref="J37" si="7">J36/$D$15*1000/10000</f>
        <v>1.4247947233517382</v>
      </c>
      <c r="K37" s="14">
        <f t="shared" ref="K37" si="8">K36/$D$15*1000/10000</f>
        <v>2.1242544828659515E-3</v>
      </c>
      <c r="L37" s="14">
        <f t="shared" ref="L37" si="9">L36/$D$15*1000/10000</f>
        <v>3.9570769214124869E-2</v>
      </c>
      <c r="M37" s="14">
        <f t="shared" ref="M37" si="10">M36/$D$15*1000/10000</f>
        <v>2.3865215578509388E-2</v>
      </c>
      <c r="N37" s="14">
        <f t="shared" ref="N37" si="11">N36/$D$15*1000/10000</f>
        <v>4.5616732651859673</v>
      </c>
      <c r="O37" s="14">
        <f t="shared" ref="O37" si="12">O36/$D$15*1000/10000</f>
        <v>4.3322156924570914</v>
      </c>
      <c r="P37" s="14">
        <f t="shared" ref="P37" si="13">P36/$D$15*1000/10000</f>
        <v>1.4247947233517382</v>
      </c>
      <c r="Q37" s="14">
        <f t="shared" ref="Q37" si="14">Q36/$D$15*1000/10000</f>
        <v>2.1242544828659515E-3</v>
      </c>
      <c r="R37" s="14">
        <f t="shared" ref="R37" si="15">R36/$D$15*1000/10000</f>
        <v>3.9570769214124869E-2</v>
      </c>
      <c r="S37" s="14">
        <f t="shared" ref="S37" si="16">S36/$D$15*1000/10000</f>
        <v>2.3865215578509388E-2</v>
      </c>
      <c r="T37" s="14">
        <f t="shared" ref="T37" si="17">T36/$D$15*1000/10000</f>
        <v>4.5616732651859673</v>
      </c>
      <c r="U37" s="14">
        <f t="shared" ref="U37" si="18">U36/$D$15*1000/10000</f>
        <v>5.0929871822810724E-3</v>
      </c>
      <c r="V37" s="14">
        <f t="shared" ref="V37" si="19">V36/$D$15*1000/10000</f>
        <v>17.956471145002808</v>
      </c>
      <c r="W37" s="14">
        <f t="shared" ref="W37" si="20">W36/$D$15*1000/10000</f>
        <v>2.3604036748648818E-2</v>
      </c>
      <c r="X37" s="14">
        <f t="shared" ref="X37" si="21">X36/$D$15*1000/10000</f>
        <v>0.19708119203228683</v>
      </c>
      <c r="Y37" s="14">
        <f t="shared" ref="Y37" si="22">Y36/$D$15*1000/10000</f>
        <v>31591.812939003914</v>
      </c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  <c r="HT37" s="21"/>
      <c r="HU37" s="21"/>
      <c r="HV37" s="21"/>
      <c r="HW37" s="21"/>
      <c r="HX37" s="21"/>
      <c r="HY37" s="21"/>
      <c r="HZ37" s="21"/>
      <c r="IA37" s="21"/>
      <c r="IB37" s="21"/>
      <c r="IC37" s="21"/>
      <c r="ID37" s="21"/>
      <c r="IE37" s="21"/>
      <c r="IF37" s="21"/>
      <c r="IG37" s="21"/>
      <c r="IH37" s="21"/>
      <c r="II37" s="21"/>
      <c r="IJ37" s="21"/>
      <c r="IK37" s="21"/>
      <c r="IL37" s="21"/>
      <c r="IM37" s="21"/>
      <c r="IN37" s="21"/>
      <c r="IO37" s="21"/>
      <c r="IP37" s="21"/>
      <c r="IQ37" s="21"/>
      <c r="IR37" s="21"/>
      <c r="IS37" s="21"/>
      <c r="IT37" s="21"/>
      <c r="IU37" s="21"/>
      <c r="IV37" s="21"/>
      <c r="IW37" s="21"/>
      <c r="IX37" s="21"/>
      <c r="IY37" s="21"/>
      <c r="IZ37" s="21"/>
      <c r="JA37" s="21"/>
      <c r="JB37" s="21"/>
      <c r="JC37" s="21"/>
      <c r="JD37" s="21"/>
      <c r="JE37" s="21"/>
      <c r="JF37" s="21"/>
      <c r="JG37" s="21"/>
      <c r="JH37" s="21"/>
      <c r="JI37" s="21"/>
      <c r="JJ37" s="21"/>
      <c r="JK37" s="21"/>
      <c r="JL37" s="21"/>
      <c r="JM37" s="21"/>
      <c r="JN37" s="21"/>
      <c r="JO37" s="21"/>
      <c r="JP37" s="21"/>
      <c r="JQ37" s="21"/>
      <c r="JR37" s="21"/>
      <c r="JS37" s="21"/>
      <c r="JT37" s="21"/>
      <c r="JU37" s="21"/>
      <c r="JV37" s="21"/>
      <c r="JW37" s="21"/>
      <c r="JX37" s="21"/>
      <c r="JY37" s="21"/>
      <c r="JZ37" s="21"/>
      <c r="KA37" s="21"/>
      <c r="KB37" s="21"/>
      <c r="KC37" s="21"/>
      <c r="KD37" s="21"/>
      <c r="KE37" s="21"/>
      <c r="KF37" s="21"/>
      <c r="KG37" s="21"/>
      <c r="KH37" s="21"/>
      <c r="KI37" s="21"/>
      <c r="KJ37" s="21"/>
      <c r="KK37" s="21"/>
      <c r="KL37" s="21"/>
      <c r="KM37" s="21"/>
      <c r="KN37" s="21"/>
      <c r="KO37" s="21"/>
      <c r="KP37" s="21"/>
      <c r="KQ37" s="21"/>
      <c r="KR37" s="21"/>
      <c r="KS37" s="21"/>
      <c r="KT37" s="21"/>
      <c r="KU37" s="21"/>
      <c r="KV37" s="21"/>
      <c r="KW37" s="21"/>
      <c r="KX37" s="21"/>
      <c r="KY37" s="21"/>
      <c r="KZ37" s="21"/>
      <c r="LA37" s="21"/>
      <c r="LB37" s="21"/>
      <c r="LC37" s="21"/>
      <c r="LD37" s="21"/>
      <c r="LE37" s="21"/>
      <c r="LF37" s="21"/>
      <c r="LG37" s="21"/>
      <c r="LH37" s="21"/>
      <c r="LI37" s="21"/>
      <c r="LJ37" s="21"/>
      <c r="LK37" s="21"/>
      <c r="LL37" s="21"/>
      <c r="LM37" s="21"/>
      <c r="LN37" s="21"/>
      <c r="LO37" s="21"/>
      <c r="LP37" s="21"/>
      <c r="LQ37" s="21"/>
      <c r="LR37" s="21"/>
      <c r="LS37" s="21"/>
      <c r="LT37" s="21"/>
      <c r="LU37" s="21"/>
      <c r="LV37" s="21"/>
      <c r="LW37" s="21"/>
      <c r="LX37" s="21"/>
      <c r="LY37" s="21"/>
      <c r="LZ37" s="21"/>
      <c r="MA37" s="21"/>
      <c r="MB37" s="21"/>
      <c r="MC37" s="21"/>
      <c r="MD37" s="21"/>
      <c r="ME37" s="21"/>
      <c r="MF37" s="21"/>
      <c r="MG37" s="21"/>
      <c r="MH37" s="21"/>
      <c r="MI37" s="21"/>
      <c r="MJ37" s="21"/>
      <c r="MK37" s="21"/>
      <c r="ML37" s="21"/>
      <c r="MM37" s="21"/>
      <c r="MN37" s="21"/>
      <c r="MO37" s="21"/>
      <c r="MP37" s="21"/>
      <c r="MQ37" s="21"/>
      <c r="MR37" s="21"/>
      <c r="MS37" s="21"/>
      <c r="MT37" s="21"/>
      <c r="MU37" s="21"/>
      <c r="MV37" s="21"/>
      <c r="MW37" s="21"/>
      <c r="MX37" s="21"/>
      <c r="MY37" s="21"/>
      <c r="MZ37" s="21"/>
      <c r="NA37" s="21"/>
      <c r="NB37" s="21"/>
      <c r="NC37" s="21"/>
      <c r="ND37" s="21"/>
      <c r="NE37" s="21"/>
      <c r="NF37" s="21"/>
      <c r="NG37" s="21"/>
      <c r="NH37" s="21"/>
      <c r="NI37" s="21"/>
      <c r="NJ37" s="21"/>
      <c r="NK37" s="21"/>
      <c r="NL37" s="21"/>
      <c r="NM37" s="21"/>
      <c r="NN37" s="21"/>
      <c r="NO37" s="21"/>
      <c r="NP37" s="21"/>
      <c r="NQ37" s="21"/>
      <c r="NR37" s="21"/>
      <c r="NS37" s="21"/>
      <c r="NT37" s="21"/>
      <c r="NU37" s="21"/>
      <c r="NV37" s="21"/>
      <c r="NW37" s="21"/>
      <c r="NX37" s="21"/>
      <c r="NY37" s="21"/>
      <c r="NZ37" s="21"/>
      <c r="OA37" s="21"/>
      <c r="OB37" s="21"/>
      <c r="OC37" s="21"/>
      <c r="OD37" s="21"/>
      <c r="OE37" s="21"/>
      <c r="OF37" s="21"/>
      <c r="OG37" s="21"/>
      <c r="OH37" s="21"/>
      <c r="OI37" s="21"/>
      <c r="OJ37" s="21"/>
      <c r="OK37" s="21"/>
      <c r="OL37" s="21"/>
      <c r="OM37" s="21"/>
      <c r="ON37" s="21"/>
      <c r="OO37" s="21"/>
      <c r="OP37" s="21"/>
      <c r="OQ37" s="21"/>
      <c r="OR37" s="21"/>
      <c r="OS37" s="21"/>
      <c r="OT37" s="21"/>
      <c r="OU37" s="21"/>
      <c r="OV37" s="21"/>
      <c r="OW37" s="21"/>
      <c r="OX37" s="21"/>
      <c r="OY37" s="21"/>
      <c r="OZ37" s="21"/>
      <c r="PA37" s="21"/>
      <c r="PB37" s="21"/>
      <c r="PC37" s="21"/>
      <c r="PD37" s="21"/>
      <c r="PE37" s="21"/>
      <c r="PF37" s="21"/>
      <c r="PG37" s="21"/>
      <c r="PH37" s="21"/>
      <c r="PI37" s="21"/>
      <c r="PJ37" s="21"/>
      <c r="PK37" s="21"/>
      <c r="PL37" s="21"/>
      <c r="PM37" s="21"/>
      <c r="PN37" s="21"/>
      <c r="PO37" s="21"/>
      <c r="PP37" s="21"/>
      <c r="PQ37" s="21"/>
      <c r="PR37" s="21"/>
      <c r="PS37" s="21"/>
      <c r="PT37" s="21"/>
      <c r="PU37" s="21"/>
      <c r="PV37" s="21"/>
      <c r="PW37" s="21"/>
      <c r="PX37" s="21"/>
      <c r="PY37" s="21"/>
      <c r="PZ37" s="21"/>
      <c r="QA37" s="21"/>
      <c r="QB37" s="21"/>
      <c r="QC37" s="21"/>
      <c r="QD37" s="21"/>
      <c r="QE37" s="21"/>
      <c r="QF37" s="21"/>
      <c r="QG37" s="21"/>
      <c r="QH37" s="21"/>
      <c r="QI37" s="21"/>
      <c r="QJ37" s="21"/>
      <c r="QK37" s="21"/>
      <c r="QL37" s="21"/>
      <c r="QM37" s="21"/>
      <c r="QN37" s="21"/>
      <c r="QO37" s="21"/>
      <c r="QP37" s="21"/>
      <c r="QQ37" s="21"/>
      <c r="QR37" s="21"/>
      <c r="QS37" s="21"/>
      <c r="QT37" s="21"/>
      <c r="QU37" s="21"/>
      <c r="QV37" s="21"/>
      <c r="QW37" s="21"/>
      <c r="QX37" s="21"/>
      <c r="QY37" s="21"/>
      <c r="QZ37" s="21"/>
      <c r="RA37" s="21"/>
      <c r="RB37" s="21"/>
      <c r="RC37" s="21"/>
      <c r="RD37" s="21"/>
      <c r="RE37" s="21"/>
      <c r="RF37" s="21"/>
      <c r="RG37" s="21"/>
      <c r="RH37" s="21"/>
      <c r="RI37" s="21"/>
      <c r="RJ37" s="21"/>
      <c r="RK37" s="21"/>
      <c r="RL37" s="21"/>
      <c r="RM37" s="21"/>
      <c r="RN37" s="21"/>
      <c r="RO37" s="21"/>
      <c r="RP37" s="21"/>
      <c r="RQ37" s="21"/>
      <c r="RR37" s="21"/>
      <c r="RS37" s="21"/>
      <c r="RT37" s="21"/>
      <c r="RU37" s="21"/>
      <c r="RV37" s="21"/>
      <c r="RW37" s="21"/>
      <c r="RX37" s="21"/>
      <c r="RY37" s="21"/>
      <c r="RZ37" s="21"/>
      <c r="SA37" s="21"/>
      <c r="SB37" s="21"/>
      <c r="SC37" s="21"/>
      <c r="SD37" s="21"/>
      <c r="SE37" s="21"/>
      <c r="SF37" s="21"/>
      <c r="SG37" s="21"/>
      <c r="SH37" s="21"/>
      <c r="SI37" s="21"/>
      <c r="SJ37" s="21"/>
      <c r="SK37" s="21"/>
      <c r="SL37" s="21"/>
      <c r="SM37" s="21"/>
      <c r="SN37" s="21"/>
      <c r="SO37" s="21"/>
      <c r="SP37" s="21"/>
      <c r="SQ37" s="21"/>
      <c r="SR37" s="21"/>
      <c r="SS37" s="21"/>
      <c r="ST37" s="21"/>
      <c r="SU37" s="21"/>
      <c r="SV37" s="21"/>
      <c r="SW37" s="21"/>
      <c r="SX37" s="21"/>
      <c r="SY37" s="21"/>
      <c r="SZ37" s="21"/>
      <c r="TA37" s="21"/>
      <c r="TB37" s="21"/>
      <c r="TC37" s="21"/>
      <c r="TD37" s="21"/>
      <c r="TE37" s="21"/>
      <c r="TF37" s="21"/>
      <c r="TG37" s="21"/>
      <c r="TH37" s="21"/>
      <c r="TI37" s="21"/>
      <c r="TJ37" s="21"/>
      <c r="TK37" s="21"/>
      <c r="TL37" s="21"/>
      <c r="TM37" s="21"/>
      <c r="TN37" s="21"/>
      <c r="TO37" s="21"/>
      <c r="TP37" s="21"/>
      <c r="TQ37" s="21"/>
      <c r="TR37" s="21"/>
      <c r="TS37" s="21"/>
      <c r="TT37" s="21"/>
      <c r="TU37" s="21"/>
      <c r="TV37" s="21"/>
      <c r="TW37" s="21"/>
      <c r="TX37" s="21"/>
      <c r="TY37" s="21"/>
      <c r="TZ37" s="21"/>
      <c r="UA37" s="21"/>
      <c r="UB37" s="21"/>
      <c r="UC37" s="21"/>
      <c r="UD37" s="21"/>
      <c r="UE37" s="21"/>
      <c r="UF37" s="21"/>
      <c r="UG37" s="21"/>
      <c r="UH37" s="21"/>
      <c r="UI37" s="21"/>
      <c r="UJ37" s="21"/>
      <c r="UK37" s="21"/>
      <c r="UL37" s="21"/>
      <c r="UM37" s="21"/>
      <c r="UN37" s="21"/>
      <c r="UO37" s="21"/>
      <c r="UP37" s="21"/>
      <c r="UQ37" s="21"/>
      <c r="UR37" s="21"/>
      <c r="US37" s="21"/>
      <c r="UT37" s="21"/>
      <c r="UU37" s="21"/>
      <c r="UV37" s="21"/>
      <c r="UW37" s="21"/>
      <c r="UX37" s="21"/>
      <c r="UY37" s="21"/>
      <c r="UZ37" s="21"/>
      <c r="VA37" s="21"/>
      <c r="VB37" s="21"/>
      <c r="VC37" s="21"/>
      <c r="VD37" s="21"/>
      <c r="VE37" s="21"/>
      <c r="VF37" s="21"/>
      <c r="VG37" s="21"/>
      <c r="VH37" s="21"/>
      <c r="VI37" s="21"/>
      <c r="VJ37" s="21"/>
      <c r="VK37" s="21"/>
      <c r="VL37" s="21"/>
      <c r="VM37" s="21"/>
      <c r="VN37" s="21"/>
      <c r="VO37" s="21"/>
      <c r="VP37" s="21"/>
      <c r="VQ37" s="21"/>
      <c r="VR37" s="21"/>
      <c r="VS37" s="21"/>
      <c r="VT37" s="21"/>
      <c r="VU37" s="21"/>
      <c r="VV37" s="21"/>
      <c r="VW37" s="21"/>
      <c r="VX37" s="21"/>
      <c r="VY37" s="21"/>
      <c r="VZ37" s="21"/>
      <c r="WA37" s="21"/>
      <c r="WB37" s="21"/>
      <c r="WC37" s="21"/>
      <c r="WD37" s="21"/>
      <c r="WE37" s="21"/>
      <c r="WF37" s="21"/>
      <c r="WG37" s="21"/>
      <c r="WH37" s="21"/>
      <c r="WI37" s="21"/>
      <c r="WJ37" s="21"/>
      <c r="WK37" s="21"/>
      <c r="WL37" s="21"/>
      <c r="WM37" s="21"/>
      <c r="WN37" s="21"/>
      <c r="WO37" s="21"/>
      <c r="WP37" s="21"/>
      <c r="WQ37" s="21"/>
      <c r="WR37" s="21"/>
      <c r="WS37" s="21"/>
      <c r="WT37" s="21"/>
      <c r="WU37" s="21"/>
      <c r="WV37" s="21"/>
      <c r="WW37" s="21"/>
      <c r="WX37" s="21"/>
      <c r="WY37" s="21"/>
      <c r="WZ37" s="21"/>
      <c r="XA37" s="21"/>
      <c r="XB37" s="21"/>
      <c r="XC37" s="21"/>
      <c r="XD37" s="21"/>
      <c r="XE37" s="21"/>
      <c r="XF37" s="21"/>
      <c r="XG37" s="21"/>
      <c r="XH37" s="21"/>
      <c r="XI37" s="21"/>
      <c r="XJ37" s="21"/>
      <c r="XK37" s="21"/>
      <c r="XL37" s="21"/>
      <c r="XM37" s="21"/>
      <c r="XN37" s="21"/>
      <c r="XO37" s="21"/>
      <c r="XP37" s="21"/>
      <c r="XQ37" s="21"/>
      <c r="XR37" s="21"/>
      <c r="XS37" s="21"/>
      <c r="XT37" s="21"/>
      <c r="XU37" s="21"/>
      <c r="XV37" s="21"/>
      <c r="XW37" s="21"/>
      <c r="XX37" s="21"/>
      <c r="XY37" s="21"/>
      <c r="XZ37" s="21"/>
      <c r="YA37" s="21"/>
      <c r="YB37" s="21"/>
      <c r="YC37" s="21"/>
      <c r="YD37" s="21"/>
      <c r="YE37" s="21"/>
      <c r="YF37" s="21"/>
      <c r="YG37" s="21"/>
      <c r="YH37" s="21"/>
      <c r="YI37" s="21"/>
      <c r="YJ37" s="21"/>
      <c r="YK37" s="21"/>
      <c r="YL37" s="21"/>
      <c r="YM37" s="21"/>
      <c r="YN37" s="21"/>
      <c r="YO37" s="21"/>
      <c r="YP37" s="21"/>
      <c r="YQ37" s="21"/>
      <c r="YR37" s="21"/>
      <c r="YS37" s="21"/>
      <c r="YT37" s="21"/>
      <c r="YU37" s="21"/>
      <c r="YV37" s="21"/>
      <c r="YW37" s="21"/>
      <c r="YX37" s="21"/>
      <c r="YY37" s="21"/>
      <c r="YZ37" s="21"/>
      <c r="ZA37" s="21"/>
      <c r="ZB37" s="21"/>
      <c r="ZC37" s="21"/>
      <c r="ZD37" s="21"/>
      <c r="ZE37" s="21"/>
      <c r="ZF37" s="21"/>
      <c r="ZG37" s="21"/>
      <c r="ZH37" s="21"/>
      <c r="ZI37" s="21"/>
      <c r="ZJ37" s="21"/>
      <c r="ZK37" s="21"/>
      <c r="ZL37" s="21"/>
      <c r="ZM37" s="21"/>
      <c r="ZN37" s="21"/>
      <c r="ZO37" s="21"/>
      <c r="ZP37" s="21"/>
      <c r="ZQ37" s="21"/>
      <c r="ZR37" s="21"/>
      <c r="ZS37" s="21"/>
      <c r="ZT37" s="21"/>
      <c r="ZU37" s="21"/>
      <c r="ZV37" s="21"/>
      <c r="ZW37" s="21"/>
      <c r="ZX37" s="21"/>
      <c r="ZY37" s="21"/>
      <c r="ZZ37" s="21"/>
      <c r="AAA37" s="21"/>
      <c r="AAB37" s="21"/>
      <c r="AAC37" s="21"/>
      <c r="AAD37" s="21"/>
      <c r="AAE37" s="21"/>
      <c r="AAF37" s="21"/>
      <c r="AAG37" s="21"/>
      <c r="AAH37" s="21"/>
      <c r="AAI37" s="21"/>
      <c r="AAJ37" s="21"/>
      <c r="AAK37" s="21"/>
      <c r="AAL37" s="21"/>
      <c r="AAM37" s="21"/>
      <c r="AAN37" s="21"/>
      <c r="AAO37" s="21"/>
      <c r="AAP37" s="21"/>
      <c r="AAQ37" s="21"/>
      <c r="AAR37" s="21"/>
      <c r="AAS37" s="21"/>
      <c r="AAT37" s="21"/>
      <c r="AAU37" s="21"/>
      <c r="AAV37" s="21"/>
      <c r="AAW37" s="21"/>
      <c r="AAX37" s="21"/>
      <c r="AAY37" s="21"/>
      <c r="AAZ37" s="21"/>
      <c r="ABA37" s="21"/>
      <c r="ABB37" s="21"/>
      <c r="ABC37" s="21"/>
      <c r="ABD37" s="21"/>
      <c r="ABE37" s="21"/>
      <c r="ABF37" s="21"/>
      <c r="ABG37" s="21"/>
      <c r="ABH37" s="21"/>
      <c r="ABI37" s="21"/>
      <c r="ABJ37" s="21"/>
      <c r="ABK37" s="21"/>
      <c r="ABL37" s="21"/>
      <c r="ABM37" s="21"/>
      <c r="ABN37" s="21"/>
      <c r="ABO37" s="21"/>
      <c r="ABP37" s="21"/>
      <c r="ABQ37" s="21"/>
      <c r="ABR37" s="21"/>
      <c r="ABS37" s="21"/>
      <c r="ABT37" s="21"/>
      <c r="ABU37" s="21"/>
      <c r="ABV37" s="21"/>
      <c r="ABW37" s="21"/>
      <c r="ABX37" s="21"/>
      <c r="ABY37" s="21"/>
      <c r="ABZ37" s="21"/>
      <c r="ACA37" s="21"/>
      <c r="ACB37" s="21"/>
      <c r="ACC37" s="21"/>
      <c r="ACD37" s="21"/>
      <c r="ACE37" s="21"/>
      <c r="ACF37" s="21"/>
      <c r="ACG37" s="21"/>
      <c r="ACH37" s="21"/>
      <c r="ACI37" s="21"/>
      <c r="ACJ37" s="21"/>
      <c r="ACK37" s="21"/>
      <c r="ACL37" s="21"/>
      <c r="ACM37" s="21"/>
      <c r="ACN37" s="21"/>
      <c r="ACO37" s="21"/>
      <c r="ACP37" s="21"/>
      <c r="ACQ37" s="21"/>
      <c r="ACR37" s="21"/>
      <c r="ACS37" s="21"/>
      <c r="ACT37" s="21"/>
      <c r="ACU37" s="21"/>
      <c r="ACV37" s="21"/>
      <c r="ACW37" s="21"/>
      <c r="ACX37" s="21"/>
      <c r="ACY37" s="21"/>
      <c r="ACZ37" s="21"/>
      <c r="ADA37" s="21"/>
      <c r="ADB37" s="21"/>
      <c r="ADC37" s="21"/>
      <c r="ADD37" s="21"/>
      <c r="ADE37" s="21"/>
      <c r="ADF37" s="21"/>
      <c r="ADG37" s="21"/>
      <c r="ADH37" s="21"/>
      <c r="ADI37" s="21"/>
      <c r="ADJ37" s="21"/>
      <c r="ADK37" s="21"/>
      <c r="ADL37" s="21"/>
      <c r="ADM37" s="21"/>
      <c r="ADN37" s="21"/>
      <c r="ADO37" s="21"/>
      <c r="ADP37" s="21"/>
      <c r="ADQ37" s="21"/>
      <c r="ADR37" s="21"/>
      <c r="ADS37" s="21"/>
      <c r="ADT37" s="21"/>
      <c r="ADU37" s="21"/>
      <c r="ADV37" s="21"/>
      <c r="ADW37" s="21"/>
      <c r="ADX37" s="21"/>
      <c r="ADY37" s="21"/>
      <c r="ADZ37" s="21"/>
      <c r="AEA37" s="21"/>
      <c r="AEB37" s="21"/>
      <c r="AEC37" s="21"/>
      <c r="AED37" s="21"/>
      <c r="AEE37" s="21"/>
      <c r="AEF37" s="21"/>
      <c r="AEG37" s="21"/>
      <c r="AEH37" s="21"/>
      <c r="AEI37" s="21"/>
      <c r="AEJ37" s="21"/>
      <c r="AEK37" s="21"/>
      <c r="AEL37" s="21"/>
      <c r="AEM37" s="21"/>
      <c r="AEN37" s="21"/>
      <c r="AEO37" s="21"/>
      <c r="AEP37" s="21"/>
      <c r="AEQ37" s="21"/>
      <c r="AER37" s="21"/>
      <c r="AES37" s="21"/>
      <c r="AET37" s="21"/>
      <c r="AEU37" s="21"/>
      <c r="AEV37" s="21"/>
      <c r="AEW37" s="21"/>
      <c r="AEX37" s="21"/>
      <c r="AEY37" s="21"/>
      <c r="AEZ37" s="21"/>
      <c r="AFA37" s="21"/>
      <c r="AFB37" s="21"/>
      <c r="AFC37" s="21"/>
      <c r="AFD37" s="21"/>
      <c r="AFE37" s="21"/>
      <c r="AFF37" s="21"/>
      <c r="AFG37" s="21"/>
      <c r="AFH37" s="21"/>
      <c r="AFI37" s="21"/>
      <c r="AFJ37" s="21"/>
      <c r="AFK37" s="21"/>
      <c r="AFL37" s="21"/>
      <c r="AFM37" s="21"/>
      <c r="AFN37" s="21"/>
      <c r="AFO37" s="21"/>
      <c r="AFP37" s="21"/>
      <c r="AFQ37" s="21"/>
      <c r="AFR37" s="21"/>
      <c r="AFS37" s="21"/>
      <c r="AFT37" s="21"/>
      <c r="AFU37" s="21"/>
      <c r="AFV37" s="21"/>
      <c r="AFW37" s="21"/>
      <c r="AFX37" s="21"/>
      <c r="AFY37" s="21"/>
      <c r="AFZ37" s="21"/>
      <c r="AGA37" s="21"/>
      <c r="AGB37" s="21"/>
      <c r="AGC37" s="21"/>
      <c r="AGD37" s="21"/>
      <c r="AGE37" s="21"/>
      <c r="AGF37" s="21"/>
      <c r="AGG37" s="21"/>
      <c r="AGH37" s="21"/>
      <c r="AGI37" s="21"/>
      <c r="AGJ37" s="21"/>
      <c r="AGK37" s="21"/>
      <c r="AGL37" s="21"/>
      <c r="AGM37" s="21"/>
      <c r="AGN37" s="21"/>
      <c r="AGO37" s="21"/>
      <c r="AGP37" s="21"/>
      <c r="AGQ37" s="21"/>
      <c r="AGR37" s="21"/>
      <c r="AGS37" s="21"/>
      <c r="AGT37" s="21"/>
      <c r="AGU37" s="21"/>
      <c r="AGV37" s="21"/>
      <c r="AGW37" s="21"/>
      <c r="AGX37" s="21"/>
      <c r="AGY37" s="21"/>
      <c r="AGZ37" s="21"/>
      <c r="AHA37" s="21"/>
      <c r="AHB37" s="21"/>
      <c r="AHC37" s="21"/>
      <c r="AHD37" s="21"/>
      <c r="AHE37" s="21"/>
      <c r="AHF37" s="21"/>
      <c r="AHG37" s="21"/>
      <c r="AHH37" s="21"/>
      <c r="AHI37" s="21"/>
      <c r="AHJ37" s="21"/>
      <c r="AHK37" s="21"/>
      <c r="AHL37" s="21"/>
      <c r="AHM37" s="21"/>
      <c r="AHN37" s="21"/>
      <c r="AHO37" s="21"/>
      <c r="AHP37" s="21"/>
      <c r="AHQ37" s="21"/>
      <c r="AHR37" s="21"/>
      <c r="AHS37" s="21"/>
      <c r="AHT37" s="21"/>
      <c r="AHU37" s="21"/>
      <c r="AHV37" s="21"/>
      <c r="AHW37" s="21"/>
      <c r="AHX37" s="21"/>
      <c r="AHY37" s="21"/>
      <c r="AHZ37" s="21"/>
      <c r="AIA37" s="21"/>
      <c r="AIB37" s="21"/>
      <c r="AIC37" s="21"/>
      <c r="AID37" s="21"/>
      <c r="AIE37" s="21"/>
      <c r="AIF37" s="21"/>
      <c r="AIG37" s="21"/>
      <c r="AIH37" s="21"/>
      <c r="AII37" s="21"/>
      <c r="AIJ37" s="21"/>
      <c r="AIK37" s="21"/>
      <c r="AIL37" s="21"/>
      <c r="AIM37" s="21"/>
      <c r="AIN37" s="21"/>
      <c r="AIO37" s="21"/>
      <c r="AIP37" s="21"/>
      <c r="AIQ37" s="21"/>
      <c r="AIR37" s="21"/>
      <c r="AIS37" s="21"/>
      <c r="AIT37" s="21"/>
      <c r="AIU37" s="21"/>
      <c r="AIV37" s="21"/>
      <c r="AIW37" s="21"/>
      <c r="AIX37" s="21"/>
      <c r="AIY37" s="21"/>
      <c r="AIZ37" s="21"/>
      <c r="AJA37" s="21"/>
      <c r="AJB37" s="21"/>
      <c r="AJC37" s="21"/>
      <c r="AJD37" s="21"/>
      <c r="AJE37" s="21"/>
      <c r="AJF37" s="21"/>
      <c r="AJG37" s="21"/>
      <c r="AJH37" s="21"/>
      <c r="AJI37" s="21"/>
      <c r="AJJ37" s="21"/>
      <c r="AJK37" s="21"/>
      <c r="AJL37" s="21"/>
      <c r="AJM37" s="21"/>
      <c r="AJN37" s="21"/>
      <c r="AJO37" s="21"/>
      <c r="AJP37" s="21"/>
      <c r="AJQ37" s="21"/>
      <c r="AJR37" s="21"/>
      <c r="AJS37" s="21"/>
      <c r="AJT37" s="21"/>
      <c r="AJU37" s="21"/>
      <c r="AJV37" s="21"/>
      <c r="AJW37" s="21"/>
      <c r="AJX37" s="21"/>
      <c r="AJY37" s="21"/>
      <c r="AJZ37" s="21"/>
      <c r="AKA37" s="21"/>
      <c r="AKB37" s="21"/>
      <c r="AKC37" s="21"/>
      <c r="AKD37" s="21"/>
      <c r="AKE37" s="21"/>
      <c r="AKF37" s="21"/>
      <c r="AKG37" s="21"/>
      <c r="AKH37" s="21"/>
      <c r="AKI37" s="21"/>
      <c r="AKJ37" s="21"/>
      <c r="AKK37" s="21"/>
      <c r="AKL37" s="21"/>
      <c r="AKM37" s="21"/>
      <c r="AKN37" s="21"/>
      <c r="AKO37" s="21"/>
      <c r="AKP37" s="21"/>
      <c r="AKQ37" s="21"/>
      <c r="AKR37" s="21"/>
      <c r="AKS37" s="21"/>
      <c r="AKT37" s="21"/>
      <c r="AKU37" s="21"/>
      <c r="AKV37" s="21"/>
      <c r="AKW37" s="21"/>
      <c r="AKX37" s="21"/>
      <c r="AKY37" s="21"/>
      <c r="AKZ37" s="21"/>
      <c r="ALA37" s="21"/>
      <c r="ALB37" s="21"/>
      <c r="ALC37" s="21"/>
      <c r="ALD37" s="21"/>
      <c r="ALE37" s="21"/>
      <c r="ALF37" s="21"/>
      <c r="ALG37" s="21"/>
      <c r="ALH37" s="21"/>
      <c r="ALI37" s="21"/>
      <c r="ALJ37" s="21"/>
      <c r="ALK37" s="21"/>
      <c r="ALL37" s="21"/>
      <c r="ALM37" s="21"/>
      <c r="ALN37" s="21"/>
      <c r="ALO37" s="21"/>
      <c r="ALP37" s="21"/>
      <c r="ALQ37" s="21"/>
      <c r="ALR37" s="21"/>
      <c r="ALS37" s="21"/>
      <c r="ALT37" s="21"/>
      <c r="ALU37" s="21"/>
      <c r="ALV37" s="21"/>
      <c r="ALW37" s="21"/>
      <c r="ALX37" s="21"/>
      <c r="ALY37" s="21"/>
      <c r="ALZ37" s="21"/>
      <c r="AMA37" s="21"/>
      <c r="AMB37" s="21"/>
      <c r="AMC37" s="21"/>
      <c r="AMD37" s="21"/>
      <c r="AME37" s="21"/>
      <c r="AMF37" s="21"/>
      <c r="AMG37" s="21"/>
      <c r="AMH37" s="21"/>
      <c r="AMI37" s="21"/>
      <c r="AMJ37" s="21"/>
      <c r="AMK37" s="21"/>
      <c r="AML37" s="21"/>
      <c r="AMM37" s="21"/>
      <c r="AMN37" s="21"/>
      <c r="AMO37" s="21"/>
      <c r="AMP37" s="21"/>
      <c r="AMQ37" s="21"/>
    </row>
    <row r="38" spans="1:1031" ht="25.5" customHeight="1">
      <c r="A38" s="14" t="s">
        <v>88</v>
      </c>
      <c r="B38" s="14">
        <f>B4</f>
        <v>23674.32</v>
      </c>
      <c r="C38" s="14">
        <f t="shared" ref="C38:H38" si="23">C4</f>
        <v>28409.18</v>
      </c>
      <c r="D38" s="14">
        <f t="shared" si="23"/>
        <v>38825.879999999997</v>
      </c>
      <c r="E38" s="14">
        <f t="shared" si="23"/>
        <v>1893.95</v>
      </c>
      <c r="F38" s="14">
        <f t="shared" si="23"/>
        <v>0</v>
      </c>
      <c r="G38" s="14">
        <f t="shared" si="23"/>
        <v>0</v>
      </c>
      <c r="H38" s="14">
        <f t="shared" si="23"/>
        <v>946.97</v>
      </c>
      <c r="I38" s="14">
        <f>$C$16*B26</f>
        <v>17175.568620491144</v>
      </c>
      <c r="J38" s="14">
        <f t="shared" ref="J38:N38" si="24">$C$16*C26</f>
        <v>5648.762960636881</v>
      </c>
      <c r="K38" s="14">
        <f t="shared" si="24"/>
        <v>8.4218518254701262</v>
      </c>
      <c r="L38" s="14">
        <f t="shared" si="24"/>
        <v>156.88287708900859</v>
      </c>
      <c r="M38" s="14">
        <f t="shared" si="24"/>
        <v>94.616398838401579</v>
      </c>
      <c r="N38" s="14">
        <f t="shared" si="24"/>
        <v>18085.279624206407</v>
      </c>
      <c r="O38" s="14">
        <f>$C$16*B26</f>
        <v>17175.568620491144</v>
      </c>
      <c r="P38" s="14">
        <f t="shared" ref="P38:X38" si="25">$C$16*C26</f>
        <v>5648.762960636881</v>
      </c>
      <c r="Q38" s="14">
        <f t="shared" si="25"/>
        <v>8.4218518254701262</v>
      </c>
      <c r="R38" s="14">
        <f t="shared" si="25"/>
        <v>156.88287708900859</v>
      </c>
      <c r="S38" s="14">
        <f t="shared" si="25"/>
        <v>94.616398838401579</v>
      </c>
      <c r="T38" s="14">
        <f t="shared" si="25"/>
        <v>18085.279624206407</v>
      </c>
      <c r="U38" s="14">
        <f t="shared" si="25"/>
        <v>20.191734909426327</v>
      </c>
      <c r="V38" s="14">
        <f t="shared" si="25"/>
        <v>71190.500249063858</v>
      </c>
      <c r="W38" s="14">
        <f t="shared" si="25"/>
        <v>93.580925253302794</v>
      </c>
      <c r="X38" s="14">
        <f t="shared" si="25"/>
        <v>781.35110942245899</v>
      </c>
      <c r="Y38" s="14">
        <f>$C$16*$B$22*$B$29</f>
        <v>125249384.9566</v>
      </c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  <c r="IB38" s="21"/>
      <c r="IC38" s="21"/>
      <c r="ID38" s="21"/>
      <c r="IE38" s="21"/>
      <c r="IF38" s="21"/>
      <c r="IG38" s="21"/>
      <c r="IH38" s="21"/>
      <c r="II38" s="21"/>
      <c r="IJ38" s="21"/>
      <c r="IK38" s="21"/>
      <c r="IL38" s="21"/>
      <c r="IM38" s="21"/>
      <c r="IN38" s="21"/>
      <c r="IO38" s="21"/>
      <c r="IP38" s="21"/>
      <c r="IQ38" s="21"/>
      <c r="IR38" s="21"/>
      <c r="IS38" s="21"/>
      <c r="IT38" s="21"/>
      <c r="IU38" s="21"/>
      <c r="IV38" s="21"/>
      <c r="IW38" s="21"/>
      <c r="IX38" s="21"/>
      <c r="IY38" s="21"/>
      <c r="IZ38" s="21"/>
      <c r="JA38" s="21"/>
      <c r="JB38" s="21"/>
      <c r="JC38" s="21"/>
      <c r="JD38" s="21"/>
      <c r="JE38" s="21"/>
      <c r="JF38" s="21"/>
      <c r="JG38" s="21"/>
      <c r="JH38" s="21"/>
      <c r="JI38" s="21"/>
      <c r="JJ38" s="21"/>
      <c r="JK38" s="21"/>
      <c r="JL38" s="21"/>
      <c r="JM38" s="21"/>
      <c r="JN38" s="21"/>
      <c r="JO38" s="21"/>
      <c r="JP38" s="21"/>
      <c r="JQ38" s="21"/>
      <c r="JR38" s="21"/>
      <c r="JS38" s="21"/>
      <c r="JT38" s="21"/>
      <c r="JU38" s="21"/>
      <c r="JV38" s="21"/>
      <c r="JW38" s="21"/>
      <c r="JX38" s="21"/>
      <c r="JY38" s="21"/>
      <c r="JZ38" s="21"/>
      <c r="KA38" s="21"/>
      <c r="KB38" s="21"/>
      <c r="KC38" s="21"/>
      <c r="KD38" s="21"/>
      <c r="KE38" s="21"/>
      <c r="KF38" s="21"/>
      <c r="KG38" s="21"/>
      <c r="KH38" s="21"/>
      <c r="KI38" s="21"/>
      <c r="KJ38" s="21"/>
      <c r="KK38" s="21"/>
      <c r="KL38" s="21"/>
      <c r="KM38" s="21"/>
      <c r="KN38" s="21"/>
      <c r="KO38" s="21"/>
      <c r="KP38" s="21"/>
      <c r="KQ38" s="21"/>
      <c r="KR38" s="21"/>
      <c r="KS38" s="21"/>
      <c r="KT38" s="21"/>
      <c r="KU38" s="21"/>
      <c r="KV38" s="21"/>
      <c r="KW38" s="21"/>
      <c r="KX38" s="21"/>
      <c r="KY38" s="21"/>
      <c r="KZ38" s="21"/>
      <c r="LA38" s="21"/>
      <c r="LB38" s="21"/>
      <c r="LC38" s="21"/>
      <c r="LD38" s="21"/>
      <c r="LE38" s="21"/>
      <c r="LF38" s="21"/>
      <c r="LG38" s="21"/>
      <c r="LH38" s="21"/>
      <c r="LI38" s="21"/>
      <c r="LJ38" s="21"/>
      <c r="LK38" s="21"/>
      <c r="LL38" s="21"/>
      <c r="LM38" s="21"/>
      <c r="LN38" s="21"/>
      <c r="LO38" s="21"/>
      <c r="LP38" s="21"/>
      <c r="LQ38" s="21"/>
      <c r="LR38" s="21"/>
      <c r="LS38" s="21"/>
      <c r="LT38" s="21"/>
      <c r="LU38" s="21"/>
      <c r="LV38" s="21"/>
      <c r="LW38" s="21"/>
      <c r="LX38" s="21"/>
      <c r="LY38" s="21"/>
      <c r="LZ38" s="21"/>
      <c r="MA38" s="21"/>
      <c r="MB38" s="21"/>
      <c r="MC38" s="21"/>
      <c r="MD38" s="21"/>
      <c r="ME38" s="21"/>
      <c r="MF38" s="21"/>
      <c r="MG38" s="21"/>
      <c r="MH38" s="21"/>
      <c r="MI38" s="21"/>
      <c r="MJ38" s="21"/>
      <c r="MK38" s="21"/>
      <c r="ML38" s="21"/>
      <c r="MM38" s="21"/>
      <c r="MN38" s="21"/>
      <c r="MO38" s="21"/>
      <c r="MP38" s="21"/>
      <c r="MQ38" s="21"/>
      <c r="MR38" s="21"/>
      <c r="MS38" s="21"/>
      <c r="MT38" s="21"/>
      <c r="MU38" s="21"/>
      <c r="MV38" s="21"/>
      <c r="MW38" s="21"/>
      <c r="MX38" s="21"/>
      <c r="MY38" s="21"/>
      <c r="MZ38" s="21"/>
      <c r="NA38" s="21"/>
      <c r="NB38" s="21"/>
      <c r="NC38" s="21"/>
      <c r="ND38" s="21"/>
      <c r="NE38" s="21"/>
      <c r="NF38" s="21"/>
      <c r="NG38" s="21"/>
      <c r="NH38" s="21"/>
      <c r="NI38" s="21"/>
      <c r="NJ38" s="21"/>
      <c r="NK38" s="21"/>
      <c r="NL38" s="21"/>
      <c r="NM38" s="21"/>
      <c r="NN38" s="21"/>
      <c r="NO38" s="21"/>
      <c r="NP38" s="21"/>
      <c r="NQ38" s="21"/>
      <c r="NR38" s="21"/>
      <c r="NS38" s="21"/>
      <c r="NT38" s="21"/>
      <c r="NU38" s="21"/>
      <c r="NV38" s="21"/>
      <c r="NW38" s="21"/>
      <c r="NX38" s="21"/>
      <c r="NY38" s="21"/>
      <c r="NZ38" s="21"/>
      <c r="OA38" s="21"/>
      <c r="OB38" s="21"/>
      <c r="OC38" s="21"/>
      <c r="OD38" s="21"/>
      <c r="OE38" s="21"/>
      <c r="OF38" s="21"/>
      <c r="OG38" s="21"/>
      <c r="OH38" s="21"/>
      <c r="OI38" s="21"/>
      <c r="OJ38" s="21"/>
      <c r="OK38" s="21"/>
      <c r="OL38" s="21"/>
      <c r="OM38" s="21"/>
      <c r="ON38" s="21"/>
      <c r="OO38" s="21"/>
      <c r="OP38" s="21"/>
      <c r="OQ38" s="21"/>
      <c r="OR38" s="21"/>
      <c r="OS38" s="21"/>
      <c r="OT38" s="21"/>
      <c r="OU38" s="21"/>
      <c r="OV38" s="21"/>
      <c r="OW38" s="21"/>
      <c r="OX38" s="21"/>
      <c r="OY38" s="21"/>
      <c r="OZ38" s="21"/>
      <c r="PA38" s="21"/>
      <c r="PB38" s="21"/>
      <c r="PC38" s="21"/>
      <c r="PD38" s="21"/>
      <c r="PE38" s="21"/>
      <c r="PF38" s="21"/>
      <c r="PG38" s="21"/>
      <c r="PH38" s="21"/>
      <c r="PI38" s="21"/>
      <c r="PJ38" s="21"/>
      <c r="PK38" s="21"/>
      <c r="PL38" s="21"/>
      <c r="PM38" s="21"/>
      <c r="PN38" s="21"/>
      <c r="PO38" s="21"/>
      <c r="PP38" s="21"/>
      <c r="PQ38" s="21"/>
      <c r="PR38" s="21"/>
      <c r="PS38" s="21"/>
      <c r="PT38" s="21"/>
      <c r="PU38" s="21"/>
      <c r="PV38" s="21"/>
      <c r="PW38" s="21"/>
      <c r="PX38" s="21"/>
      <c r="PY38" s="21"/>
      <c r="PZ38" s="21"/>
      <c r="QA38" s="21"/>
      <c r="QB38" s="21"/>
      <c r="QC38" s="21"/>
      <c r="QD38" s="21"/>
      <c r="QE38" s="21"/>
      <c r="QF38" s="21"/>
      <c r="QG38" s="21"/>
      <c r="QH38" s="21"/>
      <c r="QI38" s="21"/>
      <c r="QJ38" s="21"/>
      <c r="QK38" s="21"/>
      <c r="QL38" s="21"/>
      <c r="QM38" s="21"/>
      <c r="QN38" s="21"/>
      <c r="QO38" s="21"/>
      <c r="QP38" s="21"/>
      <c r="QQ38" s="21"/>
      <c r="QR38" s="21"/>
      <c r="QS38" s="21"/>
      <c r="QT38" s="21"/>
      <c r="QU38" s="21"/>
      <c r="QV38" s="21"/>
      <c r="QW38" s="21"/>
      <c r="QX38" s="21"/>
      <c r="QY38" s="21"/>
      <c r="QZ38" s="21"/>
      <c r="RA38" s="21"/>
      <c r="RB38" s="21"/>
      <c r="RC38" s="21"/>
      <c r="RD38" s="21"/>
      <c r="RE38" s="21"/>
      <c r="RF38" s="21"/>
      <c r="RG38" s="21"/>
      <c r="RH38" s="21"/>
      <c r="RI38" s="21"/>
      <c r="RJ38" s="21"/>
      <c r="RK38" s="21"/>
      <c r="RL38" s="21"/>
      <c r="RM38" s="21"/>
      <c r="RN38" s="21"/>
      <c r="RO38" s="21"/>
      <c r="RP38" s="21"/>
      <c r="RQ38" s="21"/>
      <c r="RR38" s="21"/>
      <c r="RS38" s="21"/>
      <c r="RT38" s="21"/>
      <c r="RU38" s="21"/>
      <c r="RV38" s="21"/>
      <c r="RW38" s="21"/>
      <c r="RX38" s="21"/>
      <c r="RY38" s="21"/>
      <c r="RZ38" s="21"/>
      <c r="SA38" s="21"/>
      <c r="SB38" s="21"/>
      <c r="SC38" s="21"/>
      <c r="SD38" s="21"/>
      <c r="SE38" s="21"/>
      <c r="SF38" s="21"/>
      <c r="SG38" s="21"/>
      <c r="SH38" s="21"/>
      <c r="SI38" s="21"/>
      <c r="SJ38" s="21"/>
      <c r="SK38" s="21"/>
      <c r="SL38" s="21"/>
      <c r="SM38" s="21"/>
      <c r="SN38" s="21"/>
      <c r="SO38" s="21"/>
      <c r="SP38" s="21"/>
      <c r="SQ38" s="21"/>
      <c r="SR38" s="21"/>
      <c r="SS38" s="21"/>
      <c r="ST38" s="21"/>
      <c r="SU38" s="21"/>
      <c r="SV38" s="21"/>
      <c r="SW38" s="21"/>
      <c r="SX38" s="21"/>
      <c r="SY38" s="21"/>
      <c r="SZ38" s="21"/>
      <c r="TA38" s="21"/>
      <c r="TB38" s="21"/>
      <c r="TC38" s="21"/>
      <c r="TD38" s="21"/>
      <c r="TE38" s="21"/>
      <c r="TF38" s="21"/>
      <c r="TG38" s="21"/>
      <c r="TH38" s="21"/>
      <c r="TI38" s="21"/>
      <c r="TJ38" s="21"/>
      <c r="TK38" s="21"/>
      <c r="TL38" s="21"/>
      <c r="TM38" s="21"/>
      <c r="TN38" s="21"/>
      <c r="TO38" s="21"/>
      <c r="TP38" s="21"/>
      <c r="TQ38" s="21"/>
      <c r="TR38" s="21"/>
      <c r="TS38" s="21"/>
      <c r="TT38" s="21"/>
      <c r="TU38" s="21"/>
      <c r="TV38" s="21"/>
      <c r="TW38" s="21"/>
      <c r="TX38" s="21"/>
      <c r="TY38" s="21"/>
      <c r="TZ38" s="21"/>
      <c r="UA38" s="21"/>
      <c r="UB38" s="21"/>
      <c r="UC38" s="21"/>
      <c r="UD38" s="21"/>
      <c r="UE38" s="21"/>
      <c r="UF38" s="21"/>
      <c r="UG38" s="21"/>
      <c r="UH38" s="21"/>
      <c r="UI38" s="21"/>
      <c r="UJ38" s="21"/>
      <c r="UK38" s="21"/>
      <c r="UL38" s="21"/>
      <c r="UM38" s="21"/>
      <c r="UN38" s="21"/>
      <c r="UO38" s="21"/>
      <c r="UP38" s="21"/>
      <c r="UQ38" s="21"/>
      <c r="UR38" s="21"/>
      <c r="US38" s="21"/>
      <c r="UT38" s="21"/>
      <c r="UU38" s="21"/>
      <c r="UV38" s="21"/>
      <c r="UW38" s="21"/>
      <c r="UX38" s="21"/>
      <c r="UY38" s="21"/>
      <c r="UZ38" s="21"/>
      <c r="VA38" s="21"/>
      <c r="VB38" s="21"/>
      <c r="VC38" s="21"/>
      <c r="VD38" s="21"/>
      <c r="VE38" s="21"/>
      <c r="VF38" s="21"/>
      <c r="VG38" s="21"/>
      <c r="VH38" s="21"/>
      <c r="VI38" s="21"/>
      <c r="VJ38" s="21"/>
      <c r="VK38" s="21"/>
      <c r="VL38" s="21"/>
      <c r="VM38" s="21"/>
      <c r="VN38" s="21"/>
      <c r="VO38" s="21"/>
      <c r="VP38" s="21"/>
      <c r="VQ38" s="21"/>
      <c r="VR38" s="21"/>
      <c r="VS38" s="21"/>
      <c r="VT38" s="21"/>
      <c r="VU38" s="21"/>
      <c r="VV38" s="21"/>
      <c r="VW38" s="21"/>
      <c r="VX38" s="21"/>
      <c r="VY38" s="21"/>
      <c r="VZ38" s="21"/>
      <c r="WA38" s="21"/>
      <c r="WB38" s="21"/>
      <c r="WC38" s="21"/>
      <c r="WD38" s="21"/>
      <c r="WE38" s="21"/>
      <c r="WF38" s="21"/>
      <c r="WG38" s="21"/>
      <c r="WH38" s="21"/>
      <c r="WI38" s="21"/>
      <c r="WJ38" s="21"/>
      <c r="WK38" s="21"/>
      <c r="WL38" s="21"/>
      <c r="WM38" s="21"/>
      <c r="WN38" s="21"/>
      <c r="WO38" s="21"/>
      <c r="WP38" s="21"/>
      <c r="WQ38" s="21"/>
      <c r="WR38" s="21"/>
      <c r="WS38" s="21"/>
      <c r="WT38" s="21"/>
      <c r="WU38" s="21"/>
      <c r="WV38" s="21"/>
      <c r="WW38" s="21"/>
      <c r="WX38" s="21"/>
      <c r="WY38" s="21"/>
      <c r="WZ38" s="21"/>
      <c r="XA38" s="21"/>
      <c r="XB38" s="21"/>
      <c r="XC38" s="21"/>
      <c r="XD38" s="21"/>
      <c r="XE38" s="21"/>
      <c r="XF38" s="21"/>
      <c r="XG38" s="21"/>
      <c r="XH38" s="21"/>
      <c r="XI38" s="21"/>
      <c r="XJ38" s="21"/>
      <c r="XK38" s="21"/>
      <c r="XL38" s="21"/>
      <c r="XM38" s="21"/>
      <c r="XN38" s="21"/>
      <c r="XO38" s="21"/>
      <c r="XP38" s="21"/>
      <c r="XQ38" s="21"/>
      <c r="XR38" s="21"/>
      <c r="XS38" s="21"/>
      <c r="XT38" s="21"/>
      <c r="XU38" s="21"/>
      <c r="XV38" s="21"/>
      <c r="XW38" s="21"/>
      <c r="XX38" s="21"/>
      <c r="XY38" s="21"/>
      <c r="XZ38" s="21"/>
      <c r="YA38" s="21"/>
      <c r="YB38" s="21"/>
      <c r="YC38" s="21"/>
      <c r="YD38" s="21"/>
      <c r="YE38" s="21"/>
      <c r="YF38" s="21"/>
      <c r="YG38" s="21"/>
      <c r="YH38" s="21"/>
      <c r="YI38" s="21"/>
      <c r="YJ38" s="21"/>
      <c r="YK38" s="21"/>
      <c r="YL38" s="21"/>
      <c r="YM38" s="21"/>
      <c r="YN38" s="21"/>
      <c r="YO38" s="21"/>
      <c r="YP38" s="21"/>
      <c r="YQ38" s="21"/>
      <c r="YR38" s="21"/>
      <c r="YS38" s="21"/>
      <c r="YT38" s="21"/>
      <c r="YU38" s="21"/>
      <c r="YV38" s="21"/>
      <c r="YW38" s="21"/>
      <c r="YX38" s="21"/>
      <c r="YY38" s="21"/>
      <c r="YZ38" s="21"/>
      <c r="ZA38" s="21"/>
      <c r="ZB38" s="21"/>
      <c r="ZC38" s="21"/>
      <c r="ZD38" s="21"/>
      <c r="ZE38" s="21"/>
      <c r="ZF38" s="21"/>
      <c r="ZG38" s="21"/>
      <c r="ZH38" s="21"/>
      <c r="ZI38" s="21"/>
      <c r="ZJ38" s="21"/>
      <c r="ZK38" s="21"/>
      <c r="ZL38" s="21"/>
      <c r="ZM38" s="21"/>
      <c r="ZN38" s="21"/>
      <c r="ZO38" s="21"/>
      <c r="ZP38" s="21"/>
      <c r="ZQ38" s="21"/>
      <c r="ZR38" s="21"/>
      <c r="ZS38" s="21"/>
      <c r="ZT38" s="21"/>
      <c r="ZU38" s="21"/>
      <c r="ZV38" s="21"/>
      <c r="ZW38" s="21"/>
      <c r="ZX38" s="21"/>
      <c r="ZY38" s="21"/>
      <c r="ZZ38" s="21"/>
      <c r="AAA38" s="21"/>
      <c r="AAB38" s="21"/>
      <c r="AAC38" s="21"/>
      <c r="AAD38" s="21"/>
      <c r="AAE38" s="21"/>
      <c r="AAF38" s="21"/>
      <c r="AAG38" s="21"/>
      <c r="AAH38" s="21"/>
      <c r="AAI38" s="21"/>
      <c r="AAJ38" s="21"/>
      <c r="AAK38" s="21"/>
      <c r="AAL38" s="21"/>
      <c r="AAM38" s="21"/>
      <c r="AAN38" s="21"/>
      <c r="AAO38" s="21"/>
      <c r="AAP38" s="21"/>
      <c r="AAQ38" s="21"/>
      <c r="AAR38" s="21"/>
      <c r="AAS38" s="21"/>
      <c r="AAT38" s="21"/>
      <c r="AAU38" s="21"/>
      <c r="AAV38" s="21"/>
      <c r="AAW38" s="21"/>
      <c r="AAX38" s="21"/>
      <c r="AAY38" s="21"/>
      <c r="AAZ38" s="21"/>
      <c r="ABA38" s="21"/>
      <c r="ABB38" s="21"/>
      <c r="ABC38" s="21"/>
      <c r="ABD38" s="21"/>
      <c r="ABE38" s="21"/>
      <c r="ABF38" s="21"/>
      <c r="ABG38" s="21"/>
      <c r="ABH38" s="21"/>
      <c r="ABI38" s="21"/>
      <c r="ABJ38" s="21"/>
      <c r="ABK38" s="21"/>
      <c r="ABL38" s="21"/>
      <c r="ABM38" s="21"/>
      <c r="ABN38" s="21"/>
      <c r="ABO38" s="21"/>
      <c r="ABP38" s="21"/>
      <c r="ABQ38" s="21"/>
      <c r="ABR38" s="21"/>
      <c r="ABS38" s="21"/>
      <c r="ABT38" s="21"/>
      <c r="ABU38" s="21"/>
      <c r="ABV38" s="21"/>
      <c r="ABW38" s="21"/>
      <c r="ABX38" s="21"/>
      <c r="ABY38" s="21"/>
      <c r="ABZ38" s="21"/>
      <c r="ACA38" s="21"/>
      <c r="ACB38" s="21"/>
      <c r="ACC38" s="21"/>
      <c r="ACD38" s="21"/>
      <c r="ACE38" s="21"/>
      <c r="ACF38" s="21"/>
      <c r="ACG38" s="21"/>
      <c r="ACH38" s="21"/>
      <c r="ACI38" s="21"/>
      <c r="ACJ38" s="21"/>
      <c r="ACK38" s="21"/>
      <c r="ACL38" s="21"/>
      <c r="ACM38" s="21"/>
      <c r="ACN38" s="21"/>
      <c r="ACO38" s="21"/>
      <c r="ACP38" s="21"/>
      <c r="ACQ38" s="21"/>
      <c r="ACR38" s="21"/>
      <c r="ACS38" s="21"/>
      <c r="ACT38" s="21"/>
      <c r="ACU38" s="21"/>
      <c r="ACV38" s="21"/>
      <c r="ACW38" s="21"/>
      <c r="ACX38" s="21"/>
      <c r="ACY38" s="21"/>
      <c r="ACZ38" s="21"/>
      <c r="ADA38" s="21"/>
      <c r="ADB38" s="21"/>
      <c r="ADC38" s="21"/>
      <c r="ADD38" s="21"/>
      <c r="ADE38" s="21"/>
      <c r="ADF38" s="21"/>
      <c r="ADG38" s="21"/>
      <c r="ADH38" s="21"/>
      <c r="ADI38" s="21"/>
      <c r="ADJ38" s="21"/>
      <c r="ADK38" s="21"/>
      <c r="ADL38" s="21"/>
      <c r="ADM38" s="21"/>
      <c r="ADN38" s="21"/>
      <c r="ADO38" s="21"/>
      <c r="ADP38" s="21"/>
      <c r="ADQ38" s="21"/>
      <c r="ADR38" s="21"/>
      <c r="ADS38" s="21"/>
      <c r="ADT38" s="21"/>
      <c r="ADU38" s="21"/>
      <c r="ADV38" s="21"/>
      <c r="ADW38" s="21"/>
      <c r="ADX38" s="21"/>
      <c r="ADY38" s="21"/>
      <c r="ADZ38" s="21"/>
      <c r="AEA38" s="21"/>
      <c r="AEB38" s="21"/>
      <c r="AEC38" s="21"/>
      <c r="AED38" s="21"/>
      <c r="AEE38" s="21"/>
      <c r="AEF38" s="21"/>
      <c r="AEG38" s="21"/>
      <c r="AEH38" s="21"/>
      <c r="AEI38" s="21"/>
      <c r="AEJ38" s="21"/>
      <c r="AEK38" s="21"/>
      <c r="AEL38" s="21"/>
      <c r="AEM38" s="21"/>
      <c r="AEN38" s="21"/>
      <c r="AEO38" s="21"/>
      <c r="AEP38" s="21"/>
      <c r="AEQ38" s="21"/>
      <c r="AER38" s="21"/>
      <c r="AES38" s="21"/>
      <c r="AET38" s="21"/>
      <c r="AEU38" s="21"/>
      <c r="AEV38" s="21"/>
      <c r="AEW38" s="21"/>
      <c r="AEX38" s="21"/>
      <c r="AEY38" s="21"/>
      <c r="AEZ38" s="21"/>
      <c r="AFA38" s="21"/>
      <c r="AFB38" s="21"/>
      <c r="AFC38" s="21"/>
      <c r="AFD38" s="21"/>
      <c r="AFE38" s="21"/>
      <c r="AFF38" s="21"/>
      <c r="AFG38" s="21"/>
      <c r="AFH38" s="21"/>
      <c r="AFI38" s="21"/>
      <c r="AFJ38" s="21"/>
      <c r="AFK38" s="21"/>
      <c r="AFL38" s="21"/>
      <c r="AFM38" s="21"/>
      <c r="AFN38" s="21"/>
      <c r="AFO38" s="21"/>
      <c r="AFP38" s="21"/>
      <c r="AFQ38" s="21"/>
      <c r="AFR38" s="21"/>
      <c r="AFS38" s="21"/>
      <c r="AFT38" s="21"/>
      <c r="AFU38" s="21"/>
      <c r="AFV38" s="21"/>
      <c r="AFW38" s="21"/>
      <c r="AFX38" s="21"/>
      <c r="AFY38" s="21"/>
      <c r="AFZ38" s="21"/>
      <c r="AGA38" s="21"/>
      <c r="AGB38" s="21"/>
      <c r="AGC38" s="21"/>
      <c r="AGD38" s="21"/>
      <c r="AGE38" s="21"/>
      <c r="AGF38" s="21"/>
      <c r="AGG38" s="21"/>
      <c r="AGH38" s="21"/>
      <c r="AGI38" s="21"/>
      <c r="AGJ38" s="21"/>
      <c r="AGK38" s="21"/>
      <c r="AGL38" s="21"/>
      <c r="AGM38" s="21"/>
      <c r="AGN38" s="21"/>
      <c r="AGO38" s="21"/>
      <c r="AGP38" s="21"/>
      <c r="AGQ38" s="21"/>
      <c r="AGR38" s="21"/>
      <c r="AGS38" s="21"/>
      <c r="AGT38" s="21"/>
      <c r="AGU38" s="21"/>
      <c r="AGV38" s="21"/>
      <c r="AGW38" s="21"/>
      <c r="AGX38" s="21"/>
      <c r="AGY38" s="21"/>
      <c r="AGZ38" s="21"/>
      <c r="AHA38" s="21"/>
      <c r="AHB38" s="21"/>
      <c r="AHC38" s="21"/>
      <c r="AHD38" s="21"/>
      <c r="AHE38" s="21"/>
      <c r="AHF38" s="21"/>
      <c r="AHG38" s="21"/>
      <c r="AHH38" s="21"/>
      <c r="AHI38" s="21"/>
      <c r="AHJ38" s="21"/>
      <c r="AHK38" s="21"/>
      <c r="AHL38" s="21"/>
      <c r="AHM38" s="21"/>
      <c r="AHN38" s="21"/>
      <c r="AHO38" s="21"/>
      <c r="AHP38" s="21"/>
      <c r="AHQ38" s="21"/>
      <c r="AHR38" s="21"/>
      <c r="AHS38" s="21"/>
      <c r="AHT38" s="21"/>
      <c r="AHU38" s="21"/>
      <c r="AHV38" s="21"/>
      <c r="AHW38" s="21"/>
      <c r="AHX38" s="21"/>
      <c r="AHY38" s="21"/>
      <c r="AHZ38" s="21"/>
      <c r="AIA38" s="21"/>
      <c r="AIB38" s="21"/>
      <c r="AIC38" s="21"/>
      <c r="AID38" s="21"/>
      <c r="AIE38" s="21"/>
      <c r="AIF38" s="21"/>
      <c r="AIG38" s="21"/>
      <c r="AIH38" s="21"/>
      <c r="AII38" s="21"/>
      <c r="AIJ38" s="21"/>
      <c r="AIK38" s="21"/>
      <c r="AIL38" s="21"/>
      <c r="AIM38" s="21"/>
      <c r="AIN38" s="21"/>
      <c r="AIO38" s="21"/>
      <c r="AIP38" s="21"/>
      <c r="AIQ38" s="21"/>
      <c r="AIR38" s="21"/>
      <c r="AIS38" s="21"/>
      <c r="AIT38" s="21"/>
      <c r="AIU38" s="21"/>
      <c r="AIV38" s="21"/>
      <c r="AIW38" s="21"/>
      <c r="AIX38" s="21"/>
      <c r="AIY38" s="21"/>
      <c r="AIZ38" s="21"/>
      <c r="AJA38" s="21"/>
      <c r="AJB38" s="21"/>
      <c r="AJC38" s="21"/>
      <c r="AJD38" s="21"/>
      <c r="AJE38" s="21"/>
      <c r="AJF38" s="21"/>
      <c r="AJG38" s="21"/>
      <c r="AJH38" s="21"/>
      <c r="AJI38" s="21"/>
      <c r="AJJ38" s="21"/>
      <c r="AJK38" s="21"/>
      <c r="AJL38" s="21"/>
      <c r="AJM38" s="21"/>
      <c r="AJN38" s="21"/>
      <c r="AJO38" s="21"/>
      <c r="AJP38" s="21"/>
      <c r="AJQ38" s="21"/>
      <c r="AJR38" s="21"/>
      <c r="AJS38" s="21"/>
      <c r="AJT38" s="21"/>
      <c r="AJU38" s="21"/>
      <c r="AJV38" s="21"/>
      <c r="AJW38" s="21"/>
      <c r="AJX38" s="21"/>
      <c r="AJY38" s="21"/>
      <c r="AJZ38" s="21"/>
      <c r="AKA38" s="21"/>
      <c r="AKB38" s="21"/>
      <c r="AKC38" s="21"/>
      <c r="AKD38" s="21"/>
      <c r="AKE38" s="21"/>
      <c r="AKF38" s="21"/>
      <c r="AKG38" s="21"/>
      <c r="AKH38" s="21"/>
      <c r="AKI38" s="21"/>
      <c r="AKJ38" s="21"/>
      <c r="AKK38" s="21"/>
      <c r="AKL38" s="21"/>
      <c r="AKM38" s="21"/>
      <c r="AKN38" s="21"/>
      <c r="AKO38" s="21"/>
      <c r="AKP38" s="21"/>
      <c r="AKQ38" s="21"/>
      <c r="AKR38" s="21"/>
      <c r="AKS38" s="21"/>
      <c r="AKT38" s="21"/>
      <c r="AKU38" s="21"/>
      <c r="AKV38" s="21"/>
      <c r="AKW38" s="21"/>
      <c r="AKX38" s="21"/>
      <c r="AKY38" s="21"/>
      <c r="AKZ38" s="21"/>
      <c r="ALA38" s="21"/>
      <c r="ALB38" s="21"/>
      <c r="ALC38" s="21"/>
      <c r="ALD38" s="21"/>
      <c r="ALE38" s="21"/>
      <c r="ALF38" s="21"/>
      <c r="ALG38" s="21"/>
      <c r="ALH38" s="21"/>
      <c r="ALI38" s="21"/>
      <c r="ALJ38" s="21"/>
      <c r="ALK38" s="21"/>
      <c r="ALL38" s="21"/>
      <c r="ALM38" s="21"/>
      <c r="ALN38" s="21"/>
      <c r="ALO38" s="21"/>
      <c r="ALP38" s="21"/>
      <c r="ALQ38" s="21"/>
      <c r="ALR38" s="21"/>
      <c r="ALS38" s="21"/>
      <c r="ALT38" s="21"/>
      <c r="ALU38" s="21"/>
      <c r="ALV38" s="21"/>
      <c r="ALW38" s="21"/>
      <c r="ALX38" s="21"/>
      <c r="ALY38" s="21"/>
      <c r="ALZ38" s="21"/>
      <c r="AMA38" s="21"/>
      <c r="AMB38" s="21"/>
      <c r="AMC38" s="21"/>
      <c r="AMD38" s="21"/>
      <c r="AME38" s="21"/>
      <c r="AMF38" s="21"/>
      <c r="AMG38" s="21"/>
      <c r="AMH38" s="21"/>
      <c r="AMI38" s="21"/>
      <c r="AMJ38" s="21"/>
      <c r="AMK38" s="21"/>
      <c r="AML38" s="21"/>
      <c r="AMM38" s="21"/>
      <c r="AMN38" s="21"/>
      <c r="AMO38" s="21"/>
      <c r="AMP38" s="21"/>
      <c r="AMQ38" s="21"/>
    </row>
    <row r="39" spans="1:1031" ht="26.5" customHeight="1">
      <c r="A39" s="14" t="s">
        <v>89</v>
      </c>
      <c r="B39" s="14">
        <f>B38/$D$16*1000/10000</f>
        <v>6.9624209628562177</v>
      </c>
      <c r="C39" s="14">
        <f t="shared" ref="C39:X39" si="26">C38/$D$16*1000/10000</f>
        <v>8.3549039790606709</v>
      </c>
      <c r="D39" s="14">
        <f t="shared" si="26"/>
        <v>11.418368967444048</v>
      </c>
      <c r="E39" s="14">
        <f t="shared" si="26"/>
        <v>0.55699497103196782</v>
      </c>
      <c r="F39" s="14">
        <f t="shared" si="26"/>
        <v>0</v>
      </c>
      <c r="G39" s="14">
        <f t="shared" si="26"/>
        <v>0</v>
      </c>
      <c r="H39" s="14">
        <f t="shared" si="26"/>
        <v>0.27849601505749499</v>
      </c>
      <c r="I39" s="14">
        <f t="shared" si="26"/>
        <v>5.0511921361324426</v>
      </c>
      <c r="J39" s="14">
        <f t="shared" si="26"/>
        <v>1.661254289514714</v>
      </c>
      <c r="K39" s="14">
        <f t="shared" si="26"/>
        <v>2.4767967018998697E-3</v>
      </c>
      <c r="L39" s="14">
        <f t="shared" si="26"/>
        <v>4.6137951677501572E-2</v>
      </c>
      <c r="M39" s="14">
        <f t="shared" si="26"/>
        <v>2.782589737329106E-2</v>
      </c>
      <c r="N39" s="14">
        <f t="shared" si="26"/>
        <v>5.3187305897145567</v>
      </c>
      <c r="O39" s="14">
        <f t="shared" si="26"/>
        <v>5.0511921361324426</v>
      </c>
      <c r="P39" s="14">
        <f t="shared" si="26"/>
        <v>1.661254289514714</v>
      </c>
      <c r="Q39" s="14">
        <f t="shared" si="26"/>
        <v>2.4767967018998697E-3</v>
      </c>
      <c r="R39" s="14">
        <f t="shared" si="26"/>
        <v>4.6137951677501572E-2</v>
      </c>
      <c r="S39" s="14">
        <f t="shared" si="26"/>
        <v>2.782589737329106E-2</v>
      </c>
      <c r="T39" s="14">
        <f t="shared" si="26"/>
        <v>5.3187305897145567</v>
      </c>
      <c r="U39" s="14">
        <f t="shared" si="26"/>
        <v>5.9382216008664907E-3</v>
      </c>
      <c r="V39" s="14">
        <f t="shared" si="26"/>
        <v>20.936535084864239</v>
      </c>
      <c r="W39" s="14">
        <f t="shared" si="26"/>
        <v>2.7521373188631237E-2</v>
      </c>
      <c r="X39" s="14">
        <f t="shared" si="26"/>
        <v>0.22978887434122253</v>
      </c>
      <c r="Y39" s="14">
        <f>Y38/$D$16*1000/10000</f>
        <v>36834.804269211541</v>
      </c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GZ39" s="21"/>
      <c r="HA39" s="21"/>
      <c r="HB39" s="21"/>
      <c r="HC39" s="21"/>
      <c r="HD39" s="21"/>
      <c r="HE39" s="21"/>
      <c r="HF39" s="21"/>
      <c r="HG39" s="21"/>
      <c r="HH39" s="21"/>
      <c r="HI39" s="21"/>
      <c r="HJ39" s="21"/>
      <c r="HK39" s="21"/>
      <c r="HL39" s="21"/>
      <c r="HM39" s="21"/>
      <c r="HN39" s="21"/>
      <c r="HO39" s="21"/>
      <c r="HP39" s="21"/>
      <c r="HQ39" s="21"/>
      <c r="HR39" s="21"/>
      <c r="HS39" s="21"/>
      <c r="HT39" s="21"/>
      <c r="HU39" s="21"/>
      <c r="HV39" s="21"/>
      <c r="HW39" s="21"/>
      <c r="HX39" s="21"/>
      <c r="HY39" s="21"/>
      <c r="HZ39" s="21"/>
      <c r="IA39" s="21"/>
      <c r="IB39" s="21"/>
      <c r="IC39" s="21"/>
      <c r="ID39" s="21"/>
      <c r="IE39" s="21"/>
      <c r="IF39" s="21"/>
      <c r="IG39" s="21"/>
      <c r="IH39" s="21"/>
      <c r="II39" s="21"/>
      <c r="IJ39" s="21"/>
      <c r="IK39" s="21"/>
      <c r="IL39" s="21"/>
      <c r="IM39" s="21"/>
      <c r="IN39" s="21"/>
      <c r="IO39" s="21"/>
      <c r="IP39" s="21"/>
      <c r="IQ39" s="21"/>
      <c r="IR39" s="21"/>
      <c r="IS39" s="21"/>
      <c r="IT39" s="21"/>
      <c r="IU39" s="21"/>
      <c r="IV39" s="21"/>
      <c r="IW39" s="21"/>
      <c r="IX39" s="21"/>
      <c r="IY39" s="21"/>
      <c r="IZ39" s="21"/>
      <c r="JA39" s="21"/>
      <c r="JB39" s="21"/>
      <c r="JC39" s="21"/>
      <c r="JD39" s="21"/>
      <c r="JE39" s="21"/>
      <c r="JF39" s="21"/>
      <c r="JG39" s="21"/>
      <c r="JH39" s="21"/>
      <c r="JI39" s="21"/>
      <c r="JJ39" s="21"/>
      <c r="JK39" s="21"/>
      <c r="JL39" s="21"/>
      <c r="JM39" s="21"/>
      <c r="JN39" s="21"/>
      <c r="JO39" s="21"/>
      <c r="JP39" s="21"/>
      <c r="JQ39" s="21"/>
      <c r="JR39" s="21"/>
      <c r="JS39" s="21"/>
      <c r="JT39" s="21"/>
      <c r="JU39" s="21"/>
      <c r="JV39" s="21"/>
      <c r="JW39" s="21"/>
      <c r="JX39" s="21"/>
      <c r="JY39" s="21"/>
      <c r="JZ39" s="21"/>
      <c r="KA39" s="21"/>
      <c r="KB39" s="21"/>
      <c r="KC39" s="21"/>
      <c r="KD39" s="21"/>
      <c r="KE39" s="21"/>
      <c r="KF39" s="21"/>
      <c r="KG39" s="21"/>
      <c r="KH39" s="21"/>
      <c r="KI39" s="21"/>
      <c r="KJ39" s="21"/>
      <c r="KK39" s="21"/>
      <c r="KL39" s="21"/>
      <c r="KM39" s="21"/>
      <c r="KN39" s="21"/>
      <c r="KO39" s="21"/>
      <c r="KP39" s="21"/>
      <c r="KQ39" s="21"/>
      <c r="KR39" s="21"/>
      <c r="KS39" s="21"/>
      <c r="KT39" s="21"/>
      <c r="KU39" s="21"/>
      <c r="KV39" s="21"/>
      <c r="KW39" s="21"/>
      <c r="KX39" s="21"/>
      <c r="KY39" s="21"/>
      <c r="KZ39" s="21"/>
      <c r="LA39" s="21"/>
      <c r="LB39" s="21"/>
      <c r="LC39" s="21"/>
      <c r="LD39" s="21"/>
      <c r="LE39" s="21"/>
      <c r="LF39" s="21"/>
      <c r="LG39" s="21"/>
      <c r="LH39" s="21"/>
      <c r="LI39" s="21"/>
      <c r="LJ39" s="21"/>
      <c r="LK39" s="21"/>
      <c r="LL39" s="21"/>
      <c r="LM39" s="21"/>
      <c r="LN39" s="21"/>
      <c r="LO39" s="21"/>
      <c r="LP39" s="21"/>
      <c r="LQ39" s="21"/>
      <c r="LR39" s="21"/>
      <c r="LS39" s="21"/>
      <c r="LT39" s="21"/>
      <c r="LU39" s="21"/>
      <c r="LV39" s="21"/>
      <c r="LW39" s="21"/>
      <c r="LX39" s="21"/>
      <c r="LY39" s="21"/>
      <c r="LZ39" s="21"/>
      <c r="MA39" s="21"/>
      <c r="MB39" s="21"/>
      <c r="MC39" s="21"/>
      <c r="MD39" s="21"/>
      <c r="ME39" s="21"/>
      <c r="MF39" s="21"/>
      <c r="MG39" s="21"/>
      <c r="MH39" s="21"/>
      <c r="MI39" s="21"/>
      <c r="MJ39" s="21"/>
      <c r="MK39" s="21"/>
      <c r="ML39" s="21"/>
      <c r="MM39" s="21"/>
      <c r="MN39" s="21"/>
      <c r="MO39" s="21"/>
      <c r="MP39" s="21"/>
      <c r="MQ39" s="21"/>
      <c r="MR39" s="21"/>
      <c r="MS39" s="21"/>
      <c r="MT39" s="21"/>
      <c r="MU39" s="21"/>
      <c r="MV39" s="21"/>
      <c r="MW39" s="21"/>
      <c r="MX39" s="21"/>
      <c r="MY39" s="21"/>
      <c r="MZ39" s="21"/>
      <c r="NA39" s="21"/>
      <c r="NB39" s="21"/>
      <c r="NC39" s="21"/>
      <c r="ND39" s="21"/>
      <c r="NE39" s="21"/>
      <c r="NF39" s="21"/>
      <c r="NG39" s="21"/>
      <c r="NH39" s="21"/>
      <c r="NI39" s="21"/>
      <c r="NJ39" s="21"/>
      <c r="NK39" s="21"/>
      <c r="NL39" s="21"/>
      <c r="NM39" s="21"/>
      <c r="NN39" s="21"/>
      <c r="NO39" s="21"/>
      <c r="NP39" s="21"/>
      <c r="NQ39" s="21"/>
      <c r="NR39" s="21"/>
      <c r="NS39" s="21"/>
      <c r="NT39" s="21"/>
      <c r="NU39" s="21"/>
      <c r="NV39" s="21"/>
      <c r="NW39" s="21"/>
      <c r="NX39" s="21"/>
      <c r="NY39" s="21"/>
      <c r="NZ39" s="21"/>
      <c r="OA39" s="21"/>
      <c r="OB39" s="21"/>
      <c r="OC39" s="21"/>
      <c r="OD39" s="21"/>
      <c r="OE39" s="21"/>
      <c r="OF39" s="21"/>
      <c r="OG39" s="21"/>
      <c r="OH39" s="21"/>
      <c r="OI39" s="21"/>
      <c r="OJ39" s="21"/>
      <c r="OK39" s="21"/>
      <c r="OL39" s="21"/>
      <c r="OM39" s="21"/>
      <c r="ON39" s="21"/>
      <c r="OO39" s="21"/>
      <c r="OP39" s="21"/>
      <c r="OQ39" s="21"/>
      <c r="OR39" s="21"/>
      <c r="OS39" s="21"/>
      <c r="OT39" s="21"/>
      <c r="OU39" s="21"/>
      <c r="OV39" s="21"/>
      <c r="OW39" s="21"/>
      <c r="OX39" s="21"/>
      <c r="OY39" s="21"/>
      <c r="OZ39" s="21"/>
      <c r="PA39" s="21"/>
      <c r="PB39" s="21"/>
      <c r="PC39" s="21"/>
      <c r="PD39" s="21"/>
      <c r="PE39" s="21"/>
      <c r="PF39" s="21"/>
      <c r="PG39" s="21"/>
      <c r="PH39" s="21"/>
      <c r="PI39" s="21"/>
      <c r="PJ39" s="21"/>
      <c r="PK39" s="21"/>
      <c r="PL39" s="21"/>
      <c r="PM39" s="21"/>
      <c r="PN39" s="21"/>
      <c r="PO39" s="21"/>
      <c r="PP39" s="21"/>
      <c r="PQ39" s="21"/>
      <c r="PR39" s="21"/>
      <c r="PS39" s="21"/>
      <c r="PT39" s="21"/>
      <c r="PU39" s="21"/>
      <c r="PV39" s="21"/>
      <c r="PW39" s="21"/>
      <c r="PX39" s="21"/>
      <c r="PY39" s="21"/>
      <c r="PZ39" s="21"/>
      <c r="QA39" s="21"/>
      <c r="QB39" s="21"/>
      <c r="QC39" s="21"/>
      <c r="QD39" s="21"/>
      <c r="QE39" s="21"/>
      <c r="QF39" s="21"/>
      <c r="QG39" s="21"/>
      <c r="QH39" s="21"/>
      <c r="QI39" s="21"/>
      <c r="QJ39" s="21"/>
      <c r="QK39" s="21"/>
      <c r="QL39" s="21"/>
      <c r="QM39" s="21"/>
      <c r="QN39" s="21"/>
      <c r="QO39" s="21"/>
      <c r="QP39" s="21"/>
      <c r="QQ39" s="21"/>
      <c r="QR39" s="21"/>
      <c r="QS39" s="21"/>
      <c r="QT39" s="21"/>
      <c r="QU39" s="21"/>
      <c r="QV39" s="21"/>
      <c r="QW39" s="21"/>
      <c r="QX39" s="21"/>
      <c r="QY39" s="21"/>
      <c r="QZ39" s="21"/>
      <c r="RA39" s="21"/>
      <c r="RB39" s="21"/>
      <c r="RC39" s="21"/>
      <c r="RD39" s="21"/>
      <c r="RE39" s="21"/>
      <c r="RF39" s="21"/>
      <c r="RG39" s="21"/>
      <c r="RH39" s="21"/>
      <c r="RI39" s="21"/>
      <c r="RJ39" s="21"/>
      <c r="RK39" s="21"/>
      <c r="RL39" s="21"/>
      <c r="RM39" s="21"/>
      <c r="RN39" s="21"/>
      <c r="RO39" s="21"/>
      <c r="RP39" s="21"/>
      <c r="RQ39" s="21"/>
      <c r="RR39" s="21"/>
      <c r="RS39" s="21"/>
      <c r="RT39" s="21"/>
      <c r="RU39" s="21"/>
      <c r="RV39" s="21"/>
      <c r="RW39" s="21"/>
      <c r="RX39" s="21"/>
      <c r="RY39" s="21"/>
      <c r="RZ39" s="21"/>
      <c r="SA39" s="21"/>
      <c r="SB39" s="21"/>
      <c r="SC39" s="21"/>
      <c r="SD39" s="21"/>
      <c r="SE39" s="21"/>
      <c r="SF39" s="21"/>
      <c r="SG39" s="21"/>
      <c r="SH39" s="21"/>
      <c r="SI39" s="21"/>
      <c r="SJ39" s="21"/>
      <c r="SK39" s="21"/>
      <c r="SL39" s="21"/>
      <c r="SM39" s="21"/>
      <c r="SN39" s="21"/>
      <c r="SO39" s="21"/>
      <c r="SP39" s="21"/>
      <c r="SQ39" s="21"/>
      <c r="SR39" s="21"/>
      <c r="SS39" s="21"/>
      <c r="ST39" s="21"/>
      <c r="SU39" s="21"/>
      <c r="SV39" s="21"/>
      <c r="SW39" s="21"/>
      <c r="SX39" s="21"/>
      <c r="SY39" s="21"/>
      <c r="SZ39" s="21"/>
      <c r="TA39" s="21"/>
      <c r="TB39" s="21"/>
      <c r="TC39" s="21"/>
      <c r="TD39" s="21"/>
      <c r="TE39" s="21"/>
      <c r="TF39" s="21"/>
      <c r="TG39" s="21"/>
      <c r="TH39" s="21"/>
      <c r="TI39" s="21"/>
      <c r="TJ39" s="21"/>
      <c r="TK39" s="21"/>
      <c r="TL39" s="21"/>
      <c r="TM39" s="21"/>
      <c r="TN39" s="21"/>
      <c r="TO39" s="21"/>
      <c r="TP39" s="21"/>
      <c r="TQ39" s="21"/>
      <c r="TR39" s="21"/>
      <c r="TS39" s="21"/>
      <c r="TT39" s="21"/>
      <c r="TU39" s="21"/>
      <c r="TV39" s="21"/>
      <c r="TW39" s="21"/>
      <c r="TX39" s="21"/>
      <c r="TY39" s="21"/>
      <c r="TZ39" s="21"/>
      <c r="UA39" s="21"/>
      <c r="UB39" s="21"/>
      <c r="UC39" s="21"/>
      <c r="UD39" s="21"/>
      <c r="UE39" s="21"/>
      <c r="UF39" s="21"/>
      <c r="UG39" s="21"/>
      <c r="UH39" s="21"/>
      <c r="UI39" s="21"/>
      <c r="UJ39" s="21"/>
      <c r="UK39" s="21"/>
      <c r="UL39" s="21"/>
      <c r="UM39" s="21"/>
      <c r="UN39" s="21"/>
      <c r="UO39" s="21"/>
      <c r="UP39" s="21"/>
      <c r="UQ39" s="21"/>
      <c r="UR39" s="21"/>
      <c r="US39" s="21"/>
      <c r="UT39" s="21"/>
      <c r="UU39" s="21"/>
      <c r="UV39" s="21"/>
      <c r="UW39" s="21"/>
      <c r="UX39" s="21"/>
      <c r="UY39" s="21"/>
      <c r="UZ39" s="21"/>
      <c r="VA39" s="21"/>
      <c r="VB39" s="21"/>
      <c r="VC39" s="21"/>
      <c r="VD39" s="21"/>
      <c r="VE39" s="21"/>
      <c r="VF39" s="21"/>
      <c r="VG39" s="21"/>
      <c r="VH39" s="21"/>
      <c r="VI39" s="21"/>
      <c r="VJ39" s="21"/>
      <c r="VK39" s="21"/>
      <c r="VL39" s="21"/>
      <c r="VM39" s="21"/>
      <c r="VN39" s="21"/>
      <c r="VO39" s="21"/>
      <c r="VP39" s="21"/>
      <c r="VQ39" s="21"/>
      <c r="VR39" s="21"/>
      <c r="VS39" s="21"/>
      <c r="VT39" s="21"/>
      <c r="VU39" s="21"/>
      <c r="VV39" s="21"/>
      <c r="VW39" s="21"/>
      <c r="VX39" s="21"/>
      <c r="VY39" s="21"/>
      <c r="VZ39" s="21"/>
      <c r="WA39" s="21"/>
      <c r="WB39" s="21"/>
      <c r="WC39" s="21"/>
      <c r="WD39" s="21"/>
      <c r="WE39" s="21"/>
      <c r="WF39" s="21"/>
      <c r="WG39" s="21"/>
      <c r="WH39" s="21"/>
      <c r="WI39" s="21"/>
      <c r="WJ39" s="21"/>
      <c r="WK39" s="21"/>
      <c r="WL39" s="21"/>
      <c r="WM39" s="21"/>
      <c r="WN39" s="21"/>
      <c r="WO39" s="21"/>
      <c r="WP39" s="21"/>
      <c r="WQ39" s="21"/>
      <c r="WR39" s="21"/>
      <c r="WS39" s="21"/>
      <c r="WT39" s="21"/>
      <c r="WU39" s="21"/>
      <c r="WV39" s="21"/>
      <c r="WW39" s="21"/>
      <c r="WX39" s="21"/>
      <c r="WY39" s="21"/>
      <c r="WZ39" s="21"/>
      <c r="XA39" s="21"/>
      <c r="XB39" s="21"/>
      <c r="XC39" s="21"/>
      <c r="XD39" s="21"/>
      <c r="XE39" s="21"/>
      <c r="XF39" s="21"/>
      <c r="XG39" s="21"/>
      <c r="XH39" s="21"/>
      <c r="XI39" s="21"/>
      <c r="XJ39" s="21"/>
      <c r="XK39" s="21"/>
      <c r="XL39" s="21"/>
      <c r="XM39" s="21"/>
      <c r="XN39" s="21"/>
      <c r="XO39" s="21"/>
      <c r="XP39" s="21"/>
      <c r="XQ39" s="21"/>
      <c r="XR39" s="21"/>
      <c r="XS39" s="21"/>
      <c r="XT39" s="21"/>
      <c r="XU39" s="21"/>
      <c r="XV39" s="21"/>
      <c r="XW39" s="21"/>
      <c r="XX39" s="21"/>
      <c r="XY39" s="21"/>
      <c r="XZ39" s="21"/>
      <c r="YA39" s="21"/>
      <c r="YB39" s="21"/>
      <c r="YC39" s="21"/>
      <c r="YD39" s="21"/>
      <c r="YE39" s="21"/>
      <c r="YF39" s="21"/>
      <c r="YG39" s="21"/>
      <c r="YH39" s="21"/>
      <c r="YI39" s="21"/>
      <c r="YJ39" s="21"/>
      <c r="YK39" s="21"/>
      <c r="YL39" s="21"/>
      <c r="YM39" s="21"/>
      <c r="YN39" s="21"/>
      <c r="YO39" s="21"/>
      <c r="YP39" s="21"/>
      <c r="YQ39" s="21"/>
      <c r="YR39" s="21"/>
      <c r="YS39" s="21"/>
      <c r="YT39" s="21"/>
      <c r="YU39" s="21"/>
      <c r="YV39" s="21"/>
      <c r="YW39" s="21"/>
      <c r="YX39" s="21"/>
      <c r="YY39" s="21"/>
      <c r="YZ39" s="21"/>
      <c r="ZA39" s="21"/>
      <c r="ZB39" s="21"/>
      <c r="ZC39" s="21"/>
      <c r="ZD39" s="21"/>
      <c r="ZE39" s="21"/>
      <c r="ZF39" s="21"/>
      <c r="ZG39" s="21"/>
      <c r="ZH39" s="21"/>
      <c r="ZI39" s="21"/>
      <c r="ZJ39" s="21"/>
      <c r="ZK39" s="21"/>
      <c r="ZL39" s="21"/>
      <c r="ZM39" s="21"/>
      <c r="ZN39" s="21"/>
      <c r="ZO39" s="21"/>
      <c r="ZP39" s="21"/>
      <c r="ZQ39" s="21"/>
      <c r="ZR39" s="21"/>
      <c r="ZS39" s="21"/>
      <c r="ZT39" s="21"/>
      <c r="ZU39" s="21"/>
      <c r="ZV39" s="21"/>
      <c r="ZW39" s="21"/>
      <c r="ZX39" s="21"/>
      <c r="ZY39" s="21"/>
      <c r="ZZ39" s="21"/>
      <c r="AAA39" s="21"/>
      <c r="AAB39" s="21"/>
      <c r="AAC39" s="21"/>
      <c r="AAD39" s="21"/>
      <c r="AAE39" s="21"/>
      <c r="AAF39" s="21"/>
      <c r="AAG39" s="21"/>
      <c r="AAH39" s="21"/>
      <c r="AAI39" s="21"/>
      <c r="AAJ39" s="21"/>
      <c r="AAK39" s="21"/>
      <c r="AAL39" s="21"/>
      <c r="AAM39" s="21"/>
      <c r="AAN39" s="21"/>
      <c r="AAO39" s="21"/>
      <c r="AAP39" s="21"/>
      <c r="AAQ39" s="21"/>
      <c r="AAR39" s="21"/>
      <c r="AAS39" s="21"/>
      <c r="AAT39" s="21"/>
      <c r="AAU39" s="21"/>
      <c r="AAV39" s="21"/>
      <c r="AAW39" s="21"/>
      <c r="AAX39" s="21"/>
      <c r="AAY39" s="21"/>
      <c r="AAZ39" s="21"/>
      <c r="ABA39" s="21"/>
      <c r="ABB39" s="21"/>
      <c r="ABC39" s="21"/>
      <c r="ABD39" s="21"/>
      <c r="ABE39" s="21"/>
      <c r="ABF39" s="21"/>
      <c r="ABG39" s="21"/>
      <c r="ABH39" s="21"/>
      <c r="ABI39" s="21"/>
      <c r="ABJ39" s="21"/>
      <c r="ABK39" s="21"/>
      <c r="ABL39" s="21"/>
      <c r="ABM39" s="21"/>
      <c r="ABN39" s="21"/>
      <c r="ABO39" s="21"/>
      <c r="ABP39" s="21"/>
      <c r="ABQ39" s="21"/>
      <c r="ABR39" s="21"/>
      <c r="ABS39" s="21"/>
      <c r="ABT39" s="21"/>
      <c r="ABU39" s="21"/>
      <c r="ABV39" s="21"/>
      <c r="ABW39" s="21"/>
      <c r="ABX39" s="21"/>
      <c r="ABY39" s="21"/>
      <c r="ABZ39" s="21"/>
      <c r="ACA39" s="21"/>
      <c r="ACB39" s="21"/>
      <c r="ACC39" s="21"/>
      <c r="ACD39" s="21"/>
      <c r="ACE39" s="21"/>
      <c r="ACF39" s="21"/>
      <c r="ACG39" s="21"/>
      <c r="ACH39" s="21"/>
      <c r="ACI39" s="21"/>
      <c r="ACJ39" s="21"/>
      <c r="ACK39" s="21"/>
      <c r="ACL39" s="21"/>
      <c r="ACM39" s="21"/>
      <c r="ACN39" s="21"/>
      <c r="ACO39" s="21"/>
      <c r="ACP39" s="21"/>
      <c r="ACQ39" s="21"/>
      <c r="ACR39" s="21"/>
      <c r="ACS39" s="21"/>
      <c r="ACT39" s="21"/>
      <c r="ACU39" s="21"/>
      <c r="ACV39" s="21"/>
      <c r="ACW39" s="21"/>
      <c r="ACX39" s="21"/>
      <c r="ACY39" s="21"/>
      <c r="ACZ39" s="21"/>
      <c r="ADA39" s="21"/>
      <c r="ADB39" s="21"/>
      <c r="ADC39" s="21"/>
      <c r="ADD39" s="21"/>
      <c r="ADE39" s="21"/>
      <c r="ADF39" s="21"/>
      <c r="ADG39" s="21"/>
      <c r="ADH39" s="21"/>
      <c r="ADI39" s="21"/>
      <c r="ADJ39" s="21"/>
      <c r="ADK39" s="21"/>
      <c r="ADL39" s="21"/>
      <c r="ADM39" s="21"/>
      <c r="ADN39" s="21"/>
      <c r="ADO39" s="21"/>
      <c r="ADP39" s="21"/>
      <c r="ADQ39" s="21"/>
      <c r="ADR39" s="21"/>
      <c r="ADS39" s="21"/>
      <c r="ADT39" s="21"/>
      <c r="ADU39" s="21"/>
      <c r="ADV39" s="21"/>
      <c r="ADW39" s="21"/>
      <c r="ADX39" s="21"/>
      <c r="ADY39" s="21"/>
      <c r="ADZ39" s="21"/>
      <c r="AEA39" s="21"/>
      <c r="AEB39" s="21"/>
      <c r="AEC39" s="21"/>
      <c r="AED39" s="21"/>
      <c r="AEE39" s="21"/>
      <c r="AEF39" s="21"/>
      <c r="AEG39" s="21"/>
      <c r="AEH39" s="21"/>
      <c r="AEI39" s="21"/>
      <c r="AEJ39" s="21"/>
      <c r="AEK39" s="21"/>
      <c r="AEL39" s="21"/>
      <c r="AEM39" s="21"/>
      <c r="AEN39" s="21"/>
      <c r="AEO39" s="21"/>
      <c r="AEP39" s="21"/>
      <c r="AEQ39" s="21"/>
      <c r="AER39" s="21"/>
      <c r="AES39" s="21"/>
      <c r="AET39" s="21"/>
      <c r="AEU39" s="21"/>
      <c r="AEV39" s="21"/>
      <c r="AEW39" s="21"/>
      <c r="AEX39" s="21"/>
      <c r="AEY39" s="21"/>
      <c r="AEZ39" s="21"/>
      <c r="AFA39" s="21"/>
      <c r="AFB39" s="21"/>
      <c r="AFC39" s="21"/>
      <c r="AFD39" s="21"/>
      <c r="AFE39" s="21"/>
      <c r="AFF39" s="21"/>
      <c r="AFG39" s="21"/>
      <c r="AFH39" s="21"/>
      <c r="AFI39" s="21"/>
      <c r="AFJ39" s="21"/>
      <c r="AFK39" s="21"/>
      <c r="AFL39" s="21"/>
      <c r="AFM39" s="21"/>
      <c r="AFN39" s="21"/>
      <c r="AFO39" s="21"/>
      <c r="AFP39" s="21"/>
      <c r="AFQ39" s="21"/>
      <c r="AFR39" s="21"/>
      <c r="AFS39" s="21"/>
      <c r="AFT39" s="21"/>
      <c r="AFU39" s="21"/>
      <c r="AFV39" s="21"/>
      <c r="AFW39" s="21"/>
      <c r="AFX39" s="21"/>
      <c r="AFY39" s="21"/>
      <c r="AFZ39" s="21"/>
      <c r="AGA39" s="21"/>
      <c r="AGB39" s="21"/>
      <c r="AGC39" s="21"/>
      <c r="AGD39" s="21"/>
      <c r="AGE39" s="21"/>
      <c r="AGF39" s="21"/>
      <c r="AGG39" s="21"/>
      <c r="AGH39" s="21"/>
      <c r="AGI39" s="21"/>
      <c r="AGJ39" s="21"/>
      <c r="AGK39" s="21"/>
      <c r="AGL39" s="21"/>
      <c r="AGM39" s="21"/>
      <c r="AGN39" s="21"/>
      <c r="AGO39" s="21"/>
      <c r="AGP39" s="21"/>
      <c r="AGQ39" s="21"/>
      <c r="AGR39" s="21"/>
      <c r="AGS39" s="21"/>
      <c r="AGT39" s="21"/>
      <c r="AGU39" s="21"/>
      <c r="AGV39" s="21"/>
      <c r="AGW39" s="21"/>
      <c r="AGX39" s="21"/>
      <c r="AGY39" s="21"/>
      <c r="AGZ39" s="21"/>
      <c r="AHA39" s="21"/>
      <c r="AHB39" s="21"/>
      <c r="AHC39" s="21"/>
      <c r="AHD39" s="21"/>
      <c r="AHE39" s="21"/>
      <c r="AHF39" s="21"/>
      <c r="AHG39" s="21"/>
      <c r="AHH39" s="21"/>
      <c r="AHI39" s="21"/>
      <c r="AHJ39" s="21"/>
      <c r="AHK39" s="21"/>
      <c r="AHL39" s="21"/>
      <c r="AHM39" s="21"/>
      <c r="AHN39" s="21"/>
      <c r="AHO39" s="21"/>
      <c r="AHP39" s="21"/>
      <c r="AHQ39" s="21"/>
      <c r="AHR39" s="21"/>
      <c r="AHS39" s="21"/>
      <c r="AHT39" s="21"/>
      <c r="AHU39" s="21"/>
      <c r="AHV39" s="21"/>
      <c r="AHW39" s="21"/>
      <c r="AHX39" s="21"/>
      <c r="AHY39" s="21"/>
      <c r="AHZ39" s="21"/>
      <c r="AIA39" s="21"/>
      <c r="AIB39" s="21"/>
      <c r="AIC39" s="21"/>
      <c r="AID39" s="21"/>
      <c r="AIE39" s="21"/>
      <c r="AIF39" s="21"/>
      <c r="AIG39" s="21"/>
      <c r="AIH39" s="21"/>
      <c r="AII39" s="21"/>
      <c r="AIJ39" s="21"/>
      <c r="AIK39" s="21"/>
      <c r="AIL39" s="21"/>
      <c r="AIM39" s="21"/>
      <c r="AIN39" s="21"/>
      <c r="AIO39" s="21"/>
      <c r="AIP39" s="21"/>
      <c r="AIQ39" s="21"/>
      <c r="AIR39" s="21"/>
      <c r="AIS39" s="21"/>
      <c r="AIT39" s="21"/>
      <c r="AIU39" s="21"/>
      <c r="AIV39" s="21"/>
      <c r="AIW39" s="21"/>
      <c r="AIX39" s="21"/>
      <c r="AIY39" s="21"/>
      <c r="AIZ39" s="21"/>
      <c r="AJA39" s="21"/>
      <c r="AJB39" s="21"/>
      <c r="AJC39" s="21"/>
      <c r="AJD39" s="21"/>
      <c r="AJE39" s="21"/>
      <c r="AJF39" s="21"/>
      <c r="AJG39" s="21"/>
      <c r="AJH39" s="21"/>
      <c r="AJI39" s="21"/>
      <c r="AJJ39" s="21"/>
      <c r="AJK39" s="21"/>
      <c r="AJL39" s="21"/>
      <c r="AJM39" s="21"/>
      <c r="AJN39" s="21"/>
      <c r="AJO39" s="21"/>
      <c r="AJP39" s="21"/>
      <c r="AJQ39" s="21"/>
      <c r="AJR39" s="21"/>
      <c r="AJS39" s="21"/>
      <c r="AJT39" s="21"/>
      <c r="AJU39" s="21"/>
      <c r="AJV39" s="21"/>
      <c r="AJW39" s="21"/>
      <c r="AJX39" s="21"/>
      <c r="AJY39" s="21"/>
      <c r="AJZ39" s="21"/>
      <c r="AKA39" s="21"/>
      <c r="AKB39" s="21"/>
      <c r="AKC39" s="21"/>
      <c r="AKD39" s="21"/>
      <c r="AKE39" s="21"/>
      <c r="AKF39" s="21"/>
      <c r="AKG39" s="21"/>
      <c r="AKH39" s="21"/>
      <c r="AKI39" s="21"/>
      <c r="AKJ39" s="21"/>
      <c r="AKK39" s="21"/>
      <c r="AKL39" s="21"/>
      <c r="AKM39" s="21"/>
      <c r="AKN39" s="21"/>
      <c r="AKO39" s="21"/>
      <c r="AKP39" s="21"/>
      <c r="AKQ39" s="21"/>
      <c r="AKR39" s="21"/>
      <c r="AKS39" s="21"/>
      <c r="AKT39" s="21"/>
      <c r="AKU39" s="21"/>
      <c r="AKV39" s="21"/>
      <c r="AKW39" s="21"/>
      <c r="AKX39" s="21"/>
      <c r="AKY39" s="21"/>
      <c r="AKZ39" s="21"/>
      <c r="ALA39" s="21"/>
      <c r="ALB39" s="21"/>
      <c r="ALC39" s="21"/>
      <c r="ALD39" s="21"/>
      <c r="ALE39" s="21"/>
      <c r="ALF39" s="21"/>
      <c r="ALG39" s="21"/>
      <c r="ALH39" s="21"/>
      <c r="ALI39" s="21"/>
      <c r="ALJ39" s="21"/>
      <c r="ALK39" s="21"/>
      <c r="ALL39" s="21"/>
      <c r="ALM39" s="21"/>
      <c r="ALN39" s="21"/>
      <c r="ALO39" s="21"/>
      <c r="ALP39" s="21"/>
      <c r="ALQ39" s="21"/>
      <c r="ALR39" s="21"/>
      <c r="ALS39" s="21"/>
      <c r="ALT39" s="21"/>
      <c r="ALU39" s="21"/>
      <c r="ALV39" s="21"/>
      <c r="ALW39" s="21"/>
      <c r="ALX39" s="21"/>
      <c r="ALY39" s="21"/>
      <c r="ALZ39" s="21"/>
      <c r="AMA39" s="21"/>
      <c r="AMB39" s="21"/>
      <c r="AMC39" s="21"/>
      <c r="AMD39" s="21"/>
      <c r="AME39" s="21"/>
      <c r="AMF39" s="21"/>
      <c r="AMG39" s="21"/>
      <c r="AMH39" s="21"/>
      <c r="AMI39" s="21"/>
      <c r="AMJ39" s="21"/>
      <c r="AMK39" s="21"/>
      <c r="AML39" s="21"/>
      <c r="AMM39" s="21"/>
      <c r="AMN39" s="21"/>
      <c r="AMO39" s="21"/>
      <c r="AMP39" s="21"/>
      <c r="AMQ39" s="21"/>
    </row>
    <row r="40" spans="1:1031" ht="21" customHeight="1">
      <c r="A40" s="14" t="s">
        <v>90</v>
      </c>
      <c r="B40" s="14">
        <f>B5</f>
        <v>1278.73</v>
      </c>
      <c r="C40" s="14">
        <f t="shared" ref="C40:H40" si="27">C5</f>
        <v>1534.48</v>
      </c>
      <c r="D40" s="14">
        <f t="shared" si="27"/>
        <v>2097.12</v>
      </c>
      <c r="E40" s="14">
        <f t="shared" si="27"/>
        <v>102.3</v>
      </c>
      <c r="F40" s="14">
        <f t="shared" si="27"/>
        <v>0</v>
      </c>
      <c r="G40" s="14">
        <f t="shared" si="27"/>
        <v>0</v>
      </c>
      <c r="H40" s="14">
        <f t="shared" si="27"/>
        <v>51.15</v>
      </c>
      <c r="I40" s="14">
        <f>$C$17*B26</f>
        <v>950.0349350708625</v>
      </c>
      <c r="J40" s="14">
        <f t="shared" ref="J40:N40" si="28">$C$17*C26</f>
        <v>312.45091624721385</v>
      </c>
      <c r="K40" s="14">
        <f t="shared" si="28"/>
        <v>0.4658392178434988</v>
      </c>
      <c r="L40" s="14">
        <f t="shared" si="28"/>
        <v>8.6776873151768985</v>
      </c>
      <c r="M40" s="14">
        <f t="shared" si="28"/>
        <v>5.2335317865307021</v>
      </c>
      <c r="N40" s="14">
        <f t="shared" si="28"/>
        <v>1000.3539232478704</v>
      </c>
      <c r="O40" s="14">
        <f>$C$17*B26</f>
        <v>950.0349350708625</v>
      </c>
      <c r="P40" s="14">
        <f t="shared" ref="P40:X40" si="29">$C$17*C26</f>
        <v>312.45091624721385</v>
      </c>
      <c r="Q40" s="14">
        <f t="shared" si="29"/>
        <v>0.4658392178434988</v>
      </c>
      <c r="R40" s="14">
        <f t="shared" si="29"/>
        <v>8.6776873151768985</v>
      </c>
      <c r="S40" s="14">
        <f t="shared" si="29"/>
        <v>5.2335317865307021</v>
      </c>
      <c r="T40" s="14">
        <f t="shared" si="29"/>
        <v>1000.3539232478704</v>
      </c>
      <c r="U40" s="14">
        <f t="shared" si="29"/>
        <v>1.1168686165510116</v>
      </c>
      <c r="V40" s="14">
        <f t="shared" si="29"/>
        <v>3937.7713644421747</v>
      </c>
      <c r="W40" s="14">
        <f t="shared" si="29"/>
        <v>5.1762564728614189</v>
      </c>
      <c r="X40" s="14">
        <f t="shared" si="29"/>
        <v>43.218997106279531</v>
      </c>
      <c r="Y40" s="14">
        <f>$C$17*$B$22*$B$29</f>
        <v>6927938.9773999993</v>
      </c>
    </row>
    <row r="41" spans="1:1031" ht="23.5" customHeight="1">
      <c r="A41" s="14" t="s">
        <v>91</v>
      </c>
      <c r="B41" s="14">
        <f>B40/$D$17*1000/10000</f>
        <v>6.6809299895506804</v>
      </c>
      <c r="C41" s="14">
        <f t="shared" ref="C41:Y41" si="30">C40/$D$17*1000/10000</f>
        <v>8.0171368861024028</v>
      </c>
      <c r="D41" s="14">
        <f t="shared" si="30"/>
        <v>10.956739811912223</v>
      </c>
      <c r="E41" s="14">
        <f t="shared" si="30"/>
        <v>0.53448275862068961</v>
      </c>
      <c r="F41" s="14">
        <f t="shared" si="30"/>
        <v>0</v>
      </c>
      <c r="G41" s="14">
        <f t="shared" si="30"/>
        <v>0</v>
      </c>
      <c r="H41" s="14">
        <f t="shared" si="30"/>
        <v>0.26724137931034481</v>
      </c>
      <c r="I41" s="14">
        <f t="shared" si="30"/>
        <v>4.9636099011016839</v>
      </c>
      <c r="J41" s="14">
        <f t="shared" si="30"/>
        <v>1.6324499281463627</v>
      </c>
      <c r="K41" s="14">
        <f t="shared" si="30"/>
        <v>2.4338517128709449E-3</v>
      </c>
      <c r="L41" s="14">
        <f t="shared" si="30"/>
        <v>4.5337969253797794E-2</v>
      </c>
      <c r="M41" s="14">
        <f t="shared" si="30"/>
        <v>2.7343426261915892E-2</v>
      </c>
      <c r="N41" s="14">
        <f t="shared" si="30"/>
        <v>5.2265095258509424</v>
      </c>
      <c r="O41" s="14">
        <f t="shared" si="30"/>
        <v>4.9636099011016839</v>
      </c>
      <c r="P41" s="14">
        <f t="shared" si="30"/>
        <v>1.6324499281463627</v>
      </c>
      <c r="Q41" s="14">
        <f t="shared" si="30"/>
        <v>2.4338517128709449E-3</v>
      </c>
      <c r="R41" s="14">
        <f t="shared" si="30"/>
        <v>4.5337969253797794E-2</v>
      </c>
      <c r="S41" s="14">
        <f t="shared" si="30"/>
        <v>2.7343426261915892E-2</v>
      </c>
      <c r="T41" s="14">
        <f t="shared" si="30"/>
        <v>5.2265095258509424</v>
      </c>
      <c r="U41" s="14">
        <f t="shared" si="30"/>
        <v>5.8352592296291089E-3</v>
      </c>
      <c r="V41" s="14">
        <f t="shared" si="30"/>
        <v>20.573518100533825</v>
      </c>
      <c r="W41" s="14">
        <f t="shared" si="30"/>
        <v>2.7044182198857989E-2</v>
      </c>
      <c r="X41" s="14">
        <f t="shared" si="30"/>
        <v>0.22580458258244265</v>
      </c>
      <c r="Y41" s="14">
        <f t="shared" si="30"/>
        <v>36196.128408568438</v>
      </c>
    </row>
    <row r="42" spans="1:1031" ht="14.5">
      <c r="A42" s="14" t="s">
        <v>92</v>
      </c>
      <c r="B42" s="14">
        <f>B6</f>
        <v>1720.89</v>
      </c>
      <c r="C42" s="14">
        <f t="shared" ref="C42:H42" si="31">C6</f>
        <v>2065.0700000000002</v>
      </c>
      <c r="D42" s="14">
        <f t="shared" si="31"/>
        <v>2822.26</v>
      </c>
      <c r="E42" s="14">
        <f t="shared" si="31"/>
        <v>137.66999999999999</v>
      </c>
      <c r="F42" s="14">
        <f t="shared" si="31"/>
        <v>0</v>
      </c>
      <c r="G42" s="14">
        <f t="shared" si="31"/>
        <v>0</v>
      </c>
      <c r="H42" s="14">
        <f t="shared" si="31"/>
        <v>68.84</v>
      </c>
      <c r="I42" s="14">
        <f>$C$18*B26</f>
        <v>1290.2038725459095</v>
      </c>
      <c r="J42" s="14">
        <f t="shared" ref="J42:N42" si="32">$C$18*C26</f>
        <v>424.32690340235126</v>
      </c>
      <c r="K42" s="14">
        <f t="shared" si="32"/>
        <v>0.63263732801637385</v>
      </c>
      <c r="L42" s="14">
        <f t="shared" si="32"/>
        <v>11.784814816255833</v>
      </c>
      <c r="M42" s="14">
        <f t="shared" si="32"/>
        <v>7.1074470304298565</v>
      </c>
      <c r="N42" s="14">
        <f t="shared" si="32"/>
        <v>1358.540047366391</v>
      </c>
      <c r="O42" s="14">
        <f>$C$18*B26</f>
        <v>1290.2038725459095</v>
      </c>
      <c r="P42" s="14">
        <f t="shared" ref="P42:X42" si="33">$C$18*C26</f>
        <v>424.32690340235126</v>
      </c>
      <c r="Q42" s="14">
        <f t="shared" si="33"/>
        <v>0.63263732801637385</v>
      </c>
      <c r="R42" s="14">
        <f t="shared" si="33"/>
        <v>11.784814816255833</v>
      </c>
      <c r="S42" s="14">
        <f t="shared" si="33"/>
        <v>7.1074470304298565</v>
      </c>
      <c r="T42" s="14">
        <f t="shared" si="33"/>
        <v>1358.540047366391</v>
      </c>
      <c r="U42" s="14">
        <f t="shared" si="33"/>
        <v>1.5167739216786011</v>
      </c>
      <c r="V42" s="14">
        <f t="shared" si="33"/>
        <v>5347.7274109132941</v>
      </c>
      <c r="W42" s="14">
        <f t="shared" si="33"/>
        <v>7.0296637523950558</v>
      </c>
      <c r="X42" s="14">
        <f t="shared" si="33"/>
        <v>58.693965217092881</v>
      </c>
      <c r="Y42" s="14">
        <f>$C$18*$B$22*$B$29</f>
        <v>9408552.6410000008</v>
      </c>
    </row>
    <row r="43" spans="1:1031" ht="22.5" customHeight="1">
      <c r="A43" s="14" t="s">
        <v>93</v>
      </c>
      <c r="B43" s="14">
        <f>B42/$D$18*1000/10000</f>
        <v>3.3106771835321283</v>
      </c>
      <c r="C43" s="14">
        <f t="shared" ref="C43:X43" si="34">C42/$D$18*1000/10000</f>
        <v>3.9728164678722591</v>
      </c>
      <c r="D43" s="14">
        <f t="shared" si="34"/>
        <v>5.429511350519431</v>
      </c>
      <c r="E43" s="14">
        <f t="shared" si="34"/>
        <v>0.26485186610234707</v>
      </c>
      <c r="F43" s="14">
        <f t="shared" si="34"/>
        <v>0</v>
      </c>
      <c r="G43" s="14">
        <f t="shared" si="34"/>
        <v>0</v>
      </c>
      <c r="H43" s="14">
        <f t="shared" si="34"/>
        <v>0.13243555213543673</v>
      </c>
      <c r="I43" s="14">
        <f t="shared" si="34"/>
        <v>2.4821159533395725</v>
      </c>
      <c r="J43" s="14">
        <f t="shared" si="34"/>
        <v>0.81632724779213406</v>
      </c>
      <c r="K43" s="14">
        <f t="shared" si="34"/>
        <v>1.2170783532442747E-3</v>
      </c>
      <c r="L43" s="14">
        <f t="shared" si="34"/>
        <v>2.2671825348703028E-2</v>
      </c>
      <c r="M43" s="14">
        <f t="shared" si="34"/>
        <v>1.3673426376356016E-2</v>
      </c>
      <c r="N43" s="14">
        <f t="shared" si="34"/>
        <v>2.6135822381038687</v>
      </c>
      <c r="O43" s="14">
        <f t="shared" si="34"/>
        <v>2.4821159533395725</v>
      </c>
      <c r="P43" s="14">
        <f t="shared" si="34"/>
        <v>0.81632724779213406</v>
      </c>
      <c r="Q43" s="14">
        <f t="shared" si="34"/>
        <v>1.2170783532442747E-3</v>
      </c>
      <c r="R43" s="14">
        <f t="shared" si="34"/>
        <v>2.2671825348703028E-2</v>
      </c>
      <c r="S43" s="14">
        <f t="shared" si="34"/>
        <v>1.3673426376356016E-2</v>
      </c>
      <c r="T43" s="14">
        <f t="shared" si="34"/>
        <v>2.6135822381038687</v>
      </c>
      <c r="U43" s="14">
        <f t="shared" si="34"/>
        <v>2.9179952321635272E-3</v>
      </c>
      <c r="V43" s="14">
        <f t="shared" si="34"/>
        <v>10.288048116416496</v>
      </c>
      <c r="W43" s="14">
        <f t="shared" si="34"/>
        <v>1.3523785595219422E-2</v>
      </c>
      <c r="X43" s="14">
        <f t="shared" si="34"/>
        <v>0.11291643943265274</v>
      </c>
      <c r="Y43" s="14">
        <f>Y42/$D$18*1000/10000</f>
        <v>18100.332129665258</v>
      </c>
    </row>
    <row r="44" spans="1:1031" ht="14.5">
      <c r="A44" s="14" t="s">
        <v>94</v>
      </c>
      <c r="B44" s="14">
        <f>B7</f>
        <v>4047.24</v>
      </c>
      <c r="C44" s="14">
        <f t="shared" ref="C44:H44" si="35">C7</f>
        <v>3777.42</v>
      </c>
      <c r="D44" s="14">
        <f t="shared" si="35"/>
        <v>4991.59</v>
      </c>
      <c r="E44" s="14">
        <f t="shared" si="35"/>
        <v>404.72</v>
      </c>
      <c r="F44" s="14">
        <f t="shared" si="35"/>
        <v>0</v>
      </c>
      <c r="G44" s="14">
        <f t="shared" si="35"/>
        <v>0</v>
      </c>
      <c r="H44" s="14">
        <f t="shared" si="35"/>
        <v>134.91</v>
      </c>
      <c r="I44" s="14">
        <f>$C$19*B26</f>
        <v>2386.0158500899961</v>
      </c>
      <c r="J44" s="14">
        <f t="shared" ref="J44:N44" si="36">$C$19*C26</f>
        <v>784.72149919980234</v>
      </c>
      <c r="K44" s="14">
        <f t="shared" si="36"/>
        <v>1.1699567208917518</v>
      </c>
      <c r="L44" s="14">
        <f t="shared" si="36"/>
        <v>21.794040105054243</v>
      </c>
      <c r="M44" s="14">
        <f t="shared" si="36"/>
        <v>13.144032217805389</v>
      </c>
      <c r="N44" s="14">
        <f t="shared" si="36"/>
        <v>2512.3921536539028</v>
      </c>
      <c r="O44" s="14">
        <f>$C$19*B26</f>
        <v>2386.0158500899961</v>
      </c>
      <c r="P44" s="14">
        <f t="shared" ref="P44:X44" si="37">$C$19*C26</f>
        <v>784.72149919980234</v>
      </c>
      <c r="Q44" s="14">
        <f t="shared" si="37"/>
        <v>1.1699567208917518</v>
      </c>
      <c r="R44" s="14">
        <f t="shared" si="37"/>
        <v>21.794040105054243</v>
      </c>
      <c r="S44" s="14">
        <f t="shared" si="37"/>
        <v>13.144032217805389</v>
      </c>
      <c r="T44" s="14">
        <f t="shared" si="37"/>
        <v>2512.3921536539028</v>
      </c>
      <c r="U44" s="14">
        <f t="shared" si="37"/>
        <v>2.805019187383913</v>
      </c>
      <c r="V44" s="14">
        <f t="shared" si="37"/>
        <v>9889.7256750760716</v>
      </c>
      <c r="W44" s="14">
        <f t="shared" si="37"/>
        <v>13.00018507999083</v>
      </c>
      <c r="X44" s="14">
        <f t="shared" si="37"/>
        <v>108.54465274256981</v>
      </c>
      <c r="Y44" s="14">
        <f>$C$19*$B$22*$B$29</f>
        <v>17399541.4256</v>
      </c>
    </row>
    <row r="45" spans="1:1031" ht="22.5" customHeight="1">
      <c r="A45" s="14" t="s">
        <v>95</v>
      </c>
      <c r="B45" s="14">
        <f>B44/$D$19*1000/10000</f>
        <v>5.7293884484711208</v>
      </c>
      <c r="C45" s="14">
        <f t="shared" ref="C45:X45" si="38">C44/$D$19*1000/10000</f>
        <v>5.3474235560588905</v>
      </c>
      <c r="D45" s="14">
        <f t="shared" si="38"/>
        <v>7.0662372593431488</v>
      </c>
      <c r="E45" s="14">
        <f t="shared" si="38"/>
        <v>0.57293318233295587</v>
      </c>
      <c r="F45" s="14">
        <f t="shared" si="38"/>
        <v>0</v>
      </c>
      <c r="G45" s="14">
        <f t="shared" si="38"/>
        <v>0</v>
      </c>
      <c r="H45" s="14">
        <f t="shared" si="38"/>
        <v>0.19098244620611551</v>
      </c>
      <c r="I45" s="14">
        <f t="shared" si="38"/>
        <v>3.3777121320639809</v>
      </c>
      <c r="J45" s="14">
        <f t="shared" si="38"/>
        <v>1.1108741494900938</v>
      </c>
      <c r="K45" s="14">
        <f t="shared" si="38"/>
        <v>1.656224123572695E-3</v>
      </c>
      <c r="L45" s="14">
        <f t="shared" si="38"/>
        <v>3.0852265154380297E-2</v>
      </c>
      <c r="M45" s="14">
        <f t="shared" si="38"/>
        <v>1.8607067125998567E-2</v>
      </c>
      <c r="N45" s="14">
        <f t="shared" si="38"/>
        <v>3.5566140340513912</v>
      </c>
      <c r="O45" s="14">
        <f t="shared" si="38"/>
        <v>3.3777121320639809</v>
      </c>
      <c r="P45" s="14">
        <f t="shared" si="38"/>
        <v>1.1108741494900938</v>
      </c>
      <c r="Q45" s="14">
        <f t="shared" si="38"/>
        <v>1.656224123572695E-3</v>
      </c>
      <c r="R45" s="14">
        <f t="shared" si="38"/>
        <v>3.0852265154380297E-2</v>
      </c>
      <c r="S45" s="14">
        <f t="shared" si="38"/>
        <v>1.8607067125998567E-2</v>
      </c>
      <c r="T45" s="14">
        <f t="shared" si="38"/>
        <v>3.5566140340513912</v>
      </c>
      <c r="U45" s="14">
        <f t="shared" si="38"/>
        <v>3.9708652143033872E-3</v>
      </c>
      <c r="V45" s="14">
        <f t="shared" si="38"/>
        <v>14.000177909224337</v>
      </c>
      <c r="W45" s="14">
        <f t="shared" si="38"/>
        <v>1.8403433012444553E-2</v>
      </c>
      <c r="X45" s="14">
        <f t="shared" si="38"/>
        <v>0.15365890818597086</v>
      </c>
      <c r="Y45" s="14">
        <f>Y44/$D$19*1000/10000</f>
        <v>24631.287408833523</v>
      </c>
    </row>
    <row r="46" spans="1:1031" ht="14.5">
      <c r="A46" s="14" t="s">
        <v>96</v>
      </c>
      <c r="B46" s="14">
        <f>B8</f>
        <v>5406.92</v>
      </c>
      <c r="C46" s="14">
        <f t="shared" ref="C46:H46" si="39">C8</f>
        <v>5406.92</v>
      </c>
      <c r="D46" s="14">
        <f t="shared" si="39"/>
        <v>2703.46</v>
      </c>
      <c r="E46" s="14">
        <f t="shared" si="39"/>
        <v>506.9</v>
      </c>
      <c r="F46" s="14">
        <f t="shared" si="39"/>
        <v>1013.8</v>
      </c>
      <c r="G46" s="14">
        <f t="shared" si="39"/>
        <v>1520.7</v>
      </c>
      <c r="H46" s="14">
        <f t="shared" si="39"/>
        <v>168.97</v>
      </c>
      <c r="I46" s="14">
        <f>$C$20*B26</f>
        <v>3469.0217993701776</v>
      </c>
      <c r="J46" s="14">
        <f t="shared" ref="J46:N46" si="40">$C$20*C26</f>
        <v>1140.9044022301382</v>
      </c>
      <c r="K46" s="14">
        <f t="shared" si="40"/>
        <v>1.7009968181644957</v>
      </c>
      <c r="L46" s="14">
        <f t="shared" si="40"/>
        <v>31.686294212140059</v>
      </c>
      <c r="M46" s="14">
        <f t="shared" si="40"/>
        <v>19.110071835218953</v>
      </c>
      <c r="N46" s="14">
        <f t="shared" si="40"/>
        <v>3652.7599551625963</v>
      </c>
      <c r="O46" s="14">
        <f>$C$20*B26</f>
        <v>3469.0217993701776</v>
      </c>
      <c r="P46" s="14">
        <f t="shared" ref="P46:X46" si="41">$C$20*C26</f>
        <v>1140.9044022301382</v>
      </c>
      <c r="Q46" s="14">
        <f t="shared" si="41"/>
        <v>1.7009968181644957</v>
      </c>
      <c r="R46" s="14">
        <f t="shared" si="41"/>
        <v>31.686294212140059</v>
      </c>
      <c r="S46" s="14">
        <f t="shared" si="41"/>
        <v>19.110071835218953</v>
      </c>
      <c r="T46" s="14">
        <f t="shared" si="41"/>
        <v>3652.7599551625963</v>
      </c>
      <c r="U46" s="14">
        <f t="shared" si="41"/>
        <v>4.0782095845337292</v>
      </c>
      <c r="V46" s="14">
        <f t="shared" si="41"/>
        <v>14378.644616017878</v>
      </c>
      <c r="W46" s="14">
        <f t="shared" si="41"/>
        <v>18.900932882165939</v>
      </c>
      <c r="X46" s="14">
        <f t="shared" si="41"/>
        <v>157.81276832458514</v>
      </c>
      <c r="Y46" s="14">
        <f>$C$20*$B$22*$B$29</f>
        <v>25297144.820799999</v>
      </c>
    </row>
    <row r="47" spans="1:1031" ht="22.5" customHeight="1">
      <c r="A47" s="14" t="s">
        <v>97</v>
      </c>
      <c r="B47" s="14">
        <f>B46/$D$20*1000/10000</f>
        <v>5.4009789231844962</v>
      </c>
      <c r="C47" s="14">
        <f t="shared" ref="C47:Y47" si="42">C46/$D$20*1000/10000</f>
        <v>5.4009789231844962</v>
      </c>
      <c r="D47" s="14">
        <f t="shared" si="42"/>
        <v>2.7004894615922481</v>
      </c>
      <c r="E47" s="14">
        <f t="shared" si="42"/>
        <v>0.50634302267505749</v>
      </c>
      <c r="F47" s="14">
        <f t="shared" si="42"/>
        <v>1.012686045350115</v>
      </c>
      <c r="G47" s="14">
        <f t="shared" si="42"/>
        <v>1.5190290680251723</v>
      </c>
      <c r="H47" s="14">
        <f t="shared" si="42"/>
        <v>0.16878433722904804</v>
      </c>
      <c r="I47" s="14">
        <f t="shared" si="42"/>
        <v>3.4652100682950535</v>
      </c>
      <c r="J47" s="14">
        <f t="shared" si="42"/>
        <v>1.1396507863651364</v>
      </c>
      <c r="K47" s="14">
        <f t="shared" si="42"/>
        <v>1.6991277776091255E-3</v>
      </c>
      <c r="L47" s="14">
        <f t="shared" si="42"/>
        <v>3.1651477586794582E-2</v>
      </c>
      <c r="M47" s="14">
        <f t="shared" si="42"/>
        <v>1.9089073853979576E-2</v>
      </c>
      <c r="N47" s="14">
        <f t="shared" si="42"/>
        <v>3.648746334194982</v>
      </c>
      <c r="O47" s="14">
        <f t="shared" si="42"/>
        <v>3.4652100682950535</v>
      </c>
      <c r="P47" s="14">
        <f t="shared" si="42"/>
        <v>1.1396507863651364</v>
      </c>
      <c r="Q47" s="14">
        <f t="shared" si="42"/>
        <v>1.6991277776091255E-3</v>
      </c>
      <c r="R47" s="14">
        <f t="shared" si="42"/>
        <v>3.1651477586794582E-2</v>
      </c>
      <c r="S47" s="14">
        <f t="shared" si="42"/>
        <v>1.9089073853979576E-2</v>
      </c>
      <c r="T47" s="14">
        <f t="shared" si="42"/>
        <v>3.648746334194982</v>
      </c>
      <c r="U47" s="14">
        <f t="shared" si="42"/>
        <v>4.073728483202207E-3</v>
      </c>
      <c r="V47" s="14">
        <f t="shared" si="42"/>
        <v>14.362845485983296</v>
      </c>
      <c r="W47" s="14">
        <f t="shared" si="42"/>
        <v>1.8880164700994847E-2</v>
      </c>
      <c r="X47" s="14">
        <f t="shared" si="42"/>
        <v>0.15763936502305978</v>
      </c>
      <c r="Y47" s="14">
        <f t="shared" si="42"/>
        <v>25269.348537408849</v>
      </c>
    </row>
    <row r="48" spans="1:1031" ht="14.5">
      <c r="A48" s="14" t="s">
        <v>98</v>
      </c>
      <c r="B48" s="14">
        <f>B9</f>
        <v>1563.92</v>
      </c>
      <c r="C48" s="14">
        <f t="shared" ref="C48:H48" si="43">C9</f>
        <v>2606.54</v>
      </c>
      <c r="D48" s="14">
        <f t="shared" si="43"/>
        <v>2978.9</v>
      </c>
      <c r="E48" s="14">
        <f t="shared" si="43"/>
        <v>148.94</v>
      </c>
      <c r="F48" s="14">
        <f t="shared" si="43"/>
        <v>0</v>
      </c>
      <c r="G48" s="14">
        <f t="shared" si="43"/>
        <v>0</v>
      </c>
      <c r="H48" s="14">
        <f t="shared" si="43"/>
        <v>74.47</v>
      </c>
      <c r="I48" s="14">
        <f>$C$21*B26</f>
        <v>1377.5068703165095</v>
      </c>
      <c r="J48" s="14">
        <f t="shared" ref="J48:N48" si="44">$C$21*C26</f>
        <v>453.03942821336557</v>
      </c>
      <c r="K48" s="14">
        <f t="shared" si="44"/>
        <v>0.67544539611527554</v>
      </c>
      <c r="L48" s="14">
        <f t="shared" si="44"/>
        <v>12.582246666774411</v>
      </c>
      <c r="M48" s="14">
        <f t="shared" si="44"/>
        <v>7.5883798856598323</v>
      </c>
      <c r="N48" s="14">
        <f t="shared" si="44"/>
        <v>1450.467084054369</v>
      </c>
      <c r="O48" s="14">
        <f>$C$21*B26</f>
        <v>1377.5068703165095</v>
      </c>
      <c r="P48" s="14">
        <f t="shared" ref="P48:X48" si="45">$C$21*C26</f>
        <v>453.03942821336557</v>
      </c>
      <c r="Q48" s="14">
        <f t="shared" si="45"/>
        <v>0.67544539611527554</v>
      </c>
      <c r="R48" s="14">
        <f t="shared" si="45"/>
        <v>12.582246666774411</v>
      </c>
      <c r="S48" s="14">
        <f t="shared" si="45"/>
        <v>7.5883798856598323</v>
      </c>
      <c r="T48" s="14">
        <f t="shared" si="45"/>
        <v>1450.467084054369</v>
      </c>
      <c r="U48" s="14">
        <f t="shared" si="45"/>
        <v>1.6194080193747384</v>
      </c>
      <c r="V48" s="14">
        <f t="shared" si="45"/>
        <v>5709.5869930826448</v>
      </c>
      <c r="W48" s="14">
        <f t="shared" si="45"/>
        <v>7.5053333205636923</v>
      </c>
      <c r="X48" s="14">
        <f t="shared" si="45"/>
        <v>62.665553912129305</v>
      </c>
      <c r="Y48" s="14">
        <f>$C$21*$B$22*$B$29</f>
        <v>10045192.219999999</v>
      </c>
    </row>
    <row r="49" spans="1:25" ht="22.5" customHeight="1">
      <c r="A49" s="14" t="s">
        <v>99</v>
      </c>
      <c r="B49" s="14">
        <f>B48/$D$21*1000/10000</f>
        <v>2.8622254758418739</v>
      </c>
      <c r="C49" s="14">
        <f t="shared" ref="C49:Y49" si="46">C48/$D$21*1000/10000</f>
        <v>4.7703879941434844</v>
      </c>
      <c r="D49" s="14">
        <f t="shared" si="46"/>
        <v>5.4518667642752563</v>
      </c>
      <c r="E49" s="14">
        <f t="shared" si="46"/>
        <v>0.272584187408492</v>
      </c>
      <c r="F49" s="14">
        <f t="shared" si="46"/>
        <v>0</v>
      </c>
      <c r="G49" s="14">
        <f t="shared" si="46"/>
        <v>0</v>
      </c>
      <c r="H49" s="14">
        <f t="shared" si="46"/>
        <v>0.136292093704246</v>
      </c>
      <c r="I49" s="14">
        <f t="shared" si="46"/>
        <v>2.5210594259086925</v>
      </c>
      <c r="J49" s="14">
        <f t="shared" si="46"/>
        <v>0.82913511752080082</v>
      </c>
      <c r="K49" s="14">
        <f t="shared" si="46"/>
        <v>1.2361738581904752E-3</v>
      </c>
      <c r="L49" s="14">
        <f t="shared" si="46"/>
        <v>2.3027537823525644E-2</v>
      </c>
      <c r="M49" s="14">
        <f t="shared" si="46"/>
        <v>1.3887957331002622E-2</v>
      </c>
      <c r="N49" s="14">
        <f t="shared" si="46"/>
        <v>2.6545883675958439</v>
      </c>
      <c r="O49" s="14">
        <f t="shared" si="46"/>
        <v>2.5210594259086925</v>
      </c>
      <c r="P49" s="14">
        <f t="shared" si="46"/>
        <v>0.82913511752080082</v>
      </c>
      <c r="Q49" s="14">
        <f t="shared" si="46"/>
        <v>1.2361738581904752E-3</v>
      </c>
      <c r="R49" s="14">
        <f t="shared" si="46"/>
        <v>2.3027537823525644E-2</v>
      </c>
      <c r="S49" s="14">
        <f t="shared" si="46"/>
        <v>1.3887957331002622E-2</v>
      </c>
      <c r="T49" s="14">
        <f t="shared" si="46"/>
        <v>2.6545883675958439</v>
      </c>
      <c r="U49" s="14">
        <f t="shared" si="46"/>
        <v>2.9637774878747041E-3</v>
      </c>
      <c r="V49" s="14">
        <f t="shared" si="46"/>
        <v>10.449463750151253</v>
      </c>
      <c r="W49" s="14">
        <f t="shared" si="46"/>
        <v>1.3735968741880843E-2</v>
      </c>
      <c r="X49" s="14">
        <f t="shared" si="46"/>
        <v>0.11468805620814296</v>
      </c>
      <c r="Y49" s="14">
        <f t="shared" si="46"/>
        <v>18384.319582723274</v>
      </c>
    </row>
  </sheetData>
  <mergeCells count="3">
    <mergeCell ref="B33:H33"/>
    <mergeCell ref="I33:N33"/>
    <mergeCell ref="O33:X33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资源采集清单系数（每kg）数据库提取参数</vt:lpstr>
      <vt:lpstr>特征化模型</vt:lpstr>
      <vt:lpstr>客户数据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gift</dc:creator>
  <dc:description/>
  <cp:lastModifiedBy>gift</cp:lastModifiedBy>
  <cp:revision>91</cp:revision>
  <dcterms:created xsi:type="dcterms:W3CDTF">2015-06-05T18:19:34Z</dcterms:created>
  <dcterms:modified xsi:type="dcterms:W3CDTF">2018-03-12T00:58:18Z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