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.s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I3" i="1"/>
  <c r="I7" i="1"/>
  <c r="I11" i="1"/>
  <c r="I15" i="1"/>
  <c r="I19" i="1"/>
  <c r="H3" i="1"/>
  <c r="H4" i="1"/>
  <c r="I4" i="1" s="1"/>
  <c r="H5" i="1"/>
  <c r="I5" i="1" s="1"/>
  <c r="H6" i="1"/>
  <c r="I6" i="1" s="1"/>
  <c r="H7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H16" i="1"/>
  <c r="I16" i="1" s="1"/>
  <c r="H17" i="1"/>
  <c r="I17" i="1" s="1"/>
  <c r="H18" i="1"/>
  <c r="I18" i="1" s="1"/>
  <c r="H19" i="1"/>
</calcChain>
</file>

<file path=xl/sharedStrings.xml><?xml version="1.0" encoding="utf-8"?>
<sst xmlns="http://schemas.openxmlformats.org/spreadsheetml/2006/main" count="16" uniqueCount="16">
  <si>
    <t>Actual run order</t>
  </si>
  <si>
    <t>J_c</t>
  </si>
  <si>
    <t>J_e</t>
  </si>
  <si>
    <t>E_c</t>
  </si>
  <si>
    <t>E_r</t>
  </si>
  <si>
    <t>Run</t>
  </si>
  <si>
    <t>Fingers</t>
  </si>
  <si>
    <t>Dist</t>
  </si>
  <si>
    <t>Burp</t>
  </si>
  <si>
    <t>Time</t>
  </si>
  <si>
    <t>J_wpm</t>
  </si>
  <si>
    <t>E_wpm</t>
  </si>
  <si>
    <t>J_epm</t>
  </si>
  <si>
    <t>J_epmc</t>
  </si>
  <si>
    <t>E_epm</t>
  </si>
  <si>
    <t>E_epmc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</si>
</sst>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P19" totalsRowShown="0">
  <autoFilter ref="A2:P19"/>
  <sortState ref="A3:M18">
    <sortCondition ref="B2:B18"/>
  </sortState>
  <tableColumns count="16">
    <tableColumn id="1" name="Run"/>
    <tableColumn id="2" name="Actual run order"/>
    <tableColumn id="3" name="Fingers"/>
    <tableColumn id="4" name="Dist"/>
    <tableColumn id="5" name="Burp"/>
    <tableColumn id="6" name="Time"/>
    <tableColumn id="8" name="J_e"/>
    <tableColumn id="13" name="J_epm" dataDxfId="3">
      <calculatedColumnFormula>IF(Table1[[#This Row],[Time]]=1,Table1[[#This Row],[J_e]]/2,Table1[[#This Row],[J_e]])</calculatedColumnFormula>
    </tableColumn>
    <tableColumn id="14" name="J_epmc" dataDxfId="2">
      <calculatedColumnFormula>Table1[[#This Row],[J_epm]]/Table1[[#This Row],[J_c]]</calculatedColumnFormula>
    </tableColumn>
    <tableColumn id="7" name="J_c"/>
    <tableColumn id="11" name="J_wpm"/>
    <tableColumn id="10" name="E_r"/>
    <tableColumn id="9" name="E_c"/>
    <tableColumn id="12" name="E_wpm"/>
    <tableColumn id="15" name="E_epm" dataDxfId="1">
      <calculatedColumnFormula>IF(Table1[[#This Row],[Time]]=1,Table1[[#This Row],[E_r]]/2,Table1[[#This Row],[E_r]])</calculatedColumnFormula>
    </tableColumn>
    <tableColumn id="16" name="E_epmc" dataDxfId="0">
      <calculatedColumnFormula>Table1[[#This Row],[E_epm]]/Table1[[#This Row],[E_c]]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abSelected="1" workbookViewId="0">
      <selection activeCell="P3" sqref="P3"/>
    </sheetView>
  </sheetViews>
  <sheetFormatPr defaultRowHeight="14.4" x14ac:dyDescent="0.3"/>
  <cols>
    <col min="2" max="2" width="16.5546875" customWidth="1"/>
  </cols>
  <sheetData>
    <row r="2" spans="1:16" x14ac:dyDescent="0.3">
      <c r="A2" t="s">
        <v>5</v>
      </c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2</v>
      </c>
      <c r="H2" t="s">
        <v>12</v>
      </c>
      <c r="I2" t="s">
        <v>13</v>
      </c>
      <c r="J2" t="s">
        <v>1</v>
      </c>
      <c r="K2" t="s">
        <v>10</v>
      </c>
      <c r="L2" t="s">
        <v>4</v>
      </c>
      <c r="M2" t="s">
        <v>3</v>
      </c>
      <c r="N2" t="s">
        <v>11</v>
      </c>
      <c r="O2" t="s">
        <v>14</v>
      </c>
      <c r="P2" t="s">
        <v>15</v>
      </c>
    </row>
    <row r="3" spans="1:16" x14ac:dyDescent="0.3">
      <c r="A3">
        <v>7</v>
      </c>
      <c r="B3">
        <v>1</v>
      </c>
      <c r="C3">
        <v>1</v>
      </c>
      <c r="D3">
        <v>0</v>
      </c>
      <c r="E3">
        <v>0</v>
      </c>
      <c r="F3">
        <v>1</v>
      </c>
      <c r="G3">
        <v>23</v>
      </c>
      <c r="H3">
        <f>IF(Table1[[#This Row],[Time]]=1,Table1[[#This Row],[J_e]]/2,Table1[[#This Row],[J_e]])</f>
        <v>11.5</v>
      </c>
      <c r="I3">
        <f>Table1[[#This Row],[J_epm]]/Table1[[#This Row],[J_c]]</f>
        <v>1.5840220385674932E-2</v>
      </c>
      <c r="J3">
        <v>726</v>
      </c>
      <c r="K3">
        <v>72.47</v>
      </c>
      <c r="L3">
        <v>31</v>
      </c>
      <c r="M3">
        <v>366</v>
      </c>
      <c r="N3">
        <v>36.57</v>
      </c>
      <c r="O3">
        <f>IF(Table1[[#This Row],[Time]]=1,Table1[[#This Row],[E_r]]/2,Table1[[#This Row],[E_r]])</f>
        <v>15.5</v>
      </c>
      <c r="P3">
        <f>Table1[[#This Row],[E_epm]]/Table1[[#This Row],[E_c]]</f>
        <v>4.2349726775956283E-2</v>
      </c>
    </row>
    <row r="4" spans="1:16" x14ac:dyDescent="0.3">
      <c r="A4">
        <v>1</v>
      </c>
      <c r="B4">
        <v>2</v>
      </c>
      <c r="C4">
        <v>1</v>
      </c>
      <c r="D4">
        <v>1</v>
      </c>
      <c r="E4">
        <v>1</v>
      </c>
      <c r="F4">
        <v>1</v>
      </c>
      <c r="G4">
        <v>25</v>
      </c>
      <c r="H4">
        <f>IF(Table1[[#This Row],[Time]]=1,Table1[[#This Row],[J_e]]/2,Table1[[#This Row],[J_e]])</f>
        <v>12.5</v>
      </c>
      <c r="I4">
        <f>Table1[[#This Row],[J_epm]]/Table1[[#This Row],[J_c]]</f>
        <v>1.984126984126984E-2</v>
      </c>
      <c r="J4">
        <v>630</v>
      </c>
      <c r="K4">
        <v>62.92</v>
      </c>
      <c r="L4">
        <v>42</v>
      </c>
      <c r="M4">
        <v>408</v>
      </c>
      <c r="N4">
        <v>40.770000000000003</v>
      </c>
      <c r="O4">
        <f>IF(Table1[[#This Row],[Time]]=1,Table1[[#This Row],[E_r]]/2,Table1[[#This Row],[E_r]])</f>
        <v>21</v>
      </c>
      <c r="P4">
        <f>Table1[[#This Row],[E_epm]]/Table1[[#This Row],[E_c]]</f>
        <v>5.1470588235294115E-2</v>
      </c>
    </row>
    <row r="5" spans="1:16" x14ac:dyDescent="0.3">
      <c r="A5">
        <v>4</v>
      </c>
      <c r="B5">
        <v>3</v>
      </c>
      <c r="C5">
        <v>1</v>
      </c>
      <c r="D5">
        <v>1</v>
      </c>
      <c r="E5">
        <v>0</v>
      </c>
      <c r="F5">
        <v>0</v>
      </c>
      <c r="G5">
        <v>8</v>
      </c>
      <c r="H5">
        <f>IF(Table1[[#This Row],[Time]]=1,Table1[[#This Row],[J_e]]/2,Table1[[#This Row],[J_e]])</f>
        <v>8</v>
      </c>
      <c r="I5">
        <f>Table1[[#This Row],[J_epm]]/Table1[[#This Row],[J_c]]</f>
        <v>2.247191011235955E-2</v>
      </c>
      <c r="J5">
        <v>356</v>
      </c>
      <c r="K5">
        <v>71.16</v>
      </c>
      <c r="L5">
        <v>12</v>
      </c>
      <c r="M5">
        <v>221</v>
      </c>
      <c r="N5">
        <v>44.15</v>
      </c>
      <c r="O5">
        <f>IF(Table1[[#This Row],[Time]]=1,Table1[[#This Row],[E_r]]/2,Table1[[#This Row],[E_r]])</f>
        <v>12</v>
      </c>
      <c r="P5">
        <f>Table1[[#This Row],[E_epm]]/Table1[[#This Row],[E_c]]</f>
        <v>5.4298642533936653E-2</v>
      </c>
    </row>
    <row r="6" spans="1:16" x14ac:dyDescent="0.3">
      <c r="A6">
        <v>13</v>
      </c>
      <c r="B6">
        <v>5</v>
      </c>
      <c r="C6">
        <v>0</v>
      </c>
      <c r="D6">
        <v>0</v>
      </c>
      <c r="E6">
        <v>1</v>
      </c>
      <c r="F6">
        <v>1</v>
      </c>
      <c r="G6">
        <v>22</v>
      </c>
      <c r="H6">
        <f>IF(Table1[[#This Row],[Time]]=1,Table1[[#This Row],[J_e]]/2,Table1[[#This Row],[J_e]])</f>
        <v>11</v>
      </c>
      <c r="I6">
        <f>Table1[[#This Row],[J_epm]]/Table1[[#This Row],[J_c]]</f>
        <v>1.9031141868512111E-2</v>
      </c>
      <c r="J6">
        <v>578</v>
      </c>
      <c r="K6">
        <v>57.69</v>
      </c>
      <c r="L6">
        <v>15</v>
      </c>
      <c r="M6">
        <v>260</v>
      </c>
      <c r="N6">
        <v>25.99</v>
      </c>
      <c r="O6">
        <f>IF(Table1[[#This Row],[Time]]=1,Table1[[#This Row],[E_r]]/2,Table1[[#This Row],[E_r]])</f>
        <v>7.5</v>
      </c>
      <c r="P6">
        <f>Table1[[#This Row],[E_epm]]/Table1[[#This Row],[E_c]]</f>
        <v>2.8846153846153848E-2</v>
      </c>
    </row>
    <row r="7" spans="1:16" x14ac:dyDescent="0.3">
      <c r="A7">
        <v>5</v>
      </c>
      <c r="B7">
        <v>4</v>
      </c>
      <c r="C7">
        <v>1</v>
      </c>
      <c r="D7">
        <v>0</v>
      </c>
      <c r="E7">
        <v>1</v>
      </c>
      <c r="F7">
        <v>1</v>
      </c>
      <c r="G7">
        <v>21</v>
      </c>
      <c r="H7">
        <f>IF(Table1[[#This Row],[Time]]=1,Table1[[#This Row],[J_e]]/2,Table1[[#This Row],[J_e]])</f>
        <v>10.5</v>
      </c>
      <c r="I7">
        <f>Table1[[#This Row],[J_epm]]/Table1[[#This Row],[J_c]]</f>
        <v>1.4809590973201692E-2</v>
      </c>
      <c r="J7">
        <v>709</v>
      </c>
      <c r="K7">
        <v>70.87</v>
      </c>
      <c r="L7">
        <v>25</v>
      </c>
      <c r="M7">
        <v>442</v>
      </c>
      <c r="N7">
        <v>44.18</v>
      </c>
      <c r="O7">
        <f>IF(Table1[[#This Row],[Time]]=1,Table1[[#This Row],[E_r]]/2,Table1[[#This Row],[E_r]])</f>
        <v>12.5</v>
      </c>
      <c r="P7">
        <f>Table1[[#This Row],[E_epm]]/Table1[[#This Row],[E_c]]</f>
        <v>2.828054298642534E-2</v>
      </c>
    </row>
    <row r="8" spans="1:16" x14ac:dyDescent="0.3">
      <c r="A8">
        <v>8</v>
      </c>
      <c r="B8">
        <v>6</v>
      </c>
      <c r="C8">
        <v>1</v>
      </c>
      <c r="D8">
        <v>0</v>
      </c>
      <c r="E8">
        <v>0</v>
      </c>
      <c r="F8">
        <v>0</v>
      </c>
      <c r="G8">
        <v>17</v>
      </c>
      <c r="H8">
        <f>IF(Table1[[#This Row],[Time]]=1,Table1[[#This Row],[J_e]]/2,Table1[[#This Row],[J_e]])</f>
        <v>17</v>
      </c>
      <c r="I8">
        <f>Table1[[#This Row],[J_epm]]/Table1[[#This Row],[J_c]]</f>
        <v>4.4619422572178477E-2</v>
      </c>
      <c r="J8">
        <v>381</v>
      </c>
      <c r="K8">
        <v>76.13</v>
      </c>
      <c r="L8">
        <v>22</v>
      </c>
      <c r="M8">
        <v>225</v>
      </c>
      <c r="N8">
        <v>44.94</v>
      </c>
      <c r="O8">
        <f>IF(Table1[[#This Row],[Time]]=1,Table1[[#This Row],[E_r]]/2,Table1[[#This Row],[E_r]])</f>
        <v>22</v>
      </c>
      <c r="P8">
        <f>Table1[[#This Row],[E_epm]]/Table1[[#This Row],[E_c]]</f>
        <v>9.7777777777777783E-2</v>
      </c>
    </row>
    <row r="9" spans="1:16" x14ac:dyDescent="0.3">
      <c r="A9">
        <v>11</v>
      </c>
      <c r="B9">
        <v>7</v>
      </c>
      <c r="C9">
        <v>0</v>
      </c>
      <c r="D9">
        <v>1</v>
      </c>
      <c r="E9">
        <v>0</v>
      </c>
      <c r="F9">
        <v>1</v>
      </c>
      <c r="G9">
        <v>14</v>
      </c>
      <c r="H9">
        <f>IF(Table1[[#This Row],[Time]]=1,Table1[[#This Row],[J_e]]/2,Table1[[#This Row],[J_e]])</f>
        <v>7</v>
      </c>
      <c r="I9">
        <f>Table1[[#This Row],[J_epm]]/Table1[[#This Row],[J_c]]</f>
        <v>1.0971786833855799E-2</v>
      </c>
      <c r="J9">
        <v>638</v>
      </c>
      <c r="K9">
        <v>63.8</v>
      </c>
      <c r="L9">
        <v>13</v>
      </c>
      <c r="M9">
        <v>345</v>
      </c>
      <c r="N9">
        <v>34.47</v>
      </c>
      <c r="O9">
        <f>IF(Table1[[#This Row],[Time]]=1,Table1[[#This Row],[E_r]]/2,Table1[[#This Row],[E_r]])</f>
        <v>6.5</v>
      </c>
      <c r="P9">
        <f>Table1[[#This Row],[E_epm]]/Table1[[#This Row],[E_c]]</f>
        <v>1.8840579710144929E-2</v>
      </c>
    </row>
    <row r="10" spans="1:16" x14ac:dyDescent="0.3">
      <c r="A10">
        <v>14</v>
      </c>
      <c r="B10">
        <v>8</v>
      </c>
      <c r="C10">
        <v>0</v>
      </c>
      <c r="D10">
        <v>0</v>
      </c>
      <c r="E10">
        <v>1</v>
      </c>
      <c r="F10">
        <v>0</v>
      </c>
      <c r="G10">
        <v>13</v>
      </c>
      <c r="H10">
        <f>IF(Table1[[#This Row],[Time]]=1,Table1[[#This Row],[J_e]]/2,Table1[[#This Row],[J_e]])</f>
        <v>13</v>
      </c>
      <c r="I10">
        <f>Table1[[#This Row],[J_epm]]/Table1[[#This Row],[J_c]]</f>
        <v>4.3189368770764118E-2</v>
      </c>
      <c r="J10">
        <v>301</v>
      </c>
      <c r="K10">
        <v>60.1</v>
      </c>
      <c r="L10">
        <v>8</v>
      </c>
      <c r="M10">
        <v>159</v>
      </c>
      <c r="N10">
        <v>31.59</v>
      </c>
      <c r="O10">
        <f>IF(Table1[[#This Row],[Time]]=1,Table1[[#This Row],[E_r]]/2,Table1[[#This Row],[E_r]])</f>
        <v>8</v>
      </c>
      <c r="P10">
        <f>Table1[[#This Row],[E_epm]]/Table1[[#This Row],[E_c]]</f>
        <v>5.0314465408805034E-2</v>
      </c>
    </row>
    <row r="11" spans="1:16" x14ac:dyDescent="0.3">
      <c r="A11">
        <v>3</v>
      </c>
      <c r="B11">
        <v>9</v>
      </c>
      <c r="C11">
        <v>1</v>
      </c>
      <c r="D11">
        <v>1</v>
      </c>
      <c r="E11">
        <v>0</v>
      </c>
      <c r="F11">
        <v>1</v>
      </c>
      <c r="G11">
        <v>25</v>
      </c>
      <c r="H11">
        <f>IF(Table1[[#This Row],[Time]]=1,Table1[[#This Row],[J_e]]/2,Table1[[#This Row],[J_e]])</f>
        <v>12.5</v>
      </c>
      <c r="I11">
        <f>Table1[[#This Row],[J_epm]]/Table1[[#This Row],[J_c]]</f>
        <v>1.7882689556509301E-2</v>
      </c>
      <c r="J11">
        <v>699</v>
      </c>
      <c r="K11">
        <v>69.89</v>
      </c>
      <c r="L11">
        <v>18</v>
      </c>
      <c r="M11">
        <v>444</v>
      </c>
      <c r="N11">
        <v>44.21</v>
      </c>
      <c r="O11">
        <f>IF(Table1[[#This Row],[Time]]=1,Table1[[#This Row],[E_r]]/2,Table1[[#This Row],[E_r]])</f>
        <v>9</v>
      </c>
      <c r="P11">
        <f>Table1[[#This Row],[E_epm]]/Table1[[#This Row],[E_c]]</f>
        <v>2.0270270270270271E-2</v>
      </c>
    </row>
    <row r="12" spans="1:16" x14ac:dyDescent="0.3">
      <c r="A12">
        <v>15</v>
      </c>
      <c r="B12">
        <v>11</v>
      </c>
      <c r="C12">
        <v>0</v>
      </c>
      <c r="D12">
        <v>0</v>
      </c>
      <c r="E12">
        <v>0</v>
      </c>
      <c r="F12">
        <v>1</v>
      </c>
      <c r="G12">
        <v>31</v>
      </c>
      <c r="H12">
        <f>IF(Table1[[#This Row],[Time]]=1,Table1[[#This Row],[J_e]]/2,Table1[[#This Row],[J_e]])</f>
        <v>15.5</v>
      </c>
      <c r="I12">
        <f>Table1[[#This Row],[J_epm]]/Table1[[#This Row],[J_c]]</f>
        <v>2.5451559934318555E-2</v>
      </c>
      <c r="J12">
        <v>609</v>
      </c>
      <c r="K12">
        <v>60.89</v>
      </c>
      <c r="L12">
        <v>36</v>
      </c>
      <c r="M12">
        <v>405</v>
      </c>
      <c r="N12">
        <v>40.409999999999997</v>
      </c>
      <c r="O12">
        <f>IF(Table1[[#This Row],[Time]]=1,Table1[[#This Row],[E_r]]/2,Table1[[#This Row],[E_r]])</f>
        <v>18</v>
      </c>
      <c r="P12">
        <f>Table1[[#This Row],[E_epm]]/Table1[[#This Row],[E_c]]</f>
        <v>4.4444444444444446E-2</v>
      </c>
    </row>
    <row r="13" spans="1:16" x14ac:dyDescent="0.3">
      <c r="A13">
        <v>10</v>
      </c>
      <c r="B13">
        <v>10</v>
      </c>
      <c r="C13">
        <v>0</v>
      </c>
      <c r="D13">
        <v>1</v>
      </c>
      <c r="E13">
        <v>1</v>
      </c>
      <c r="F13">
        <v>0</v>
      </c>
      <c r="G13">
        <v>8</v>
      </c>
      <c r="H13">
        <f>IF(Table1[[#This Row],[Time]]=1,Table1[[#This Row],[J_e]]/2,Table1[[#This Row],[J_e]])</f>
        <v>8</v>
      </c>
      <c r="I13">
        <f>Table1[[#This Row],[J_epm]]/Table1[[#This Row],[J_c]]</f>
        <v>3.007518796992481E-2</v>
      </c>
      <c r="J13">
        <v>266</v>
      </c>
      <c r="K13">
        <v>53.14</v>
      </c>
      <c r="L13">
        <v>15</v>
      </c>
      <c r="M13">
        <v>170</v>
      </c>
      <c r="N13">
        <v>33.71</v>
      </c>
      <c r="O13">
        <f>IF(Table1[[#This Row],[Time]]=1,Table1[[#This Row],[E_r]]/2,Table1[[#This Row],[E_r]])</f>
        <v>15</v>
      </c>
      <c r="P13">
        <f>Table1[[#This Row],[E_epm]]/Table1[[#This Row],[E_c]]</f>
        <v>8.8235294117647065E-2</v>
      </c>
    </row>
    <row r="14" spans="1:16" x14ac:dyDescent="0.3">
      <c r="A14">
        <v>9</v>
      </c>
      <c r="B14">
        <v>12</v>
      </c>
      <c r="C14">
        <v>0</v>
      </c>
      <c r="D14">
        <v>1</v>
      </c>
      <c r="E14">
        <v>1</v>
      </c>
      <c r="F14">
        <v>1</v>
      </c>
      <c r="G14">
        <v>22</v>
      </c>
      <c r="H14">
        <f>IF(Table1[[#This Row],[Time]]=1,Table1[[#This Row],[J_e]]/2,Table1[[#This Row],[J_e]])</f>
        <v>11</v>
      </c>
      <c r="I14">
        <f>Table1[[#This Row],[J_epm]]/Table1[[#This Row],[J_c]]</f>
        <v>1.877133105802048E-2</v>
      </c>
      <c r="J14">
        <v>586</v>
      </c>
      <c r="K14">
        <v>58.47</v>
      </c>
      <c r="L14">
        <v>37</v>
      </c>
      <c r="M14">
        <v>365</v>
      </c>
      <c r="N14">
        <v>36.450000000000003</v>
      </c>
      <c r="O14">
        <f>IF(Table1[[#This Row],[Time]]=1,Table1[[#This Row],[E_r]]/2,Table1[[#This Row],[E_r]])</f>
        <v>18.5</v>
      </c>
      <c r="P14">
        <f>Table1[[#This Row],[E_epm]]/Table1[[#This Row],[E_c]]</f>
        <v>5.0684931506849315E-2</v>
      </c>
    </row>
    <row r="15" spans="1:16" x14ac:dyDescent="0.3">
      <c r="A15">
        <v>6</v>
      </c>
      <c r="B15">
        <v>13</v>
      </c>
      <c r="C15">
        <v>1</v>
      </c>
      <c r="D15">
        <v>0</v>
      </c>
      <c r="E15">
        <v>1</v>
      </c>
      <c r="F15">
        <v>0</v>
      </c>
      <c r="G15">
        <v>7</v>
      </c>
      <c r="H15">
        <f>IF(Table1[[#This Row],[Time]]=1,Table1[[#This Row],[J_e]]/2,Table1[[#This Row],[J_e]])</f>
        <v>7</v>
      </c>
      <c r="I15">
        <f>Table1[[#This Row],[J_epm]]/Table1[[#This Row],[J_c]]</f>
        <v>1.9718309859154931E-2</v>
      </c>
      <c r="J15">
        <v>355</v>
      </c>
      <c r="K15">
        <v>70.989999999999995</v>
      </c>
      <c r="L15">
        <v>14</v>
      </c>
      <c r="M15">
        <v>221</v>
      </c>
      <c r="N15">
        <v>44.19</v>
      </c>
      <c r="O15">
        <f>IF(Table1[[#This Row],[Time]]=1,Table1[[#This Row],[E_r]]/2,Table1[[#This Row],[E_r]])</f>
        <v>14</v>
      </c>
      <c r="P15">
        <f>Table1[[#This Row],[E_epm]]/Table1[[#This Row],[E_c]]</f>
        <v>6.3348416289592757E-2</v>
      </c>
    </row>
    <row r="16" spans="1:16" x14ac:dyDescent="0.3">
      <c r="A16">
        <v>2</v>
      </c>
      <c r="B16">
        <v>14</v>
      </c>
      <c r="C16">
        <v>1</v>
      </c>
      <c r="D16">
        <v>1</v>
      </c>
      <c r="E16">
        <v>1</v>
      </c>
      <c r="F16">
        <v>0</v>
      </c>
      <c r="G16">
        <v>20</v>
      </c>
      <c r="H16">
        <f>IF(Table1[[#This Row],[Time]]=1,Table1[[#This Row],[J_e]]/2,Table1[[#This Row],[J_e]])</f>
        <v>20</v>
      </c>
      <c r="I16">
        <f>Table1[[#This Row],[J_epm]]/Table1[[#This Row],[J_c]]</f>
        <v>6.0240963855421686E-2</v>
      </c>
      <c r="J16">
        <v>332</v>
      </c>
      <c r="K16">
        <v>66.36</v>
      </c>
      <c r="L16">
        <v>19</v>
      </c>
      <c r="M16">
        <v>230</v>
      </c>
      <c r="N16">
        <v>45.95</v>
      </c>
      <c r="O16">
        <f>IF(Table1[[#This Row],[Time]]=1,Table1[[#This Row],[E_r]]/2,Table1[[#This Row],[E_r]])</f>
        <v>19</v>
      </c>
      <c r="P16">
        <f>Table1[[#This Row],[E_epm]]/Table1[[#This Row],[E_c]]</f>
        <v>8.2608695652173908E-2</v>
      </c>
    </row>
    <row r="17" spans="1:16" x14ac:dyDescent="0.3">
      <c r="A17">
        <v>12</v>
      </c>
      <c r="B17">
        <v>15</v>
      </c>
      <c r="C17">
        <v>0</v>
      </c>
      <c r="D17">
        <v>1</v>
      </c>
      <c r="E17">
        <v>0</v>
      </c>
      <c r="F17">
        <v>0</v>
      </c>
      <c r="G17">
        <v>10</v>
      </c>
      <c r="H17">
        <f>IF(Table1[[#This Row],[Time]]=1,Table1[[#This Row],[J_e]]/2,Table1[[#This Row],[J_e]])</f>
        <v>10</v>
      </c>
      <c r="I17">
        <f>Table1[[#This Row],[J_epm]]/Table1[[#This Row],[J_c]]</f>
        <v>3.1446540880503145E-2</v>
      </c>
      <c r="J17">
        <v>318</v>
      </c>
      <c r="K17">
        <v>63.56</v>
      </c>
      <c r="L17">
        <v>5</v>
      </c>
      <c r="M17">
        <v>193</v>
      </c>
      <c r="N17">
        <v>38.369999999999997</v>
      </c>
      <c r="O17">
        <f>IF(Table1[[#This Row],[Time]]=1,Table1[[#This Row],[E_r]]/2,Table1[[#This Row],[E_r]])</f>
        <v>5</v>
      </c>
      <c r="P17">
        <f>Table1[[#This Row],[E_epm]]/Table1[[#This Row],[E_c]]</f>
        <v>2.5906735751295335E-2</v>
      </c>
    </row>
    <row r="18" spans="1:16" x14ac:dyDescent="0.3">
      <c r="A18">
        <v>16</v>
      </c>
      <c r="B18">
        <v>16</v>
      </c>
      <c r="C18">
        <v>0</v>
      </c>
      <c r="D18">
        <v>0</v>
      </c>
      <c r="E18">
        <v>0</v>
      </c>
      <c r="F18">
        <v>0</v>
      </c>
      <c r="G18">
        <v>6</v>
      </c>
      <c r="H18">
        <f>IF(Table1[[#This Row],[Time]]=1,Table1[[#This Row],[J_e]]/2,Table1[[#This Row],[J_e]])</f>
        <v>6</v>
      </c>
      <c r="I18">
        <f>Table1[[#This Row],[J_epm]]/Table1[[#This Row],[J_c]]</f>
        <v>1.662049861495845E-2</v>
      </c>
      <c r="J18">
        <v>361</v>
      </c>
      <c r="K18">
        <v>71.989999999999995</v>
      </c>
      <c r="L18">
        <v>15</v>
      </c>
      <c r="M18">
        <v>201</v>
      </c>
      <c r="N18">
        <v>40.159999999999997</v>
      </c>
      <c r="O18">
        <f>IF(Table1[[#This Row],[Time]]=1,Table1[[#This Row],[E_r]]/2,Table1[[#This Row],[E_r]])</f>
        <v>15</v>
      </c>
      <c r="P18">
        <f>Table1[[#This Row],[E_epm]]/Table1[[#This Row],[E_c]]</f>
        <v>7.4626865671641784E-2</v>
      </c>
    </row>
    <row r="19" spans="1:16" x14ac:dyDescent="0.3">
      <c r="B19">
        <v>17</v>
      </c>
      <c r="C19">
        <v>1</v>
      </c>
      <c r="D19">
        <v>0</v>
      </c>
      <c r="E19">
        <v>0</v>
      </c>
      <c r="F19">
        <v>0</v>
      </c>
      <c r="G19">
        <v>12</v>
      </c>
      <c r="H19">
        <f>IF(Table1[[#This Row],[Time]]=1,Table1[[#This Row],[J_e]]/2,Table1[[#This Row],[J_e]])</f>
        <v>12</v>
      </c>
      <c r="I19">
        <f>Table1[[#This Row],[J_epm]]/Table1[[#This Row],[J_c]]</f>
        <v>3.4582132564841501E-2</v>
      </c>
      <c r="J19">
        <v>347</v>
      </c>
      <c r="K19">
        <v>69.260000000000005</v>
      </c>
      <c r="L19">
        <v>12</v>
      </c>
      <c r="M19">
        <v>241</v>
      </c>
      <c r="N19">
        <v>48.07</v>
      </c>
      <c r="O19">
        <f>IF(Table1[[#This Row],[Time]]=1,Table1[[#This Row],[E_r]]/2,Table1[[#This Row],[E_r]])</f>
        <v>12</v>
      </c>
      <c r="P19">
        <f>Table1[[#This Row],[E_epm]]/Table1[[#This Row],[E_c]]</f>
        <v>4.9792531120331947E-2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Svensson</dc:creator>
  <cp:lastModifiedBy>Erik Svensson</cp:lastModifiedBy>
  <dcterms:created xsi:type="dcterms:W3CDTF">2017-03-04T09:05:57Z</dcterms:created>
  <dcterms:modified xsi:type="dcterms:W3CDTF">2017-03-04T11:14:03Z</dcterms:modified>
</cp:coreProperties>
</file>