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ocuments\GitHub\BachelorProject\02 Deep Learning\02 Evaluation\03 RetinaNet Rotated BBox Combined\02 On Pallet Dataset\"/>
    </mc:Choice>
  </mc:AlternateContent>
  <xr:revisionPtr revIDLastSave="0" documentId="13_ncr:1_{226DE616-03C9-49FF-A0E9-3A013D8D8CCD}" xr6:coauthVersionLast="45" xr6:coauthVersionMax="45" xr10:uidLastSave="{00000000-0000-0000-0000-000000000000}"/>
  <bookViews>
    <workbookView minimized="1" xWindow="338" yWindow="3375" windowWidth="13680" windowHeight="9533" tabRatio="500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I15" i="1"/>
  <c r="H8" i="1"/>
  <c r="H9" i="1"/>
  <c r="H3" i="1"/>
  <c r="H4" i="1"/>
  <c r="H5" i="1"/>
  <c r="H6" i="1"/>
  <c r="H7" i="1"/>
  <c r="H2" i="1"/>
  <c r="K3" i="1"/>
  <c r="K4" i="1"/>
  <c r="K5" i="1"/>
  <c r="K6" i="1"/>
  <c r="K7" i="1"/>
  <c r="K2" i="1"/>
  <c r="K8" i="1" s="1"/>
  <c r="K9" i="1" l="1"/>
  <c r="C9" i="1" l="1"/>
  <c r="D9" i="1"/>
  <c r="E9" i="1"/>
  <c r="F9" i="1"/>
  <c r="G9" i="1"/>
  <c r="I9" i="1"/>
  <c r="J9" i="1"/>
  <c r="B9" i="1"/>
  <c r="J8" i="1"/>
  <c r="I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<sst xmlns="http://schemas.openxmlformats.org/spreadsheetml/2006/main" count="13" uniqueCount="13">
  <si>
    <t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</si>
  <si>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</si>
  <si>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</si>
  <si>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</si>
  <si>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</si>
  <si>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</si>
  <si>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</si>
  <si>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</si>
  <si>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>Time</t>
  </si>
  <si>
    <t>Avg.</t>
  </si>
  <si>
    <t>std</t>
  </si>
  <si>
    <t>time per img</t>
  </si>
  <si>
    <t>center err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</si>
</sst>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E1" zoomScaleNormal="100" workbookViewId="0">
      <selection activeCell="G15" sqref="G15"/>
    </sheetView>
  </sheetViews>
  <sheetFormatPr defaultRowHeight="14.25" x14ac:dyDescent="0.45"/>
  <cols>
    <col min="1" max="1" width="9.1328125" style="1" customWidth="1"/>
    <col min="2" max="2" width="19.46484375" customWidth="1"/>
    <col min="3" max="3" width="11.73046875" customWidth="1"/>
    <col min="4" max="6" width="19.46484375" customWidth="1"/>
    <col min="7" max="7" width="18.33203125" customWidth="1"/>
    <col min="8" max="8" width="19.46484375" customWidth="1"/>
    <col min="9" max="9" width="13.265625" customWidth="1"/>
    <col min="10" max="1025" width="9.1328125" customWidth="1"/>
  </cols>
  <sheetData>
    <row r="1" spans="1:11" s="4" customForma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3" t="s">
        <v>7</v>
      </c>
      <c r="J1" s="3" t="s">
        <v>8</v>
      </c>
      <c r="K1" s="4" t="s">
        <v>11</v>
      </c>
    </row>
    <row r="2" spans="1:11" x14ac:dyDescent="0.45">
      <c r="A2" s="1">
        <v>0</v>
      </c>
      <c r="B2">
        <v>0.91727972626176202</v>
      </c>
      <c r="C2">
        <v>0.926793431287813</v>
      </c>
      <c r="D2">
        <v>0.92201203783318997</v>
      </c>
      <c r="E2">
        <v>0.84078595581776705</v>
      </c>
      <c r="F2">
        <v>0.67306425762118005</v>
      </c>
      <c r="G2">
        <v>1.83767356077489</v>
      </c>
      <c r="H2">
        <f>G2*1670/((914.885+917.224)/2)</f>
        <v>3.350144392603351</v>
      </c>
      <c r="I2">
        <v>1.1069746312615001</v>
      </c>
      <c r="J2" s="5">
        <v>15.1711867640006</v>
      </c>
      <c r="K2">
        <f>J2/99*1000</f>
        <v>153.24431074748082</v>
      </c>
    </row>
    <row r="3" spans="1:11" x14ac:dyDescent="0.45">
      <c r="A3" s="1">
        <v>1</v>
      </c>
      <c r="B3">
        <v>0.92838765008576296</v>
      </c>
      <c r="C3">
        <v>0.93560933448573902</v>
      </c>
      <c r="D3">
        <v>0.93198450279810596</v>
      </c>
      <c r="E3">
        <v>0.82522336515567196</v>
      </c>
      <c r="F3">
        <v>0.643423425215218</v>
      </c>
      <c r="G3">
        <v>1.6747468881560399</v>
      </c>
      <c r="H3">
        <f t="shared" ref="H3:H7" si="0">G3*1670/((914.885+917.224)/2)</f>
        <v>3.0531232620117983</v>
      </c>
      <c r="I3">
        <v>1.1405669871308199</v>
      </c>
      <c r="J3" s="5">
        <v>15.190923675998</v>
      </c>
      <c r="K3">
        <f t="shared" ref="K3:K7" si="1">J3/99*1000</f>
        <v>153.4436734949293</v>
      </c>
    </row>
    <row r="4" spans="1:11" x14ac:dyDescent="0.45">
      <c r="A4" s="1">
        <v>2</v>
      </c>
      <c r="B4">
        <v>0.92131849315068504</v>
      </c>
      <c r="C4">
        <v>0.93007778738115798</v>
      </c>
      <c r="D4">
        <v>0.92567741935483905</v>
      </c>
      <c r="E4">
        <v>1.02223407566298</v>
      </c>
      <c r="F4">
        <v>0.83169815773369604</v>
      </c>
      <c r="G4">
        <v>1.5837364151319</v>
      </c>
      <c r="H4">
        <f t="shared" si="0"/>
        <v>2.8872079262426782</v>
      </c>
      <c r="I4">
        <v>1.00519747298882</v>
      </c>
      <c r="J4" s="5">
        <v>15.0240642110025</v>
      </c>
      <c r="K4">
        <f t="shared" si="1"/>
        <v>151.75822435356059</v>
      </c>
    </row>
    <row r="5" spans="1:11" x14ac:dyDescent="0.45">
      <c r="A5" s="1">
        <v>3</v>
      </c>
      <c r="B5">
        <v>0.92485004284490102</v>
      </c>
      <c r="C5">
        <v>0.932843560933448</v>
      </c>
      <c r="D5">
        <v>0.92882960413080895</v>
      </c>
      <c r="E5">
        <v>0.94403321113727401</v>
      </c>
      <c r="F5">
        <v>0.752509759322049</v>
      </c>
      <c r="G5">
        <v>1.7077737441737399</v>
      </c>
      <c r="H5">
        <f t="shared" si="0"/>
        <v>3.1133323975485583</v>
      </c>
      <c r="I5">
        <v>1.0893306566016301</v>
      </c>
      <c r="J5" s="5">
        <v>15.3068994200012</v>
      </c>
      <c r="K5">
        <f t="shared" si="1"/>
        <v>154.61514565657777</v>
      </c>
    </row>
    <row r="6" spans="1:11" x14ac:dyDescent="0.45">
      <c r="A6" s="1">
        <v>4</v>
      </c>
      <c r="B6">
        <v>0.93427835051546404</v>
      </c>
      <c r="C6">
        <v>0.93993085566119305</v>
      </c>
      <c r="D6">
        <v>0.937096079276174</v>
      </c>
      <c r="E6">
        <v>0.80096959680596103</v>
      </c>
      <c r="F6">
        <v>0.63083819636544702</v>
      </c>
      <c r="G6">
        <v>1.65182710992764</v>
      </c>
      <c r="H6">
        <f t="shared" si="0"/>
        <v>3.0113396894826225</v>
      </c>
      <c r="I6">
        <v>1.04970419369809</v>
      </c>
      <c r="J6" s="5">
        <v>15.128098388001501</v>
      </c>
      <c r="K6">
        <f t="shared" si="1"/>
        <v>152.80907462627781</v>
      </c>
    </row>
    <row r="7" spans="1:11" s="4" customFormat="1" x14ac:dyDescent="0.45">
      <c r="A7" s="6">
        <v>5</v>
      </c>
      <c r="B7">
        <v>0.919587628865979</v>
      </c>
      <c r="C7">
        <v>0.925151253241141</v>
      </c>
      <c r="D7">
        <v>0.92236105127100398</v>
      </c>
      <c r="E7">
        <v>0.85369505753142705</v>
      </c>
      <c r="F7">
        <v>0.66258031742194401</v>
      </c>
      <c r="G7">
        <v>1.8047492668826299</v>
      </c>
      <c r="H7">
        <f t="shared" si="0"/>
        <v>3.2901222314763938</v>
      </c>
      <c r="I7">
        <v>1.08567684356518</v>
      </c>
      <c r="J7" s="7">
        <v>15.184747327000901</v>
      </c>
      <c r="K7">
        <f t="shared" si="1"/>
        <v>153.38128613132224</v>
      </c>
    </row>
    <row r="8" spans="1:11" s="9" customFormat="1" x14ac:dyDescent="0.45">
      <c r="A8" s="8" t="s">
        <v>9</v>
      </c>
      <c r="B8" s="9">
        <f t="shared" ref="B8:J8" si="2">AVERAGE(B2:B7)</f>
        <v>0.92428364862075896</v>
      </c>
      <c r="C8" s="9">
        <f t="shared" si="2"/>
        <v>0.93173437049841523</v>
      </c>
      <c r="D8" s="9">
        <f t="shared" si="2"/>
        <v>0.92799344911068682</v>
      </c>
      <c r="E8" s="9">
        <f t="shared" si="2"/>
        <v>0.88115687701851353</v>
      </c>
      <c r="F8" s="9">
        <f t="shared" si="2"/>
        <v>0.69901901894658902</v>
      </c>
      <c r="G8" s="9">
        <f t="shared" si="2"/>
        <v>1.7100844975078064</v>
      </c>
      <c r="H8" s="9">
        <f t="shared" si="2"/>
        <v>3.1175449832275661</v>
      </c>
      <c r="I8" s="9">
        <f>AVERAGE(I2:I7)</f>
        <v>1.07957513087434</v>
      </c>
      <c r="J8" s="9">
        <f>AVERAGE(J2:J7)</f>
        <v>15.167653297667451</v>
      </c>
      <c r="K8" s="9">
        <f>AVERAGE(K2:K7)</f>
        <v>153.2086191683581</v>
      </c>
    </row>
    <row r="9" spans="1:11" x14ac:dyDescent="0.45">
      <c r="A9" s="1" t="s">
        <v>10</v>
      </c>
      <c r="B9">
        <f>_xlfn.STDEV.P(B2:B7)</f>
        <v>5.7294178487837088E-3</v>
      </c>
      <c r="C9">
        <f t="shared" ref="C9:I9" si="3">_xlfn.STDEV.P(C2:C7)</f>
        <v>5.0649547394840486E-3</v>
      </c>
      <c r="D9">
        <f t="shared" si="3"/>
        <v>5.3595820858249946E-3</v>
      </c>
      <c r="E9">
        <f t="shared" si="3"/>
        <v>7.7242831204498097E-2</v>
      </c>
      <c r="F9">
        <f t="shared" si="3"/>
        <v>7.0952961401257661E-2</v>
      </c>
      <c r="G9">
        <f t="shared" si="3"/>
        <v>8.7418757492851495E-2</v>
      </c>
      <c r="H9">
        <f t="shared" ref="H9" si="4">_xlfn.STDEV.P(H2:H7)</f>
        <v>0.15936751035343633</v>
      </c>
      <c r="I9">
        <f>_xlfn.STDEV.P(I2:I7)</f>
        <v>4.2870831597908547E-2</v>
      </c>
      <c r="J9">
        <f>_xlfn.STDEV.P(J2:J7)</f>
        <v>8.4081409958611769E-2</v>
      </c>
      <c r="K9">
        <f t="shared" ref="K9" si="5">_xlfn.STDEV.P(K2:K7)</f>
        <v>0.84930717129910949</v>
      </c>
    </row>
    <row r="15" spans="1:11" x14ac:dyDescent="0.45">
      <c r="G15">
        <f>2.3318*1670/((914.885+917.224)/2)</f>
        <v>4.2509545010695327</v>
      </c>
      <c r="I15">
        <f xml:space="preserve"> 1.59732*1520/((609.924+611.483)/2)</f>
        <v>3.9756222127431733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Alber</dc:creator>
  <dc:description/>
  <cp:lastModifiedBy>Mads Alber</cp:lastModifiedBy>
  <cp:revision>3</cp:revision>
  <dcterms:created xsi:type="dcterms:W3CDTF">2020-03-15T17:20:12Z</dcterms:created>
  <dcterms:modified xsi:type="dcterms:W3CDTF">2020-05-20T17:49:30Z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