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definedNames>
    <definedName name="mereni" localSheetId="0">List1!$D$2:$D$11</definedName>
  </definedNames>
  <calcPr calcId="152511"/>
</workbook>
</file>

<file path=xl/calcChain.xml><?xml version="1.0" encoding="utf-8"?>
<calcChain xmlns="http://schemas.openxmlformats.org/spreadsheetml/2006/main">
  <c r="L3" i="1" l="1"/>
  <c r="L2" i="1"/>
  <c r="K3" i="1"/>
  <c r="K2" i="1"/>
  <c r="J3" i="1"/>
  <c r="J2" i="1"/>
  <c r="I3" i="1"/>
  <c r="I2" i="1"/>
  <c r="H3" i="1"/>
  <c r="H2" i="1"/>
  <c r="D13" i="1"/>
  <c r="E4" i="1" s="1"/>
  <c r="E11" i="1" l="1"/>
  <c r="E9" i="1"/>
  <c r="E7" i="1"/>
  <c r="E5" i="1"/>
  <c r="E3" i="1"/>
  <c r="E2" i="1"/>
  <c r="E10" i="1"/>
  <c r="E8" i="1"/>
  <c r="E6" i="1"/>
  <c r="D15" i="1" l="1"/>
  <c r="D16" i="1" s="1"/>
  <c r="D18" i="1"/>
  <c r="D19" i="1" s="1"/>
  <c r="D21" i="1" s="1"/>
</calcChain>
</file>

<file path=xl/connections.xml><?xml version="1.0" encoding="utf-8"?>
<connections xmlns="http://schemas.openxmlformats.org/spreadsheetml/2006/main">
  <connection id="1" name="mereni" type="6" refreshedVersion="5" background="1" saveData="1">
    <textPr codePage="852" sourceFile="G:\_documents\Teaching\Úvod do praktické fyziky\2019\seminar9\mereni.txt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<sst xmlns="http://schemas.openxmlformats.org/spreadsheetml/2006/main" count="15" uniqueCount="15">
  <si>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n</t>
  </si>
  <si>
    <t>x</t>
  </si>
  <si>
    <t>očekávaná hodnota</t>
  </si>
  <si>
    <t>předpojatý rozptyl</t>
  </si>
  <si>
    <t>nepředpojatý rozptyl</t>
  </si>
  <si>
    <t>chyba aritmetického průměru</t>
  </si>
  <si>
    <t>předpojatá standardní odchylka</t>
  </si>
  <si>
    <t>nepředpojatá standardní odchylka</t>
  </si>
  <si>
    <t>x - mean</t>
  </si>
  <si>
    <t>m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</si>
  <si>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</si>
  <si>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s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</si>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</sst>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List1!$D$2:$D$11</c:f>
              <c:numCache>
                <c:formatCode>General</c:formatCode>
                <c:ptCount val="10"/>
                <c:pt idx="0">
                  <c:v>5.5286999999999997</c:v>
                </c:pt>
                <c:pt idx="1">
                  <c:v>4.3907999999999996</c:v>
                </c:pt>
                <c:pt idx="2">
                  <c:v>5.7633999999999999</c:v>
                </c:pt>
                <c:pt idx="3">
                  <c:v>5.5533000000000001</c:v>
                </c:pt>
                <c:pt idx="4">
                  <c:v>5.2602000000000002</c:v>
                </c:pt>
                <c:pt idx="5">
                  <c:v>5.1191000000000004</c:v>
                </c:pt>
                <c:pt idx="6">
                  <c:v>4.7564000000000002</c:v>
                </c:pt>
                <c:pt idx="7">
                  <c:v>5.2601000000000004</c:v>
                </c:pt>
                <c:pt idx="8">
                  <c:v>5.0297000000000001</c:v>
                </c:pt>
                <c:pt idx="9">
                  <c:v>4.8642000000000003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List1!$G$2:$G$3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List1!$H$2:$H$3</c:f>
              <c:numCache>
                <c:formatCode>General</c:formatCode>
                <c:ptCount val="2"/>
                <c:pt idx="0">
                  <c:v>5.1525900000000009</c:v>
                </c:pt>
                <c:pt idx="1">
                  <c:v>5.1525900000000009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List1!$G$2:$G$3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List1!$I$2:$I$3</c:f>
              <c:numCache>
                <c:formatCode>General</c:formatCode>
                <c:ptCount val="2"/>
                <c:pt idx="0">
                  <c:v>5.5443727521726816</c:v>
                </c:pt>
                <c:pt idx="1">
                  <c:v>5.5443727521726816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List1!$G$2:$G$3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List1!$J$2:$J$3</c:f>
              <c:numCache>
                <c:formatCode>General</c:formatCode>
                <c:ptCount val="2"/>
                <c:pt idx="0">
                  <c:v>4.7608072478273202</c:v>
                </c:pt>
                <c:pt idx="1">
                  <c:v>4.7608072478273202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List1!$G$2:$G$3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List1!$K$2:$K$3</c:f>
              <c:numCache>
                <c:formatCode>General</c:formatCode>
                <c:ptCount val="2"/>
                <c:pt idx="0">
                  <c:v>5.2831842507242275</c:v>
                </c:pt>
                <c:pt idx="1">
                  <c:v>5.2831842507242275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List1!$G$2:$G$3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List1!$L$2:$L$3</c:f>
              <c:numCache>
                <c:formatCode>General</c:formatCode>
                <c:ptCount val="2"/>
                <c:pt idx="0">
                  <c:v>5.0219957492757743</c:v>
                </c:pt>
                <c:pt idx="1">
                  <c:v>5.0219957492757743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3930832"/>
        <c:axId val="-1733923216"/>
      </c:scatterChart>
      <c:valAx>
        <c:axId val="-173393083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733923216"/>
        <c:crosses val="autoZero"/>
        <c:crossBetween val="midCat"/>
        <c:majorUnit val="1"/>
        <c:minorUnit val="0.5"/>
      </c:valAx>
      <c:valAx>
        <c:axId val="-1733923216"/>
        <c:scaling>
          <c:orientation val="minMax"/>
          <c:max val="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733930832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14</xdr:col>
      <xdr:colOff>523200</xdr:colOff>
      <xdr:row>28</xdr:row>
      <xdr:rowOff>37650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en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/>
  </sheetViews>
  <sheetFormatPr defaultRowHeight="15" x14ac:dyDescent="0.25"/>
  <cols>
    <col min="1" max="1" width="30.7109375" customWidth="1"/>
    <col min="2" max="5" width="10.7109375" customWidth="1"/>
  </cols>
  <sheetData>
    <row r="1" spans="1:12" x14ac:dyDescent="0.25">
      <c r="C1" t="s">
        <v>0</v>
      </c>
      <c r="D1" t="s">
        <v>1</v>
      </c>
      <c r="E1" t="s">
        <v>8</v>
      </c>
    </row>
    <row r="2" spans="1:12" x14ac:dyDescent="0.25">
      <c r="C2">
        <v>1</v>
      </c>
      <c r="D2">
        <v>5.5286999999999997</v>
      </c>
      <c r="E2">
        <f>D2-D$13</f>
        <v>0.37610999999999883</v>
      </c>
      <c r="G2">
        <v>1</v>
      </c>
      <c r="H2">
        <f>D$13</f>
        <v>5.1525900000000009</v>
      </c>
      <c r="I2">
        <f>D$13+D$16</f>
        <v>5.5443727521726816</v>
      </c>
      <c r="J2">
        <f>D$13-D$16</f>
        <v>4.7608072478273202</v>
      </c>
      <c r="K2">
        <f>D$13+D$21</f>
        <v>5.2831842507242275</v>
      </c>
      <c r="L2">
        <f>D$13-D$21</f>
        <v>5.0219957492757743</v>
      </c>
    </row>
    <row r="3" spans="1:12" x14ac:dyDescent="0.25">
      <c r="C3">
        <v>2</v>
      </c>
      <c r="D3">
        <v>4.3907999999999996</v>
      </c>
      <c r="E3">
        <f t="shared" ref="E3:E11" si="0">D3-D$13</f>
        <v>-0.7617900000000013</v>
      </c>
      <c r="G3">
        <v>10</v>
      </c>
      <c r="H3">
        <f>D$13</f>
        <v>5.1525900000000009</v>
      </c>
      <c r="I3">
        <f>D$13+D$16</f>
        <v>5.5443727521726816</v>
      </c>
      <c r="J3">
        <f>D$13-D$16</f>
        <v>4.7608072478273202</v>
      </c>
      <c r="K3">
        <f>D$13+D$21</f>
        <v>5.2831842507242275</v>
      </c>
      <c r="L3">
        <f>D$13-D$21</f>
        <v>5.0219957492757743</v>
      </c>
    </row>
    <row r="4" spans="1:12" x14ac:dyDescent="0.25">
      <c r="C4">
        <v>3</v>
      </c>
      <c r="D4">
        <v>5.7633999999999999</v>
      </c>
      <c r="E4">
        <f t="shared" si="0"/>
        <v>0.61080999999999896</v>
      </c>
    </row>
    <row r="5" spans="1:12" x14ac:dyDescent="0.25">
      <c r="C5">
        <v>4</v>
      </c>
      <c r="D5">
        <v>5.5533000000000001</v>
      </c>
      <c r="E5">
        <f t="shared" si="0"/>
        <v>0.40070999999999923</v>
      </c>
    </row>
    <row r="6" spans="1:12" x14ac:dyDescent="0.25">
      <c r="C6">
        <v>5</v>
      </c>
      <c r="D6">
        <v>5.2602000000000002</v>
      </c>
      <c r="E6">
        <f t="shared" si="0"/>
        <v>0.10760999999999932</v>
      </c>
    </row>
    <row r="7" spans="1:12" x14ac:dyDescent="0.25">
      <c r="C7">
        <v>6</v>
      </c>
      <c r="D7">
        <v>5.1191000000000004</v>
      </c>
      <c r="E7">
        <f t="shared" si="0"/>
        <v>-3.3490000000000464E-2</v>
      </c>
    </row>
    <row r="8" spans="1:12" x14ac:dyDescent="0.25">
      <c r="C8">
        <v>7</v>
      </c>
      <c r="D8">
        <v>4.7564000000000002</v>
      </c>
      <c r="E8">
        <f t="shared" si="0"/>
        <v>-0.39619000000000071</v>
      </c>
    </row>
    <row r="9" spans="1:12" x14ac:dyDescent="0.25">
      <c r="C9">
        <v>8</v>
      </c>
      <c r="D9">
        <v>5.2601000000000004</v>
      </c>
      <c r="E9">
        <f t="shared" si="0"/>
        <v>0.10750999999999955</v>
      </c>
    </row>
    <row r="10" spans="1:12" x14ac:dyDescent="0.25">
      <c r="C10">
        <v>9</v>
      </c>
      <c r="D10">
        <v>5.0297000000000001</v>
      </c>
      <c r="E10">
        <f t="shared" si="0"/>
        <v>-0.12289000000000083</v>
      </c>
    </row>
    <row r="11" spans="1:12" x14ac:dyDescent="0.25">
      <c r="C11">
        <v>10</v>
      </c>
      <c r="D11">
        <v>4.8642000000000003</v>
      </c>
      <c r="E11">
        <f t="shared" si="0"/>
        <v>-0.28839000000000059</v>
      </c>
    </row>
    <row r="13" spans="1:12" ht="20.100000000000001" customHeight="1" x14ac:dyDescent="0.25">
      <c r="A13" t="s">
        <v>2</v>
      </c>
      <c r="B13" s="1" t="s">
        <v>9</v>
      </c>
      <c r="D13">
        <f>AVERAGE(mereni)</f>
        <v>5.1525900000000009</v>
      </c>
    </row>
    <row r="14" spans="1:12" ht="20.100000000000001" customHeight="1" x14ac:dyDescent="0.25"/>
    <row r="15" spans="1:12" ht="20.100000000000001" customHeight="1" x14ac:dyDescent="0.35">
      <c r="A15" t="s">
        <v>3</v>
      </c>
      <c r="B15" s="2" t="s">
        <v>10</v>
      </c>
      <c r="D15">
        <f>1/COUNT(mereni)*SUMSQ(E2:E11)</f>
        <v>0.15349372490000002</v>
      </c>
    </row>
    <row r="16" spans="1:12" ht="20.100000000000001" customHeight="1" x14ac:dyDescent="0.35">
      <c r="A16" t="s">
        <v>6</v>
      </c>
      <c r="B16" s="2" t="s">
        <v>14</v>
      </c>
      <c r="D16">
        <f>SQRT(D15)</f>
        <v>0.39178275217268055</v>
      </c>
    </row>
    <row r="17" spans="1:4" ht="20.100000000000001" customHeight="1" x14ac:dyDescent="0.25"/>
    <row r="18" spans="1:4" ht="20.100000000000001" customHeight="1" x14ac:dyDescent="0.35">
      <c r="A18" t="s">
        <v>4</v>
      </c>
      <c r="B18" s="2" t="s">
        <v>13</v>
      </c>
      <c r="D18">
        <f>1/(COUNT(mereni)-1)*SUMSQ(E2:E11)</f>
        <v>0.17054858322222224</v>
      </c>
    </row>
    <row r="19" spans="1:4" ht="20.100000000000001" customHeight="1" x14ac:dyDescent="0.35">
      <c r="A19" t="s">
        <v>7</v>
      </c>
      <c r="B19" s="2" t="s">
        <v>12</v>
      </c>
      <c r="D19">
        <f>SQRT(D18)</f>
        <v>0.41297528161165076</v>
      </c>
    </row>
    <row r="20" spans="1:4" ht="20.100000000000001" customHeight="1" x14ac:dyDescent="0.25"/>
    <row r="21" spans="1:4" ht="20.100000000000001" customHeight="1" x14ac:dyDescent="0.25">
      <c r="A21" t="s">
        <v>5</v>
      </c>
      <c r="B21" s="1" t="s">
        <v>11</v>
      </c>
      <c r="D21">
        <f>D19/SQRT(COUNT(mereni))</f>
        <v>0.13059425072422684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List1!mereni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2019-11-27T12:00:17Z</dcterms:modified>
</cp:coreProperties>
</file>