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B23" i="1" l="1"/>
  <c r="D23" i="1"/>
  <c r="E23" i="1"/>
  <c r="F23" i="1"/>
  <c r="B24" i="1"/>
  <c r="D24" i="1"/>
  <c r="E24" i="1"/>
  <c r="F24" i="1"/>
  <c r="B25" i="1"/>
  <c r="D25" i="1"/>
  <c r="E25" i="1"/>
  <c r="F25" i="1"/>
  <c r="B26" i="1"/>
  <c r="D26" i="1"/>
  <c r="E26" i="1"/>
  <c r="F2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AB21" i="1" l="1"/>
  <c r="AB17" i="1"/>
  <c r="AB13" i="1"/>
  <c r="AB9" i="1"/>
  <c r="AB5" i="1"/>
  <c r="AA22" i="1"/>
  <c r="AB22" i="1"/>
  <c r="AA14" i="1"/>
  <c r="AB14" i="1"/>
  <c r="AA10" i="1"/>
  <c r="AB10" i="1"/>
  <c r="AA20" i="1"/>
  <c r="AB20" i="1"/>
  <c r="AA16" i="1"/>
  <c r="AB16" i="1"/>
  <c r="AA12" i="1"/>
  <c r="AB12" i="1"/>
  <c r="AA8" i="1"/>
  <c r="AB8" i="1"/>
  <c r="AA4" i="1"/>
  <c r="AB4" i="1"/>
  <c r="AB26" i="1"/>
  <c r="AB25" i="1"/>
  <c r="AB24" i="1"/>
  <c r="AB23" i="1"/>
  <c r="AA18" i="1"/>
  <c r="AB18" i="1"/>
  <c r="AA6" i="1"/>
  <c r="AB6" i="1"/>
  <c r="AB19" i="1"/>
  <c r="AB15" i="1"/>
  <c r="AB11" i="1"/>
  <c r="AB7" i="1"/>
  <c r="AA26" i="1"/>
  <c r="AA25" i="1"/>
  <c r="AA24" i="1"/>
  <c r="AA23" i="1"/>
  <c r="AA19" i="1"/>
  <c r="AA15" i="1"/>
  <c r="AA11" i="1"/>
  <c r="AA7" i="1"/>
  <c r="AB3" i="1"/>
  <c r="AA21" i="1"/>
  <c r="AA17" i="1"/>
  <c r="AA13" i="1"/>
  <c r="AA9" i="1"/>
  <c r="AA5" i="1"/>
  <c r="AA3" i="1"/>
  <c r="I30" i="1" a="1"/>
  <c r="J31" i="1" s="1"/>
  <c r="I23" i="1" a="1"/>
  <c r="I26" i="1" s="1"/>
  <c r="AA29" i="1" l="1"/>
  <c r="AA28" i="1"/>
  <c r="J32" i="1"/>
  <c r="I32" i="1"/>
  <c r="J30" i="1"/>
  <c r="I30" i="1"/>
  <c r="I31" i="1"/>
  <c r="I33" i="1"/>
  <c r="J33" i="1"/>
  <c r="J34" i="1"/>
  <c r="I34" i="1"/>
  <c r="I27" i="1"/>
  <c r="I23" i="1"/>
  <c r="I24" i="1"/>
  <c r="I25" i="1"/>
</calcChain>
</file>

<file path=xl/sharedStrings.xml><?xml version="1.0" encoding="utf-8"?>
<sst xmlns="http://schemas.openxmlformats.org/spreadsheetml/2006/main" count="33" uniqueCount="22">
  <si>
    <t>x</t>
  </si>
  <si>
    <t>y</t>
  </si>
  <si>
    <t>teoreticky</t>
  </si>
  <si>
    <t>experiment</t>
  </si>
  <si>
    <t>sigma y</t>
  </si>
  <si>
    <t>a</t>
  </si>
  <si>
    <t>b</t>
  </si>
  <si>
    <t>hodnota</t>
  </si>
  <si>
    <t>chyba</t>
  </si>
  <si>
    <t>R</t>
  </si>
  <si>
    <t>F</t>
  </si>
  <si>
    <t>ssreg</t>
  </si>
  <si>
    <t>koeficient determinace</t>
  </si>
  <si>
    <t>F-test</t>
  </si>
  <si>
    <t>regresní součet čtverců</t>
  </si>
  <si>
    <t>reziduální součet čtverců</t>
  </si>
  <si>
    <t>stupně volnosti</t>
  </si>
  <si>
    <t>standardní chyba odhadu y</t>
  </si>
  <si>
    <t>čitatel</t>
  </si>
  <si>
    <t>jmenovatel</t>
  </si>
  <si>
    <t>m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</si>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</sst>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Lineární regrese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1576111111111112E-2"/>
                  <c:y val="-6.78200000000000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List1!$F$3:$F$26</c:f>
                <c:numCache>
                  <c:formatCode>General</c:formatCode>
                  <c:ptCount val="24"/>
                  <c:pt idx="0">
                    <c:v>0.98406008757277397</c:v>
                  </c:pt>
                  <c:pt idx="1">
                    <c:v>1.5352815807842435</c:v>
                  </c:pt>
                  <c:pt idx="2">
                    <c:v>2.7389531654989838</c:v>
                  </c:pt>
                  <c:pt idx="3">
                    <c:v>3.6207559443973993</c:v>
                  </c:pt>
                  <c:pt idx="4">
                    <c:v>4.1850923646746967</c:v>
                  </c:pt>
                  <c:pt idx="5">
                    <c:v>5.2218097947385615</c:v>
                  </c:pt>
                  <c:pt idx="6">
                    <c:v>3.5222001568743133</c:v>
                  </c:pt>
                  <c:pt idx="7">
                    <c:v>4.0085746473176034</c:v>
                  </c:pt>
                  <c:pt idx="8">
                    <c:v>8.6397731916907166</c:v>
                  </c:pt>
                  <c:pt idx="9">
                    <c:v>5.8967793823189769</c:v>
                  </c:pt>
                  <c:pt idx="10">
                    <c:v>10.242403728492658</c:v>
                  </c:pt>
                  <c:pt idx="11">
                    <c:v>6.62545728035471</c:v>
                  </c:pt>
                  <c:pt idx="12">
                    <c:v>7.0756814856421242</c:v>
                  </c:pt>
                  <c:pt idx="13">
                    <c:v>12.014242154572559</c:v>
                  </c:pt>
                  <c:pt idx="14">
                    <c:v>10.082588614782797</c:v>
                  </c:pt>
                  <c:pt idx="15">
                    <c:v>12.297839342755507</c:v>
                  </c:pt>
                  <c:pt idx="16">
                    <c:v>15.689904244501385</c:v>
                  </c:pt>
                  <c:pt idx="17">
                    <c:v>11.357198767895277</c:v>
                  </c:pt>
                  <c:pt idx="18">
                    <c:v>11.757428309620209</c:v>
                  </c:pt>
                  <c:pt idx="19">
                    <c:v>17.919458372710842</c:v>
                  </c:pt>
                  <c:pt idx="20">
                    <c:v>19.051445730791627</c:v>
                  </c:pt>
                  <c:pt idx="21">
                    <c:v>16.923268293238674</c:v>
                  </c:pt>
                  <c:pt idx="22">
                    <c:v>12.245587889536573</c:v>
                  </c:pt>
                  <c:pt idx="23">
                    <c:v>18.132118735866968</c:v>
                  </c:pt>
                </c:numCache>
              </c:numRef>
            </c:plus>
            <c:minus>
              <c:numRef>
                <c:f>List1!$F$3:$F$26</c:f>
                <c:numCache>
                  <c:formatCode>General</c:formatCode>
                  <c:ptCount val="24"/>
                  <c:pt idx="0">
                    <c:v>0.98406008757277397</c:v>
                  </c:pt>
                  <c:pt idx="1">
                    <c:v>1.5352815807842435</c:v>
                  </c:pt>
                  <c:pt idx="2">
                    <c:v>2.7389531654989838</c:v>
                  </c:pt>
                  <c:pt idx="3">
                    <c:v>3.6207559443973993</c:v>
                  </c:pt>
                  <c:pt idx="4">
                    <c:v>4.1850923646746967</c:v>
                  </c:pt>
                  <c:pt idx="5">
                    <c:v>5.2218097947385615</c:v>
                  </c:pt>
                  <c:pt idx="6">
                    <c:v>3.5222001568743133</c:v>
                  </c:pt>
                  <c:pt idx="7">
                    <c:v>4.0085746473176034</c:v>
                  </c:pt>
                  <c:pt idx="8">
                    <c:v>8.6397731916907166</c:v>
                  </c:pt>
                  <c:pt idx="9">
                    <c:v>5.8967793823189769</c:v>
                  </c:pt>
                  <c:pt idx="10">
                    <c:v>10.242403728492658</c:v>
                  </c:pt>
                  <c:pt idx="11">
                    <c:v>6.62545728035471</c:v>
                  </c:pt>
                  <c:pt idx="12">
                    <c:v>7.0756814856421242</c:v>
                  </c:pt>
                  <c:pt idx="13">
                    <c:v>12.014242154572559</c:v>
                  </c:pt>
                  <c:pt idx="14">
                    <c:v>10.082588614782797</c:v>
                  </c:pt>
                  <c:pt idx="15">
                    <c:v>12.297839342755507</c:v>
                  </c:pt>
                  <c:pt idx="16">
                    <c:v>15.689904244501385</c:v>
                  </c:pt>
                  <c:pt idx="17">
                    <c:v>11.357198767895277</c:v>
                  </c:pt>
                  <c:pt idx="18">
                    <c:v>11.757428309620209</c:v>
                  </c:pt>
                  <c:pt idx="19">
                    <c:v>17.919458372710842</c:v>
                  </c:pt>
                  <c:pt idx="20">
                    <c:v>19.051445730791627</c:v>
                  </c:pt>
                  <c:pt idx="21">
                    <c:v>16.923268293238674</c:v>
                  </c:pt>
                  <c:pt idx="22">
                    <c:v>12.245587889536573</c:v>
                  </c:pt>
                  <c:pt idx="23">
                    <c:v>18.132118735866968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List1!$D$3:$D$26</c:f>
              <c:numCache>
                <c:formatCode>General</c:formatCode>
                <c:ptCount val="24"/>
                <c:pt idx="0">
                  <c:v>1.0038019759299481</c:v>
                </c:pt>
                <c:pt idx="1">
                  <c:v>2.0088941091266954</c:v>
                </c:pt>
                <c:pt idx="2">
                  <c:v>3.1961345329550004</c:v>
                </c:pt>
                <c:pt idx="3">
                  <c:v>4.0109278681839404</c:v>
                </c:pt>
                <c:pt idx="4">
                  <c:v>5.1022885311562787</c:v>
                </c:pt>
                <c:pt idx="5">
                  <c:v>6.0028380234895238</c:v>
                </c:pt>
                <c:pt idx="6">
                  <c:v>7.0611470414665929</c:v>
                </c:pt>
                <c:pt idx="7">
                  <c:v>8.1028684017384691</c:v>
                </c:pt>
                <c:pt idx="8">
                  <c:v>9.0786860487993479</c:v>
                </c:pt>
                <c:pt idx="9">
                  <c:v>10.122300068501778</c:v>
                </c:pt>
                <c:pt idx="10">
                  <c:v>11.062096905632959</c:v>
                </c:pt>
                <c:pt idx="11">
                  <c:v>12.035573559146236</c:v>
                </c:pt>
                <c:pt idx="12">
                  <c:v>13.015702895835183</c:v>
                </c:pt>
                <c:pt idx="13">
                  <c:v>14.017096772915828</c:v>
                </c:pt>
                <c:pt idx="14">
                  <c:v>15.178628902472102</c:v>
                </c:pt>
                <c:pt idx="15">
                  <c:v>16.108432484453843</c:v>
                </c:pt>
                <c:pt idx="16">
                  <c:v>17.018411646265566</c:v>
                </c:pt>
                <c:pt idx="17">
                  <c:v>18.023091643573796</c:v>
                </c:pt>
                <c:pt idx="18">
                  <c:v>19.051165320553206</c:v>
                </c:pt>
                <c:pt idx="19">
                  <c:v>20.087230720216493</c:v>
                </c:pt>
                <c:pt idx="20">
                  <c:v>21.023369797000765</c:v>
                </c:pt>
                <c:pt idx="21">
                  <c:v>22.173641646799116</c:v>
                </c:pt>
                <c:pt idx="22">
                  <c:v>23.087076321717468</c:v>
                </c:pt>
                <c:pt idx="23">
                  <c:v>24.006286596080727</c:v>
                </c:pt>
              </c:numCache>
            </c:numRef>
          </c:xVal>
          <c:yVal>
            <c:numRef>
              <c:f>List1!$E$3:$E$26</c:f>
              <c:numCache>
                <c:formatCode>General</c:formatCode>
                <c:ptCount val="24"/>
                <c:pt idx="0">
                  <c:v>9.8111990702177998</c:v>
                </c:pt>
                <c:pt idx="1">
                  <c:v>21.526912775106783</c:v>
                </c:pt>
                <c:pt idx="2">
                  <c:v>27.410655564394812</c:v>
                </c:pt>
                <c:pt idx="3">
                  <c:v>40.610872508561194</c:v>
                </c:pt>
                <c:pt idx="4">
                  <c:v>47.026094163870631</c:v>
                </c:pt>
                <c:pt idx="5">
                  <c:v>60.836997197602734</c:v>
                </c:pt>
                <c:pt idx="6">
                  <c:v>74.30104950179296</c:v>
                </c:pt>
                <c:pt idx="7">
                  <c:v>86.663446162244767</c:v>
                </c:pt>
                <c:pt idx="8">
                  <c:v>92.718992307571995</c:v>
                </c:pt>
                <c:pt idx="9">
                  <c:v>94.913675589263107</c:v>
                </c:pt>
                <c:pt idx="10">
                  <c:v>103.28690885040417</c:v>
                </c:pt>
                <c:pt idx="11">
                  <c:v>114.59453254924246</c:v>
                </c:pt>
                <c:pt idx="12">
                  <c:v>122.35651008395266</c:v>
                </c:pt>
                <c:pt idx="13">
                  <c:v>151.32859410522062</c:v>
                </c:pt>
                <c:pt idx="14">
                  <c:v>147.0028788085998</c:v>
                </c:pt>
                <c:pt idx="15">
                  <c:v>165.36236723960346</c:v>
                </c:pt>
                <c:pt idx="16">
                  <c:v>161.41783453528521</c:v>
                </c:pt>
                <c:pt idx="17">
                  <c:v>162.23642604581593</c:v>
                </c:pt>
                <c:pt idx="18">
                  <c:v>198.66129798122944</c:v>
                </c:pt>
                <c:pt idx="19">
                  <c:v>218.30441230892689</c:v>
                </c:pt>
                <c:pt idx="20">
                  <c:v>196.67843426536555</c:v>
                </c:pt>
                <c:pt idx="21">
                  <c:v>205.12682763224888</c:v>
                </c:pt>
                <c:pt idx="22">
                  <c:v>252.24462275478101</c:v>
                </c:pt>
                <c:pt idx="23">
                  <c:v>246.99620627371101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8101344"/>
        <c:axId val="-1938093184"/>
      </c:scatterChart>
      <c:valAx>
        <c:axId val="-1938101344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</a:t>
                </a:r>
                <a:endParaRPr lang="cs-CZ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938093184"/>
        <c:crosses val="autoZero"/>
        <c:crossBetween val="midCat"/>
        <c:majorUnit val="5"/>
      </c:valAx>
      <c:valAx>
        <c:axId val="-19380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  <a:endParaRPr lang="cs-CZ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93810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Lineární regrese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576111111111112E-2"/>
                  <c:y val="-6.78200000000000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List1!$F$3:$F$26</c:f>
                <c:numCache>
                  <c:formatCode>General</c:formatCode>
                  <c:ptCount val="24"/>
                  <c:pt idx="0">
                    <c:v>0.98406008757277397</c:v>
                  </c:pt>
                  <c:pt idx="1">
                    <c:v>1.5352815807842435</c:v>
                  </c:pt>
                  <c:pt idx="2">
                    <c:v>2.7389531654989838</c:v>
                  </c:pt>
                  <c:pt idx="3">
                    <c:v>3.6207559443973993</c:v>
                  </c:pt>
                  <c:pt idx="4">
                    <c:v>4.1850923646746967</c:v>
                  </c:pt>
                  <c:pt idx="5">
                    <c:v>5.2218097947385615</c:v>
                  </c:pt>
                  <c:pt idx="6">
                    <c:v>3.5222001568743133</c:v>
                  </c:pt>
                  <c:pt idx="7">
                    <c:v>4.0085746473176034</c:v>
                  </c:pt>
                  <c:pt idx="8">
                    <c:v>8.6397731916907166</c:v>
                  </c:pt>
                  <c:pt idx="9">
                    <c:v>5.8967793823189769</c:v>
                  </c:pt>
                  <c:pt idx="10">
                    <c:v>10.242403728492658</c:v>
                  </c:pt>
                  <c:pt idx="11">
                    <c:v>6.62545728035471</c:v>
                  </c:pt>
                  <c:pt idx="12">
                    <c:v>7.0756814856421242</c:v>
                  </c:pt>
                  <c:pt idx="13">
                    <c:v>12.014242154572559</c:v>
                  </c:pt>
                  <c:pt idx="14">
                    <c:v>10.082588614782797</c:v>
                  </c:pt>
                  <c:pt idx="15">
                    <c:v>12.297839342755507</c:v>
                  </c:pt>
                  <c:pt idx="16">
                    <c:v>15.689904244501385</c:v>
                  </c:pt>
                  <c:pt idx="17">
                    <c:v>11.357198767895277</c:v>
                  </c:pt>
                  <c:pt idx="18">
                    <c:v>11.757428309620209</c:v>
                  </c:pt>
                  <c:pt idx="19">
                    <c:v>17.919458372710842</c:v>
                  </c:pt>
                  <c:pt idx="20">
                    <c:v>19.051445730791627</c:v>
                  </c:pt>
                  <c:pt idx="21">
                    <c:v>16.923268293238674</c:v>
                  </c:pt>
                  <c:pt idx="22">
                    <c:v>12.245587889536573</c:v>
                  </c:pt>
                  <c:pt idx="23">
                    <c:v>18.132118735866968</c:v>
                  </c:pt>
                </c:numCache>
              </c:numRef>
            </c:plus>
            <c:minus>
              <c:numRef>
                <c:f>List1!$F$3:$F$26</c:f>
                <c:numCache>
                  <c:formatCode>General</c:formatCode>
                  <c:ptCount val="24"/>
                  <c:pt idx="0">
                    <c:v>0.98406008757277397</c:v>
                  </c:pt>
                  <c:pt idx="1">
                    <c:v>1.5352815807842435</c:v>
                  </c:pt>
                  <c:pt idx="2">
                    <c:v>2.7389531654989838</c:v>
                  </c:pt>
                  <c:pt idx="3">
                    <c:v>3.6207559443973993</c:v>
                  </c:pt>
                  <c:pt idx="4">
                    <c:v>4.1850923646746967</c:v>
                  </c:pt>
                  <c:pt idx="5">
                    <c:v>5.2218097947385615</c:v>
                  </c:pt>
                  <c:pt idx="6">
                    <c:v>3.5222001568743133</c:v>
                  </c:pt>
                  <c:pt idx="7">
                    <c:v>4.0085746473176034</c:v>
                  </c:pt>
                  <c:pt idx="8">
                    <c:v>8.6397731916907166</c:v>
                  </c:pt>
                  <c:pt idx="9">
                    <c:v>5.8967793823189769</c:v>
                  </c:pt>
                  <c:pt idx="10">
                    <c:v>10.242403728492658</c:v>
                  </c:pt>
                  <c:pt idx="11">
                    <c:v>6.62545728035471</c:v>
                  </c:pt>
                  <c:pt idx="12">
                    <c:v>7.0756814856421242</c:v>
                  </c:pt>
                  <c:pt idx="13">
                    <c:v>12.014242154572559</c:v>
                  </c:pt>
                  <c:pt idx="14">
                    <c:v>10.082588614782797</c:v>
                  </c:pt>
                  <c:pt idx="15">
                    <c:v>12.297839342755507</c:v>
                  </c:pt>
                  <c:pt idx="16">
                    <c:v>15.689904244501385</c:v>
                  </c:pt>
                  <c:pt idx="17">
                    <c:v>11.357198767895277</c:v>
                  </c:pt>
                  <c:pt idx="18">
                    <c:v>11.757428309620209</c:v>
                  </c:pt>
                  <c:pt idx="19">
                    <c:v>17.919458372710842</c:v>
                  </c:pt>
                  <c:pt idx="20">
                    <c:v>19.051445730791627</c:v>
                  </c:pt>
                  <c:pt idx="21">
                    <c:v>16.923268293238674</c:v>
                  </c:pt>
                  <c:pt idx="22">
                    <c:v>12.245587889536573</c:v>
                  </c:pt>
                  <c:pt idx="23">
                    <c:v>18.132118735866968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List1!$D$3:$D$26</c:f>
              <c:numCache>
                <c:formatCode>General</c:formatCode>
                <c:ptCount val="24"/>
                <c:pt idx="0">
                  <c:v>1.0038019759299481</c:v>
                </c:pt>
                <c:pt idx="1">
                  <c:v>2.0088941091266954</c:v>
                </c:pt>
                <c:pt idx="2">
                  <c:v>3.1961345329550004</c:v>
                </c:pt>
                <c:pt idx="3">
                  <c:v>4.0109278681839404</c:v>
                </c:pt>
                <c:pt idx="4">
                  <c:v>5.1022885311562787</c:v>
                </c:pt>
                <c:pt idx="5">
                  <c:v>6.0028380234895238</c:v>
                </c:pt>
                <c:pt idx="6">
                  <c:v>7.0611470414665929</c:v>
                </c:pt>
                <c:pt idx="7">
                  <c:v>8.1028684017384691</c:v>
                </c:pt>
                <c:pt idx="8">
                  <c:v>9.0786860487993479</c:v>
                </c:pt>
                <c:pt idx="9">
                  <c:v>10.122300068501778</c:v>
                </c:pt>
                <c:pt idx="10">
                  <c:v>11.062096905632959</c:v>
                </c:pt>
                <c:pt idx="11">
                  <c:v>12.035573559146236</c:v>
                </c:pt>
                <c:pt idx="12">
                  <c:v>13.015702895835183</c:v>
                </c:pt>
                <c:pt idx="13">
                  <c:v>14.017096772915828</c:v>
                </c:pt>
                <c:pt idx="14">
                  <c:v>15.178628902472102</c:v>
                </c:pt>
                <c:pt idx="15">
                  <c:v>16.108432484453843</c:v>
                </c:pt>
                <c:pt idx="16">
                  <c:v>17.018411646265566</c:v>
                </c:pt>
                <c:pt idx="17">
                  <c:v>18.023091643573796</c:v>
                </c:pt>
                <c:pt idx="18">
                  <c:v>19.051165320553206</c:v>
                </c:pt>
                <c:pt idx="19">
                  <c:v>20.087230720216493</c:v>
                </c:pt>
                <c:pt idx="20">
                  <c:v>21.023369797000765</c:v>
                </c:pt>
                <c:pt idx="21">
                  <c:v>22.173641646799116</c:v>
                </c:pt>
                <c:pt idx="22">
                  <c:v>23.087076321717468</c:v>
                </c:pt>
                <c:pt idx="23">
                  <c:v>24.006286596080727</c:v>
                </c:pt>
              </c:numCache>
            </c:numRef>
          </c:xVal>
          <c:yVal>
            <c:numRef>
              <c:f>List1!$E$3:$E$26</c:f>
              <c:numCache>
                <c:formatCode>General</c:formatCode>
                <c:ptCount val="24"/>
                <c:pt idx="0">
                  <c:v>9.8111990702177998</c:v>
                </c:pt>
                <c:pt idx="1">
                  <c:v>21.526912775106783</c:v>
                </c:pt>
                <c:pt idx="2">
                  <c:v>27.410655564394812</c:v>
                </c:pt>
                <c:pt idx="3">
                  <c:v>40.610872508561194</c:v>
                </c:pt>
                <c:pt idx="4">
                  <c:v>47.026094163870631</c:v>
                </c:pt>
                <c:pt idx="5">
                  <c:v>60.836997197602734</c:v>
                </c:pt>
                <c:pt idx="6">
                  <c:v>74.30104950179296</c:v>
                </c:pt>
                <c:pt idx="7">
                  <c:v>86.663446162244767</c:v>
                </c:pt>
                <c:pt idx="8">
                  <c:v>92.718992307571995</c:v>
                </c:pt>
                <c:pt idx="9">
                  <c:v>94.913675589263107</c:v>
                </c:pt>
                <c:pt idx="10">
                  <c:v>103.28690885040417</c:v>
                </c:pt>
                <c:pt idx="11">
                  <c:v>114.59453254924246</c:v>
                </c:pt>
                <c:pt idx="12">
                  <c:v>122.35651008395266</c:v>
                </c:pt>
                <c:pt idx="13">
                  <c:v>151.32859410522062</c:v>
                </c:pt>
                <c:pt idx="14">
                  <c:v>147.0028788085998</c:v>
                </c:pt>
                <c:pt idx="15">
                  <c:v>165.36236723960346</c:v>
                </c:pt>
                <c:pt idx="16">
                  <c:v>161.41783453528521</c:v>
                </c:pt>
                <c:pt idx="17">
                  <c:v>162.23642604581593</c:v>
                </c:pt>
                <c:pt idx="18">
                  <c:v>198.66129798122944</c:v>
                </c:pt>
                <c:pt idx="19">
                  <c:v>218.30441230892689</c:v>
                </c:pt>
                <c:pt idx="20">
                  <c:v>196.67843426536555</c:v>
                </c:pt>
                <c:pt idx="21">
                  <c:v>205.12682763224888</c:v>
                </c:pt>
                <c:pt idx="22">
                  <c:v>252.24462275478101</c:v>
                </c:pt>
                <c:pt idx="23">
                  <c:v>246.99620627371101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8103520"/>
        <c:axId val="-1938102976"/>
      </c:scatterChart>
      <c:valAx>
        <c:axId val="-1938103520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</a:t>
                </a:r>
                <a:endParaRPr lang="cs-CZ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938102976"/>
        <c:crosses val="autoZero"/>
        <c:crossBetween val="midCat"/>
        <c:majorUnit val="5"/>
      </c:valAx>
      <c:valAx>
        <c:axId val="-19381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  <a:endParaRPr lang="cs-CZ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9381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</xdr:col>
      <xdr:colOff>523200</xdr:colOff>
      <xdr:row>19</xdr:row>
      <xdr:rowOff>171000</xdr:rowOff>
    </xdr:to>
    <xdr:graphicFrame macro="">
      <xdr:nvGraphicFramePr>
        <xdr:cNvPr id="3" name="Graf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24</xdr:col>
      <xdr:colOff>523200</xdr:colOff>
      <xdr:row>19</xdr:row>
      <xdr:rowOff>171000</xdr:rowOff>
    </xdr:to>
    <xdr:graphicFrame macro="">
      <xdr:nvGraphicFramePr>
        <xdr:cNvPr id="4" name="Graf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0.71967</cdr:x>
      <cdr:y>0.4789</cdr:y>
    </cdr:from>
    <cdr:to>
      <cdr:x>0.95956</cdr:x>
      <cdr:y>0.56621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3886200" y="1724025"/>
          <a:ext cx="1295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144000" rtlCol="0"/>
        <a:lstStyle xmlns:a="http://schemas.openxmlformats.org/drawingml/2006/main"/>
        <a:p xmlns:a="http://schemas.openxmlformats.org/drawingml/2006/main">
          <a:pPr algn="l"/>
          <a:r>
            <a:rPr lang="cs-CZ" sz="1400">
              <a:solidFill>
                <a:srgbClr val="FF0000"/>
              </a:solidFill>
            </a:rPr>
            <a:t>m</a:t>
          </a:r>
          <a:r>
            <a:rPr lang="cs-CZ" sz="1400" baseline="0">
              <a:solidFill>
                <a:srgbClr val="FF0000"/>
              </a:solidFill>
            </a:rPr>
            <a:t> = 10.1 ± 0.1</a:t>
          </a:r>
        </a:p>
        <a:p xmlns:a="http://schemas.openxmlformats.org/drawingml/2006/main">
          <a:pPr algn="ctr"/>
          <a:endParaRPr lang="cs-CZ" sz="1400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0.71967</cdr:x>
      <cdr:y>0.4789</cdr:y>
    </cdr:from>
    <cdr:to>
      <cdr:x>0.95956</cdr:x>
      <cdr:y>0.63235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3886218" y="1724040"/>
          <a:ext cx="1295406" cy="5524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144000" rtlCol="0"/>
        <a:lstStyle xmlns:a="http://schemas.openxmlformats.org/drawingml/2006/main"/>
        <a:p xmlns:a="http://schemas.openxmlformats.org/drawingml/2006/main">
          <a:pPr algn="l"/>
          <a:r>
            <a:rPr lang="cs-CZ" sz="1400">
              <a:solidFill>
                <a:srgbClr val="FF0000"/>
              </a:solidFill>
            </a:rPr>
            <a:t>m</a:t>
          </a:r>
          <a:r>
            <a:rPr lang="cs-CZ" sz="1400" baseline="0">
              <a:solidFill>
                <a:srgbClr val="FF0000"/>
              </a:solidFill>
            </a:rPr>
            <a:t> = 10.5 ± 0.3</a:t>
          </a:r>
        </a:p>
        <a:p xmlns:a="http://schemas.openxmlformats.org/drawingml/2006/main">
          <a:pPr algn="l"/>
          <a:r>
            <a:rPr lang="cs-CZ" sz="1400" baseline="0">
              <a:solidFill>
                <a:srgbClr val="FF0000"/>
              </a:solidFill>
            </a:rPr>
            <a:t>b = -5 ± 3</a:t>
          </a:r>
        </a:p>
        <a:p xmlns:a="http://schemas.openxmlformats.org/drawingml/2006/main">
          <a:pPr algn="ctr"/>
          <a:endParaRPr lang="cs-CZ" sz="1400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D1" workbookViewId="0">
      <selection activeCell="AA30" sqref="AA30"/>
    </sheetView>
  </sheetViews>
  <sheetFormatPr defaultRowHeight="15" x14ac:dyDescent="0.25"/>
  <cols>
    <col min="9" max="10" width="9.140625" customWidth="1"/>
    <col min="27" max="28" width="10.7109375" customWidth="1"/>
  </cols>
  <sheetData>
    <row r="1" spans="1:28" x14ac:dyDescent="0.25">
      <c r="A1" s="8" t="s">
        <v>2</v>
      </c>
      <c r="B1" s="8"/>
      <c r="D1" s="9" t="s">
        <v>3</v>
      </c>
      <c r="E1" s="9"/>
      <c r="F1" s="3"/>
    </row>
    <row r="2" spans="1:28" x14ac:dyDescent="0.25">
      <c r="A2" s="5" t="s">
        <v>0</v>
      </c>
      <c r="B2" s="5" t="s">
        <v>1</v>
      </c>
      <c r="D2" s="4" t="s">
        <v>0</v>
      </c>
      <c r="E2" s="4" t="s">
        <v>1</v>
      </c>
      <c r="F2" s="4" t="s">
        <v>4</v>
      </c>
      <c r="AA2" t="s">
        <v>18</v>
      </c>
      <c r="AB2" t="s">
        <v>19</v>
      </c>
    </row>
    <row r="3" spans="1:28" x14ac:dyDescent="0.25">
      <c r="A3">
        <v>1</v>
      </c>
      <c r="B3">
        <f t="shared" ref="B3:B26" si="0">10*A3</f>
        <v>10</v>
      </c>
      <c r="D3" s="1">
        <f t="shared" ref="D3:D22" ca="1" si="1">A3+RAND()*0.2</f>
        <v>1.0038019759299481</v>
      </c>
      <c r="E3" s="1">
        <f ca="1">B3*(1+2*(RAND()-0.5)*0.1)</f>
        <v>9.8111990702177998</v>
      </c>
      <c r="F3" s="1">
        <f ca="1">(0.05+RAND()*0.05)*B3</f>
        <v>0.98406008757277397</v>
      </c>
      <c r="AA3" s="7">
        <f ca="1">D3*E3/(F3^2)</f>
        <v>10.170139233231756</v>
      </c>
      <c r="AB3" s="7">
        <f ca="1">D3^2/(F3^2)</f>
        <v>1.0405258098156294</v>
      </c>
    </row>
    <row r="4" spans="1:28" x14ac:dyDescent="0.25">
      <c r="A4">
        <v>2</v>
      </c>
      <c r="B4">
        <f t="shared" si="0"/>
        <v>20</v>
      </c>
      <c r="D4" s="1">
        <f t="shared" ca="1" si="1"/>
        <v>2.0088941091266954</v>
      </c>
      <c r="E4" s="1">
        <f t="shared" ref="E4:E22" ca="1" si="2">B4*(1+2*(RAND()-0.5)*0.1)</f>
        <v>21.526912775106783</v>
      </c>
      <c r="F4" s="1">
        <f t="shared" ref="F4:F22" ca="1" si="3">(0.05+RAND()*0.05)*B4</f>
        <v>1.5352815807842435</v>
      </c>
      <c r="AA4" s="7">
        <f t="shared" ref="AA4:AA26" ca="1" si="4">D4*E4/(F4^2)</f>
        <v>18.346900984912264</v>
      </c>
      <c r="AB4" s="7">
        <f t="shared" ref="AB4:AB26" ca="1" si="5">D4^2/(F4^2)</f>
        <v>1.712135023464282</v>
      </c>
    </row>
    <row r="5" spans="1:28" x14ac:dyDescent="0.25">
      <c r="A5">
        <v>3</v>
      </c>
      <c r="B5">
        <f t="shared" si="0"/>
        <v>30</v>
      </c>
      <c r="D5" s="1">
        <f t="shared" ca="1" si="1"/>
        <v>3.1961345329550004</v>
      </c>
      <c r="E5" s="1">
        <f t="shared" ca="1" si="2"/>
        <v>27.410655564394812</v>
      </c>
      <c r="F5" s="1">
        <f t="shared" ca="1" si="3"/>
        <v>2.7389531654989838</v>
      </c>
      <c r="AA5" s="7">
        <f t="shared" ca="1" si="4"/>
        <v>11.678182602248494</v>
      </c>
      <c r="AB5" s="7">
        <f t="shared" ca="1" si="5"/>
        <v>1.3616982858915725</v>
      </c>
    </row>
    <row r="6" spans="1:28" x14ac:dyDescent="0.25">
      <c r="A6">
        <v>4</v>
      </c>
      <c r="B6">
        <f t="shared" si="0"/>
        <v>40</v>
      </c>
      <c r="D6" s="1">
        <f t="shared" ca="1" si="1"/>
        <v>4.0109278681839404</v>
      </c>
      <c r="E6" s="1">
        <f t="shared" ca="1" si="2"/>
        <v>40.610872508561194</v>
      </c>
      <c r="F6" s="1">
        <f t="shared" ca="1" si="3"/>
        <v>3.6207559443973993</v>
      </c>
      <c r="AA6" s="7">
        <f t="shared" ca="1" si="4"/>
        <v>12.424778846487735</v>
      </c>
      <c r="AB6" s="7">
        <f t="shared" ca="1" si="5"/>
        <v>1.2271317667674897</v>
      </c>
    </row>
    <row r="7" spans="1:28" x14ac:dyDescent="0.25">
      <c r="A7">
        <v>5</v>
      </c>
      <c r="B7">
        <f t="shared" si="0"/>
        <v>50</v>
      </c>
      <c r="D7" s="1">
        <f t="shared" ca="1" si="1"/>
        <v>5.1022885311562787</v>
      </c>
      <c r="E7" s="1">
        <f t="shared" ca="1" si="2"/>
        <v>47.026094163870631</v>
      </c>
      <c r="F7" s="1">
        <f t="shared" ca="1" si="3"/>
        <v>4.1850923646746967</v>
      </c>
      <c r="AA7" s="7">
        <f t="shared" ca="1" si="4"/>
        <v>13.699156547760763</v>
      </c>
      <c r="AB7" s="7">
        <f t="shared" ca="1" si="5"/>
        <v>1.4863460506965713</v>
      </c>
    </row>
    <row r="8" spans="1:28" x14ac:dyDescent="0.25">
      <c r="A8">
        <v>6</v>
      </c>
      <c r="B8">
        <f t="shared" si="0"/>
        <v>60</v>
      </c>
      <c r="D8" s="1">
        <f t="shared" ca="1" si="1"/>
        <v>6.0028380234895238</v>
      </c>
      <c r="E8" s="1">
        <f t="shared" ca="1" si="2"/>
        <v>60.836997197602734</v>
      </c>
      <c r="F8" s="1">
        <f t="shared" ca="1" si="3"/>
        <v>5.2218097947385615</v>
      </c>
      <c r="AA8" s="7">
        <f t="shared" ca="1" si="4"/>
        <v>13.393136579757797</v>
      </c>
      <c r="AB8" s="7">
        <f t="shared" ca="1" si="5"/>
        <v>1.3215121261429803</v>
      </c>
    </row>
    <row r="9" spans="1:28" x14ac:dyDescent="0.25">
      <c r="A9">
        <v>7</v>
      </c>
      <c r="B9">
        <f t="shared" si="0"/>
        <v>70</v>
      </c>
      <c r="D9" s="1">
        <f t="shared" ca="1" si="1"/>
        <v>7.0611470414665929</v>
      </c>
      <c r="E9" s="1">
        <f t="shared" ca="1" si="2"/>
        <v>74.30104950179296</v>
      </c>
      <c r="F9" s="1">
        <f t="shared" ca="1" si="3"/>
        <v>3.5222001568743133</v>
      </c>
      <c r="AA9" s="7">
        <f t="shared" ca="1" si="4"/>
        <v>42.290433739786017</v>
      </c>
      <c r="AB9" s="7">
        <f t="shared" ca="1" si="5"/>
        <v>4.0190410914293073</v>
      </c>
    </row>
    <row r="10" spans="1:28" x14ac:dyDescent="0.25">
      <c r="A10">
        <v>8</v>
      </c>
      <c r="B10">
        <f t="shared" si="0"/>
        <v>80</v>
      </c>
      <c r="D10" s="1">
        <f t="shared" ca="1" si="1"/>
        <v>8.1028684017384691</v>
      </c>
      <c r="E10" s="1">
        <f t="shared" ca="1" si="2"/>
        <v>86.663446162244767</v>
      </c>
      <c r="F10" s="1">
        <f t="shared" ca="1" si="3"/>
        <v>4.0085746473176034</v>
      </c>
      <c r="AA10" s="7">
        <f t="shared" ca="1" si="4"/>
        <v>43.701343593877958</v>
      </c>
      <c r="AB10" s="7">
        <f t="shared" ca="1" si="5"/>
        <v>4.0859930201416024</v>
      </c>
    </row>
    <row r="11" spans="1:28" x14ac:dyDescent="0.25">
      <c r="A11">
        <v>9</v>
      </c>
      <c r="B11">
        <f t="shared" si="0"/>
        <v>90</v>
      </c>
      <c r="D11" s="1">
        <f t="shared" ca="1" si="1"/>
        <v>9.0786860487993479</v>
      </c>
      <c r="E11" s="1">
        <f t="shared" ca="1" si="2"/>
        <v>92.718992307571995</v>
      </c>
      <c r="F11" s="1">
        <f t="shared" ca="1" si="3"/>
        <v>8.6397731916907166</v>
      </c>
      <c r="AA11" s="7">
        <f t="shared" ca="1" si="4"/>
        <v>11.276829588216263</v>
      </c>
      <c r="AB11" s="7">
        <f t="shared" ca="1" si="5"/>
        <v>1.1041836511511116</v>
      </c>
    </row>
    <row r="12" spans="1:28" x14ac:dyDescent="0.25">
      <c r="A12">
        <v>10</v>
      </c>
      <c r="B12">
        <f t="shared" si="0"/>
        <v>100</v>
      </c>
      <c r="D12" s="1">
        <f t="shared" ca="1" si="1"/>
        <v>10.122300068501778</v>
      </c>
      <c r="E12" s="1">
        <f t="shared" ca="1" si="2"/>
        <v>94.913675589263107</v>
      </c>
      <c r="F12" s="1">
        <f t="shared" ca="1" si="3"/>
        <v>5.8967793823189769</v>
      </c>
      <c r="AA12" s="7">
        <f t="shared" ca="1" si="4"/>
        <v>27.629831738075147</v>
      </c>
      <c r="AB12" s="7">
        <f t="shared" ca="1" si="5"/>
        <v>2.9466506903105176</v>
      </c>
    </row>
    <row r="13" spans="1:28" x14ac:dyDescent="0.25">
      <c r="A13">
        <v>11</v>
      </c>
      <c r="B13">
        <f t="shared" si="0"/>
        <v>110</v>
      </c>
      <c r="D13" s="1">
        <f t="shared" ca="1" si="1"/>
        <v>11.062096905632959</v>
      </c>
      <c r="E13" s="1">
        <f t="shared" ca="1" si="2"/>
        <v>103.28690885040417</v>
      </c>
      <c r="F13" s="1">
        <f t="shared" ca="1" si="3"/>
        <v>10.242403728492658</v>
      </c>
      <c r="AA13" s="7">
        <f t="shared" ca="1" si="4"/>
        <v>10.891280860592445</v>
      </c>
      <c r="AB13" s="7">
        <f t="shared" ca="1" si="5"/>
        <v>1.1664634526030517</v>
      </c>
    </row>
    <row r="14" spans="1:28" x14ac:dyDescent="0.25">
      <c r="A14">
        <v>12</v>
      </c>
      <c r="B14">
        <f t="shared" si="0"/>
        <v>120</v>
      </c>
      <c r="D14" s="1">
        <f t="shared" ca="1" si="1"/>
        <v>12.035573559146236</v>
      </c>
      <c r="E14" s="1">
        <f t="shared" ca="1" si="2"/>
        <v>114.59453254924246</v>
      </c>
      <c r="F14" s="1">
        <f t="shared" ca="1" si="3"/>
        <v>6.62545728035471</v>
      </c>
      <c r="AA14" s="7">
        <f t="shared" ca="1" si="4"/>
        <v>31.419478530804636</v>
      </c>
      <c r="AB14" s="7">
        <f t="shared" ca="1" si="5"/>
        <v>3.2999082646898494</v>
      </c>
    </row>
    <row r="15" spans="1:28" x14ac:dyDescent="0.25">
      <c r="A15">
        <v>13</v>
      </c>
      <c r="B15">
        <f t="shared" si="0"/>
        <v>130</v>
      </c>
      <c r="D15" s="1">
        <f t="shared" ca="1" si="1"/>
        <v>13.015702895835183</v>
      </c>
      <c r="E15" s="1">
        <f t="shared" ca="1" si="2"/>
        <v>122.35651008395266</v>
      </c>
      <c r="F15" s="1">
        <f t="shared" ca="1" si="3"/>
        <v>7.0756814856421242</v>
      </c>
      <c r="AA15" s="7">
        <f t="shared" ca="1" si="4"/>
        <v>31.809596368410435</v>
      </c>
      <c r="AB15" s="7">
        <f t="shared" ca="1" si="5"/>
        <v>3.3837533882226039</v>
      </c>
    </row>
    <row r="16" spans="1:28" x14ac:dyDescent="0.25">
      <c r="A16">
        <v>14</v>
      </c>
      <c r="B16">
        <f t="shared" si="0"/>
        <v>140</v>
      </c>
      <c r="D16" s="1">
        <f t="shared" ca="1" si="1"/>
        <v>14.017096772915828</v>
      </c>
      <c r="E16" s="1">
        <f t="shared" ca="1" si="2"/>
        <v>151.32859410522062</v>
      </c>
      <c r="F16" s="1">
        <f t="shared" ca="1" si="3"/>
        <v>12.014242154572559</v>
      </c>
      <c r="AA16" s="7">
        <f t="shared" ca="1" si="4"/>
        <v>14.695565630798242</v>
      </c>
      <c r="AB16" s="7">
        <f t="shared" ca="1" si="5"/>
        <v>1.361204515231325</v>
      </c>
    </row>
    <row r="17" spans="1:28" x14ac:dyDescent="0.25">
      <c r="A17">
        <v>15</v>
      </c>
      <c r="B17">
        <f t="shared" si="0"/>
        <v>150</v>
      </c>
      <c r="D17" s="1">
        <f t="shared" ca="1" si="1"/>
        <v>15.178628902472102</v>
      </c>
      <c r="E17" s="1">
        <f t="shared" ca="1" si="2"/>
        <v>147.0028788085998</v>
      </c>
      <c r="F17" s="1">
        <f t="shared" ca="1" si="3"/>
        <v>10.082588614782797</v>
      </c>
      <c r="AA17" s="7">
        <f t="shared" ca="1" si="4"/>
        <v>21.948977212294235</v>
      </c>
      <c r="AB17" s="7">
        <f t="shared" ca="1" si="5"/>
        <v>2.266318745553308</v>
      </c>
    </row>
    <row r="18" spans="1:28" x14ac:dyDescent="0.25">
      <c r="A18">
        <v>16</v>
      </c>
      <c r="B18">
        <f t="shared" si="0"/>
        <v>160</v>
      </c>
      <c r="D18" s="1">
        <f t="shared" ca="1" si="1"/>
        <v>16.108432484453843</v>
      </c>
      <c r="E18" s="1">
        <f t="shared" ca="1" si="2"/>
        <v>165.36236723960346</v>
      </c>
      <c r="F18" s="1">
        <f t="shared" ca="1" si="3"/>
        <v>12.297839342755507</v>
      </c>
      <c r="AA18" s="7">
        <f t="shared" ca="1" si="4"/>
        <v>17.612959302658375</v>
      </c>
      <c r="AB18" s="7">
        <f t="shared" ca="1" si="5"/>
        <v>1.7157299482004322</v>
      </c>
    </row>
    <row r="19" spans="1:28" x14ac:dyDescent="0.25">
      <c r="A19">
        <v>17</v>
      </c>
      <c r="B19">
        <f t="shared" si="0"/>
        <v>170</v>
      </c>
      <c r="D19" s="1">
        <f t="shared" ca="1" si="1"/>
        <v>17.018411646265566</v>
      </c>
      <c r="E19" s="1">
        <f t="shared" ca="1" si="2"/>
        <v>161.41783453528521</v>
      </c>
      <c r="F19" s="1">
        <f t="shared" ca="1" si="3"/>
        <v>15.689904244501385</v>
      </c>
      <c r="AA19" s="7">
        <f t="shared" ca="1" si="4"/>
        <v>11.159120182976679</v>
      </c>
      <c r="AB19" s="7">
        <f t="shared" ca="1" si="5"/>
        <v>1.1765149831850448</v>
      </c>
    </row>
    <row r="20" spans="1:28" x14ac:dyDescent="0.25">
      <c r="A20">
        <v>18</v>
      </c>
      <c r="B20">
        <f t="shared" si="0"/>
        <v>180</v>
      </c>
      <c r="D20" s="1">
        <f t="shared" ca="1" si="1"/>
        <v>18.023091643573796</v>
      </c>
      <c r="E20" s="1">
        <f t="shared" ca="1" si="2"/>
        <v>162.23642604581593</v>
      </c>
      <c r="F20" s="1">
        <f t="shared" ca="1" si="3"/>
        <v>11.357198767895277</v>
      </c>
      <c r="AA20" s="7">
        <f t="shared" ca="1" si="4"/>
        <v>22.66914854294582</v>
      </c>
      <c r="AB20" s="7">
        <f t="shared" ca="1" si="5"/>
        <v>2.5183502350817273</v>
      </c>
    </row>
    <row r="21" spans="1:28" x14ac:dyDescent="0.25">
      <c r="A21">
        <v>19</v>
      </c>
      <c r="B21">
        <f t="shared" si="0"/>
        <v>190</v>
      </c>
      <c r="D21" s="1">
        <f t="shared" ca="1" si="1"/>
        <v>19.051165320553206</v>
      </c>
      <c r="E21" s="1">
        <f t="shared" ca="1" si="2"/>
        <v>198.66129798122944</v>
      </c>
      <c r="F21" s="1">
        <f t="shared" ca="1" si="3"/>
        <v>11.757428309620209</v>
      </c>
      <c r="AA21" s="7">
        <f t="shared" ca="1" si="4"/>
        <v>27.37853058683039</v>
      </c>
      <c r="AB21" s="7">
        <f t="shared" ca="1" si="5"/>
        <v>2.6255386315497198</v>
      </c>
    </row>
    <row r="22" spans="1:28" x14ac:dyDescent="0.25">
      <c r="A22">
        <v>20</v>
      </c>
      <c r="B22">
        <f t="shared" si="0"/>
        <v>200</v>
      </c>
      <c r="D22" s="1">
        <f t="shared" ca="1" si="1"/>
        <v>20.087230720216493</v>
      </c>
      <c r="E22" s="1">
        <f t="shared" ca="1" si="2"/>
        <v>218.30441230892689</v>
      </c>
      <c r="F22" s="1">
        <f t="shared" ca="1" si="3"/>
        <v>17.919458372710842</v>
      </c>
      <c r="I22" s="3" t="s">
        <v>5</v>
      </c>
      <c r="AA22" s="7">
        <f t="shared" ca="1" si="4"/>
        <v>13.656292936919433</v>
      </c>
      <c r="AB22" s="7">
        <f t="shared" ca="1" si="5"/>
        <v>1.2565806806441091</v>
      </c>
    </row>
    <row r="23" spans="1:28" x14ac:dyDescent="0.25">
      <c r="A23">
        <v>21</v>
      </c>
      <c r="B23">
        <f t="shared" si="0"/>
        <v>210</v>
      </c>
      <c r="D23" s="1">
        <f t="shared" ref="D23:D26" ca="1" si="6">A23+RAND()*0.2</f>
        <v>21.023369797000765</v>
      </c>
      <c r="E23" s="1">
        <f t="shared" ref="E23:E26" ca="1" si="7">B23*(1+2*(RAND()-0.5)*0.1)</f>
        <v>196.67843426536555</v>
      </c>
      <c r="F23" s="1">
        <f t="shared" ref="F23:F26" ca="1" si="8">(0.05+RAND()*0.05)*B23</f>
        <v>19.051445730791627</v>
      </c>
      <c r="H23" t="s">
        <v>7</v>
      </c>
      <c r="I23" s="3">
        <f t="array" aca="1" ref="I23:I27" ca="1">LINEST(E3:E26,D3:D26,FALSE,TRUE)</f>
        <v>9.9877003871475729</v>
      </c>
      <c r="AA23" s="7">
        <f t="shared" ca="1" si="4"/>
        <v>11.392084452820562</v>
      </c>
      <c r="AB23" s="7">
        <f t="shared" ca="1" si="5"/>
        <v>1.2177237687746072</v>
      </c>
    </row>
    <row r="24" spans="1:28" x14ac:dyDescent="0.25">
      <c r="A24">
        <v>22</v>
      </c>
      <c r="B24">
        <f t="shared" si="0"/>
        <v>220</v>
      </c>
      <c r="D24" s="1">
        <f t="shared" ca="1" si="6"/>
        <v>22.173641646799116</v>
      </c>
      <c r="E24" s="1">
        <f t="shared" ca="1" si="7"/>
        <v>205.12682763224888</v>
      </c>
      <c r="F24" s="1">
        <f t="shared" ca="1" si="8"/>
        <v>16.923268293238674</v>
      </c>
      <c r="H24" t="s">
        <v>8</v>
      </c>
      <c r="I24" s="3">
        <f ca="1"/>
        <v>0.13840679748204937</v>
      </c>
      <c r="AA24" s="7">
        <f t="shared" ca="1" si="4"/>
        <v>15.881481347974331</v>
      </c>
      <c r="AB24" s="7">
        <f t="shared" ca="1" si="5"/>
        <v>1.7167441250621862</v>
      </c>
    </row>
    <row r="25" spans="1:28" x14ac:dyDescent="0.25">
      <c r="A25">
        <v>23</v>
      </c>
      <c r="B25">
        <f t="shared" si="0"/>
        <v>230</v>
      </c>
      <c r="D25" s="1">
        <f t="shared" ca="1" si="6"/>
        <v>23.087076321717468</v>
      </c>
      <c r="E25" s="1">
        <f t="shared" ca="1" si="7"/>
        <v>252.24462275478101</v>
      </c>
      <c r="F25" s="1">
        <f t="shared" ca="1" si="8"/>
        <v>12.245587889536573</v>
      </c>
      <c r="H25" s="2" t="s">
        <v>9</v>
      </c>
      <c r="I25">
        <f ca="1"/>
        <v>0.99560258272036117</v>
      </c>
      <c r="L25" t="s">
        <v>12</v>
      </c>
      <c r="AA25" s="7">
        <f t="shared" ca="1" si="4"/>
        <v>38.835739220502163</v>
      </c>
      <c r="AB25" s="7">
        <f t="shared" ca="1" si="5"/>
        <v>3.5545006494179296</v>
      </c>
    </row>
    <row r="26" spans="1:28" x14ac:dyDescent="0.25">
      <c r="A26">
        <v>24</v>
      </c>
      <c r="B26">
        <f t="shared" si="0"/>
        <v>240</v>
      </c>
      <c r="D26" s="1">
        <f t="shared" ca="1" si="6"/>
        <v>24.006286596080727</v>
      </c>
      <c r="E26" s="1">
        <f t="shared" ca="1" si="7"/>
        <v>246.99620627371101</v>
      </c>
      <c r="F26" s="1">
        <f t="shared" ca="1" si="8"/>
        <v>18.132118735866968</v>
      </c>
      <c r="H26" s="2" t="s">
        <v>10</v>
      </c>
      <c r="I26">
        <f ca="1"/>
        <v>5207.3428438543742</v>
      </c>
      <c r="L26" t="s">
        <v>13</v>
      </c>
      <c r="AA26" s="7">
        <f t="shared" ca="1" si="4"/>
        <v>18.035083638307064</v>
      </c>
      <c r="AB26" s="7">
        <f t="shared" ca="1" si="5"/>
        <v>1.7528827391207069</v>
      </c>
    </row>
    <row r="27" spans="1:28" x14ac:dyDescent="0.25">
      <c r="H27" s="2" t="s">
        <v>11</v>
      </c>
      <c r="I27">
        <f ca="1"/>
        <v>492852.12639561947</v>
      </c>
      <c r="L27" t="s">
        <v>14</v>
      </c>
    </row>
    <row r="28" spans="1:28" x14ac:dyDescent="0.25">
      <c r="Z28" t="s">
        <v>20</v>
      </c>
      <c r="AA28" s="6">
        <f ca="1">SUM(AA3:AA26)/SUM(AB3:AB26)</f>
        <v>9.9761089715536446</v>
      </c>
    </row>
    <row r="29" spans="1:28" x14ac:dyDescent="0.25">
      <c r="I29" s="3" t="s">
        <v>5</v>
      </c>
      <c r="J29" s="3" t="s">
        <v>6</v>
      </c>
      <c r="Z29" t="s">
        <v>21</v>
      </c>
      <c r="AA29" s="6">
        <f ca="1">SQRT(1/SUM(AB3:AB26))</f>
        <v>0.14239665067962812</v>
      </c>
    </row>
    <row r="30" spans="1:28" x14ac:dyDescent="0.25">
      <c r="H30" t="s">
        <v>7</v>
      </c>
      <c r="I30" s="3">
        <f t="array" aca="1" ref="I30:J34" ca="1">LINEST(E3:E26,D3:D26,TRUE,TRUE)</f>
        <v>10.103955371913345</v>
      </c>
      <c r="J30" s="3">
        <f ca="1"/>
        <v>-1.9045746240995101</v>
      </c>
    </row>
    <row r="31" spans="1:28" x14ac:dyDescent="0.25">
      <c r="H31" t="s">
        <v>8</v>
      </c>
      <c r="I31" s="3">
        <f ca="1"/>
        <v>0.29181620974556605</v>
      </c>
      <c r="J31" s="3">
        <f ca="1"/>
        <v>4.1869387041471828</v>
      </c>
    </row>
    <row r="32" spans="1:28" x14ac:dyDescent="0.25">
      <c r="H32" s="2" t="s">
        <v>9</v>
      </c>
      <c r="I32">
        <f ca="1"/>
        <v>0.98197973422780782</v>
      </c>
      <c r="J32">
        <f ca="1"/>
        <v>9.9007930744611183</v>
      </c>
      <c r="L32" t="s">
        <v>12</v>
      </c>
      <c r="O32" t="s">
        <v>17</v>
      </c>
    </row>
    <row r="33" spans="8:15" x14ac:dyDescent="0.25">
      <c r="H33" s="2" t="s">
        <v>10</v>
      </c>
      <c r="I33">
        <f ca="1"/>
        <v>1198.8476988141401</v>
      </c>
      <c r="J33">
        <f ca="1"/>
        <v>22</v>
      </c>
      <c r="L33" t="s">
        <v>13</v>
      </c>
      <c r="O33" t="s">
        <v>16</v>
      </c>
    </row>
    <row r="34" spans="8:15" x14ac:dyDescent="0.25">
      <c r="H34" s="2" t="s">
        <v>11</v>
      </c>
      <c r="I34">
        <f ca="1"/>
        <v>117517.88906956511</v>
      </c>
      <c r="J34">
        <f ca="1"/>
        <v>2156.5654770725396</v>
      </c>
      <c r="L34" t="s">
        <v>14</v>
      </c>
      <c r="O34" t="s">
        <v>15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2019-12-16T14:34:21Z</dcterms:modified>
</cp:coreProperties>
</file>