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8755" windowHeight="1438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29" i="1" l="1"/>
  <c r="E7" i="1" l="1"/>
  <c r="C25" i="1"/>
  <c r="C26" i="1" s="1"/>
  <c r="C27" i="1" s="1"/>
  <c r="B25" i="1"/>
  <c r="B26" i="1" s="1"/>
  <c r="B27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3" i="1"/>
  <c r="E2" i="1"/>
  <c r="C24" i="1"/>
  <c r="B24" i="1"/>
  <c r="B28" i="1" s="1"/>
  <c r="B30" i="1" l="1"/>
  <c r="E24" i="1"/>
  <c r="H6" i="1" s="1"/>
  <c r="H10" i="1" s="1"/>
  <c r="E25" i="1"/>
  <c r="E26" i="1" s="1"/>
  <c r="E27" i="1" s="1"/>
  <c r="H7" i="1" l="1"/>
  <c r="H11" i="1" s="1"/>
  <c r="H12" i="1" s="1"/>
</calcChain>
</file>

<file path=xl/sharedStrings.xml><?xml version="1.0" encoding="utf-8"?>
<sst xmlns="http://schemas.openxmlformats.org/spreadsheetml/2006/main" count="37" uniqueCount="22">
  <si>
    <t>I(A)</t>
  </si>
  <si>
    <t>U(V)</t>
  </si>
  <si>
    <t>mean</t>
  </si>
  <si>
    <t>R(Ohm)</t>
  </si>
  <si>
    <t>st dev</t>
  </si>
  <si>
    <t>err-mean</t>
  </si>
  <si>
    <t>R</t>
  </si>
  <si>
    <t>Ohm</t>
  </si>
  <si>
    <t>err-R</t>
  </si>
  <si>
    <t>d=</t>
  </si>
  <si>
    <t>mm</t>
  </si>
  <si>
    <t>l=</t>
  </si>
  <si>
    <t>err-d=</t>
  </si>
  <si>
    <t>err-l=</t>
  </si>
  <si>
    <t>rho=</t>
  </si>
  <si>
    <t>m</t>
  </si>
  <si>
    <t>Ohm m</t>
  </si>
  <si>
    <t>err-rho=</t>
  </si>
  <si>
    <t>po zaokrouhlení</t>
  </si>
  <si>
    <t>1e-6 Ohm m</t>
  </si>
  <si>
    <t>rel-err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</si>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</sst>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B29" sqref="B29"/>
    </sheetView>
  </sheetViews>
  <sheetFormatPr defaultRowHeight="15" x14ac:dyDescent="0.25"/>
  <cols>
    <col min="8" max="8" width="12" bestFit="1" customWidth="1"/>
  </cols>
  <sheetData>
    <row r="1" spans="2:9" x14ac:dyDescent="0.25">
      <c r="B1" t="s">
        <v>1</v>
      </c>
      <c r="C1" t="s">
        <v>0</v>
      </c>
      <c r="E1" t="s">
        <v>3</v>
      </c>
      <c r="G1" t="s">
        <v>11</v>
      </c>
      <c r="H1">
        <v>0.625</v>
      </c>
      <c r="I1" t="s">
        <v>15</v>
      </c>
    </row>
    <row r="2" spans="2:9" x14ac:dyDescent="0.25">
      <c r="B2" s="2">
        <v>0.14079730617392</v>
      </c>
      <c r="C2" s="2">
        <v>0.60146939742772743</v>
      </c>
      <c r="E2">
        <f>B2/C2</f>
        <v>0.23408889425806273</v>
      </c>
      <c r="G2" t="s">
        <v>13</v>
      </c>
      <c r="H2">
        <v>2E-3</v>
      </c>
      <c r="I2" t="s">
        <v>15</v>
      </c>
    </row>
    <row r="3" spans="2:9" x14ac:dyDescent="0.25">
      <c r="B3" s="2">
        <v>0.10394849225385105</v>
      </c>
      <c r="C3" s="2">
        <v>0.45383643810350227</v>
      </c>
      <c r="E3">
        <f t="shared" ref="E3:E21" si="0">B3/C3</f>
        <v>0.22904395400297162</v>
      </c>
      <c r="G3" t="s">
        <v>9</v>
      </c>
      <c r="H3">
        <v>1.8</v>
      </c>
      <c r="I3" t="s">
        <v>10</v>
      </c>
    </row>
    <row r="4" spans="2:9" x14ac:dyDescent="0.25">
      <c r="B4" s="2">
        <v>0.10969676982340867</v>
      </c>
      <c r="C4" s="2">
        <v>0.55420877160530424</v>
      </c>
      <c r="E4">
        <f t="shared" si="0"/>
        <v>0.19793401953142017</v>
      </c>
      <c r="G4" t="s">
        <v>12</v>
      </c>
      <c r="H4">
        <v>0.1</v>
      </c>
      <c r="I4" t="s">
        <v>10</v>
      </c>
    </row>
    <row r="5" spans="2:9" x14ac:dyDescent="0.25">
      <c r="B5" s="2">
        <v>0.11192878439619097</v>
      </c>
      <c r="C5" s="2">
        <v>0.50142366724999532</v>
      </c>
      <c r="E5">
        <f t="shared" si="0"/>
        <v>0.22322198114431349</v>
      </c>
    </row>
    <row r="6" spans="2:9" x14ac:dyDescent="0.25">
      <c r="B6" s="2">
        <v>0.1105872392281933</v>
      </c>
      <c r="C6" s="2">
        <v>0.56633945884769243</v>
      </c>
      <c r="E6">
        <f t="shared" si="0"/>
        <v>0.19526670356538567</v>
      </c>
      <c r="G6" t="s">
        <v>14</v>
      </c>
      <c r="H6">
        <f>(PI()*E24*H3/1000^2)/(4*H1)</f>
        <v>4.7001772976648106E-7</v>
      </c>
      <c r="I6" t="s">
        <v>16</v>
      </c>
    </row>
    <row r="7" spans="2:9" x14ac:dyDescent="0.25">
      <c r="B7" s="2">
        <v>0.11661280613745652</v>
      </c>
      <c r="C7" s="2">
        <v>0.50479959372106387</v>
      </c>
      <c r="E7">
        <f>B7/C7</f>
        <v>0.23100812201107482</v>
      </c>
      <c r="G7" t="s">
        <v>17</v>
      </c>
      <c r="H7">
        <f>SQRT((E26/E24)^2+4*(H4/H3)^2+(H2/H1)^2)*H6</f>
        <v>5.4428660389684841E-8</v>
      </c>
      <c r="I7" t="s">
        <v>16</v>
      </c>
    </row>
    <row r="8" spans="2:9" x14ac:dyDescent="0.25">
      <c r="B8" s="2">
        <v>0.10846330041057656</v>
      </c>
      <c r="C8" s="2">
        <v>0.4111795360036824</v>
      </c>
      <c r="E8">
        <f t="shared" si="0"/>
        <v>0.26378574543068989</v>
      </c>
    </row>
    <row r="9" spans="2:9" x14ac:dyDescent="0.25">
      <c r="B9" s="2">
        <v>9.7840423150295244E-2</v>
      </c>
      <c r="C9" s="2">
        <v>0.49667648544397558</v>
      </c>
      <c r="E9">
        <f t="shared" si="0"/>
        <v>0.19699024620188407</v>
      </c>
      <c r="G9" t="s">
        <v>18</v>
      </c>
    </row>
    <row r="10" spans="2:9" x14ac:dyDescent="0.25">
      <c r="B10" s="2">
        <v>8.716981456667322E-2</v>
      </c>
      <c r="C10" s="2">
        <v>0.4983700898173794</v>
      </c>
      <c r="E10">
        <f t="shared" si="0"/>
        <v>0.17490980367344147</v>
      </c>
      <c r="G10" s="1" t="s">
        <v>14</v>
      </c>
      <c r="H10" s="1">
        <f>ROUND(H6*1000000,2)</f>
        <v>0.47</v>
      </c>
      <c r="I10" s="1" t="s">
        <v>19</v>
      </c>
    </row>
    <row r="11" spans="2:9" x14ac:dyDescent="0.25">
      <c r="B11" s="2">
        <v>9.4394261429086329E-2</v>
      </c>
      <c r="C11" s="2">
        <v>0.46523856107347494</v>
      </c>
      <c r="E11">
        <f t="shared" si="0"/>
        <v>0.20289431987598869</v>
      </c>
      <c r="G11" s="1" t="s">
        <v>17</v>
      </c>
      <c r="H11" s="1">
        <f>ROUND(H7*1000000,2)</f>
        <v>0.05</v>
      </c>
      <c r="I11" s="1" t="s">
        <v>19</v>
      </c>
    </row>
    <row r="12" spans="2:9" x14ac:dyDescent="0.25">
      <c r="B12" s="2">
        <v>0.15138389045862613</v>
      </c>
      <c r="C12" s="2">
        <v>0.66835478461430309</v>
      </c>
      <c r="E12">
        <f t="shared" si="0"/>
        <v>0.22650229181195639</v>
      </c>
      <c r="G12" t="s">
        <v>20</v>
      </c>
      <c r="H12">
        <f>ROUND(H11/H10*100,2)</f>
        <v>10.64</v>
      </c>
      <c r="I12" t="s">
        <v>21</v>
      </c>
    </row>
    <row r="13" spans="2:9" x14ac:dyDescent="0.25">
      <c r="B13" s="2">
        <v>0.10454232105842354</v>
      </c>
      <c r="C13" s="2">
        <v>0.37679354065366177</v>
      </c>
      <c r="E13">
        <f t="shared" si="0"/>
        <v>0.27745252977814699</v>
      </c>
    </row>
    <row r="14" spans="2:9" x14ac:dyDescent="0.25">
      <c r="B14" s="2">
        <v>8.4908118574192226E-2</v>
      </c>
      <c r="C14" s="2">
        <v>0.51870287158807393</v>
      </c>
      <c r="E14">
        <f t="shared" si="0"/>
        <v>0.16369317238255374</v>
      </c>
    </row>
    <row r="15" spans="2:9" x14ac:dyDescent="0.25">
      <c r="B15" s="2">
        <v>5.7656555509924198E-2</v>
      </c>
      <c r="C15" s="2">
        <v>0.32991782812358927</v>
      </c>
      <c r="E15">
        <f t="shared" si="0"/>
        <v>0.17476035119971053</v>
      </c>
    </row>
    <row r="16" spans="2:9" x14ac:dyDescent="0.25">
      <c r="B16" s="2">
        <v>6.9443999981169388E-2</v>
      </c>
      <c r="C16" s="2">
        <v>0.3941736164369497</v>
      </c>
      <c r="E16">
        <f t="shared" si="0"/>
        <v>0.17617617487667989</v>
      </c>
    </row>
    <row r="17" spans="1:6" x14ac:dyDescent="0.25">
      <c r="B17" s="2">
        <v>6.5624512003039273E-2</v>
      </c>
      <c r="C17" s="2">
        <v>0.36449755285759999</v>
      </c>
      <c r="E17">
        <f t="shared" si="0"/>
        <v>0.18004102219220416</v>
      </c>
    </row>
    <row r="18" spans="1:6" x14ac:dyDescent="0.25">
      <c r="B18" s="2">
        <v>0.11566745080545641</v>
      </c>
      <c r="C18" s="2">
        <v>0.56899631191982725</v>
      </c>
      <c r="E18">
        <f t="shared" si="0"/>
        <v>0.20328330497466246</v>
      </c>
    </row>
    <row r="19" spans="1:6" x14ac:dyDescent="0.25">
      <c r="B19" s="2">
        <v>9.9456347414633078E-2</v>
      </c>
      <c r="C19" s="2">
        <v>0.45248208942314772</v>
      </c>
      <c r="E19">
        <f t="shared" si="0"/>
        <v>0.21980173301760123</v>
      </c>
    </row>
    <row r="20" spans="1:6" x14ac:dyDescent="0.25">
      <c r="B20" s="2">
        <v>0.10681074417570535</v>
      </c>
      <c r="C20" s="2">
        <v>0.57836052006750971</v>
      </c>
      <c r="E20">
        <f t="shared" si="0"/>
        <v>0.18467848421472088</v>
      </c>
    </row>
    <row r="21" spans="1:6" x14ac:dyDescent="0.25">
      <c r="B21" s="2">
        <v>9.4620044258191899E-2</v>
      </c>
      <c r="C21" s="2">
        <v>0.47230600481868135</v>
      </c>
      <c r="E21">
        <f t="shared" si="0"/>
        <v>0.20033631436576083</v>
      </c>
    </row>
    <row r="24" spans="1:6" x14ac:dyDescent="0.25">
      <c r="A24" t="s">
        <v>2</v>
      </c>
      <c r="B24">
        <f>AVERAGE(B2:B21)</f>
        <v>0.10157765909045066</v>
      </c>
      <c r="C24">
        <f>AVERAGE(C2:C21)</f>
        <v>0.4889063559898571</v>
      </c>
      <c r="E24" s="1">
        <f>AVERAGE(E2:E21)</f>
        <v>0.20779345842546149</v>
      </c>
      <c r="F24" s="1" t="s">
        <v>7</v>
      </c>
    </row>
    <row r="25" spans="1:6" x14ac:dyDescent="0.25">
      <c r="A25" t="s">
        <v>4</v>
      </c>
      <c r="B25">
        <f>STDEVA(B2:B21)</f>
        <v>2.253075688709134E-2</v>
      </c>
      <c r="C25">
        <f>STDEVA(C2:C21)</f>
        <v>8.6671874421327316E-2</v>
      </c>
      <c r="E25">
        <f>STDEVA(E2:E21)</f>
        <v>3.01697243113964E-2</v>
      </c>
      <c r="F25" t="s">
        <v>7</v>
      </c>
    </row>
    <row r="26" spans="1:6" x14ac:dyDescent="0.25">
      <c r="A26" t="s">
        <v>5</v>
      </c>
      <c r="B26">
        <f>B25/SQRT(COUNT(B2:B21))</f>
        <v>5.0380303984057786E-3</v>
      </c>
      <c r="C26">
        <f>C25/SQRT(COUNT(C2:C21))</f>
        <v>1.9380420294341311E-2</v>
      </c>
      <c r="E26" s="1">
        <f>E25/SQRT(COUNT(E2:E21))</f>
        <v>6.7461554422710377E-3</v>
      </c>
      <c r="F26" s="1" t="s">
        <v>7</v>
      </c>
    </row>
    <row r="27" spans="1:6" x14ac:dyDescent="0.25">
      <c r="A27" t="s">
        <v>20</v>
      </c>
      <c r="B27">
        <f>ROUND(B26/B24*100,2)</f>
        <v>4.96</v>
      </c>
      <c r="C27">
        <f>ROUND(C26/C24*100,2)</f>
        <v>3.96</v>
      </c>
      <c r="D27" t="s">
        <v>21</v>
      </c>
      <c r="E27">
        <f>ROUND(E26/E24*100,2)</f>
        <v>3.25</v>
      </c>
      <c r="F27" t="s">
        <v>21</v>
      </c>
    </row>
    <row r="28" spans="1:6" x14ac:dyDescent="0.25">
      <c r="A28" s="1" t="s">
        <v>6</v>
      </c>
      <c r="B28" s="1">
        <f>B24/C24</f>
        <v>0.20776506143961443</v>
      </c>
      <c r="C28" s="1" t="s">
        <v>7</v>
      </c>
    </row>
    <row r="29" spans="1:6" x14ac:dyDescent="0.25">
      <c r="A29" s="1" t="s">
        <v>8</v>
      </c>
      <c r="B29" s="1">
        <f>SQRT((B26/B24)^2+(C26/C24)^2)*B28</f>
        <v>1.3191529196622026E-2</v>
      </c>
      <c r="C29" s="1" t="s">
        <v>7</v>
      </c>
    </row>
    <row r="30" spans="1:6" x14ac:dyDescent="0.25">
      <c r="A30" t="s">
        <v>20</v>
      </c>
      <c r="B30">
        <f>ROUND(B29/B28*100,2)</f>
        <v>6.35</v>
      </c>
      <c r="C30" t="s">
        <v>21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Vojtěch Chlan</cp:lastModifiedBy>
  <cp:lastPrinted>2019-09-23T23:19:39Z</cp:lastPrinted>
  <dcterms:created xsi:type="dcterms:W3CDTF">2019-09-23T23:09:03Z</dcterms:created>
  <dcterms:modified xsi:type="dcterms:W3CDTF">2019-12-05T11:03:32Z</dcterms:modified>
</cp:coreProperties>
</file>