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075" windowHeight="9525"/>
  </bookViews>
  <sheets>
    <sheet name="List1" sheetId="1" r:id="rId1"/>
    <sheet name="List2" sheetId="2" r:id="rId2"/>
    <sheet name="List3" sheetId="3" r:id="rId3"/>
  </sheets>
  <calcPr calcId="125725"/>
</workbook>
</file>

<file path=xl/calcChain.xml><?xml version="1.0" encoding="utf-8"?>
<calcChain xmlns="http://schemas.openxmlformats.org/spreadsheetml/2006/main">
  <c r="AE3" i="1"/>
  <c r="AC3" a="1"/>
  <c r="AC5" s="1"/>
  <c r="Z5"/>
  <c r="Z4"/>
  <c r="Z3"/>
  <c r="X9"/>
  <c r="W9"/>
  <c r="V9"/>
  <c r="X7"/>
  <c r="W7"/>
  <c r="V7"/>
  <c r="X6"/>
  <c r="W6"/>
  <c r="V6"/>
  <c r="X5"/>
  <c r="W5"/>
  <c r="V5"/>
  <c r="X4"/>
  <c r="W4"/>
  <c r="V4"/>
  <c r="X3"/>
  <c r="W3"/>
  <c r="V3"/>
  <c r="X2"/>
  <c r="W2"/>
  <c r="V2"/>
  <c r="R3" a="1"/>
  <c r="R5" s="1"/>
  <c r="P5"/>
  <c r="O5"/>
  <c r="N5"/>
  <c r="P4"/>
  <c r="O4"/>
  <c r="N4"/>
  <c r="P3"/>
  <c r="O3"/>
  <c r="N3"/>
  <c r="L9"/>
  <c r="K9"/>
  <c r="J9"/>
  <c r="I9"/>
  <c r="H9"/>
  <c r="G9"/>
  <c r="F9"/>
  <c r="E9"/>
  <c r="D9"/>
  <c r="L7"/>
  <c r="K7"/>
  <c r="J7"/>
  <c r="I7"/>
  <c r="H7"/>
  <c r="G7"/>
  <c r="F7"/>
  <c r="E7"/>
  <c r="D7"/>
  <c r="L6"/>
  <c r="K6"/>
  <c r="J6"/>
  <c r="I6"/>
  <c r="H6"/>
  <c r="G6"/>
  <c r="F6"/>
  <c r="E6"/>
  <c r="D6"/>
  <c r="L5"/>
  <c r="K5"/>
  <c r="J5"/>
  <c r="I5"/>
  <c r="H5"/>
  <c r="G5"/>
  <c r="F5"/>
  <c r="E5"/>
  <c r="D5"/>
  <c r="L4"/>
  <c r="K4"/>
  <c r="J4"/>
  <c r="I4"/>
  <c r="H4"/>
  <c r="G4"/>
  <c r="F4"/>
  <c r="E4"/>
  <c r="D4"/>
  <c r="L3"/>
  <c r="K3"/>
  <c r="J3"/>
  <c r="I3"/>
  <c r="H3"/>
  <c r="G3"/>
  <c r="F3"/>
  <c r="E3"/>
  <c r="D3"/>
  <c r="L2"/>
  <c r="K2"/>
  <c r="J2"/>
  <c r="I2"/>
  <c r="H2"/>
  <c r="G2"/>
  <c r="F2"/>
  <c r="E2"/>
  <c r="D2"/>
  <c r="AC3" l="1"/>
  <c r="AC4"/>
  <c r="T5"/>
  <c r="S4"/>
  <c r="T4"/>
  <c r="S5"/>
  <c r="R3"/>
  <c r="S3"/>
  <c r="T3"/>
  <c r="R4"/>
</calcChain>
</file>

<file path=xl/sharedStrings.xml><?xml version="1.0" encoding="utf-8"?>
<sst xmlns="http://schemas.openxmlformats.org/spreadsheetml/2006/main" count="20" uniqueCount="20">
  <si>
    <t>a</t>
  </si>
  <si>
    <t>E</t>
  </si>
  <si>
    <t>epsilon*E</t>
  </si>
  <si>
    <t>a11</t>
  </si>
  <si>
    <t>a12</t>
  </si>
  <si>
    <t>a13</t>
  </si>
  <si>
    <t>a21</t>
  </si>
  <si>
    <t>a22</t>
  </si>
  <si>
    <t>a23</t>
  </si>
  <si>
    <t>a31</t>
  </si>
  <si>
    <t>a32</t>
  </si>
  <si>
    <t>a33</t>
  </si>
  <si>
    <t>matice soustavy</t>
  </si>
  <si>
    <t>inverzní matice</t>
  </si>
  <si>
    <t>&lt;E&gt;</t>
  </si>
  <si>
    <t>&lt;Ea&gt;</t>
  </si>
  <si>
    <t>&lt;Ea^2&gt;</t>
  </si>
  <si>
    <t>vektor pravé strany</t>
  </si>
  <si>
    <t>vektor parametrů</t>
  </si>
  <si>
    <t>minimum paraboly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</si>
</sst>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topLeftCell="N1" workbookViewId="0">
      <selection activeCell="AE1" sqref="AE1"/>
    </sheetView>
  </sheetViews>
  <sheetFormatPr defaultRowHeight="15"/>
  <cols>
    <col min="15" max="15" width="10" bestFit="1" customWidth="1"/>
    <col min="22" max="23" width="12.7109375" bestFit="1" customWidth="1"/>
    <col min="24" max="24" width="9.2851562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R1" t="s">
        <v>13</v>
      </c>
      <c r="V1" t="s">
        <v>14</v>
      </c>
      <c r="W1" t="s">
        <v>15</v>
      </c>
      <c r="X1" t="s">
        <v>16</v>
      </c>
      <c r="Z1" t="s">
        <v>17</v>
      </c>
      <c r="AC1" t="s">
        <v>18</v>
      </c>
      <c r="AE1" t="s">
        <v>19</v>
      </c>
    </row>
    <row r="2" spans="1:31">
      <c r="A2">
        <v>3.4</v>
      </c>
      <c r="B2">
        <v>-11.09</v>
      </c>
      <c r="C2">
        <v>-1.11E-2</v>
      </c>
      <c r="D2">
        <f>1/C2^2</f>
        <v>8116.2243324405481</v>
      </c>
      <c r="E2">
        <f>A2/C2^2</f>
        <v>27595.162730297863</v>
      </c>
      <c r="F2">
        <f>A2^2/C2^2</f>
        <v>93823.553283012719</v>
      </c>
      <c r="G2">
        <f>A2/C2^2</f>
        <v>27595.162730297863</v>
      </c>
      <c r="H2">
        <f>A2^2/C2^2</f>
        <v>93823.553283012719</v>
      </c>
      <c r="I2">
        <f>A2^3/C2^2</f>
        <v>319000.08116224327</v>
      </c>
      <c r="J2">
        <f>A2^2/C2^2</f>
        <v>93823.553283012719</v>
      </c>
      <c r="K2">
        <f>A2^3/C2^2</f>
        <v>319000.08116224327</v>
      </c>
      <c r="L2">
        <f>A2^4/C2^2</f>
        <v>1084600.2759516269</v>
      </c>
      <c r="V2">
        <f>B2/C2^2</f>
        <v>-90008.927846765684</v>
      </c>
      <c r="W2">
        <f>A2*B2/C2^2</f>
        <v>-306030.3546790033</v>
      </c>
      <c r="X2">
        <f>A2^2*B2/C2^2</f>
        <v>-1040503.2059086111</v>
      </c>
    </row>
    <row r="3" spans="1:31">
      <c r="A3">
        <v>3.3</v>
      </c>
      <c r="B3">
        <v>-11.271000000000001</v>
      </c>
      <c r="C3">
        <v>-1.1299999999999999E-2</v>
      </c>
      <c r="D3">
        <f t="shared" ref="D3:D7" si="0">1/C3^2</f>
        <v>7831.4668337379599</v>
      </c>
      <c r="E3">
        <f t="shared" ref="E3:E7" si="1">A3/C3^2</f>
        <v>25843.840551335266</v>
      </c>
      <c r="F3">
        <f t="shared" ref="F3:F7" si="2">A3^2/C3^2</f>
        <v>85284.673819406366</v>
      </c>
      <c r="G3">
        <f t="shared" ref="G3:G7" si="3">A3/C3^2</f>
        <v>25843.840551335266</v>
      </c>
      <c r="H3">
        <f t="shared" ref="H3:H7" si="4">A3^2/C3^2</f>
        <v>85284.673819406366</v>
      </c>
      <c r="I3">
        <f t="shared" ref="I3:I7" si="5">A3^3/C3^2</f>
        <v>281439.42360404105</v>
      </c>
      <c r="J3">
        <f t="shared" ref="J3:J7" si="6">A3^2/C3^2</f>
        <v>85284.673819406366</v>
      </c>
      <c r="K3">
        <f t="shared" ref="K3:K7" si="7">A3^3/C3^2</f>
        <v>281439.42360404105</v>
      </c>
      <c r="L3">
        <f t="shared" ref="L3:L7" si="8">A3^4/C3^2</f>
        <v>928750.09789333527</v>
      </c>
      <c r="N3">
        <f>D9</f>
        <v>48155.951812182466</v>
      </c>
      <c r="O3">
        <f>E9</f>
        <v>154385.13917237808</v>
      </c>
      <c r="P3">
        <f>F9</f>
        <v>495793.14137106657</v>
      </c>
      <c r="R3">
        <f t="array" ref="R3:T5">MINVERSE(N3:P5)</f>
        <v>7.7504590958700579</v>
      </c>
      <c r="S3">
        <v>-4.8556199470535137</v>
      </c>
      <c r="T3">
        <v>0.75919934170551251</v>
      </c>
      <c r="V3">
        <f t="shared" ref="V3:V8" si="9">B3/C3^2</f>
        <v>-88268.462683060556</v>
      </c>
      <c r="W3">
        <f t="shared" ref="W3:W8" si="10">A3*B3/C3^2</f>
        <v>-291285.92685409979</v>
      </c>
      <c r="X3">
        <f t="shared" ref="X3:X8" si="11">A3^2*B3/C3^2</f>
        <v>-961243.55861852923</v>
      </c>
      <c r="Z3">
        <f>V9</f>
        <v>-537218.17903418909</v>
      </c>
      <c r="AC3">
        <f t="array" ref="AC3:AC5">MMULT(R3:T5,Z3:Z5)</f>
        <v>81.108792293816805</v>
      </c>
      <c r="AE3">
        <f>-AC4/(2*AC5)</f>
        <v>3.236533290418524</v>
      </c>
    </row>
    <row r="4" spans="1:31">
      <c r="A4">
        <v>3.25</v>
      </c>
      <c r="B4">
        <v>-11.313000000000001</v>
      </c>
      <c r="C4">
        <v>-1.1299999999999999E-2</v>
      </c>
      <c r="D4">
        <f t="shared" si="0"/>
        <v>7831.4668337379599</v>
      </c>
      <c r="E4">
        <f t="shared" si="1"/>
        <v>25452.267209648369</v>
      </c>
      <c r="F4">
        <f t="shared" si="2"/>
        <v>82719.868431357201</v>
      </c>
      <c r="G4">
        <f t="shared" si="3"/>
        <v>25452.267209648369</v>
      </c>
      <c r="H4">
        <f t="shared" si="4"/>
        <v>82719.868431357201</v>
      </c>
      <c r="I4">
        <f t="shared" si="5"/>
        <v>268839.5724019109</v>
      </c>
      <c r="J4">
        <f t="shared" si="6"/>
        <v>82719.868431357201</v>
      </c>
      <c r="K4">
        <f t="shared" si="7"/>
        <v>268839.5724019109</v>
      </c>
      <c r="L4">
        <f t="shared" si="8"/>
        <v>873728.61030621035</v>
      </c>
      <c r="N4">
        <f>G9</f>
        <v>154385.13917237808</v>
      </c>
      <c r="O4">
        <f>H9</f>
        <v>495793.14137106657</v>
      </c>
      <c r="P4">
        <f>I9</f>
        <v>1594874.0919188266</v>
      </c>
      <c r="R4">
        <v>-4.8556199470536097</v>
      </c>
      <c r="S4">
        <v>3.0432350125237981</v>
      </c>
      <c r="T4">
        <v>-0.47601154808537927</v>
      </c>
      <c r="V4">
        <f t="shared" si="9"/>
        <v>-88597.384290077549</v>
      </c>
      <c r="W4">
        <f t="shared" si="10"/>
        <v>-287941.49894275202</v>
      </c>
      <c r="X4">
        <f t="shared" si="11"/>
        <v>-935809.87156394403</v>
      </c>
      <c r="Z4">
        <f>W9</f>
        <v>-1722902.755923159</v>
      </c>
      <c r="AC4">
        <v>-57.115063553676009</v>
      </c>
    </row>
    <row r="5" spans="1:31">
      <c r="A5">
        <v>3.2</v>
      </c>
      <c r="B5">
        <v>-11.305999999999999</v>
      </c>
      <c r="C5">
        <v>-1.1299999999999999E-2</v>
      </c>
      <c r="D5">
        <f t="shared" si="0"/>
        <v>7831.4668337379599</v>
      </c>
      <c r="E5">
        <f t="shared" si="1"/>
        <v>25060.693867961472</v>
      </c>
      <c r="F5">
        <f t="shared" si="2"/>
        <v>80194.220377476726</v>
      </c>
      <c r="G5">
        <f t="shared" si="3"/>
        <v>25060.693867961472</v>
      </c>
      <c r="H5">
        <f t="shared" si="4"/>
        <v>80194.220377476726</v>
      </c>
      <c r="I5">
        <f t="shared" si="5"/>
        <v>256621.50520792551</v>
      </c>
      <c r="J5">
        <f t="shared" si="6"/>
        <v>80194.220377476726</v>
      </c>
      <c r="K5">
        <f t="shared" si="7"/>
        <v>256621.50520792551</v>
      </c>
      <c r="L5">
        <f t="shared" si="8"/>
        <v>821188.81666536187</v>
      </c>
      <c r="N5">
        <f>J9</f>
        <v>495793.14137106657</v>
      </c>
      <c r="O5">
        <f>K9</f>
        <v>1594874.0919188266</v>
      </c>
      <c r="P5">
        <f>L9</f>
        <v>5138937.5322507741</v>
      </c>
      <c r="R5">
        <v>0.75919934170554271</v>
      </c>
      <c r="S5">
        <v>-0.4760115480853887</v>
      </c>
      <c r="T5">
        <v>7.4484979928696168E-2</v>
      </c>
      <c r="V5">
        <f t="shared" si="9"/>
        <v>-88542.564022241364</v>
      </c>
      <c r="W5">
        <f t="shared" si="10"/>
        <v>-283336.20487117238</v>
      </c>
      <c r="X5">
        <f t="shared" si="11"/>
        <v>-906675.85558775172</v>
      </c>
      <c r="Z5">
        <f>X9</f>
        <v>-5534768.1784072313</v>
      </c>
      <c r="AC5">
        <v>8.8234939097892493</v>
      </c>
    </row>
    <row r="6" spans="1:31">
      <c r="A6">
        <v>3.1</v>
      </c>
      <c r="B6">
        <v>-11.172000000000001</v>
      </c>
      <c r="C6">
        <v>-1.12E-2</v>
      </c>
      <c r="D6">
        <f t="shared" si="0"/>
        <v>7971.9387755102043</v>
      </c>
      <c r="E6">
        <f t="shared" si="1"/>
        <v>24713.010204081635</v>
      </c>
      <c r="F6">
        <f t="shared" si="2"/>
        <v>76610.331632653077</v>
      </c>
      <c r="G6">
        <f t="shared" si="3"/>
        <v>24713.010204081635</v>
      </c>
      <c r="H6">
        <f t="shared" si="4"/>
        <v>76610.331632653077</v>
      </c>
      <c r="I6">
        <f t="shared" si="5"/>
        <v>237492.02806122453</v>
      </c>
      <c r="J6">
        <f t="shared" si="6"/>
        <v>76610.331632653077</v>
      </c>
      <c r="K6">
        <f t="shared" si="7"/>
        <v>237492.02806122453</v>
      </c>
      <c r="L6">
        <f t="shared" si="8"/>
        <v>736225.28698979609</v>
      </c>
      <c r="V6">
        <f t="shared" si="9"/>
        <v>-89062.500000000015</v>
      </c>
      <c r="W6">
        <f t="shared" si="10"/>
        <v>-276093.75000000006</v>
      </c>
      <c r="X6">
        <f t="shared" si="11"/>
        <v>-855890.62500000023</v>
      </c>
    </row>
    <row r="7" spans="1:31">
      <c r="A7">
        <v>3</v>
      </c>
      <c r="B7">
        <v>-10.817</v>
      </c>
      <c r="C7">
        <v>-1.0800000000000001E-2</v>
      </c>
      <c r="D7">
        <f t="shared" si="0"/>
        <v>8573.388203017832</v>
      </c>
      <c r="E7">
        <f t="shared" si="1"/>
        <v>25720.164609053496</v>
      </c>
      <c r="F7">
        <f t="shared" si="2"/>
        <v>77160.493827160491</v>
      </c>
      <c r="G7">
        <f t="shared" si="3"/>
        <v>25720.164609053496</v>
      </c>
      <c r="H7">
        <f t="shared" si="4"/>
        <v>77160.493827160491</v>
      </c>
      <c r="I7">
        <f t="shared" si="5"/>
        <v>231481.48148148146</v>
      </c>
      <c r="J7">
        <f t="shared" si="6"/>
        <v>77160.493827160491</v>
      </c>
      <c r="K7">
        <f t="shared" si="7"/>
        <v>231481.48148148146</v>
      </c>
      <c r="L7">
        <f t="shared" si="8"/>
        <v>694444.44444444438</v>
      </c>
      <c r="V7">
        <f t="shared" si="9"/>
        <v>-92738.340192043892</v>
      </c>
      <c r="W7">
        <f t="shared" si="10"/>
        <v>-278215.02057613165</v>
      </c>
      <c r="X7">
        <f t="shared" si="11"/>
        <v>-834645.06172839506</v>
      </c>
    </row>
    <row r="9" spans="1:31">
      <c r="D9">
        <f>SUM(D2:D8)</f>
        <v>48155.951812182466</v>
      </c>
      <c r="E9">
        <f t="shared" ref="E9:L9" si="12">SUM(E2:E8)</f>
        <v>154385.13917237808</v>
      </c>
      <c r="F9">
        <f t="shared" si="12"/>
        <v>495793.14137106657</v>
      </c>
      <c r="G9">
        <f t="shared" si="12"/>
        <v>154385.13917237808</v>
      </c>
      <c r="H9">
        <f t="shared" si="12"/>
        <v>495793.14137106657</v>
      </c>
      <c r="I9">
        <f t="shared" si="12"/>
        <v>1594874.0919188266</v>
      </c>
      <c r="J9">
        <f t="shared" si="12"/>
        <v>495793.14137106657</v>
      </c>
      <c r="K9">
        <f t="shared" si="12"/>
        <v>1594874.0919188266</v>
      </c>
      <c r="L9">
        <f t="shared" si="12"/>
        <v>5138937.5322507741</v>
      </c>
      <c r="V9">
        <f>SUM(V2:V8)</f>
        <v>-537218.17903418909</v>
      </c>
      <c r="W9">
        <f>SUM(W2:W8)</f>
        <v>-1722902.755923159</v>
      </c>
      <c r="X9">
        <f>SUM(X2:X8)</f>
        <v>-5534768.1784072313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2016-01-08T14:23:41Z</dcterms:created>
  <dcterms:modified xsi:type="dcterms:W3CDTF">2016-01-08T14:57:39Z</dcterms:modified>
</cp:coreProperties>
</file>