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H11" i="1"/>
  <c r="H10"/>
  <c r="H7"/>
  <c r="H6"/>
  <c r="B29"/>
  <c r="B28"/>
  <c r="E26"/>
  <c r="C26"/>
  <c r="B26"/>
  <c r="E7"/>
  <c r="C25"/>
  <c r="B25"/>
  <c r="E21"/>
  <c r="E20"/>
  <c r="E19"/>
  <c r="E18"/>
  <c r="E17"/>
  <c r="E16"/>
  <c r="E15"/>
  <c r="E14"/>
  <c r="E13"/>
  <c r="E12"/>
  <c r="E11"/>
  <c r="E10"/>
  <c r="E25" s="1"/>
  <c r="E9"/>
  <c r="E8"/>
  <c r="E6"/>
  <c r="E5"/>
  <c r="E4"/>
  <c r="E3"/>
  <c r="E24" s="1"/>
  <c r="E2"/>
  <c r="C24"/>
  <c r="B24"/>
</calcChain>
</file>

<file path=xl/sharedStrings.xml><?xml version="1.0" encoding="utf-8"?>
<sst xmlns="http://schemas.openxmlformats.org/spreadsheetml/2006/main" count="30" uniqueCount="20">
  <si>
    <t>I(A)</t>
  </si>
  <si>
    <t>U(V)</t>
  </si>
  <si>
    <t>mean</t>
  </si>
  <si>
    <t>R(Ohm)</t>
  </si>
  <si>
    <t>st dev</t>
  </si>
  <si>
    <t>err-mean</t>
  </si>
  <si>
    <t>R</t>
  </si>
  <si>
    <t>Ohm</t>
  </si>
  <si>
    <t>err-R</t>
  </si>
  <si>
    <t>d=</t>
  </si>
  <si>
    <t>mm</t>
  </si>
  <si>
    <t>l=</t>
  </si>
  <si>
    <t>err-d=</t>
  </si>
  <si>
    <t>err-l=</t>
  </si>
  <si>
    <t>rho=</t>
  </si>
  <si>
    <t>m</t>
  </si>
  <si>
    <t>Ohm m</t>
  </si>
  <si>
    <t>err-rho=</t>
  </si>
  <si>
    <t>po zaokrouhlení</t>
  </si>
  <si>
    <t>1e-6 Ohm 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</si>
</sst>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B1" sqref="B1:C21"/>
    </sheetView>
  </sheetViews>
  <sheetFormatPr defaultRowHeight="15"/>
  <cols>
    <col min="8" max="8" width="12" bestFit="1" customWidth="1"/>
  </cols>
  <sheetData>
    <row r="1" spans="2:9">
      <c r="B1" t="s">
        <v>1</v>
      </c>
      <c r="C1" t="s">
        <v>0</v>
      </c>
      <c r="E1" t="s">
        <v>3</v>
      </c>
      <c r="G1" t="s">
        <v>11</v>
      </c>
      <c r="H1">
        <v>5.0309999999999997</v>
      </c>
      <c r="I1" t="s">
        <v>15</v>
      </c>
    </row>
    <row r="2" spans="2:9">
      <c r="B2">
        <v>1.019979</v>
      </c>
      <c r="C2">
        <v>0.59989300000000001</v>
      </c>
      <c r="E2">
        <f>B2/C2</f>
        <v>1.7002682144982522</v>
      </c>
      <c r="G2" t="s">
        <v>13</v>
      </c>
      <c r="H2">
        <v>2E-3</v>
      </c>
      <c r="I2" t="s">
        <v>15</v>
      </c>
    </row>
    <row r="3" spans="2:9">
      <c r="B3">
        <v>0.99130499999999999</v>
      </c>
      <c r="C3">
        <v>0.45652399999999999</v>
      </c>
      <c r="E3">
        <f t="shared" ref="E3:E21" si="0">B3/C3</f>
        <v>2.1714192463046849</v>
      </c>
      <c r="G3" t="s">
        <v>9</v>
      </c>
      <c r="H3">
        <v>1.5</v>
      </c>
      <c r="I3" t="s">
        <v>10</v>
      </c>
    </row>
    <row r="4" spans="2:9">
      <c r="B4">
        <v>1.015636</v>
      </c>
      <c r="C4">
        <v>0.57818000000000003</v>
      </c>
      <c r="E4">
        <f t="shared" si="0"/>
        <v>1.7566086685807187</v>
      </c>
      <c r="G4" t="s">
        <v>12</v>
      </c>
      <c r="H4">
        <v>0.1</v>
      </c>
      <c r="I4" t="s">
        <v>10</v>
      </c>
    </row>
    <row r="5" spans="2:9">
      <c r="B5">
        <v>0.99939900000000004</v>
      </c>
      <c r="C5">
        <v>0.49699500000000002</v>
      </c>
      <c r="E5">
        <f t="shared" si="0"/>
        <v>2.010883409289832</v>
      </c>
    </row>
    <row r="6" spans="2:9">
      <c r="B6">
        <v>1.0164850000000001</v>
      </c>
      <c r="C6">
        <v>0.582426</v>
      </c>
      <c r="E6">
        <f t="shared" si="0"/>
        <v>1.7452603420863768</v>
      </c>
      <c r="G6" t="s">
        <v>14</v>
      </c>
      <c r="H6">
        <f>(PI()*E24*H3/1000^2)/(4*H1)</f>
        <v>4.9168198600080783E-7</v>
      </c>
      <c r="I6" t="s">
        <v>16</v>
      </c>
    </row>
    <row r="7" spans="2:9">
      <c r="B7">
        <v>0.99886600000000003</v>
      </c>
      <c r="C7">
        <v>0.49432799999999999</v>
      </c>
      <c r="E7">
        <f>B7/C7</f>
        <v>2.0206543024064993</v>
      </c>
      <c r="G7" t="s">
        <v>17</v>
      </c>
      <c r="H7">
        <f>SQRT((E26/E24)^2+4*(H4/H3)^2+(H2/H1)^2)*H6</f>
        <v>6.5669799819312024E-8</v>
      </c>
      <c r="I7" t="s">
        <v>16</v>
      </c>
    </row>
    <row r="8" spans="2:9">
      <c r="B8">
        <v>0.98198200000000002</v>
      </c>
      <c r="C8">
        <v>0.409912</v>
      </c>
      <c r="E8">
        <f t="shared" si="0"/>
        <v>2.3955922246726127</v>
      </c>
    </row>
    <row r="9" spans="2:9">
      <c r="B9">
        <v>0.998506</v>
      </c>
      <c r="C9">
        <v>0.49253000000000002</v>
      </c>
      <c r="E9">
        <f t="shared" si="0"/>
        <v>2.0272998599070107</v>
      </c>
      <c r="G9" t="s">
        <v>18</v>
      </c>
    </row>
    <row r="10" spans="2:9">
      <c r="B10">
        <v>1.0001580000000001</v>
      </c>
      <c r="C10">
        <v>0.50079099999999999</v>
      </c>
      <c r="E10">
        <f t="shared" si="0"/>
        <v>1.9971564984195007</v>
      </c>
      <c r="G10" s="1" t="s">
        <v>14</v>
      </c>
      <c r="H10" s="1">
        <f>ROUND(H6*1000000,2)</f>
        <v>0.49</v>
      </c>
      <c r="I10" s="1" t="s">
        <v>19</v>
      </c>
    </row>
    <row r="11" spans="2:9">
      <c r="B11">
        <v>0.99178500000000003</v>
      </c>
      <c r="C11">
        <v>0.458924</v>
      </c>
      <c r="E11">
        <f t="shared" si="0"/>
        <v>2.1611094647479758</v>
      </c>
      <c r="G11" s="1" t="s">
        <v>17</v>
      </c>
      <c r="H11" s="1">
        <f>ROUND(H7*1000000,2)</f>
        <v>7.0000000000000007E-2</v>
      </c>
      <c r="I11" s="1" t="s">
        <v>19</v>
      </c>
    </row>
    <row r="12" spans="2:9">
      <c r="B12">
        <v>1.0278240000000001</v>
      </c>
      <c r="C12">
        <v>0.63911899999999999</v>
      </c>
      <c r="E12">
        <f t="shared" si="0"/>
        <v>1.6081887723569477</v>
      </c>
    </row>
    <row r="13" spans="2:9">
      <c r="B13">
        <v>0.98029900000000003</v>
      </c>
      <c r="C13">
        <v>0.40149299999999999</v>
      </c>
      <c r="E13">
        <f t="shared" si="0"/>
        <v>2.4416341007190661</v>
      </c>
    </row>
    <row r="14" spans="2:9">
      <c r="B14">
        <v>0.99902100000000005</v>
      </c>
      <c r="C14">
        <v>0.49510599999999999</v>
      </c>
      <c r="E14">
        <f t="shared" si="0"/>
        <v>2.0177921495598925</v>
      </c>
    </row>
    <row r="15" spans="2:9">
      <c r="B15">
        <v>0.97113300000000002</v>
      </c>
      <c r="C15">
        <v>0.35566599999999998</v>
      </c>
      <c r="E15">
        <f t="shared" si="0"/>
        <v>2.7304634123025537</v>
      </c>
    </row>
    <row r="16" spans="2:9">
      <c r="B16">
        <v>0.97878699999999996</v>
      </c>
      <c r="C16">
        <v>0.39393299999999998</v>
      </c>
      <c r="E16">
        <f t="shared" si="0"/>
        <v>2.4846534816834334</v>
      </c>
    </row>
    <row r="17" spans="1:6">
      <c r="B17">
        <v>0.97223400000000004</v>
      </c>
      <c r="C17">
        <v>0.36116999999999999</v>
      </c>
      <c r="E17">
        <f t="shared" si="0"/>
        <v>2.6919013207077001</v>
      </c>
    </row>
    <row r="18" spans="1:6">
      <c r="B18">
        <v>1.0153479999999999</v>
      </c>
      <c r="C18">
        <v>0.57674000000000003</v>
      </c>
      <c r="E18">
        <f t="shared" si="0"/>
        <v>1.7604951971425598</v>
      </c>
    </row>
    <row r="19" spans="1:6">
      <c r="B19">
        <v>0.98527900000000002</v>
      </c>
      <c r="C19">
        <v>0.42639700000000003</v>
      </c>
      <c r="E19">
        <f t="shared" si="0"/>
        <v>2.3107080959762851</v>
      </c>
    </row>
    <row r="20" spans="1:6">
      <c r="B20">
        <v>1.0115940000000001</v>
      </c>
      <c r="C20">
        <v>0.55797200000000002</v>
      </c>
      <c r="E20">
        <f t="shared" si="0"/>
        <v>1.8129834471980675</v>
      </c>
    </row>
    <row r="21" spans="1:6">
      <c r="B21">
        <v>0.99235700000000004</v>
      </c>
      <c r="C21">
        <v>0.461787</v>
      </c>
      <c r="E21">
        <f t="shared" si="0"/>
        <v>2.1489496239608306</v>
      </c>
    </row>
    <row r="24" spans="1:6">
      <c r="A24" t="s">
        <v>2</v>
      </c>
      <c r="B24">
        <f>AVERAGE(B2:B21)</f>
        <v>0.99739885000000006</v>
      </c>
      <c r="C24">
        <f>AVERAGE(C2:C21)</f>
        <v>0.48699429999999994</v>
      </c>
      <c r="E24" s="1">
        <f>AVERAGE(E2:E21)</f>
        <v>2.0997010916260401</v>
      </c>
      <c r="F24" s="1" t="s">
        <v>7</v>
      </c>
    </row>
    <row r="25" spans="1:6">
      <c r="A25" t="s">
        <v>4</v>
      </c>
      <c r="B25">
        <f>STDEVA(B2:B21)</f>
        <v>1.6406571418585845E-2</v>
      </c>
      <c r="C25">
        <f>STDEVA(C2:C21)</f>
        <v>8.2032744974893018E-2</v>
      </c>
      <c r="E25">
        <f>STDEVA(E2:E21)</f>
        <v>0.32730372407513353</v>
      </c>
      <c r="F25" t="s">
        <v>7</v>
      </c>
    </row>
    <row r="26" spans="1:6">
      <c r="A26" t="s">
        <v>5</v>
      </c>
      <c r="B26">
        <f>B25/COUNT(B2:B21)</f>
        <v>8.2032857092929228E-4</v>
      </c>
      <c r="C26">
        <f>C25/COUNT(C2:C21)</f>
        <v>4.1016372487446507E-3</v>
      </c>
      <c r="E26" s="1">
        <f>E25/COUNT(E2:E21)</f>
        <v>1.6365186203756675E-2</v>
      </c>
      <c r="F26" s="1" t="s">
        <v>7</v>
      </c>
    </row>
    <row r="28" spans="1:6">
      <c r="A28" s="1" t="s">
        <v>6</v>
      </c>
      <c r="B28" s="1">
        <f>B24/C24</f>
        <v>2.048070891178809</v>
      </c>
      <c r="C28" s="1" t="s">
        <v>7</v>
      </c>
    </row>
    <row r="29" spans="1:6">
      <c r="A29" s="1" t="s">
        <v>8</v>
      </c>
      <c r="B29" s="1">
        <f>SQRT((B26/B24)^2+(C26/C24)^2)*B28</f>
        <v>1.7331625016831387E-2</v>
      </c>
      <c r="C29" s="1" t="s">
        <v>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cp:lastPrinted>2019-09-23T23:19:39Z</cp:lastPrinted>
  <dcterms:created xsi:type="dcterms:W3CDTF">2019-09-23T23:09:03Z</dcterms:created>
  <dcterms:modified xsi:type="dcterms:W3CDTF">2019-09-24T00:01:36Z</dcterms:modified>
</cp:coreProperties>
</file>