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1075" windowHeight="1005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5" i="1"/>
  <c r="G3"/>
  <c r="G2"/>
  <c r="C4" s="1"/>
  <c r="E10"/>
  <c r="E9"/>
  <c r="E8"/>
  <c r="E7"/>
  <c r="E6"/>
  <c r="E5"/>
  <c r="E4"/>
  <c r="E3"/>
  <c r="E2"/>
  <c r="D7" l="1"/>
  <c r="D6"/>
  <c r="D4"/>
  <c r="D3"/>
  <c r="D2"/>
  <c r="D10"/>
  <c r="D9"/>
  <c r="D8"/>
  <c r="D5"/>
  <c r="C8"/>
  <c r="C5"/>
  <c r="C3"/>
  <c r="C2"/>
  <c r="C10"/>
  <c r="C9"/>
  <c r="C7"/>
  <c r="C6"/>
</calcChain>
</file>

<file path=xl/sharedStrings.xml><?xml version="1.0" encoding="utf-8"?>
<sst xmlns="http://schemas.openxmlformats.org/spreadsheetml/2006/main" count="7" uniqueCount="7">
  <si>
    <t>no intervals</t>
  </si>
  <si>
    <t>no events</t>
  </si>
  <si>
    <t>Poisson prediction</t>
  </si>
  <si>
    <t>mean=</t>
  </si>
  <si>
    <t>počet intervalů</t>
  </si>
  <si>
    <t>P</t>
  </si>
  <si>
    <t>P(k&gt;=8)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</si>
</sst>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7793285214348206"/>
          <c:y val="6.9919072615923006E-2"/>
          <c:w val="0.57520734908136484"/>
          <c:h val="0.76317512394284048"/>
        </c:manualLayout>
      </c:layout>
      <c:barChart>
        <c:barDir val="col"/>
        <c:grouping val="clustered"/>
        <c:ser>
          <c:idx val="0"/>
          <c:order val="0"/>
          <c:tx>
            <c:v>experiment</c:v>
          </c:tx>
          <c:cat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List1!$B$2:$B$11</c:f>
              <c:numCache>
                <c:formatCode>General</c:formatCode>
                <c:ptCount val="10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val>
            <c:numRef>
              <c:f>List1!$C$2:$C$11</c:f>
              <c:numCache>
                <c:formatCode>General</c:formatCode>
                <c:ptCount val="10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axId val="14079872"/>
        <c:axId val="39883136"/>
      </c:barChart>
      <c:catAx>
        <c:axId val="14079872"/>
        <c:scaling>
          <c:orientation val="minMax"/>
        </c:scaling>
        <c:axPos val="b"/>
        <c:numFmt formatCode="General" sourceLinked="1"/>
        <c:tickLblPos val="nextTo"/>
        <c:crossAx val="39883136"/>
        <c:crosses val="autoZero"/>
        <c:auto val="1"/>
        <c:lblAlgn val="ctr"/>
        <c:lblOffset val="100"/>
      </c:catAx>
      <c:valAx>
        <c:axId val="39883136"/>
        <c:scaling>
          <c:orientation val="minMax"/>
        </c:scaling>
        <c:axPos val="l"/>
        <c:majorGridlines/>
        <c:numFmt formatCode="General" sourceLinked="1"/>
        <c:tickLblPos val="nextTo"/>
        <c:crossAx val="1407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58464566929121"/>
          <c:y val="0.14776428988043169"/>
          <c:w val="0.17741535433070871"/>
          <c:h val="0.1674343832020998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4143285214348206"/>
          <c:y val="8.8437591134441523E-2"/>
          <c:w val="0.62559623797025377"/>
          <c:h val="0.74002697579469234"/>
        </c:manualLayout>
      </c:layout>
      <c:barChart>
        <c:barDir val="col"/>
        <c:grouping val="clustered"/>
        <c:ser>
          <c:idx val="0"/>
          <c:order val="0"/>
          <c:tx>
            <c:v>experiment</c:v>
          </c:tx>
          <c:cat>
            <c:numRef>
              <c:f>List1!$A$2:$A$11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List1!$B$2:$B$11</c:f>
              <c:numCache>
                <c:formatCode>General</c:formatCode>
                <c:ptCount val="10"/>
                <c:pt idx="0">
                  <c:v>1042</c:v>
                </c:pt>
                <c:pt idx="1">
                  <c:v>860</c:v>
                </c:pt>
                <c:pt idx="2">
                  <c:v>307</c:v>
                </c:pt>
                <c:pt idx="3">
                  <c:v>78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v>prediction</c:v>
          </c:tx>
          <c:val>
            <c:numRef>
              <c:f>List1!$C$2:$C$11</c:f>
              <c:numCache>
                <c:formatCode>General</c:formatCode>
                <c:ptCount val="10"/>
                <c:pt idx="0">
                  <c:v>1060.6106892583023</c:v>
                </c:pt>
                <c:pt idx="1">
                  <c:v>823.74403489228962</c:v>
                </c:pt>
                <c:pt idx="2">
                  <c:v>319.88845760886613</c:v>
                </c:pt>
                <c:pt idx="3">
                  <c:v>82.815875625539064</c:v>
                </c:pt>
                <c:pt idx="4">
                  <c:v>16.080142372651832</c:v>
                </c:pt>
                <c:pt idx="5">
                  <c:v>2.4977914127857268</c:v>
                </c:pt>
                <c:pt idx="6">
                  <c:v>0.32332642528904576</c:v>
                </c:pt>
                <c:pt idx="7">
                  <c:v>3.5873970244869345E-2</c:v>
                </c:pt>
                <c:pt idx="8">
                  <c:v>3.4827775752689178E-3</c:v>
                </c:pt>
              </c:numCache>
            </c:numRef>
          </c:val>
        </c:ser>
        <c:axId val="39950208"/>
        <c:axId val="60231680"/>
      </c:barChart>
      <c:catAx>
        <c:axId val="39950208"/>
        <c:scaling>
          <c:orientation val="minMax"/>
        </c:scaling>
        <c:axPos val="b"/>
        <c:numFmt formatCode="General" sourceLinked="1"/>
        <c:tickLblPos val="nextTo"/>
        <c:crossAx val="60231680"/>
        <c:crosses val="autoZero"/>
        <c:auto val="1"/>
        <c:lblAlgn val="ctr"/>
        <c:lblOffset val="100"/>
      </c:catAx>
      <c:valAx>
        <c:axId val="60231680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3995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58464566929121"/>
          <c:y val="0.14776428988043186"/>
          <c:w val="0.17741535433070876"/>
          <c:h val="0.16743438320209991"/>
        </c:manualLayout>
      </c:layout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38100</xdr:rowOff>
    </xdr:from>
    <xdr:to>
      <xdr:col>15</xdr:col>
      <xdr:colOff>114300</xdr:colOff>
      <xdr:row>15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16</xdr:row>
      <xdr:rowOff>142875</xdr:rowOff>
    </xdr:from>
    <xdr:to>
      <xdr:col>15</xdr:col>
      <xdr:colOff>104775</xdr:colOff>
      <xdr:row>31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0.29583</cdr:x>
      <cdr:y>0.90972</cdr:y>
    </cdr:from>
    <cdr:to>
      <cdr:x>0.65417</cdr:x>
      <cdr:y>0.99653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352548" y="2495549"/>
          <a:ext cx="163830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number of neutrinos</a:t>
          </a:r>
        </a:p>
      </cdr:txBody>
    </cdr:sp>
  </cdr:relSizeAnchor>
  <cdr:relSizeAnchor xmlns:cdr="http://schemas.openxmlformats.org/drawingml/2006/chartDrawing">
    <cdr:from>
      <cdr:x>0.03021</cdr:x>
      <cdr:y>0.34722</cdr:y>
    </cdr:from>
    <cdr:to>
      <cdr:x>0.08229</cdr:x>
      <cdr:y>0.68924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211931" y="1302544"/>
          <a:ext cx="938213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number of cases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0.31042</cdr:x>
      <cdr:y>0.90278</cdr:y>
    </cdr:from>
    <cdr:to>
      <cdr:x>0.66875</cdr:x>
      <cdr:y>0.98958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419225" y="2476500"/>
          <a:ext cx="163830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number of neutrinos</a:t>
          </a:r>
        </a:p>
      </cdr:txBody>
    </cdr:sp>
  </cdr:relSizeAnchor>
  <cdr:relSizeAnchor xmlns:cdr="http://schemas.openxmlformats.org/drawingml/2006/chartDrawing">
    <cdr:from>
      <cdr:x>0.025</cdr:x>
      <cdr:y>0.29167</cdr:y>
    </cdr:from>
    <cdr:to>
      <cdr:x>0.07708</cdr:x>
      <cdr:y>0.63368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235744" y="1150144"/>
          <a:ext cx="938213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number of cases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R16" sqref="R16"/>
    </sheetView>
  </sheetViews>
  <sheetFormatPr defaultRowHeight="15"/>
  <cols>
    <col min="1" max="1" width="12.28515625" customWidth="1"/>
    <col min="2" max="2" width="14.42578125" customWidth="1"/>
    <col min="3" max="3" width="21.140625" customWidth="1"/>
    <col min="6" max="6" width="15.7109375" customWidth="1"/>
    <col min="7" max="7" width="12" bestFit="1" customWidth="1"/>
  </cols>
  <sheetData>
    <row r="1" spans="1:7">
      <c r="A1" t="s">
        <v>1</v>
      </c>
      <c r="B1" t="s">
        <v>0</v>
      </c>
      <c r="C1" t="s">
        <v>2</v>
      </c>
      <c r="D1" t="s">
        <v>5</v>
      </c>
    </row>
    <row r="2" spans="1:7">
      <c r="A2">
        <v>0</v>
      </c>
      <c r="B2">
        <v>1042</v>
      </c>
      <c r="C2">
        <f>(EXP(-$G$2)*$G$2^A2)/FACT(A2)*$G$3</f>
        <v>1060.6106892583023</v>
      </c>
      <c r="D2">
        <f>(EXP(-$G$2)*$G$2^A2)/FACT(A2)</f>
        <v>0.45993525119614154</v>
      </c>
      <c r="E2">
        <f>A2*B2</f>
        <v>0</v>
      </c>
      <c r="F2" t="s">
        <v>3</v>
      </c>
      <c r="G2">
        <f>SUM(E2:E10)/SUM(B2:B10)</f>
        <v>0.77666955767562884</v>
      </c>
    </row>
    <row r="3" spans="1:7">
      <c r="A3">
        <v>1</v>
      </c>
      <c r="B3">
        <v>860</v>
      </c>
      <c r="C3">
        <f t="shared" ref="C3:C10" si="0">(EXP(-$G$2)*$G$2^A3)/FACT(A3)*$G$3</f>
        <v>823.74403489228962</v>
      </c>
      <c r="D3">
        <f t="shared" ref="D3:D10" si="1">(EXP(-$G$2)*$G$2^A3)/FACT(A3)</f>
        <v>0.3572177081059365</v>
      </c>
      <c r="E3">
        <f t="shared" ref="E3:E10" si="2">A3*B3</f>
        <v>860</v>
      </c>
      <c r="F3" t="s">
        <v>4</v>
      </c>
      <c r="G3">
        <f>SUM(B2:B10)</f>
        <v>2306</v>
      </c>
    </row>
    <row r="4" spans="1:7">
      <c r="A4">
        <v>2</v>
      </c>
      <c r="B4">
        <v>307</v>
      </c>
      <c r="C4">
        <f t="shared" si="0"/>
        <v>319.88845760886613</v>
      </c>
      <c r="D4">
        <f t="shared" si="1"/>
        <v>0.13872005967426979</v>
      </c>
      <c r="E4">
        <f t="shared" si="2"/>
        <v>614</v>
      </c>
    </row>
    <row r="5" spans="1:7">
      <c r="A5">
        <v>3</v>
      </c>
      <c r="B5">
        <v>78</v>
      </c>
      <c r="C5">
        <f t="shared" si="0"/>
        <v>82.815875625539064</v>
      </c>
      <c r="D5">
        <f t="shared" si="1"/>
        <v>3.5913215795983985E-2</v>
      </c>
      <c r="E5">
        <f t="shared" si="2"/>
        <v>234</v>
      </c>
      <c r="F5" s="1" t="s">
        <v>6</v>
      </c>
      <c r="G5" s="1">
        <f>1-SUM(D2:D9)</f>
        <v>1.6515325373944734E-6</v>
      </c>
    </row>
    <row r="6" spans="1:7">
      <c r="A6">
        <v>4</v>
      </c>
      <c r="B6">
        <v>15</v>
      </c>
      <c r="C6">
        <f t="shared" si="0"/>
        <v>16.080142372651832</v>
      </c>
      <c r="D6">
        <f t="shared" si="1"/>
        <v>6.9731753567440725E-3</v>
      </c>
      <c r="E6">
        <f t="shared" si="2"/>
        <v>60</v>
      </c>
    </row>
    <row r="7" spans="1:7">
      <c r="A7">
        <v>5</v>
      </c>
      <c r="B7">
        <v>3</v>
      </c>
      <c r="C7">
        <f t="shared" si="0"/>
        <v>2.4977914127857268</v>
      </c>
      <c r="D7">
        <f t="shared" si="1"/>
        <v>1.0831706039834028E-3</v>
      </c>
      <c r="E7">
        <f t="shared" si="2"/>
        <v>15</v>
      </c>
    </row>
    <row r="8" spans="1:7">
      <c r="A8">
        <v>6</v>
      </c>
      <c r="B8">
        <v>0</v>
      </c>
      <c r="C8">
        <f t="shared" si="0"/>
        <v>0.32332642528904576</v>
      </c>
      <c r="D8">
        <f t="shared" si="1"/>
        <v>1.4021093898050553E-4</v>
      </c>
      <c r="E8">
        <f t="shared" si="2"/>
        <v>0</v>
      </c>
    </row>
    <row r="9" spans="1:7">
      <c r="A9">
        <v>7</v>
      </c>
      <c r="B9">
        <v>0</v>
      </c>
      <c r="C9">
        <f t="shared" si="0"/>
        <v>3.5873970244869345E-2</v>
      </c>
      <c r="D9">
        <f t="shared" si="1"/>
        <v>1.5556795422753401E-5</v>
      </c>
      <c r="E9">
        <f t="shared" si="2"/>
        <v>0</v>
      </c>
    </row>
    <row r="10" spans="1:7">
      <c r="A10">
        <v>8</v>
      </c>
      <c r="B10">
        <v>1</v>
      </c>
      <c r="C10">
        <f t="shared" si="0"/>
        <v>3.4827775752689178E-3</v>
      </c>
      <c r="D10">
        <f t="shared" si="1"/>
        <v>1.5103111774800165E-6</v>
      </c>
      <c r="E10">
        <f t="shared" si="2"/>
        <v>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2019-09-18T23:31:50Z</dcterms:created>
  <dcterms:modified xsi:type="dcterms:W3CDTF">2020-10-23T19:38:00Z</dcterms:modified>
</cp:coreProperties>
</file>