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M9" i="1"/>
  <c r="M8"/>
  <c r="M7"/>
  <c r="M6"/>
  <c r="M5"/>
  <c r="M4"/>
  <c r="M3"/>
  <c r="M2"/>
  <c r="L8"/>
  <c r="K9"/>
  <c r="K8"/>
  <c r="K7"/>
  <c r="K6"/>
  <c r="K5"/>
  <c r="K4"/>
  <c r="K3"/>
  <c r="K2"/>
  <c r="J2" a="1"/>
  <c r="J8" s="1"/>
  <c r="I9"/>
  <c r="I8"/>
  <c r="I7"/>
  <c r="I6"/>
  <c r="I5"/>
  <c r="I4"/>
  <c r="I3"/>
  <c r="G4"/>
  <c r="G3"/>
  <c r="G2"/>
  <c r="G1"/>
  <c r="G5" s="1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J6" l="1"/>
  <c r="J7"/>
  <c r="J9"/>
  <c r="J2"/>
  <c r="J3"/>
  <c r="J4"/>
  <c r="J5"/>
  <c r="L9"/>
  <c r="L5"/>
  <c r="L4"/>
  <c r="L2"/>
  <c r="L3"/>
  <c r="L6" l="1"/>
  <c r="L7"/>
</calcChain>
</file>

<file path=xl/sharedStrings.xml><?xml version="1.0" encoding="utf-8"?>
<sst xmlns="http://schemas.openxmlformats.org/spreadsheetml/2006/main" count="13" uniqueCount="12">
  <si>
    <t>data</t>
  </si>
  <si>
    <t>s</t>
  </si>
  <si>
    <t>bin</t>
  </si>
  <si>
    <t>hist</t>
  </si>
  <si>
    <t>max</t>
  </si>
  <si>
    <t>min</t>
  </si>
  <si>
    <t>pocet</t>
  </si>
  <si>
    <t>binu</t>
  </si>
  <si>
    <t>norm-hist</t>
  </si>
  <si>
    <t>Poisson</t>
  </si>
  <si>
    <t>průměr</t>
  </si>
  <si>
    <t>POISSON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</si>
</sst>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3309951881014873"/>
          <c:y val="7.4548702245552628E-2"/>
          <c:w val="0.80856714785651795"/>
          <c:h val="0.73076771653543304"/>
        </c:manualLayout>
      </c:layout>
      <c:barChart>
        <c:barDir val="col"/>
        <c:grouping val="clustered"/>
        <c:ser>
          <c:idx val="1"/>
          <c:order val="0"/>
          <c:cat>
            <c:numRef>
              <c:f>List1!$I$2:$I$9</c:f>
              <c:numCache>
                <c:formatCode>General</c:formatCode>
                <c:ptCount val="8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</c:numCache>
            </c:numRef>
          </c:cat>
          <c:val>
            <c:numRef>
              <c:f>List1!$J$2:$J$9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12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axId val="39886208"/>
        <c:axId val="39941248"/>
      </c:barChart>
      <c:catAx>
        <c:axId val="39886208"/>
        <c:scaling>
          <c:orientation val="minMax"/>
        </c:scaling>
        <c:axPos val="b"/>
        <c:numFmt formatCode="General" sourceLinked="1"/>
        <c:tickLblPos val="nextTo"/>
        <c:crossAx val="39941248"/>
        <c:crosses val="autoZero"/>
        <c:auto val="1"/>
        <c:lblAlgn val="ctr"/>
        <c:lblOffset val="100"/>
      </c:catAx>
      <c:valAx>
        <c:axId val="39941248"/>
        <c:scaling>
          <c:orientation val="minMax"/>
        </c:scaling>
        <c:axPos val="l"/>
        <c:majorGridlines/>
        <c:numFmt formatCode="General" sourceLinked="1"/>
        <c:tickLblPos val="nextTo"/>
        <c:crossAx val="39886208"/>
        <c:crosses val="autoZero"/>
        <c:crossBetween val="between"/>
      </c:valAx>
    </c:plotArea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>
        <c:manualLayout>
          <c:layoutTarget val="inner"/>
          <c:xMode val="edge"/>
          <c:yMode val="edge"/>
          <c:x val="0.1905021872265967"/>
          <c:y val="4.6770924467774859E-2"/>
          <c:w val="0.64819356955380569"/>
          <c:h val="0.75854549431321083"/>
        </c:manualLayout>
      </c:layout>
      <c:barChart>
        <c:barDir val="col"/>
        <c:grouping val="clustered"/>
        <c:ser>
          <c:idx val="1"/>
          <c:order val="0"/>
          <c:tx>
            <c:v>data</c:v>
          </c:tx>
          <c:cat>
            <c:numRef>
              <c:f>List1!$I$2:$I$9</c:f>
              <c:numCache>
                <c:formatCode>General</c:formatCode>
                <c:ptCount val="8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</c:numCache>
            </c:numRef>
          </c:cat>
          <c:val>
            <c:numRef>
              <c:f>List1!$K$2:$K$9</c:f>
              <c:numCache>
                <c:formatCode>General</c:formatCode>
                <c:ptCount val="8"/>
                <c:pt idx="0">
                  <c:v>0</c:v>
                </c:pt>
                <c:pt idx="1">
                  <c:v>3.3333333333333335E-3</c:v>
                </c:pt>
                <c:pt idx="2">
                  <c:v>0.01</c:v>
                </c:pt>
                <c:pt idx="3">
                  <c:v>2.3333333333333334E-2</c:v>
                </c:pt>
                <c:pt idx="4">
                  <c:v>0.04</c:v>
                </c:pt>
                <c:pt idx="5">
                  <c:v>1.3333333333333334E-2</c:v>
                </c:pt>
                <c:pt idx="6">
                  <c:v>0.01</c:v>
                </c:pt>
                <c:pt idx="7">
                  <c:v>0</c:v>
                </c:pt>
              </c:numCache>
            </c:numRef>
          </c:val>
        </c:ser>
        <c:ser>
          <c:idx val="0"/>
          <c:order val="1"/>
          <c:tx>
            <c:v>Poisson</c:v>
          </c:tx>
          <c:cat>
            <c:numRef>
              <c:f>List1!$I$2:$I$9</c:f>
              <c:numCache>
                <c:formatCode>General</c:formatCode>
                <c:ptCount val="8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</c:numCache>
            </c:numRef>
          </c:cat>
          <c:val>
            <c:numRef>
              <c:f>List1!$M$2:$M$9</c:f>
              <c:numCache>
                <c:formatCode>General</c:formatCode>
                <c:ptCount val="8"/>
                <c:pt idx="0">
                  <c:v>2.3527692784199689E-4</c:v>
                </c:pt>
                <c:pt idx="1">
                  <c:v>3.2451090153956153E-3</c:v>
                </c:pt>
                <c:pt idx="2">
                  <c:v>1.6520877683234351E-2</c:v>
                </c:pt>
                <c:pt idx="3">
                  <c:v>3.3984018261372193E-2</c:v>
                </c:pt>
                <c:pt idx="4">
                  <c:v>3.0457428579496383E-2</c:v>
                </c:pt>
                <c:pt idx="5">
                  <c:v>1.2676349859097364E-2</c:v>
                </c:pt>
                <c:pt idx="6">
                  <c:v>2.5877874938216782E-3</c:v>
                </c:pt>
                <c:pt idx="7">
                  <c:v>2.7169621913952628E-4</c:v>
                </c:pt>
              </c:numCache>
            </c:numRef>
          </c:val>
        </c:ser>
        <c:dLbls/>
        <c:axId val="60234752"/>
        <c:axId val="60241408"/>
      </c:barChart>
      <c:catAx>
        <c:axId val="60234752"/>
        <c:scaling>
          <c:orientation val="minMax"/>
        </c:scaling>
        <c:axPos val="b"/>
        <c:numFmt formatCode="General" sourceLinked="1"/>
        <c:majorTickMark val="none"/>
        <c:tickLblPos val="nextTo"/>
        <c:crossAx val="60241408"/>
        <c:crosses val="autoZero"/>
        <c:auto val="1"/>
        <c:lblAlgn val="ctr"/>
        <c:lblOffset val="100"/>
      </c:catAx>
      <c:valAx>
        <c:axId val="602414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023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702909011373573"/>
          <c:y val="0.34683836395450568"/>
          <c:w val="0.13352646544181979"/>
          <c:h val="0.16743438320209975"/>
        </c:manualLayout>
      </c:layout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0</xdr:row>
      <xdr:rowOff>85725</xdr:rowOff>
    </xdr:from>
    <xdr:to>
      <xdr:col>20</xdr:col>
      <xdr:colOff>447675</xdr:colOff>
      <xdr:row>14</xdr:row>
      <xdr:rowOff>161925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15</xdr:row>
      <xdr:rowOff>161925</xdr:rowOff>
    </xdr:from>
    <xdr:to>
      <xdr:col>20</xdr:col>
      <xdr:colOff>409575</xdr:colOff>
      <xdr:row>30</xdr:row>
      <xdr:rowOff>47625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0.36667</cdr:x>
      <cdr:y>0.875</cdr:y>
    </cdr:from>
    <cdr:to>
      <cdr:x>0.8</cdr:x>
      <cdr:y>0.96528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1676400" y="2400301"/>
          <a:ext cx="19812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k  - počet detkovaných částic </a:t>
          </a:r>
        </a:p>
      </cdr:txBody>
    </cdr:sp>
  </cdr:relSizeAnchor>
  <cdr:relSizeAnchor xmlns:cdr="http://schemas.openxmlformats.org/drawingml/2006/chartDrawing">
    <cdr:from>
      <cdr:x>0.02292</cdr:x>
      <cdr:y>0.22917</cdr:y>
    </cdr:from>
    <cdr:to>
      <cdr:x>0.07708</cdr:x>
      <cdr:y>0.63542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328613" y="1062038"/>
          <a:ext cx="11144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Počet případů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0.29792</cdr:x>
      <cdr:y>0.89236</cdr:y>
    </cdr:from>
    <cdr:to>
      <cdr:x>0.73125</cdr:x>
      <cdr:y>0.98264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1362075" y="2447925"/>
          <a:ext cx="19812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k  - počet detkovaných částic </a:t>
          </a:r>
        </a:p>
      </cdr:txBody>
    </cdr:sp>
  </cdr:relSizeAnchor>
  <cdr:relSizeAnchor xmlns:cdr="http://schemas.openxmlformats.org/drawingml/2006/chartDrawing">
    <cdr:from>
      <cdr:x>0.03125</cdr:x>
      <cdr:y>0.22569</cdr:y>
    </cdr:from>
    <cdr:to>
      <cdr:x>0.08542</cdr:x>
      <cdr:y>0.63194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290513" y="1052513"/>
          <a:ext cx="11144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Pravděpodonost</a:t>
          </a:r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AB30" sqref="AB30"/>
    </sheetView>
  </sheetViews>
  <sheetFormatPr defaultRowHeight="15"/>
  <cols>
    <col min="12" max="12" width="11.42578125" customWidth="1"/>
  </cols>
  <sheetData>
    <row r="1" spans="1:13">
      <c r="A1" t="s">
        <v>0</v>
      </c>
      <c r="B1">
        <v>10</v>
      </c>
      <c r="C1" t="s">
        <v>1</v>
      </c>
      <c r="D1" t="s">
        <v>0</v>
      </c>
      <c r="F1" t="s">
        <v>6</v>
      </c>
      <c r="G1">
        <f>COUNT(D2:D50)</f>
        <v>30</v>
      </c>
      <c r="I1" t="s">
        <v>2</v>
      </c>
      <c r="J1" t="s">
        <v>3</v>
      </c>
      <c r="K1" t="s">
        <v>8</v>
      </c>
      <c r="L1" t="s">
        <v>9</v>
      </c>
      <c r="M1" t="s">
        <v>11</v>
      </c>
    </row>
    <row r="2" spans="1:13">
      <c r="A2">
        <v>13.8</v>
      </c>
      <c r="D2">
        <f t="shared" ref="D2:D31" si="0">10*A2</f>
        <v>138</v>
      </c>
      <c r="F2" t="s">
        <v>4</v>
      </c>
      <c r="G2">
        <f>MAX(D2:D50)</f>
        <v>149</v>
      </c>
      <c r="I2">
        <v>90</v>
      </c>
      <c r="J2">
        <f t="array" ref="J2:J9">FREQUENCY(D2:D50,I2:I9)</f>
        <v>0</v>
      </c>
      <c r="K2">
        <f>J2/(COUNT($A$2:$A$50)*10)</f>
        <v>0</v>
      </c>
      <c r="L2">
        <f>$G$4^I2*EXP(-$G$4)/FACT(I2)</f>
        <v>2.3527692784198738E-4</v>
      </c>
      <c r="M2">
        <f>POISSON(I2,$G$4,0)</f>
        <v>2.3527692784199689E-4</v>
      </c>
    </row>
    <row r="3" spans="1:13">
      <c r="A3">
        <v>13.7</v>
      </c>
      <c r="D3">
        <f t="shared" si="0"/>
        <v>137</v>
      </c>
      <c r="F3" t="s">
        <v>5</v>
      </c>
      <c r="G3">
        <f>MIN(D2:D50)</f>
        <v>99</v>
      </c>
      <c r="I3">
        <f>I2+10</f>
        <v>100</v>
      </c>
      <c r="J3">
        <v>1</v>
      </c>
      <c r="K3">
        <f t="shared" ref="K3:K9" si="1">J3/(COUNT($A$2:$A$50)*10)</f>
        <v>3.3333333333333335E-3</v>
      </c>
      <c r="L3">
        <f t="shared" ref="L3:L9" si="2">$G$4^I3*EXP(-$G$4)/FACT(I3)</f>
        <v>3.2451090153954826E-3</v>
      </c>
      <c r="M3">
        <f t="shared" ref="M3:M9" si="3">POISSON(I3,$G$4,0)</f>
        <v>3.2451090153956153E-3</v>
      </c>
    </row>
    <row r="4" spans="1:13">
      <c r="A4">
        <v>14.9</v>
      </c>
      <c r="D4">
        <f t="shared" si="0"/>
        <v>149</v>
      </c>
      <c r="F4" t="s">
        <v>10</v>
      </c>
      <c r="G4">
        <f>AVERAGE(D2:D50)</f>
        <v>124.1</v>
      </c>
      <c r="I4">
        <f t="shared" ref="I4:I9" si="4">I3+10</f>
        <v>110</v>
      </c>
      <c r="J4">
        <v>3</v>
      </c>
      <c r="K4">
        <f t="shared" si="1"/>
        <v>0.01</v>
      </c>
      <c r="L4">
        <f t="shared" si="2"/>
        <v>1.6520877683233692E-2</v>
      </c>
      <c r="M4">
        <f t="shared" si="3"/>
        <v>1.6520877683234351E-2</v>
      </c>
    </row>
    <row r="5" spans="1:13">
      <c r="A5">
        <v>13.2</v>
      </c>
      <c r="D5">
        <f t="shared" si="0"/>
        <v>132</v>
      </c>
      <c r="F5" t="s">
        <v>7</v>
      </c>
      <c r="G5">
        <f>CEILING(SQRT(G1),1)</f>
        <v>6</v>
      </c>
      <c r="I5">
        <f t="shared" si="4"/>
        <v>120</v>
      </c>
      <c r="J5">
        <v>7</v>
      </c>
      <c r="K5">
        <f t="shared" si="1"/>
        <v>2.3333333333333334E-2</v>
      </c>
      <c r="L5">
        <f t="shared" si="2"/>
        <v>3.3984018261370791E-2</v>
      </c>
      <c r="M5">
        <f t="shared" si="3"/>
        <v>3.3984018261372193E-2</v>
      </c>
    </row>
    <row r="6" spans="1:13">
      <c r="A6">
        <v>12.5</v>
      </c>
      <c r="D6">
        <f t="shared" si="0"/>
        <v>125</v>
      </c>
      <c r="I6">
        <f t="shared" si="4"/>
        <v>130</v>
      </c>
      <c r="J6">
        <v>12</v>
      </c>
      <c r="K6">
        <f t="shared" si="1"/>
        <v>0.04</v>
      </c>
      <c r="L6">
        <f t="shared" si="2"/>
        <v>3.0457428579495172E-2</v>
      </c>
      <c r="M6">
        <f t="shared" si="3"/>
        <v>3.0457428579496383E-2</v>
      </c>
    </row>
    <row r="7" spans="1:13">
      <c r="A7">
        <v>11.9</v>
      </c>
      <c r="D7">
        <f t="shared" si="0"/>
        <v>119</v>
      </c>
      <c r="I7">
        <f t="shared" si="4"/>
        <v>140</v>
      </c>
      <c r="J7">
        <v>4</v>
      </c>
      <c r="K7">
        <f t="shared" si="1"/>
        <v>1.3333333333333334E-2</v>
      </c>
      <c r="L7">
        <f t="shared" si="2"/>
        <v>1.2676349859096861E-2</v>
      </c>
      <c r="M7">
        <f t="shared" si="3"/>
        <v>1.2676349859097364E-2</v>
      </c>
    </row>
    <row r="8" spans="1:13">
      <c r="A8">
        <v>12.2</v>
      </c>
      <c r="D8">
        <f t="shared" si="0"/>
        <v>122</v>
      </c>
      <c r="I8">
        <f t="shared" si="4"/>
        <v>150</v>
      </c>
      <c r="J8">
        <v>3</v>
      </c>
      <c r="K8">
        <f t="shared" si="1"/>
        <v>0.01</v>
      </c>
      <c r="L8" s="1" t="e">
        <f>$G$4^I8*EXP(-$G$4)/FACT(I8)</f>
        <v>#NUM!</v>
      </c>
      <c r="M8">
        <f t="shared" si="3"/>
        <v>2.5877874938216782E-3</v>
      </c>
    </row>
    <row r="9" spans="1:13">
      <c r="A9">
        <v>13</v>
      </c>
      <c r="D9">
        <f t="shared" si="0"/>
        <v>130</v>
      </c>
      <c r="I9">
        <f t="shared" si="4"/>
        <v>160</v>
      </c>
      <c r="J9">
        <v>0</v>
      </c>
      <c r="K9">
        <f t="shared" si="1"/>
        <v>0</v>
      </c>
      <c r="L9" t="e">
        <f t="shared" si="2"/>
        <v>#NUM!</v>
      </c>
      <c r="M9">
        <f t="shared" si="3"/>
        <v>2.7169621913952628E-4</v>
      </c>
    </row>
    <row r="10" spans="1:13">
      <c r="A10">
        <v>12.2</v>
      </c>
      <c r="D10">
        <f t="shared" si="0"/>
        <v>122</v>
      </c>
    </row>
    <row r="11" spans="1:13">
      <c r="A11">
        <v>13.6</v>
      </c>
      <c r="D11">
        <f t="shared" si="0"/>
        <v>136</v>
      </c>
    </row>
    <row r="12" spans="1:13">
      <c r="A12">
        <v>11.8</v>
      </c>
      <c r="D12">
        <f t="shared" si="0"/>
        <v>118</v>
      </c>
    </row>
    <row r="13" spans="1:13">
      <c r="A13">
        <v>12.4</v>
      </c>
      <c r="D13">
        <f t="shared" si="0"/>
        <v>124</v>
      </c>
    </row>
    <row r="14" spans="1:13">
      <c r="A14">
        <v>9.9</v>
      </c>
      <c r="D14">
        <f t="shared" si="0"/>
        <v>99</v>
      </c>
    </row>
    <row r="15" spans="1:13">
      <c r="A15">
        <v>10.199999999999999</v>
      </c>
      <c r="D15">
        <f t="shared" si="0"/>
        <v>102</v>
      </c>
    </row>
    <row r="16" spans="1:13">
      <c r="A16">
        <v>13</v>
      </c>
      <c r="D16">
        <f t="shared" si="0"/>
        <v>130</v>
      </c>
    </row>
    <row r="17" spans="1:4">
      <c r="A17">
        <v>14.1</v>
      </c>
      <c r="D17">
        <f t="shared" si="0"/>
        <v>141</v>
      </c>
    </row>
    <row r="18" spans="1:4">
      <c r="A18">
        <v>10.8</v>
      </c>
      <c r="D18">
        <f t="shared" si="0"/>
        <v>108</v>
      </c>
    </row>
    <row r="19" spans="1:4">
      <c r="A19">
        <v>13</v>
      </c>
      <c r="D19">
        <f t="shared" si="0"/>
        <v>130</v>
      </c>
    </row>
    <row r="20" spans="1:4">
      <c r="A20">
        <v>11.7</v>
      </c>
      <c r="D20">
        <f t="shared" si="0"/>
        <v>117</v>
      </c>
    </row>
    <row r="21" spans="1:4">
      <c r="A21">
        <v>12.1</v>
      </c>
      <c r="D21">
        <f t="shared" si="0"/>
        <v>121</v>
      </c>
    </row>
    <row r="22" spans="1:4">
      <c r="A22">
        <v>11.2</v>
      </c>
      <c r="D22">
        <f t="shared" si="0"/>
        <v>112</v>
      </c>
    </row>
    <row r="23" spans="1:4">
      <c r="A23">
        <v>13</v>
      </c>
      <c r="D23">
        <f t="shared" si="0"/>
        <v>130</v>
      </c>
    </row>
    <row r="24" spans="1:4">
      <c r="A24">
        <v>11.5</v>
      </c>
      <c r="D24">
        <f t="shared" si="0"/>
        <v>115</v>
      </c>
    </row>
    <row r="25" spans="1:4">
      <c r="A25">
        <v>12.4</v>
      </c>
      <c r="D25">
        <f t="shared" si="0"/>
        <v>124</v>
      </c>
    </row>
    <row r="26" spans="1:4">
      <c r="A26">
        <v>12.9</v>
      </c>
      <c r="D26">
        <f t="shared" si="0"/>
        <v>129</v>
      </c>
    </row>
    <row r="27" spans="1:4">
      <c r="A27">
        <v>11</v>
      </c>
      <c r="D27">
        <f t="shared" si="0"/>
        <v>110</v>
      </c>
    </row>
    <row r="28" spans="1:4">
      <c r="A28">
        <v>11.6</v>
      </c>
      <c r="D28">
        <f t="shared" si="0"/>
        <v>116</v>
      </c>
    </row>
    <row r="29" spans="1:4">
      <c r="A29">
        <v>14.2</v>
      </c>
      <c r="D29">
        <f t="shared" si="0"/>
        <v>142</v>
      </c>
    </row>
    <row r="30" spans="1:4">
      <c r="A30">
        <v>12.6</v>
      </c>
      <c r="D30">
        <f t="shared" si="0"/>
        <v>126</v>
      </c>
    </row>
    <row r="31" spans="1:4">
      <c r="A31">
        <v>11.9</v>
      </c>
      <c r="D31">
        <f t="shared" si="0"/>
        <v>119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2020-10-19T09:13:52Z</dcterms:created>
  <dcterms:modified xsi:type="dcterms:W3CDTF">2020-10-23T19:34:56Z</dcterms:modified>
</cp:coreProperties>
</file>