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horecny4\Desktop\"/>
    </mc:Choice>
  </mc:AlternateContent>
  <bookViews>
    <workbookView xWindow="0" yWindow="0" windowWidth="28800" windowHeight="12300" activeTab="1"/>
  </bookViews>
  <sheets>
    <sheet name="Výsledky" sheetId="3" r:id="rId1"/>
    <sheet name="Error Complexity Prunning" sheetId="1" r:id="rId2"/>
    <sheet name="Minumum Error Prunning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7" i="1" l="1"/>
  <c r="J7" i="1" s="1"/>
  <c r="H23" i="2"/>
  <c r="G23" i="2"/>
  <c r="H22" i="2"/>
  <c r="G22" i="2"/>
  <c r="H21" i="2"/>
  <c r="G21" i="2"/>
  <c r="H20" i="2"/>
  <c r="G20" i="2"/>
  <c r="H19" i="2"/>
  <c r="G19" i="2"/>
  <c r="H18" i="2"/>
  <c r="G18" i="2"/>
  <c r="J18" i="2" s="1"/>
  <c r="H6" i="2"/>
  <c r="H7" i="2"/>
  <c r="H8" i="2"/>
  <c r="H9" i="2"/>
  <c r="H10" i="2"/>
  <c r="H11" i="2"/>
  <c r="H12" i="2"/>
  <c r="H13" i="2"/>
  <c r="H5" i="2"/>
  <c r="G6" i="2"/>
  <c r="J6" i="2" s="1"/>
  <c r="G7" i="2"/>
  <c r="G8" i="2"/>
  <c r="G9" i="2"/>
  <c r="G10" i="2"/>
  <c r="J10" i="2" s="1"/>
  <c r="G11" i="2"/>
  <c r="G12" i="2"/>
  <c r="J12" i="2" s="1"/>
  <c r="G13" i="2"/>
  <c r="G5" i="2"/>
  <c r="J5" i="2" s="1"/>
  <c r="H29" i="1"/>
  <c r="H28" i="1"/>
  <c r="H27" i="1"/>
  <c r="K26" i="1" s="1"/>
  <c r="H26" i="1"/>
  <c r="J26" i="1" s="1"/>
  <c r="H22" i="1"/>
  <c r="K18" i="1" s="1"/>
  <c r="H21" i="1"/>
  <c r="H20" i="1"/>
  <c r="H19" i="1"/>
  <c r="K17" i="1" s="1"/>
  <c r="H18" i="1"/>
  <c r="J18" i="1" s="1"/>
  <c r="H17" i="1"/>
  <c r="J17" i="1" s="1"/>
  <c r="H6" i="1"/>
  <c r="J6" i="1" s="1"/>
  <c r="H8" i="1"/>
  <c r="H9" i="1"/>
  <c r="H10" i="1"/>
  <c r="H11" i="1"/>
  <c r="H12" i="1"/>
  <c r="K7" i="1" s="1"/>
  <c r="H13" i="1"/>
  <c r="H5" i="1"/>
  <c r="J5" i="1" s="1"/>
  <c r="C1" i="1"/>
  <c r="J13" i="2" l="1"/>
  <c r="K7" i="2" s="1"/>
  <c r="J9" i="2"/>
  <c r="K6" i="2" s="1"/>
  <c r="J11" i="2"/>
  <c r="J7" i="2"/>
  <c r="J23" i="2"/>
  <c r="J20" i="2"/>
  <c r="J22" i="2"/>
  <c r="J8" i="2"/>
  <c r="J19" i="2"/>
  <c r="J21" i="2"/>
  <c r="G26" i="1"/>
  <c r="K5" i="1"/>
  <c r="G17" i="1"/>
  <c r="G6" i="1"/>
  <c r="K6" i="1"/>
  <c r="G18" i="1"/>
  <c r="G5" i="1"/>
  <c r="G7" i="1"/>
  <c r="K5" i="2" l="1"/>
  <c r="K19" i="2"/>
  <c r="K18" i="2" s="1"/>
</calcChain>
</file>

<file path=xl/sharedStrings.xml><?xml version="1.0" encoding="utf-8"?>
<sst xmlns="http://schemas.openxmlformats.org/spreadsheetml/2006/main" count="149" uniqueCount="52">
  <si>
    <t>Vrchol</t>
  </si>
  <si>
    <t>trieda 1</t>
  </si>
  <si>
    <t>trieda 2</t>
  </si>
  <si>
    <t>trieda 3</t>
  </si>
  <si>
    <t>trieda 4</t>
  </si>
  <si>
    <t>Počet klasifikácií</t>
  </si>
  <si>
    <t>g1(tx)</t>
  </si>
  <si>
    <t>sum-max</t>
  </si>
  <si>
    <t>pocet listov</t>
  </si>
  <si>
    <t>nespravne klasifikácie t</t>
  </si>
  <si>
    <t>nespravne klasifikacie T</t>
  </si>
  <si>
    <t>alfa 2 =</t>
  </si>
  <si>
    <t>alfa 1 =</t>
  </si>
  <si>
    <t xml:space="preserve">alfa 3 = </t>
  </si>
  <si>
    <t>alfa 4 =</t>
  </si>
  <si>
    <t>alfa 3 =</t>
  </si>
  <si>
    <t>zaciatocna</t>
  </si>
  <si>
    <t>T1 pre alfa = [0;0,008620)</t>
  </si>
  <si>
    <t>T2 pre alfa = [0,00862069;0,01724138)</t>
  </si>
  <si>
    <t>T3 pre alfa = [0,01724138;0,07758621)</t>
  </si>
  <si>
    <t>T4 pre alfa = [0,07758621;∞)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</si>
  <si>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</si>
  <si>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</si>
  <si>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</si>
  <si>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</si>
  <si>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</si>
  <si>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</si>
  <si>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</si>
  <si>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</si>
  <si>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</si>
  <si>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T1 = {t15, t16, t17, t18, t19, t20, t21, t22, t23}</t>
  </si>
  <si>
    <t>T2 = {t15, t16, t17, t18, t19, t20}</t>
  </si>
  <si>
    <t>T3 = {t15, t16, t17, t18}</t>
  </si>
  <si>
    <t>T1 = {t15}</t>
  </si>
  <si>
    <t>Error Complexity Prunning</t>
  </si>
  <si>
    <t>Minimum Error Prunning</t>
  </si>
  <si>
    <t>Pocet tried</t>
  </si>
  <si>
    <t>n</t>
  </si>
  <si>
    <t>nc</t>
  </si>
  <si>
    <t>zaciatocna alfa 1 = 0</t>
  </si>
  <si>
    <t>strom je odrezávaný vo vrchole tx</t>
  </si>
  <si>
    <t>strom nie je odrezávaný vo vrchole tx</t>
  </si>
  <si>
    <r>
      <t xml:space="preserve">Strom </t>
    </r>
    <r>
      <rPr>
        <b/>
        <sz val="12"/>
        <color theme="1"/>
        <rFont val="Calibri"/>
        <family val="2"/>
        <scheme val="minor"/>
      </rPr>
      <t xml:space="preserve">nie je </t>
    </r>
    <r>
      <rPr>
        <sz val="12"/>
        <color theme="1"/>
        <rFont val="Calibri"/>
        <family val="2"/>
        <scheme val="minor"/>
      </rPr>
      <t xml:space="preserve">odrezávaný vo vrchole </t>
    </r>
    <r>
      <rPr>
        <b/>
        <sz val="12"/>
        <color theme="1"/>
        <rFont val="Calibri"/>
        <family val="2"/>
        <scheme val="minor"/>
      </rPr>
      <t>t15</t>
    </r>
  </si>
  <si>
    <r>
      <t xml:space="preserve">Strom </t>
    </r>
    <r>
      <rPr>
        <b/>
        <sz val="12"/>
        <color theme="1"/>
        <rFont val="Calibri"/>
        <family val="2"/>
        <scheme val="minor"/>
      </rPr>
      <t>je</t>
    </r>
    <r>
      <rPr>
        <sz val="12"/>
        <color theme="1"/>
        <rFont val="Calibri"/>
        <family val="2"/>
        <scheme val="minor"/>
      </rPr>
      <t xml:space="preserve"> odrezávaný vo vrchole </t>
    </r>
    <r>
      <rPr>
        <b/>
        <sz val="12"/>
        <color theme="1"/>
        <rFont val="Calibri"/>
        <family val="2"/>
        <scheme val="minor"/>
      </rPr>
      <t>t15</t>
    </r>
  </si>
  <si>
    <r>
      <t xml:space="preserve">Strom </t>
    </r>
    <r>
      <rPr>
        <b/>
        <sz val="12"/>
        <color theme="1"/>
        <rFont val="Calibri"/>
        <family val="2"/>
        <scheme val="minor"/>
      </rPr>
      <t>je</t>
    </r>
    <r>
      <rPr>
        <sz val="12"/>
        <color theme="1"/>
        <rFont val="Calibri"/>
        <family val="2"/>
        <scheme val="minor"/>
      </rPr>
      <t xml:space="preserve"> odrezávaný vo vrchole </t>
    </r>
    <r>
      <rPr>
        <b/>
        <sz val="12"/>
        <color theme="1"/>
        <rFont val="Calibri"/>
        <family val="2"/>
        <scheme val="minor"/>
      </rPr>
      <t>t16</t>
    </r>
  </si>
  <si>
    <r>
      <t xml:space="preserve">Strom </t>
    </r>
    <r>
      <rPr>
        <b/>
        <sz val="12"/>
        <color theme="1"/>
        <rFont val="Calibri"/>
        <family val="2"/>
        <scheme val="minor"/>
      </rPr>
      <t>nie je</t>
    </r>
    <r>
      <rPr>
        <sz val="12"/>
        <color theme="1"/>
        <rFont val="Calibri"/>
        <family val="2"/>
        <scheme val="minor"/>
      </rPr>
      <t xml:space="preserve"> odrezávaný vo vrchole </t>
    </r>
    <r>
      <rPr>
        <b/>
        <sz val="12"/>
        <color theme="1"/>
        <rFont val="Calibri"/>
        <family val="2"/>
        <scheme val="minor"/>
      </rPr>
      <t>t17</t>
    </r>
  </si>
  <si>
    <r>
      <t xml:space="preserve">Strom </t>
    </r>
    <r>
      <rPr>
        <b/>
        <sz val="12"/>
        <rFont val="Calibri"/>
        <family val="2"/>
        <scheme val="minor"/>
      </rPr>
      <t>nie je</t>
    </r>
    <r>
      <rPr>
        <sz val="12"/>
        <rFont val="Calibri"/>
        <family val="2"/>
        <scheme val="minor"/>
      </rPr>
      <t xml:space="preserve"> odrezávaný vo vrchole </t>
    </r>
    <r>
      <rPr>
        <b/>
        <sz val="12"/>
        <rFont val="Calibri"/>
        <family val="2"/>
        <scheme val="minor"/>
      </rPr>
      <t>t16</t>
    </r>
  </si>
  <si>
    <r>
      <t xml:space="preserve">Strom </t>
    </r>
    <r>
      <rPr>
        <b/>
        <sz val="12"/>
        <rFont val="Calibri"/>
        <family val="2"/>
        <scheme val="minor"/>
      </rPr>
      <t>je</t>
    </r>
    <r>
      <rPr>
        <sz val="12"/>
        <rFont val="Calibri"/>
        <family val="2"/>
        <scheme val="minor"/>
      </rPr>
      <t xml:space="preserve"> odrezávaný vo vrchole </t>
    </r>
    <r>
      <rPr>
        <b/>
        <sz val="12"/>
        <rFont val="Calibri"/>
        <family val="2"/>
        <scheme val="minor"/>
      </rPr>
      <t>t17</t>
    </r>
  </si>
  <si>
    <t>VARIANT 1-4</t>
  </si>
  <si>
    <t>Režem?</t>
  </si>
  <si>
    <t>Nie</t>
  </si>
  <si>
    <t>Áno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</si>
</sst>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20"/>
      <color rgb="FFC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FF7E79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1" xfId="0" applyBorder="1"/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4" borderId="1" xfId="0" applyFill="1" applyBorder="1"/>
    <xf numFmtId="0" fontId="0" fillId="3" borderId="4" xfId="0" applyFill="1" applyBorder="1"/>
    <xf numFmtId="0" fontId="0" fillId="0" borderId="0" xfId="0" applyFill="1"/>
    <xf numFmtId="0" fontId="1" fillId="0" borderId="0" xfId="0" applyFont="1" applyFill="1"/>
    <xf numFmtId="0" fontId="0" fillId="0" borderId="0" xfId="0" applyFont="1" applyFill="1"/>
    <xf numFmtId="0" fontId="1" fillId="3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64" fontId="0" fillId="0" borderId="0" xfId="0" applyNumberFormat="1"/>
    <xf numFmtId="164" fontId="0" fillId="0" borderId="0" xfId="0" applyNumberFormat="1" applyFont="1" applyFill="1"/>
    <xf numFmtId="164" fontId="1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/>
    <xf numFmtId="0" fontId="0" fillId="0" borderId="1" xfId="0" applyFill="1" applyBorder="1"/>
    <xf numFmtId="0" fontId="1" fillId="0" borderId="0" xfId="0" applyFont="1" applyAlignment="1">
      <alignment horizontal="right"/>
    </xf>
    <xf numFmtId="0" fontId="1" fillId="0" borderId="0" xfId="0" applyFont="1" applyFill="1" applyBorder="1" applyAlignment="1">
      <alignment horizontal="right"/>
    </xf>
    <xf numFmtId="0" fontId="1" fillId="2" borderId="0" xfId="0" applyFont="1" applyFill="1" applyBorder="1"/>
    <xf numFmtId="0" fontId="1" fillId="0" borderId="0" xfId="0" applyFont="1" applyFill="1" applyAlignment="1">
      <alignment horizontal="right"/>
    </xf>
    <xf numFmtId="0" fontId="1" fillId="0" borderId="0" xfId="0" applyFont="1" applyFill="1" applyBorder="1"/>
    <xf numFmtId="0" fontId="0" fillId="0" borderId="7" xfId="0" applyBorder="1"/>
    <xf numFmtId="0" fontId="0" fillId="0" borderId="9" xfId="0" applyBorder="1"/>
    <xf numFmtId="0" fontId="1" fillId="6" borderId="22" xfId="0" applyFont="1" applyFill="1" applyBorder="1" applyAlignment="1">
      <alignment horizontal="right"/>
    </xf>
    <xf numFmtId="0" fontId="1" fillId="6" borderId="23" xfId="0" applyFont="1" applyFill="1" applyBorder="1" applyAlignment="1">
      <alignment horizontal="right"/>
    </xf>
    <xf numFmtId="0" fontId="1" fillId="6" borderId="24" xfId="0" applyFont="1" applyFill="1" applyBorder="1" applyAlignment="1">
      <alignment horizontal="right"/>
    </xf>
    <xf numFmtId="0" fontId="3" fillId="0" borderId="0" xfId="0" applyFont="1" applyFill="1" applyAlignment="1"/>
    <xf numFmtId="0" fontId="0" fillId="8" borderId="0" xfId="0" applyFill="1" applyBorder="1"/>
    <xf numFmtId="0" fontId="5" fillId="0" borderId="12" xfId="0" applyFont="1" applyBorder="1"/>
    <xf numFmtId="0" fontId="5" fillId="5" borderId="9" xfId="0" applyFont="1" applyFill="1" applyBorder="1"/>
    <xf numFmtId="0" fontId="0" fillId="6" borderId="2" xfId="0" applyFill="1" applyBorder="1" applyAlignment="1">
      <alignment horizontal="left"/>
    </xf>
    <xf numFmtId="0" fontId="0" fillId="6" borderId="15" xfId="0" applyFill="1" applyBorder="1" applyAlignment="1">
      <alignment horizontal="left"/>
    </xf>
    <xf numFmtId="0" fontId="1" fillId="6" borderId="20" xfId="0" applyFont="1" applyFill="1" applyBorder="1" applyAlignment="1">
      <alignment horizontal="left"/>
    </xf>
    <xf numFmtId="0" fontId="1" fillId="6" borderId="21" xfId="0" applyFont="1" applyFill="1" applyBorder="1" applyAlignment="1">
      <alignment horizontal="left"/>
    </xf>
    <xf numFmtId="0" fontId="0" fillId="6" borderId="13" xfId="0" applyFill="1" applyBorder="1" applyAlignment="1">
      <alignment horizontal="left"/>
    </xf>
    <xf numFmtId="0" fontId="0" fillId="6" borderId="20" xfId="0" applyFill="1" applyBorder="1" applyAlignment="1">
      <alignment horizontal="left"/>
    </xf>
    <xf numFmtId="0" fontId="0" fillId="6" borderId="21" xfId="0" applyFill="1" applyBorder="1" applyAlignment="1">
      <alignment horizontal="left"/>
    </xf>
    <xf numFmtId="0" fontId="0" fillId="6" borderId="14" xfId="0" applyFill="1" applyBorder="1" applyAlignment="1">
      <alignment horizontal="left"/>
    </xf>
    <xf numFmtId="0" fontId="4" fillId="7" borderId="25" xfId="0" applyFont="1" applyFill="1" applyBorder="1" applyAlignment="1">
      <alignment horizontal="center"/>
    </xf>
    <xf numFmtId="0" fontId="1" fillId="6" borderId="22" xfId="0" applyFont="1" applyFill="1" applyBorder="1" applyAlignment="1">
      <alignment horizontal="left"/>
    </xf>
    <xf numFmtId="0" fontId="1" fillId="6" borderId="18" xfId="0" applyFont="1" applyFill="1" applyBorder="1" applyAlignment="1">
      <alignment horizontal="left"/>
    </xf>
    <xf numFmtId="0" fontId="1" fillId="6" borderId="19" xfId="0" applyFont="1" applyFill="1" applyBorder="1" applyAlignment="1">
      <alignment horizontal="left"/>
    </xf>
    <xf numFmtId="0" fontId="0" fillId="6" borderId="16" xfId="0" applyFill="1" applyBorder="1" applyAlignment="1">
      <alignment horizontal="left"/>
    </xf>
    <xf numFmtId="0" fontId="0" fillId="6" borderId="18" xfId="0" applyFill="1" applyBorder="1" applyAlignment="1">
      <alignment horizontal="left"/>
    </xf>
    <xf numFmtId="0" fontId="0" fillId="6" borderId="19" xfId="0" applyFill="1" applyBorder="1" applyAlignment="1">
      <alignment horizontal="left"/>
    </xf>
    <xf numFmtId="0" fontId="0" fillId="6" borderId="17" xfId="0" applyFill="1" applyBorder="1" applyAlignment="1">
      <alignment horizontal="left"/>
    </xf>
    <xf numFmtId="0" fontId="1" fillId="6" borderId="3" xfId="0" applyFont="1" applyFill="1" applyBorder="1" applyAlignment="1">
      <alignment horizontal="left"/>
    </xf>
    <xf numFmtId="0" fontId="1" fillId="6" borderId="4" xfId="0" applyFont="1" applyFill="1" applyBorder="1" applyAlignment="1">
      <alignment horizontal="left"/>
    </xf>
    <xf numFmtId="0" fontId="0" fillId="6" borderId="3" xfId="0" applyFill="1" applyBorder="1" applyAlignment="1">
      <alignment horizontal="left"/>
    </xf>
    <xf numFmtId="0" fontId="0" fillId="6" borderId="4" xfId="0" applyFill="1" applyBorder="1" applyAlignment="1">
      <alignment horizontal="left"/>
    </xf>
    <xf numFmtId="0" fontId="5" fillId="5" borderId="8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4" fillId="7" borderId="5" xfId="0" applyFont="1" applyFill="1" applyBorder="1" applyAlignment="1">
      <alignment horizontal="center"/>
    </xf>
    <xf numFmtId="0" fontId="4" fillId="7" borderId="6" xfId="0" applyFont="1" applyFill="1" applyBorder="1" applyAlignment="1">
      <alignment horizontal="center"/>
    </xf>
    <xf numFmtId="0" fontId="4" fillId="7" borderId="7" xfId="0" applyFon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 wrapText="1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</cellXfs>
  <cellStyles count="1">
    <cellStyle name="Normálna" xfId="0" builtinId="0"/>
  </cellStyles>
  <dxfs count="0"/>
  <tableStyles count="0" defaultTableStyle="TableStyleMedium2" defaultPivotStyle="PivotStyleLight16"/>
  <colors>
    <mruColors>
      <color rgb="FFFF7E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228600</xdr:colOff>
      <xdr:row>2</xdr:row>
      <xdr:rowOff>38100</xdr:rowOff>
    </xdr:from>
    <xdr:to>
      <xdr:col>5</xdr:col>
      <xdr:colOff>495300</xdr:colOff>
      <xdr:row>15</xdr:row>
      <xdr:rowOff>165100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E41DD0D-C4DA-6F49-8C2D-7FFA2F5421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8600" y="444500"/>
          <a:ext cx="4394200" cy="27686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812800</xdr:colOff>
      <xdr:row>0</xdr:row>
      <xdr:rowOff>165100</xdr:rowOff>
    </xdr:from>
    <xdr:to>
      <xdr:col>19</xdr:col>
      <xdr:colOff>254000</xdr:colOff>
      <xdr:row>14</xdr:row>
      <xdr:rowOff>88900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9CDF213-F41A-534D-BE4E-A825179E89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271500" y="165100"/>
          <a:ext cx="4394200" cy="27686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762000</xdr:colOff>
      <xdr:row>0</xdr:row>
      <xdr:rowOff>152400</xdr:rowOff>
    </xdr:from>
    <xdr:to>
      <xdr:col>18</xdr:col>
      <xdr:colOff>203200</xdr:colOff>
      <xdr:row>14</xdr:row>
      <xdr:rowOff>76200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B30982E-17F8-9649-B602-D16AAD29F3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709400" y="152400"/>
          <a:ext cx="4394200" cy="2768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3:P33"/>
  <sheetViews>
    <sheetView workbookViewId="0">
      <selection activeCell="K33" sqref="G28:K33"/>
    </sheetView>
  </sheetViews>
  <sheetFormatPr defaultColWidth="11" defaultRowHeight="15.75" x14ac:dyDescent="0.25"/>
  <cols>
    <col min="15" max="15" width="26.875" customWidth="1"/>
  </cols>
  <sheetData>
    <row r="3" spans="8:12" x14ac:dyDescent="0.25">
      <c r="H3" s="2" t="s">
        <v>0</v>
      </c>
      <c r="I3" s="2" t="s">
        <v>1</v>
      </c>
      <c r="J3" s="2" t="s">
        <v>2</v>
      </c>
      <c r="K3" s="2" t="s">
        <v>3</v>
      </c>
      <c r="L3" s="2" t="s">
        <v>4</v>
      </c>
    </row>
    <row r="4" spans="8:12" x14ac:dyDescent="0.25">
      <c r="H4" s="3" t="s">
        <v>21</v>
      </c>
      <c r="I4" s="4">
        <v>20</v>
      </c>
      <c r="J4" s="4">
        <v>22</v>
      </c>
      <c r="K4" s="4">
        <v>9</v>
      </c>
      <c r="L4" s="4">
        <v>7</v>
      </c>
    </row>
    <row r="5" spans="8:12" x14ac:dyDescent="0.25">
      <c r="H5" s="3" t="s">
        <v>22</v>
      </c>
      <c r="I5" s="4">
        <v>4</v>
      </c>
      <c r="J5" s="4">
        <v>6</v>
      </c>
      <c r="K5" s="4">
        <v>3</v>
      </c>
      <c r="L5" s="4">
        <v>1</v>
      </c>
    </row>
    <row r="6" spans="8:12" x14ac:dyDescent="0.25">
      <c r="H6" s="3" t="s">
        <v>23</v>
      </c>
      <c r="I6" s="4">
        <v>6</v>
      </c>
      <c r="J6" s="4">
        <v>15</v>
      </c>
      <c r="K6" s="4">
        <v>4</v>
      </c>
      <c r="L6" s="4">
        <v>5</v>
      </c>
    </row>
    <row r="7" spans="8:12" x14ac:dyDescent="0.25">
      <c r="H7" s="2" t="s">
        <v>24</v>
      </c>
      <c r="I7" s="1">
        <v>10</v>
      </c>
      <c r="J7" s="1">
        <v>1</v>
      </c>
      <c r="K7" s="1">
        <v>2</v>
      </c>
      <c r="L7" s="1">
        <v>1</v>
      </c>
    </row>
    <row r="8" spans="8:12" x14ac:dyDescent="0.25">
      <c r="H8" s="2" t="s">
        <v>25</v>
      </c>
      <c r="I8" s="1">
        <v>3</v>
      </c>
      <c r="J8" s="1">
        <v>2</v>
      </c>
      <c r="K8" s="1">
        <v>2</v>
      </c>
      <c r="L8" s="1">
        <v>0</v>
      </c>
    </row>
    <row r="9" spans="8:12" x14ac:dyDescent="0.25">
      <c r="H9" s="2" t="s">
        <v>26</v>
      </c>
      <c r="I9" s="1">
        <v>1</v>
      </c>
      <c r="J9" s="1">
        <v>4</v>
      </c>
      <c r="K9" s="1">
        <v>1</v>
      </c>
      <c r="L9" s="1">
        <v>1</v>
      </c>
    </row>
    <row r="10" spans="8:12" x14ac:dyDescent="0.25">
      <c r="H10" s="2" t="s">
        <v>27</v>
      </c>
      <c r="I10" s="1">
        <v>4</v>
      </c>
      <c r="J10" s="1">
        <v>3</v>
      </c>
      <c r="K10" s="1">
        <v>2</v>
      </c>
      <c r="L10" s="1">
        <v>2</v>
      </c>
    </row>
    <row r="11" spans="8:12" x14ac:dyDescent="0.25">
      <c r="H11" s="2" t="s">
        <v>28</v>
      </c>
      <c r="I11" s="1">
        <v>1</v>
      </c>
      <c r="J11" s="1">
        <v>6</v>
      </c>
      <c r="K11" s="1">
        <v>2</v>
      </c>
      <c r="L11" s="1">
        <v>2</v>
      </c>
    </row>
    <row r="12" spans="8:12" x14ac:dyDescent="0.25">
      <c r="H12" s="2" t="s">
        <v>29</v>
      </c>
      <c r="I12" s="1">
        <v>1</v>
      </c>
      <c r="J12" s="1">
        <v>6</v>
      </c>
      <c r="K12" s="1">
        <v>0</v>
      </c>
      <c r="L12" s="1">
        <v>1</v>
      </c>
    </row>
    <row r="20" spans="7:16" ht="19.5" thickBot="1" x14ac:dyDescent="0.35">
      <c r="G20" s="39" t="s">
        <v>34</v>
      </c>
      <c r="H20" s="39"/>
      <c r="I20" s="39"/>
      <c r="J20" s="39"/>
      <c r="K20" s="39"/>
      <c r="L20" s="39"/>
      <c r="M20" s="39"/>
      <c r="N20" s="39"/>
      <c r="O20" s="39"/>
      <c r="P20" s="27"/>
    </row>
    <row r="21" spans="7:16" x14ac:dyDescent="0.25">
      <c r="G21" s="40" t="s">
        <v>39</v>
      </c>
      <c r="H21" s="41"/>
      <c r="I21" s="42"/>
      <c r="J21" s="43" t="s">
        <v>30</v>
      </c>
      <c r="K21" s="44"/>
      <c r="L21" s="44"/>
      <c r="M21" s="45"/>
      <c r="N21" s="43" t="s">
        <v>17</v>
      </c>
      <c r="O21" s="46"/>
    </row>
    <row r="22" spans="7:16" x14ac:dyDescent="0.25">
      <c r="G22" s="25" t="s">
        <v>11</v>
      </c>
      <c r="H22" s="47">
        <v>8.6206896551724206E-3</v>
      </c>
      <c r="I22" s="48"/>
      <c r="J22" s="31" t="s">
        <v>31</v>
      </c>
      <c r="K22" s="49"/>
      <c r="L22" s="49"/>
      <c r="M22" s="50"/>
      <c r="N22" s="31" t="s">
        <v>18</v>
      </c>
      <c r="O22" s="32"/>
    </row>
    <row r="23" spans="7:16" x14ac:dyDescent="0.25">
      <c r="G23" s="25" t="s">
        <v>15</v>
      </c>
      <c r="H23" s="47">
        <v>1.724137931034482E-2</v>
      </c>
      <c r="I23" s="48"/>
      <c r="J23" s="31" t="s">
        <v>32</v>
      </c>
      <c r="K23" s="49"/>
      <c r="L23" s="49"/>
      <c r="M23" s="50"/>
      <c r="N23" s="31" t="s">
        <v>19</v>
      </c>
      <c r="O23" s="32"/>
    </row>
    <row r="24" spans="7:16" ht="16.5" thickBot="1" x14ac:dyDescent="0.3">
      <c r="G24" s="26" t="s">
        <v>14</v>
      </c>
      <c r="H24" s="33">
        <v>7.758620689655174E-2</v>
      </c>
      <c r="I24" s="34"/>
      <c r="J24" s="35" t="s">
        <v>33</v>
      </c>
      <c r="K24" s="36"/>
      <c r="L24" s="36"/>
      <c r="M24" s="37"/>
      <c r="N24" s="35" t="s">
        <v>20</v>
      </c>
      <c r="O24" s="38"/>
    </row>
    <row r="26" spans="7:16" ht="16.5" thickBot="1" x14ac:dyDescent="0.3"/>
    <row r="27" spans="7:16" ht="18.75" x14ac:dyDescent="0.3">
      <c r="G27" s="56" t="s">
        <v>35</v>
      </c>
      <c r="H27" s="57"/>
      <c r="I27" s="57"/>
      <c r="J27" s="57"/>
      <c r="K27" s="58"/>
      <c r="L27" s="27"/>
      <c r="M27" s="27"/>
      <c r="N27" s="27"/>
      <c r="O27" s="27"/>
      <c r="P27" s="27"/>
    </row>
    <row r="28" spans="7:16" x14ac:dyDescent="0.25">
      <c r="G28" s="59" t="s">
        <v>43</v>
      </c>
      <c r="H28" s="60"/>
      <c r="I28" s="60"/>
      <c r="J28" s="60"/>
      <c r="K28" s="23">
        <v>0.62903225806451613</v>
      </c>
      <c r="N28" s="55" t="s">
        <v>48</v>
      </c>
      <c r="O28" s="55"/>
    </row>
    <row r="29" spans="7:16" x14ac:dyDescent="0.25">
      <c r="G29" s="61" t="s">
        <v>42</v>
      </c>
      <c r="H29" s="62"/>
      <c r="I29" s="62"/>
      <c r="J29" s="62"/>
      <c r="K29" s="30">
        <v>0.51033663204048607</v>
      </c>
      <c r="N29" s="55"/>
      <c r="O29" s="55"/>
    </row>
    <row r="30" spans="7:16" x14ac:dyDescent="0.25">
      <c r="G30" s="59" t="s">
        <v>44</v>
      </c>
      <c r="H30" s="60"/>
      <c r="I30" s="60"/>
      <c r="J30" s="60"/>
      <c r="K30" s="23">
        <v>0.61111111111111116</v>
      </c>
      <c r="N30" s="55"/>
      <c r="O30" s="55"/>
    </row>
    <row r="31" spans="7:16" x14ac:dyDescent="0.25">
      <c r="G31" s="51" t="s">
        <v>46</v>
      </c>
      <c r="H31" s="52"/>
      <c r="I31" s="52"/>
      <c r="J31" s="52"/>
      <c r="K31" s="30">
        <v>0.59090909090909083</v>
      </c>
      <c r="N31" s="55"/>
      <c r="O31" s="55"/>
    </row>
    <row r="32" spans="7:16" x14ac:dyDescent="0.25">
      <c r="G32" s="51" t="s">
        <v>47</v>
      </c>
      <c r="H32" s="52"/>
      <c r="I32" s="52"/>
      <c r="J32" s="52"/>
      <c r="K32" s="30">
        <v>0.52941176470588236</v>
      </c>
    </row>
    <row r="33" spans="7:11" ht="16.5" thickBot="1" x14ac:dyDescent="0.3">
      <c r="G33" s="53" t="s">
        <v>45</v>
      </c>
      <c r="H33" s="54"/>
      <c r="I33" s="54"/>
      <c r="J33" s="54"/>
      <c r="K33" s="29">
        <v>0.55111111111111111</v>
      </c>
    </row>
  </sheetData>
  <mergeCells count="21">
    <mergeCell ref="G31:J31"/>
    <mergeCell ref="G32:J32"/>
    <mergeCell ref="G33:J33"/>
    <mergeCell ref="N28:O31"/>
    <mergeCell ref="G27:K27"/>
    <mergeCell ref="G28:J28"/>
    <mergeCell ref="G29:J29"/>
    <mergeCell ref="G30:J30"/>
    <mergeCell ref="N23:O23"/>
    <mergeCell ref="H24:I24"/>
    <mergeCell ref="J24:M24"/>
    <mergeCell ref="N24:O24"/>
    <mergeCell ref="G20:O20"/>
    <mergeCell ref="G21:I21"/>
    <mergeCell ref="J21:M21"/>
    <mergeCell ref="N21:O21"/>
    <mergeCell ref="H22:I22"/>
    <mergeCell ref="J22:M22"/>
    <mergeCell ref="N22:O22"/>
    <mergeCell ref="H23:I23"/>
    <mergeCell ref="J23:M23"/>
  </mergeCells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6"/>
  <sheetViews>
    <sheetView tabSelected="1" zoomScale="85" zoomScaleNormal="85" workbookViewId="0">
      <selection activeCell="H8" sqref="H8"/>
    </sheetView>
  </sheetViews>
  <sheetFormatPr defaultColWidth="11" defaultRowHeight="15.75" x14ac:dyDescent="0.25"/>
  <cols>
    <col min="7" max="7" width="10.875" style="11"/>
    <col min="10" max="11" width="22.125" customWidth="1"/>
  </cols>
  <sheetData>
    <row r="1" spans="1:17" x14ac:dyDescent="0.25">
      <c r="A1" s="63" t="s">
        <v>5</v>
      </c>
      <c r="B1" s="64"/>
      <c r="C1" s="5">
        <f>SUM(B5:E5)</f>
        <v>58</v>
      </c>
    </row>
    <row r="2" spans="1:17" x14ac:dyDescent="0.25">
      <c r="E2" s="19" t="s">
        <v>12</v>
      </c>
      <c r="F2" s="19">
        <v>0</v>
      </c>
    </row>
    <row r="3" spans="1:17" x14ac:dyDescent="0.25">
      <c r="G3" s="12"/>
      <c r="H3" s="8"/>
      <c r="I3" s="8"/>
      <c r="J3" s="8"/>
      <c r="K3" s="8"/>
      <c r="L3" s="8"/>
      <c r="M3" s="8"/>
      <c r="N3" s="8"/>
      <c r="O3" s="8"/>
      <c r="P3" s="8"/>
      <c r="Q3" s="8"/>
    </row>
    <row r="4" spans="1:17" x14ac:dyDescent="0.25">
      <c r="A4" s="2" t="s">
        <v>0</v>
      </c>
      <c r="B4" s="2" t="s">
        <v>1</v>
      </c>
      <c r="C4" s="2" t="s">
        <v>2</v>
      </c>
      <c r="D4" s="2" t="s">
        <v>3</v>
      </c>
      <c r="E4" s="2" t="s">
        <v>4</v>
      </c>
      <c r="F4" s="7"/>
      <c r="G4" s="13" t="s">
        <v>6</v>
      </c>
      <c r="H4" s="10" t="s">
        <v>7</v>
      </c>
      <c r="I4" s="10" t="s">
        <v>8</v>
      </c>
      <c r="J4" s="7" t="s">
        <v>9</v>
      </c>
      <c r="K4" s="7" t="s">
        <v>10</v>
      </c>
      <c r="L4" s="7"/>
      <c r="M4" s="7"/>
      <c r="N4" s="7"/>
      <c r="O4" s="7"/>
      <c r="P4" s="7"/>
      <c r="Q4" s="7"/>
    </row>
    <row r="5" spans="1:17" x14ac:dyDescent="0.25">
      <c r="A5" s="3" t="s">
        <v>21</v>
      </c>
      <c r="B5" s="4">
        <v>20</v>
      </c>
      <c r="C5" s="4">
        <v>22</v>
      </c>
      <c r="D5" s="4">
        <v>9</v>
      </c>
      <c r="E5" s="4">
        <v>7</v>
      </c>
      <c r="G5" s="12">
        <f>(J5/$C$1-K5/$C$1)/(I5-1)</f>
        <v>3.7931034482758627E-2</v>
      </c>
      <c r="H5" s="8">
        <f>SUM(B5:E5)-MAX(B5:E5)</f>
        <v>36</v>
      </c>
      <c r="I5" s="8">
        <v>6</v>
      </c>
      <c r="J5" s="8">
        <f>H5</f>
        <v>36</v>
      </c>
      <c r="K5" s="8">
        <f>SUM(H8:H13)</f>
        <v>25</v>
      </c>
      <c r="L5" s="8"/>
      <c r="M5" s="8"/>
      <c r="N5" s="8"/>
      <c r="O5" s="8"/>
      <c r="P5" s="8"/>
      <c r="Q5" s="8"/>
    </row>
    <row r="6" spans="1:17" x14ac:dyDescent="0.25">
      <c r="A6" s="3" t="s">
        <v>22</v>
      </c>
      <c r="B6" s="4">
        <v>4</v>
      </c>
      <c r="C6" s="4">
        <v>6</v>
      </c>
      <c r="D6" s="4">
        <v>3</v>
      </c>
      <c r="E6" s="4">
        <v>1</v>
      </c>
      <c r="G6" s="12">
        <f t="shared" ref="G6:G7" si="0">(J6/$C$1-K6/$C$1)/(I6-1)</f>
        <v>1.724137931034482E-2</v>
      </c>
      <c r="H6" s="8">
        <f t="shared" ref="H6:H13" si="1">SUM(B6:E6)-MAX(B6:E6)</f>
        <v>8</v>
      </c>
      <c r="I6" s="8">
        <v>2</v>
      </c>
      <c r="J6" s="8">
        <f t="shared" ref="J6:J7" si="2">H6</f>
        <v>8</v>
      </c>
      <c r="K6" s="8">
        <f>SUM(H9:H10)</f>
        <v>7</v>
      </c>
      <c r="L6" s="8"/>
      <c r="M6" s="8"/>
      <c r="N6" s="8"/>
      <c r="O6" s="8"/>
      <c r="P6" s="8"/>
      <c r="Q6" s="8"/>
    </row>
    <row r="7" spans="1:17" x14ac:dyDescent="0.25">
      <c r="A7" s="3" t="s">
        <v>23</v>
      </c>
      <c r="B7" s="4">
        <v>6</v>
      </c>
      <c r="C7" s="4">
        <v>15</v>
      </c>
      <c r="D7" s="4">
        <v>4</v>
      </c>
      <c r="E7" s="4">
        <v>5</v>
      </c>
      <c r="F7" s="18" t="s">
        <v>11</v>
      </c>
      <c r="G7" s="19">
        <f t="shared" si="0"/>
        <v>8.6206896551724171E-3</v>
      </c>
      <c r="H7" s="8">
        <f>SUM(B7:E7)-MAX(B7:E7)</f>
        <v>15</v>
      </c>
      <c r="I7" s="8">
        <v>3</v>
      </c>
      <c r="J7" s="8">
        <f t="shared" si="2"/>
        <v>15</v>
      </c>
      <c r="K7" s="8">
        <f>SUM(H11:H13)</f>
        <v>14</v>
      </c>
      <c r="L7" s="8"/>
      <c r="M7" s="8"/>
      <c r="N7" s="8"/>
      <c r="O7" s="8"/>
      <c r="P7" s="8"/>
      <c r="Q7" s="8"/>
    </row>
    <row r="8" spans="1:17" x14ac:dyDescent="0.25">
      <c r="A8" s="2" t="s">
        <v>24</v>
      </c>
      <c r="B8" s="1">
        <v>10</v>
      </c>
      <c r="C8" s="1">
        <v>1</v>
      </c>
      <c r="D8" s="1">
        <v>2</v>
      </c>
      <c r="E8" s="1">
        <v>1</v>
      </c>
      <c r="G8" s="12"/>
      <c r="H8" s="8">
        <f t="shared" si="1"/>
        <v>4</v>
      </c>
      <c r="I8" s="8"/>
      <c r="J8" s="8"/>
      <c r="K8" s="8"/>
      <c r="L8" s="8"/>
      <c r="M8" s="8"/>
      <c r="N8" s="8"/>
      <c r="O8" s="8"/>
      <c r="P8" s="8"/>
      <c r="Q8" s="8"/>
    </row>
    <row r="9" spans="1:17" x14ac:dyDescent="0.25">
      <c r="A9" s="2" t="s">
        <v>25</v>
      </c>
      <c r="B9" s="1">
        <v>3</v>
      </c>
      <c r="C9" s="1">
        <v>2</v>
      </c>
      <c r="D9" s="1">
        <v>2</v>
      </c>
      <c r="E9" s="1">
        <v>0</v>
      </c>
      <c r="G9" s="12"/>
      <c r="H9" s="8">
        <f t="shared" si="1"/>
        <v>4</v>
      </c>
      <c r="I9" s="8"/>
      <c r="J9" s="8"/>
      <c r="K9" s="8"/>
      <c r="L9" s="8"/>
      <c r="M9" s="8"/>
      <c r="N9" s="8"/>
      <c r="O9" s="8"/>
      <c r="P9" s="8"/>
      <c r="Q9" s="8"/>
    </row>
    <row r="10" spans="1:17" x14ac:dyDescent="0.25">
      <c r="A10" s="2" t="s">
        <v>26</v>
      </c>
      <c r="B10" s="1">
        <v>1</v>
      </c>
      <c r="C10" s="1">
        <v>4</v>
      </c>
      <c r="D10" s="1">
        <v>1</v>
      </c>
      <c r="E10" s="1">
        <v>1</v>
      </c>
      <c r="G10" s="12"/>
      <c r="H10" s="8">
        <f t="shared" si="1"/>
        <v>3</v>
      </c>
      <c r="I10" s="8"/>
      <c r="J10" s="8"/>
      <c r="K10" s="8"/>
      <c r="L10" s="8"/>
      <c r="M10" s="8"/>
      <c r="N10" s="8"/>
      <c r="O10" s="8"/>
      <c r="P10" s="8"/>
      <c r="Q10" s="8"/>
    </row>
    <row r="11" spans="1:17" x14ac:dyDescent="0.25">
      <c r="A11" s="2" t="s">
        <v>27</v>
      </c>
      <c r="B11" s="1">
        <v>4</v>
      </c>
      <c r="C11" s="1">
        <v>3</v>
      </c>
      <c r="D11" s="1">
        <v>2</v>
      </c>
      <c r="E11" s="1">
        <v>2</v>
      </c>
      <c r="G11" s="12"/>
      <c r="H11" s="8">
        <f t="shared" si="1"/>
        <v>7</v>
      </c>
      <c r="I11" s="8"/>
      <c r="J11" s="8"/>
      <c r="K11" s="8"/>
      <c r="L11" s="8"/>
      <c r="M11" s="8"/>
      <c r="N11" s="8"/>
      <c r="O11" s="8"/>
      <c r="P11" s="8"/>
      <c r="Q11" s="8"/>
    </row>
    <row r="12" spans="1:17" x14ac:dyDescent="0.25">
      <c r="A12" s="2" t="s">
        <v>28</v>
      </c>
      <c r="B12" s="1">
        <v>1</v>
      </c>
      <c r="C12" s="1">
        <v>6</v>
      </c>
      <c r="D12" s="1">
        <v>2</v>
      </c>
      <c r="E12" s="1">
        <v>2</v>
      </c>
      <c r="G12" s="12"/>
      <c r="H12" s="8">
        <f t="shared" si="1"/>
        <v>5</v>
      </c>
      <c r="I12" s="8"/>
      <c r="J12" s="8"/>
      <c r="K12" s="8"/>
      <c r="L12" s="8"/>
      <c r="M12" s="8"/>
      <c r="N12" s="8"/>
      <c r="O12" s="8"/>
      <c r="P12" s="8"/>
      <c r="Q12" s="8"/>
    </row>
    <row r="13" spans="1:17" x14ac:dyDescent="0.25">
      <c r="A13" s="2" t="s">
        <v>29</v>
      </c>
      <c r="B13" s="1">
        <v>1</v>
      </c>
      <c r="C13" s="1">
        <v>6</v>
      </c>
      <c r="D13" s="1">
        <v>0</v>
      </c>
      <c r="E13" s="1">
        <v>1</v>
      </c>
      <c r="G13" s="12"/>
      <c r="H13" s="8">
        <f t="shared" si="1"/>
        <v>2</v>
      </c>
      <c r="I13" s="8"/>
      <c r="J13" s="8"/>
      <c r="K13" s="8"/>
      <c r="L13" s="8"/>
      <c r="M13" s="8"/>
      <c r="N13" s="8"/>
      <c r="O13" s="8"/>
      <c r="P13" s="8"/>
      <c r="Q13" s="8"/>
    </row>
    <row r="14" spans="1:17" x14ac:dyDescent="0.25">
      <c r="G14" s="12"/>
      <c r="H14" s="8"/>
      <c r="I14" s="8"/>
      <c r="J14" s="8"/>
      <c r="K14" s="8"/>
      <c r="L14" s="8"/>
      <c r="M14" s="8"/>
      <c r="N14" s="8"/>
      <c r="O14" s="8"/>
      <c r="P14" s="8"/>
      <c r="Q14" s="8"/>
    </row>
    <row r="15" spans="1:17" x14ac:dyDescent="0.25">
      <c r="G15" s="12"/>
      <c r="H15" s="8"/>
      <c r="I15" s="8"/>
      <c r="J15" s="8"/>
      <c r="K15" s="8"/>
      <c r="L15" s="8"/>
      <c r="M15" s="8"/>
      <c r="N15" s="8"/>
      <c r="O15" s="8"/>
      <c r="P15" s="8"/>
      <c r="Q15" s="8"/>
    </row>
    <row r="16" spans="1:17" x14ac:dyDescent="0.25">
      <c r="A16" s="2" t="s">
        <v>0</v>
      </c>
      <c r="B16" s="2" t="s">
        <v>1</v>
      </c>
      <c r="C16" s="2" t="s">
        <v>2</v>
      </c>
      <c r="D16" s="2" t="s">
        <v>3</v>
      </c>
      <c r="E16" s="2" t="s">
        <v>4</v>
      </c>
      <c r="F16" s="7"/>
      <c r="G16" s="13" t="s">
        <v>6</v>
      </c>
      <c r="H16" s="10" t="s">
        <v>7</v>
      </c>
      <c r="I16" s="10" t="s">
        <v>8</v>
      </c>
      <c r="J16" s="7" t="s">
        <v>9</v>
      </c>
      <c r="K16" s="7" t="s">
        <v>10</v>
      </c>
      <c r="L16" s="8"/>
      <c r="M16" s="8"/>
      <c r="N16" s="8"/>
      <c r="O16" s="8"/>
      <c r="P16" s="8"/>
      <c r="Q16" s="8"/>
    </row>
    <row r="17" spans="1:17" x14ac:dyDescent="0.25">
      <c r="A17" s="3" t="s">
        <v>21</v>
      </c>
      <c r="B17" s="4">
        <v>20</v>
      </c>
      <c r="C17" s="4">
        <v>22</v>
      </c>
      <c r="D17" s="4">
        <v>9</v>
      </c>
      <c r="E17" s="4">
        <v>7</v>
      </c>
      <c r="G17" s="12">
        <f>(J17/$C$1-K17/$C$1)/(I17-1)</f>
        <v>5.7471264367816098E-2</v>
      </c>
      <c r="H17" s="8">
        <f>SUM(B17:E17)-MAX(B17:E17)</f>
        <v>36</v>
      </c>
      <c r="I17" s="8">
        <v>4</v>
      </c>
      <c r="J17" s="8">
        <f>H17</f>
        <v>36</v>
      </c>
      <c r="K17" s="8">
        <f>SUM(H19:H22)</f>
        <v>26</v>
      </c>
      <c r="L17" s="8"/>
      <c r="M17" s="8"/>
      <c r="N17" s="8"/>
      <c r="O17" s="8"/>
      <c r="P17" s="8"/>
      <c r="Q17" s="8"/>
    </row>
    <row r="18" spans="1:17" x14ac:dyDescent="0.25">
      <c r="A18" s="3" t="s">
        <v>22</v>
      </c>
      <c r="B18" s="4">
        <v>4</v>
      </c>
      <c r="C18" s="4">
        <v>6</v>
      </c>
      <c r="D18" s="4">
        <v>3</v>
      </c>
      <c r="E18" s="4">
        <v>1</v>
      </c>
      <c r="F18" s="17" t="s">
        <v>13</v>
      </c>
      <c r="G18" s="19">
        <f t="shared" ref="G18" si="3">(J18/$C$1-K18/$C$1)/(I18-1)</f>
        <v>1.724137931034482E-2</v>
      </c>
      <c r="H18" s="8">
        <f t="shared" ref="H18:H22" si="4">SUM(B18:E18)-MAX(B18:E18)</f>
        <v>8</v>
      </c>
      <c r="I18" s="8">
        <v>2</v>
      </c>
      <c r="J18" s="8">
        <f t="shared" ref="J18" si="5">H18</f>
        <v>8</v>
      </c>
      <c r="K18" s="8">
        <f>SUM(H21:H22)</f>
        <v>7</v>
      </c>
      <c r="L18" s="8"/>
      <c r="M18" s="8"/>
      <c r="N18" s="8"/>
      <c r="O18" s="8"/>
      <c r="P18" s="8"/>
      <c r="Q18" s="8"/>
    </row>
    <row r="19" spans="1:17" x14ac:dyDescent="0.25">
      <c r="A19" s="2" t="s">
        <v>23</v>
      </c>
      <c r="B19" s="16">
        <v>6</v>
      </c>
      <c r="C19" s="16">
        <v>15</v>
      </c>
      <c r="D19" s="16">
        <v>4</v>
      </c>
      <c r="E19" s="16">
        <v>5</v>
      </c>
      <c r="F19" s="14"/>
      <c r="G19" s="15"/>
      <c r="H19" s="8">
        <f t="shared" si="4"/>
        <v>15</v>
      </c>
      <c r="I19" s="8"/>
      <c r="J19" s="8"/>
      <c r="K19" s="8"/>
    </row>
    <row r="20" spans="1:17" x14ac:dyDescent="0.25">
      <c r="A20" s="2" t="s">
        <v>24</v>
      </c>
      <c r="B20" s="1">
        <v>10</v>
      </c>
      <c r="C20" s="1">
        <v>1</v>
      </c>
      <c r="D20" s="1">
        <v>2</v>
      </c>
      <c r="E20" s="1">
        <v>1</v>
      </c>
      <c r="G20" s="12"/>
      <c r="H20" s="8">
        <f t="shared" si="4"/>
        <v>4</v>
      </c>
      <c r="I20" s="8"/>
      <c r="J20" s="8"/>
      <c r="K20" s="8"/>
    </row>
    <row r="21" spans="1:17" x14ac:dyDescent="0.25">
      <c r="A21" s="2" t="s">
        <v>25</v>
      </c>
      <c r="B21" s="1">
        <v>3</v>
      </c>
      <c r="C21" s="1">
        <v>2</v>
      </c>
      <c r="D21" s="1">
        <v>2</v>
      </c>
      <c r="E21" s="1">
        <v>0</v>
      </c>
      <c r="G21" s="12"/>
      <c r="H21" s="8">
        <f t="shared" si="4"/>
        <v>4</v>
      </c>
      <c r="I21" s="8"/>
      <c r="J21" s="8"/>
      <c r="K21" s="8"/>
    </row>
    <row r="22" spans="1:17" x14ac:dyDescent="0.25">
      <c r="A22" s="2" t="s">
        <v>26</v>
      </c>
      <c r="B22" s="1">
        <v>1</v>
      </c>
      <c r="C22" s="1">
        <v>4</v>
      </c>
      <c r="D22" s="1">
        <v>1</v>
      </c>
      <c r="E22" s="1">
        <v>1</v>
      </c>
      <c r="G22" s="12"/>
      <c r="H22" s="8">
        <f t="shared" si="4"/>
        <v>3</v>
      </c>
      <c r="I22" s="8"/>
      <c r="J22" s="8"/>
      <c r="K22" s="8"/>
    </row>
    <row r="25" spans="1:17" x14ac:dyDescent="0.25">
      <c r="A25" s="2" t="s">
        <v>0</v>
      </c>
      <c r="B25" s="2" t="s">
        <v>1</v>
      </c>
      <c r="C25" s="2" t="s">
        <v>2</v>
      </c>
      <c r="D25" s="2" t="s">
        <v>3</v>
      </c>
      <c r="E25" s="2" t="s">
        <v>4</v>
      </c>
      <c r="F25" s="7"/>
      <c r="G25" s="13" t="s">
        <v>6</v>
      </c>
      <c r="H25" s="10" t="s">
        <v>7</v>
      </c>
      <c r="I25" s="10" t="s">
        <v>8</v>
      </c>
      <c r="J25" s="7" t="s">
        <v>9</v>
      </c>
      <c r="K25" s="7" t="s">
        <v>10</v>
      </c>
    </row>
    <row r="26" spans="1:17" x14ac:dyDescent="0.25">
      <c r="A26" s="3" t="s">
        <v>21</v>
      </c>
      <c r="B26" s="4">
        <v>20</v>
      </c>
      <c r="C26" s="4">
        <v>22</v>
      </c>
      <c r="D26" s="4">
        <v>9</v>
      </c>
      <c r="E26" s="4">
        <v>7</v>
      </c>
      <c r="F26" s="17" t="s">
        <v>14</v>
      </c>
      <c r="G26" s="19">
        <f>(J26/$C$1-K26/$C$1)/(I26-1)</f>
        <v>7.758620689655174E-2</v>
      </c>
      <c r="H26" s="8">
        <f>SUM(B26:E26)-MAX(B26:E26)</f>
        <v>36</v>
      </c>
      <c r="I26" s="8">
        <v>3</v>
      </c>
      <c r="J26" s="8">
        <f>H26</f>
        <v>36</v>
      </c>
      <c r="K26" s="8">
        <f>SUM(H27:H29)</f>
        <v>27</v>
      </c>
    </row>
    <row r="27" spans="1:17" x14ac:dyDescent="0.25">
      <c r="A27" s="2" t="s">
        <v>22</v>
      </c>
      <c r="B27" s="16">
        <v>4</v>
      </c>
      <c r="C27" s="16">
        <v>6</v>
      </c>
      <c r="D27" s="16">
        <v>3</v>
      </c>
      <c r="E27" s="16">
        <v>1</v>
      </c>
      <c r="F27" s="20"/>
      <c r="G27" s="21"/>
      <c r="H27" s="8">
        <f t="shared" ref="H27:H29" si="6">SUM(B27:E27)-MAX(B27:E27)</f>
        <v>8</v>
      </c>
      <c r="I27" s="8"/>
      <c r="J27" s="8"/>
      <c r="K27" s="8"/>
    </row>
    <row r="28" spans="1:17" x14ac:dyDescent="0.25">
      <c r="A28" s="2" t="s">
        <v>23</v>
      </c>
      <c r="B28" s="16">
        <v>6</v>
      </c>
      <c r="C28" s="16">
        <v>15</v>
      </c>
      <c r="D28" s="16">
        <v>4</v>
      </c>
      <c r="E28" s="16">
        <v>5</v>
      </c>
      <c r="F28" s="14"/>
      <c r="G28" s="15"/>
      <c r="H28" s="8">
        <f t="shared" si="6"/>
        <v>15</v>
      </c>
      <c r="I28" s="8"/>
      <c r="J28" s="8"/>
      <c r="K28" s="8"/>
    </row>
    <row r="29" spans="1:17" x14ac:dyDescent="0.25">
      <c r="A29" s="2" t="s">
        <v>24</v>
      </c>
      <c r="B29" s="1">
        <v>10</v>
      </c>
      <c r="C29" s="1">
        <v>1</v>
      </c>
      <c r="D29" s="1">
        <v>2</v>
      </c>
      <c r="E29" s="1">
        <v>1</v>
      </c>
      <c r="G29" s="12"/>
      <c r="H29" s="8">
        <f t="shared" si="6"/>
        <v>4</v>
      </c>
      <c r="I29" s="8"/>
      <c r="J29" s="8"/>
      <c r="K29" s="8"/>
    </row>
    <row r="32" spans="1:17" ht="16.5" thickBot="1" x14ac:dyDescent="0.3"/>
    <row r="33" spans="2:11" x14ac:dyDescent="0.25">
      <c r="B33" t="s">
        <v>16</v>
      </c>
      <c r="C33" s="24" t="s">
        <v>12</v>
      </c>
      <c r="D33" s="41">
        <v>0</v>
      </c>
      <c r="E33" s="42"/>
      <c r="F33" s="43" t="s">
        <v>30</v>
      </c>
      <c r="G33" s="44"/>
      <c r="H33" s="44"/>
      <c r="I33" s="45"/>
      <c r="J33" s="43" t="s">
        <v>17</v>
      </c>
      <c r="K33" s="46"/>
    </row>
    <row r="34" spans="2:11" x14ac:dyDescent="0.25">
      <c r="C34" s="25" t="s">
        <v>11</v>
      </c>
      <c r="D34" s="47">
        <v>8.6206896551724206E-3</v>
      </c>
      <c r="E34" s="48"/>
      <c r="F34" s="31" t="s">
        <v>31</v>
      </c>
      <c r="G34" s="49"/>
      <c r="H34" s="49"/>
      <c r="I34" s="50"/>
      <c r="J34" s="31" t="s">
        <v>18</v>
      </c>
      <c r="K34" s="32"/>
    </row>
    <row r="35" spans="2:11" x14ac:dyDescent="0.25">
      <c r="C35" s="25" t="s">
        <v>15</v>
      </c>
      <c r="D35" s="47">
        <v>1.724137931034482E-2</v>
      </c>
      <c r="E35" s="48"/>
      <c r="F35" s="31" t="s">
        <v>32</v>
      </c>
      <c r="G35" s="49"/>
      <c r="H35" s="49"/>
      <c r="I35" s="50"/>
      <c r="J35" s="31" t="s">
        <v>19</v>
      </c>
      <c r="K35" s="32"/>
    </row>
    <row r="36" spans="2:11" ht="16.5" thickBot="1" x14ac:dyDescent="0.3">
      <c r="C36" s="26" t="s">
        <v>14</v>
      </c>
      <c r="D36" s="33">
        <v>7.758620689655174E-2</v>
      </c>
      <c r="E36" s="34"/>
      <c r="F36" s="35" t="s">
        <v>33</v>
      </c>
      <c r="G36" s="36"/>
      <c r="H36" s="36"/>
      <c r="I36" s="37"/>
      <c r="J36" s="35" t="s">
        <v>20</v>
      </c>
      <c r="K36" s="38"/>
    </row>
  </sheetData>
  <mergeCells count="13">
    <mergeCell ref="D34:E34"/>
    <mergeCell ref="D35:E35"/>
    <mergeCell ref="D36:E36"/>
    <mergeCell ref="A1:B1"/>
    <mergeCell ref="J36:K36"/>
    <mergeCell ref="J35:K35"/>
    <mergeCell ref="J34:K34"/>
    <mergeCell ref="J33:K33"/>
    <mergeCell ref="F33:I33"/>
    <mergeCell ref="F34:I34"/>
    <mergeCell ref="F35:I35"/>
    <mergeCell ref="F36:I36"/>
    <mergeCell ref="D33:E3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workbookViewId="0">
      <selection activeCell="J5" sqref="J5"/>
    </sheetView>
  </sheetViews>
  <sheetFormatPr defaultColWidth="11" defaultRowHeight="15.75" x14ac:dyDescent="0.25"/>
  <cols>
    <col min="10" max="10" width="21.625" customWidth="1"/>
    <col min="11" max="11" width="23" customWidth="1"/>
    <col min="12" max="12" width="10.875" style="6"/>
  </cols>
  <sheetData>
    <row r="1" spans="1:14" x14ac:dyDescent="0.25">
      <c r="A1" s="9" t="s">
        <v>36</v>
      </c>
      <c r="B1" s="9">
        <v>4</v>
      </c>
    </row>
    <row r="3" spans="1:14" x14ac:dyDescent="0.25">
      <c r="G3" s="15"/>
      <c r="H3" s="15"/>
      <c r="I3" s="15"/>
      <c r="J3" s="65" t="s">
        <v>40</v>
      </c>
      <c r="K3" s="65" t="s">
        <v>41</v>
      </c>
      <c r="M3" s="15"/>
      <c r="N3" s="15"/>
    </row>
    <row r="4" spans="1:14" x14ac:dyDescent="0.25">
      <c r="A4" s="2" t="s">
        <v>0</v>
      </c>
      <c r="B4" s="2" t="s">
        <v>1</v>
      </c>
      <c r="C4" s="2" t="s">
        <v>2</v>
      </c>
      <c r="D4" s="2" t="s">
        <v>3</v>
      </c>
      <c r="E4" s="2" t="s">
        <v>4</v>
      </c>
      <c r="G4" s="10" t="s">
        <v>37</v>
      </c>
      <c r="H4" s="10" t="s">
        <v>38</v>
      </c>
      <c r="I4" s="15"/>
      <c r="J4" s="65"/>
      <c r="K4" s="65"/>
      <c r="L4" s="21" t="s">
        <v>49</v>
      </c>
      <c r="M4" s="15"/>
      <c r="N4" s="15"/>
    </row>
    <row r="5" spans="1:14" x14ac:dyDescent="0.25">
      <c r="A5" s="3" t="s">
        <v>21</v>
      </c>
      <c r="B5" s="4">
        <v>20</v>
      </c>
      <c r="C5" s="4">
        <v>22</v>
      </c>
      <c r="D5" s="4">
        <v>9</v>
      </c>
      <c r="E5" s="4">
        <v>7</v>
      </c>
      <c r="G5" s="15">
        <f>SUM(B5:E5)</f>
        <v>58</v>
      </c>
      <c r="H5" s="15">
        <f>MAX(B5:E5)</f>
        <v>22</v>
      </c>
      <c r="I5" s="15"/>
      <c r="J5" s="15">
        <f t="shared" ref="J5:J12" si="0">(G5-H5+$B$1-1)/(G5+$B$1)</f>
        <v>0.62903225806451613</v>
      </c>
      <c r="K5" s="28">
        <f>(G8/G5*J8)+(G7/G5*J7)+(G6/G5*K6)</f>
        <v>0.51033663204048607</v>
      </c>
      <c r="L5" s="15" t="s">
        <v>50</v>
      </c>
      <c r="M5" s="15"/>
      <c r="N5" s="15"/>
    </row>
    <row r="6" spans="1:14" x14ac:dyDescent="0.25">
      <c r="A6" s="3" t="s">
        <v>22</v>
      </c>
      <c r="B6" s="4">
        <v>4</v>
      </c>
      <c r="C6" s="4">
        <v>6</v>
      </c>
      <c r="D6" s="4">
        <v>3</v>
      </c>
      <c r="E6" s="4">
        <v>1</v>
      </c>
      <c r="G6" s="15">
        <f t="shared" ref="G6:G13" si="1">SUM(B6:E6)</f>
        <v>14</v>
      </c>
      <c r="H6" s="15">
        <f t="shared" ref="H6:H13" si="2">MAX(B6:E6)</f>
        <v>6</v>
      </c>
      <c r="I6" s="15"/>
      <c r="J6" s="15">
        <f t="shared" si="0"/>
        <v>0.61111111111111116</v>
      </c>
      <c r="K6" s="28">
        <f>(G10/G6*J10)+(G9/G6*J9)</f>
        <v>0.59090909090909083</v>
      </c>
      <c r="L6" s="15" t="s">
        <v>50</v>
      </c>
      <c r="M6" s="15"/>
      <c r="N6" s="15"/>
    </row>
    <row r="7" spans="1:14" x14ac:dyDescent="0.25">
      <c r="A7" s="3" t="s">
        <v>23</v>
      </c>
      <c r="B7" s="4">
        <v>6</v>
      </c>
      <c r="C7" s="4">
        <v>15</v>
      </c>
      <c r="D7" s="4">
        <v>4</v>
      </c>
      <c r="E7" s="4">
        <v>5</v>
      </c>
      <c r="G7" s="15">
        <f t="shared" si="1"/>
        <v>30</v>
      </c>
      <c r="H7" s="15">
        <f t="shared" si="2"/>
        <v>15</v>
      </c>
      <c r="I7" s="15"/>
      <c r="J7" s="28">
        <f t="shared" si="0"/>
        <v>0.52941176470588236</v>
      </c>
      <c r="K7" s="15">
        <f>(G13/G7*J13)+(G12/G7*J12)+(G11/G7*J11)</f>
        <v>0.55111111111111111</v>
      </c>
      <c r="L7" s="15" t="s">
        <v>51</v>
      </c>
      <c r="M7" s="21"/>
      <c r="N7" s="15"/>
    </row>
    <row r="8" spans="1:14" x14ac:dyDescent="0.25">
      <c r="A8" s="2" t="s">
        <v>24</v>
      </c>
      <c r="B8" s="1">
        <v>10</v>
      </c>
      <c r="C8" s="1">
        <v>1</v>
      </c>
      <c r="D8" s="1">
        <v>2</v>
      </c>
      <c r="E8" s="1">
        <v>1</v>
      </c>
      <c r="G8" s="15">
        <f t="shared" si="1"/>
        <v>14</v>
      </c>
      <c r="H8" s="15">
        <f t="shared" si="2"/>
        <v>10</v>
      </c>
      <c r="I8" s="15"/>
      <c r="J8" s="15">
        <f t="shared" si="0"/>
        <v>0.3888888888888889</v>
      </c>
      <c r="K8" s="15"/>
      <c r="L8" s="15"/>
      <c r="M8" s="15"/>
      <c r="N8" s="15"/>
    </row>
    <row r="9" spans="1:14" x14ac:dyDescent="0.25">
      <c r="A9" s="2" t="s">
        <v>25</v>
      </c>
      <c r="B9" s="1">
        <v>3</v>
      </c>
      <c r="C9" s="1">
        <v>2</v>
      </c>
      <c r="D9" s="1">
        <v>2</v>
      </c>
      <c r="E9" s="1">
        <v>0</v>
      </c>
      <c r="G9" s="15">
        <f t="shared" si="1"/>
        <v>7</v>
      </c>
      <c r="H9" s="15">
        <f t="shared" si="2"/>
        <v>3</v>
      </c>
      <c r="I9" s="15"/>
      <c r="J9" s="15">
        <f t="shared" si="0"/>
        <v>0.63636363636363635</v>
      </c>
      <c r="K9" s="15"/>
      <c r="L9" s="15"/>
      <c r="M9" s="15"/>
      <c r="N9" s="15"/>
    </row>
    <row r="10" spans="1:14" x14ac:dyDescent="0.25">
      <c r="A10" s="2" t="s">
        <v>26</v>
      </c>
      <c r="B10" s="1">
        <v>1</v>
      </c>
      <c r="C10" s="1">
        <v>4</v>
      </c>
      <c r="D10" s="1">
        <v>1</v>
      </c>
      <c r="E10" s="1">
        <v>1</v>
      </c>
      <c r="G10" s="15">
        <f t="shared" si="1"/>
        <v>7</v>
      </c>
      <c r="H10" s="15">
        <f t="shared" si="2"/>
        <v>4</v>
      </c>
      <c r="I10" s="15"/>
      <c r="J10" s="15">
        <f t="shared" si="0"/>
        <v>0.54545454545454541</v>
      </c>
      <c r="K10" s="15"/>
      <c r="L10" s="15"/>
      <c r="M10" s="15"/>
      <c r="N10" s="15"/>
    </row>
    <row r="11" spans="1:14" x14ac:dyDescent="0.25">
      <c r="A11" s="2" t="s">
        <v>27</v>
      </c>
      <c r="B11" s="1">
        <v>4</v>
      </c>
      <c r="C11" s="1">
        <v>3</v>
      </c>
      <c r="D11" s="1">
        <v>2</v>
      </c>
      <c r="E11" s="1">
        <v>2</v>
      </c>
      <c r="G11" s="15">
        <f t="shared" si="1"/>
        <v>11</v>
      </c>
      <c r="H11" s="15">
        <f t="shared" si="2"/>
        <v>4</v>
      </c>
      <c r="I11" s="15"/>
      <c r="J11" s="15">
        <f t="shared" si="0"/>
        <v>0.66666666666666663</v>
      </c>
      <c r="K11" s="15"/>
      <c r="L11" s="15"/>
      <c r="M11" s="15"/>
      <c r="N11" s="15"/>
    </row>
    <row r="12" spans="1:14" x14ac:dyDescent="0.25">
      <c r="A12" s="2" t="s">
        <v>28</v>
      </c>
      <c r="B12" s="1">
        <v>1</v>
      </c>
      <c r="C12" s="1">
        <v>6</v>
      </c>
      <c r="D12" s="1">
        <v>2</v>
      </c>
      <c r="E12" s="1">
        <v>2</v>
      </c>
      <c r="G12" s="15">
        <f t="shared" si="1"/>
        <v>11</v>
      </c>
      <c r="H12" s="15">
        <f t="shared" si="2"/>
        <v>6</v>
      </c>
      <c r="I12" s="15"/>
      <c r="J12" s="15">
        <f t="shared" si="0"/>
        <v>0.53333333333333333</v>
      </c>
      <c r="K12" s="15"/>
      <c r="L12" s="15"/>
      <c r="M12" s="15"/>
      <c r="N12" s="15"/>
    </row>
    <row r="13" spans="1:14" x14ac:dyDescent="0.25">
      <c r="A13" s="2" t="s">
        <v>29</v>
      </c>
      <c r="B13" s="1">
        <v>1</v>
      </c>
      <c r="C13" s="1">
        <v>6</v>
      </c>
      <c r="D13" s="1">
        <v>0</v>
      </c>
      <c r="E13" s="1">
        <v>1</v>
      </c>
      <c r="G13" s="15">
        <f t="shared" si="1"/>
        <v>8</v>
      </c>
      <c r="H13" s="15">
        <f t="shared" si="2"/>
        <v>6</v>
      </c>
      <c r="I13" s="15"/>
      <c r="J13" s="15">
        <f>(G13-H13+$B$1-1)/(G13+$B$1)</f>
        <v>0.41666666666666669</v>
      </c>
      <c r="K13" s="15"/>
      <c r="L13" s="15"/>
      <c r="M13" s="15"/>
      <c r="N13" s="15"/>
    </row>
    <row r="14" spans="1:14" x14ac:dyDescent="0.25">
      <c r="G14" s="15"/>
      <c r="H14" s="15"/>
      <c r="I14" s="15"/>
      <c r="J14" s="15"/>
      <c r="K14" s="15"/>
      <c r="L14" s="15"/>
      <c r="M14" s="15"/>
      <c r="N14" s="15"/>
    </row>
    <row r="15" spans="1:14" x14ac:dyDescent="0.25">
      <c r="G15" s="15"/>
      <c r="H15" s="15"/>
      <c r="I15" s="15"/>
      <c r="J15" s="15"/>
      <c r="K15" s="15"/>
      <c r="L15" s="15"/>
      <c r="M15" s="15"/>
      <c r="N15" s="15"/>
    </row>
    <row r="16" spans="1:14" x14ac:dyDescent="0.25">
      <c r="G16" s="15"/>
      <c r="H16" s="15"/>
      <c r="I16" s="15"/>
      <c r="J16" s="65" t="s">
        <v>40</v>
      </c>
      <c r="K16" s="65" t="s">
        <v>41</v>
      </c>
      <c r="L16" s="15"/>
      <c r="M16" s="15"/>
      <c r="N16" s="15"/>
    </row>
    <row r="17" spans="1:14" ht="15.95" customHeight="1" x14ac:dyDescent="0.25">
      <c r="A17" s="2" t="s">
        <v>0</v>
      </c>
      <c r="B17" s="2" t="s">
        <v>1</v>
      </c>
      <c r="C17" s="2" t="s">
        <v>2</v>
      </c>
      <c r="D17" s="2" t="s">
        <v>3</v>
      </c>
      <c r="E17" s="2" t="s">
        <v>4</v>
      </c>
      <c r="G17" s="10" t="s">
        <v>37</v>
      </c>
      <c r="H17" s="10" t="s">
        <v>38</v>
      </c>
      <c r="I17" s="15"/>
      <c r="J17" s="65"/>
      <c r="K17" s="65"/>
      <c r="L17" s="21" t="s">
        <v>49</v>
      </c>
      <c r="M17" s="15"/>
      <c r="N17" s="15"/>
    </row>
    <row r="18" spans="1:14" x14ac:dyDescent="0.25">
      <c r="A18" s="3" t="s">
        <v>21</v>
      </c>
      <c r="B18" s="4">
        <v>20</v>
      </c>
      <c r="C18" s="4">
        <v>22</v>
      </c>
      <c r="D18" s="4">
        <v>9</v>
      </c>
      <c r="E18" s="4">
        <v>7</v>
      </c>
      <c r="G18" s="15">
        <f>SUM(B18:E18)</f>
        <v>58</v>
      </c>
      <c r="H18" s="15">
        <f>MAX(B18:E18)</f>
        <v>22</v>
      </c>
      <c r="I18" s="15"/>
      <c r="J18" s="15">
        <f>(G18-H18+$B$1-1)/(G18+$B$1)</f>
        <v>0.62903225806451613</v>
      </c>
      <c r="K18" s="28">
        <f>(G21/G18*J21)+(G20/G18*J20)+(G19/G18*K19)</f>
        <v>0.51033663204048607</v>
      </c>
      <c r="L18" s="15" t="s">
        <v>50</v>
      </c>
    </row>
    <row r="19" spans="1:14" x14ac:dyDescent="0.25">
      <c r="A19" s="3" t="s">
        <v>22</v>
      </c>
      <c r="B19" s="4">
        <v>4</v>
      </c>
      <c r="C19" s="4">
        <v>6</v>
      </c>
      <c r="D19" s="4">
        <v>3</v>
      </c>
      <c r="E19" s="4">
        <v>1</v>
      </c>
      <c r="G19" s="15">
        <f t="shared" ref="G19:G23" si="3">SUM(B19:E19)</f>
        <v>14</v>
      </c>
      <c r="H19" s="15">
        <f t="shared" ref="H19:H23" si="4">MAX(B19:E19)</f>
        <v>6</v>
      </c>
      <c r="I19" s="15"/>
      <c r="J19" s="15">
        <f t="shared" ref="J19:J23" si="5">(G19-H19+$B$1-1)/(G19+$B$1)</f>
        <v>0.61111111111111116</v>
      </c>
      <c r="K19" s="28">
        <f>(G23/G19*J23)+(G22/G19*J22)</f>
        <v>0.59090909090909083</v>
      </c>
      <c r="L19" s="15" t="s">
        <v>50</v>
      </c>
    </row>
    <row r="20" spans="1:14" x14ac:dyDescent="0.25">
      <c r="A20" s="3" t="s">
        <v>23</v>
      </c>
      <c r="B20" s="4">
        <v>6</v>
      </c>
      <c r="C20" s="4">
        <v>15</v>
      </c>
      <c r="D20" s="4">
        <v>4</v>
      </c>
      <c r="E20" s="4">
        <v>5</v>
      </c>
      <c r="G20" s="15">
        <f t="shared" si="3"/>
        <v>30</v>
      </c>
      <c r="H20" s="15">
        <f t="shared" si="4"/>
        <v>15</v>
      </c>
      <c r="I20" s="15"/>
      <c r="J20" s="15">
        <f t="shared" si="5"/>
        <v>0.52941176470588236</v>
      </c>
      <c r="K20" s="15"/>
      <c r="L20" s="15"/>
    </row>
    <row r="21" spans="1:14" x14ac:dyDescent="0.25">
      <c r="A21" s="2" t="s">
        <v>24</v>
      </c>
      <c r="B21" s="1">
        <v>10</v>
      </c>
      <c r="C21" s="1">
        <v>1</v>
      </c>
      <c r="D21" s="1">
        <v>2</v>
      </c>
      <c r="E21" s="1">
        <v>1</v>
      </c>
      <c r="G21" s="15">
        <f t="shared" si="3"/>
        <v>14</v>
      </c>
      <c r="H21" s="15">
        <f t="shared" si="4"/>
        <v>10</v>
      </c>
      <c r="I21" s="15"/>
      <c r="J21" s="15">
        <f t="shared" si="5"/>
        <v>0.3888888888888889</v>
      </c>
      <c r="K21" s="15"/>
      <c r="L21" s="15"/>
    </row>
    <row r="22" spans="1:14" x14ac:dyDescent="0.25">
      <c r="A22" s="2" t="s">
        <v>25</v>
      </c>
      <c r="B22" s="1">
        <v>3</v>
      </c>
      <c r="C22" s="1">
        <v>2</v>
      </c>
      <c r="D22" s="1">
        <v>2</v>
      </c>
      <c r="E22" s="1">
        <v>0</v>
      </c>
      <c r="G22" s="15">
        <f t="shared" si="3"/>
        <v>7</v>
      </c>
      <c r="H22" s="15">
        <f t="shared" si="4"/>
        <v>3</v>
      </c>
      <c r="I22" s="15"/>
      <c r="J22" s="15">
        <f t="shared" si="5"/>
        <v>0.63636363636363635</v>
      </c>
      <c r="K22" s="15"/>
      <c r="L22" s="15"/>
    </row>
    <row r="23" spans="1:14" x14ac:dyDescent="0.25">
      <c r="A23" s="2" t="s">
        <v>26</v>
      </c>
      <c r="B23" s="1">
        <v>1</v>
      </c>
      <c r="C23" s="1">
        <v>4</v>
      </c>
      <c r="D23" s="1">
        <v>1</v>
      </c>
      <c r="E23" s="1">
        <v>1</v>
      </c>
      <c r="G23" s="15">
        <f t="shared" si="3"/>
        <v>7</v>
      </c>
      <c r="H23" s="15">
        <f t="shared" si="4"/>
        <v>4</v>
      </c>
      <c r="I23" s="15"/>
      <c r="J23" s="15">
        <f t="shared" si="5"/>
        <v>0.54545454545454541</v>
      </c>
      <c r="K23" s="15"/>
      <c r="L23" s="15"/>
    </row>
    <row r="27" spans="1:14" ht="16.5" thickBot="1" x14ac:dyDescent="0.3"/>
    <row r="28" spans="1:14" x14ac:dyDescent="0.25">
      <c r="D28" s="66" t="s">
        <v>43</v>
      </c>
      <c r="E28" s="67"/>
      <c r="F28" s="67"/>
      <c r="G28" s="67"/>
      <c r="H28" s="22">
        <v>0.62903225806451613</v>
      </c>
    </row>
    <row r="29" spans="1:14" x14ac:dyDescent="0.25">
      <c r="D29" s="61" t="s">
        <v>42</v>
      </c>
      <c r="E29" s="62"/>
      <c r="F29" s="62"/>
      <c r="G29" s="62"/>
      <c r="H29" s="30">
        <v>0.51033663204048607</v>
      </c>
      <c r="J29" s="65"/>
      <c r="K29" s="65"/>
    </row>
    <row r="30" spans="1:14" x14ac:dyDescent="0.25">
      <c r="D30" s="59" t="s">
        <v>44</v>
      </c>
      <c r="E30" s="60"/>
      <c r="F30" s="60"/>
      <c r="G30" s="60"/>
      <c r="H30" s="23">
        <v>0.61111111111111116</v>
      </c>
      <c r="J30" s="65"/>
      <c r="K30" s="65"/>
    </row>
    <row r="31" spans="1:14" x14ac:dyDescent="0.25">
      <c r="D31" s="51" t="s">
        <v>46</v>
      </c>
      <c r="E31" s="52"/>
      <c r="F31" s="52"/>
      <c r="G31" s="52"/>
      <c r="H31" s="30">
        <v>0.59090909090909083</v>
      </c>
    </row>
    <row r="32" spans="1:14" x14ac:dyDescent="0.25">
      <c r="D32" s="51" t="s">
        <v>47</v>
      </c>
      <c r="E32" s="52"/>
      <c r="F32" s="52"/>
      <c r="G32" s="52"/>
      <c r="H32" s="30">
        <v>0.52941176470588236</v>
      </c>
    </row>
    <row r="33" spans="4:8" ht="16.5" thickBot="1" x14ac:dyDescent="0.3">
      <c r="D33" s="53" t="s">
        <v>45</v>
      </c>
      <c r="E33" s="54"/>
      <c r="F33" s="54"/>
      <c r="G33" s="54"/>
      <c r="H33" s="29">
        <v>0.55111111111111111</v>
      </c>
    </row>
  </sheetData>
  <mergeCells count="12">
    <mergeCell ref="D33:G33"/>
    <mergeCell ref="J3:J4"/>
    <mergeCell ref="K3:K4"/>
    <mergeCell ref="J16:J17"/>
    <mergeCell ref="K16:K17"/>
    <mergeCell ref="J29:J30"/>
    <mergeCell ref="K29:K30"/>
    <mergeCell ref="D28:G28"/>
    <mergeCell ref="D29:G29"/>
    <mergeCell ref="D30:G30"/>
    <mergeCell ref="D31:G31"/>
    <mergeCell ref="D32:G3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3</vt:i4>
      </vt:variant>
    </vt:vector>
  </HeadingPairs>
  <TitlesOfParts>
    <vt:vector size="3" baseType="lpstr">
      <vt:lpstr>Výsledky</vt:lpstr>
      <vt:lpstr>Error Complexity Prunning</vt:lpstr>
      <vt:lpstr>Minumum Error Prunning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Katarina Papiernikova</dc:creator>
  <cp:lastModifiedBy>Jakub Hôrečný</cp:lastModifiedBy>
  <dcterms:created xsi:type="dcterms:W3CDTF">2020-04-22T13:13:09Z</dcterms:created>
  <dcterms:modified xsi:type="dcterms:W3CDTF">2022-05-05T12:17:37Z</dcterms:modified>
</cp:coreProperties>
</file>