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F2F406EF-39D2-445E-8344-5A177BE636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árok1" sheetId="1" r:id="rId1"/>
    <sheet name="cv6" sheetId="2" r:id="rId2"/>
    <sheet name="Hárok3" sheetId="3" r:id="rId3"/>
    <sheet name="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M2" i="1"/>
  <c r="N2" i="1"/>
  <c r="N17" i="1" s="1"/>
  <c r="O2" i="1"/>
  <c r="Q2" i="1"/>
  <c r="R2" i="1"/>
  <c r="T2" i="1"/>
  <c r="T17" i="1" s="1"/>
  <c r="U2" i="1"/>
  <c r="I3" i="1"/>
  <c r="J3" i="1"/>
  <c r="K3" i="1"/>
  <c r="M3" i="1"/>
  <c r="N3" i="1"/>
  <c r="O3" i="1"/>
  <c r="Q3" i="1"/>
  <c r="R3" i="1"/>
  <c r="T3" i="1"/>
  <c r="U3" i="1"/>
  <c r="I4" i="1"/>
  <c r="J4" i="1"/>
  <c r="K4" i="1"/>
  <c r="M4" i="1"/>
  <c r="N4" i="1"/>
  <c r="O4" i="1"/>
  <c r="Q4" i="1"/>
  <c r="R4" i="1"/>
  <c r="T4" i="1"/>
  <c r="U4" i="1"/>
  <c r="I5" i="1"/>
  <c r="J5" i="1"/>
  <c r="K5" i="1"/>
  <c r="M5" i="1"/>
  <c r="N5" i="1"/>
  <c r="O5" i="1"/>
  <c r="Q5" i="1"/>
  <c r="R5" i="1"/>
  <c r="T5" i="1"/>
  <c r="U5" i="1"/>
  <c r="I6" i="1"/>
  <c r="J6" i="1"/>
  <c r="K6" i="1"/>
  <c r="M6" i="1"/>
  <c r="M17" i="1" s="1"/>
  <c r="N6" i="1"/>
  <c r="O6" i="1"/>
  <c r="Q6" i="1"/>
  <c r="R6" i="1"/>
  <c r="R17" i="1" s="1"/>
  <c r="T6" i="1"/>
  <c r="U6" i="1"/>
  <c r="I7" i="1"/>
  <c r="J7" i="1"/>
  <c r="K7" i="1"/>
  <c r="M7" i="1"/>
  <c r="N7" i="1"/>
  <c r="O7" i="1"/>
  <c r="Q7" i="1"/>
  <c r="R7" i="1"/>
  <c r="T7" i="1"/>
  <c r="U7" i="1"/>
  <c r="I8" i="1"/>
  <c r="J8" i="1"/>
  <c r="K8" i="1"/>
  <c r="M8" i="1"/>
  <c r="N8" i="1"/>
  <c r="O8" i="1"/>
  <c r="Q8" i="1"/>
  <c r="R8" i="1"/>
  <c r="T8" i="1"/>
  <c r="U8" i="1"/>
  <c r="I9" i="1"/>
  <c r="J9" i="1"/>
  <c r="K9" i="1"/>
  <c r="M9" i="1"/>
  <c r="N9" i="1"/>
  <c r="O9" i="1"/>
  <c r="Q9" i="1"/>
  <c r="R9" i="1"/>
  <c r="T9" i="1"/>
  <c r="U9" i="1"/>
  <c r="I10" i="1"/>
  <c r="J10" i="1"/>
  <c r="K10" i="1"/>
  <c r="M10" i="1"/>
  <c r="N10" i="1"/>
  <c r="O10" i="1"/>
  <c r="Q10" i="1"/>
  <c r="R10" i="1"/>
  <c r="T10" i="1"/>
  <c r="U10" i="1"/>
  <c r="I11" i="1"/>
  <c r="J11" i="1"/>
  <c r="K11" i="1"/>
  <c r="M11" i="1"/>
  <c r="N11" i="1"/>
  <c r="O11" i="1"/>
  <c r="Q11" i="1"/>
  <c r="R11" i="1"/>
  <c r="T11" i="1"/>
  <c r="U11" i="1"/>
  <c r="I12" i="1"/>
  <c r="J12" i="1"/>
  <c r="K12" i="1"/>
  <c r="M12" i="1"/>
  <c r="N12" i="1"/>
  <c r="O12" i="1"/>
  <c r="Q12" i="1"/>
  <c r="R12" i="1"/>
  <c r="T12" i="1"/>
  <c r="U12" i="1"/>
  <c r="I13" i="1"/>
  <c r="J13" i="1"/>
  <c r="K13" i="1"/>
  <c r="M13" i="1"/>
  <c r="N13" i="1"/>
  <c r="O13" i="1"/>
  <c r="Q13" i="1"/>
  <c r="R13" i="1"/>
  <c r="T13" i="1"/>
  <c r="U13" i="1"/>
  <c r="I14" i="1"/>
  <c r="J14" i="1"/>
  <c r="K14" i="1"/>
  <c r="M14" i="1"/>
  <c r="N14" i="1"/>
  <c r="O14" i="1"/>
  <c r="Q14" i="1"/>
  <c r="R14" i="1"/>
  <c r="T14" i="1"/>
  <c r="U14" i="1"/>
  <c r="I15" i="1"/>
  <c r="J15" i="1"/>
  <c r="K15" i="1"/>
  <c r="M15" i="1"/>
  <c r="N15" i="1"/>
  <c r="O15" i="1"/>
  <c r="Q15" i="1"/>
  <c r="R15" i="1"/>
  <c r="T15" i="1"/>
  <c r="U15" i="1"/>
  <c r="K17" i="1"/>
  <c r="O17" i="1"/>
  <c r="Q17" i="1"/>
  <c r="U17" i="1"/>
  <c r="C45" i="4"/>
  <c r="D45" i="4"/>
  <c r="B45" i="4"/>
  <c r="B44" i="4"/>
  <c r="C43" i="4"/>
  <c r="D43" i="4"/>
  <c r="B43" i="4"/>
  <c r="D44" i="4"/>
  <c r="C44" i="4"/>
  <c r="G33" i="4"/>
  <c r="M33" i="4"/>
  <c r="I33" i="4"/>
  <c r="C35" i="4"/>
  <c r="D35" i="4"/>
  <c r="M35" i="4" s="1"/>
  <c r="B35" i="4"/>
  <c r="N35" i="4" s="1"/>
  <c r="C34" i="4"/>
  <c r="D34" i="4"/>
  <c r="B34" i="4"/>
  <c r="P34" i="4" s="1"/>
  <c r="C33" i="4"/>
  <c r="P33" i="4" s="1"/>
  <c r="D33" i="4"/>
  <c r="B33" i="4"/>
  <c r="N33" i="4" s="1"/>
  <c r="C25" i="4"/>
  <c r="D25" i="4"/>
  <c r="B25" i="4"/>
  <c r="C24" i="4"/>
  <c r="D24" i="4"/>
  <c r="Q24" i="4" s="1"/>
  <c r="B24" i="4"/>
  <c r="N24" i="4" s="1"/>
  <c r="C23" i="4"/>
  <c r="D23" i="4"/>
  <c r="B23" i="4"/>
  <c r="H23" i="4" s="1"/>
  <c r="M23" i="4"/>
  <c r="Q17" i="4"/>
  <c r="Q18" i="4"/>
  <c r="Q16" i="4"/>
  <c r="P18" i="4"/>
  <c r="O18" i="4"/>
  <c r="N18" i="4"/>
  <c r="M18" i="4"/>
  <c r="L18" i="4"/>
  <c r="K18" i="4"/>
  <c r="J18" i="4"/>
  <c r="I18" i="4"/>
  <c r="H18" i="4"/>
  <c r="G18" i="4"/>
  <c r="P17" i="4"/>
  <c r="O17" i="4"/>
  <c r="N17" i="4"/>
  <c r="M17" i="4"/>
  <c r="L17" i="4"/>
  <c r="K17" i="4"/>
  <c r="J17" i="4"/>
  <c r="I17" i="4"/>
  <c r="H17" i="4"/>
  <c r="G17" i="4"/>
  <c r="P16" i="4"/>
  <c r="O16" i="4"/>
  <c r="N16" i="4"/>
  <c r="M16" i="4"/>
  <c r="L16" i="4"/>
  <c r="K16" i="4"/>
  <c r="J16" i="4"/>
  <c r="I16" i="4"/>
  <c r="H16" i="4"/>
  <c r="G16" i="4"/>
  <c r="J17" i="1" l="1"/>
  <c r="I17" i="1"/>
  <c r="C19" i="1" s="1"/>
  <c r="N19" i="4"/>
  <c r="O25" i="4"/>
  <c r="K33" i="4"/>
  <c r="O33" i="4"/>
  <c r="O36" i="4" s="1"/>
  <c r="I34" i="4"/>
  <c r="M34" i="4"/>
  <c r="M36" i="4" s="1"/>
  <c r="G35" i="4"/>
  <c r="K35" i="4"/>
  <c r="O35" i="4"/>
  <c r="Q33" i="4"/>
  <c r="M24" i="4"/>
  <c r="H33" i="4"/>
  <c r="H36" i="4" s="1"/>
  <c r="L33" i="4"/>
  <c r="J34" i="4"/>
  <c r="N34" i="4"/>
  <c r="N36" i="4" s="1"/>
  <c r="H35" i="4"/>
  <c r="L35" i="4"/>
  <c r="P35" i="4"/>
  <c r="P36" i="4" s="1"/>
  <c r="Q35" i="4"/>
  <c r="G34" i="4"/>
  <c r="G36" i="4" s="1"/>
  <c r="K34" i="4"/>
  <c r="O34" i="4"/>
  <c r="I35" i="4"/>
  <c r="Q34" i="4"/>
  <c r="Q36" i="4" s="1"/>
  <c r="Q19" i="4"/>
  <c r="J24" i="4"/>
  <c r="J33" i="4"/>
  <c r="H34" i="4"/>
  <c r="L34" i="4"/>
  <c r="J35" i="4"/>
  <c r="K24" i="4"/>
  <c r="H19" i="4"/>
  <c r="L19" i="4"/>
  <c r="P19" i="4"/>
  <c r="H24" i="4"/>
  <c r="H26" i="4" s="1"/>
  <c r="L24" i="4"/>
  <c r="P24" i="4"/>
  <c r="N23" i="4"/>
  <c r="G24" i="4"/>
  <c r="O24" i="4"/>
  <c r="I25" i="4"/>
  <c r="M19" i="4"/>
  <c r="I24" i="4"/>
  <c r="M25" i="4"/>
  <c r="G23" i="4"/>
  <c r="P25" i="4"/>
  <c r="N25" i="4"/>
  <c r="H25" i="4"/>
  <c r="Q25" i="4"/>
  <c r="L25" i="4"/>
  <c r="J25" i="4"/>
  <c r="G25" i="4"/>
  <c r="K25" i="4"/>
  <c r="Q23" i="4"/>
  <c r="Q26" i="4" s="1"/>
  <c r="J23" i="4"/>
  <c r="P23" i="4"/>
  <c r="L23" i="4"/>
  <c r="O23" i="4"/>
  <c r="O26" i="4" s="1"/>
  <c r="I23" i="4"/>
  <c r="K23" i="4"/>
  <c r="M26" i="4"/>
  <c r="I19" i="4"/>
  <c r="J19" i="4"/>
  <c r="G19" i="4"/>
  <c r="K19" i="4"/>
  <c r="O19" i="4"/>
  <c r="C20" i="1" l="1"/>
  <c r="N26" i="4"/>
  <c r="K36" i="4"/>
  <c r="G26" i="4"/>
  <c r="J36" i="4"/>
  <c r="I26" i="4"/>
  <c r="L36" i="4"/>
  <c r="I36" i="4"/>
  <c r="P26" i="4"/>
  <c r="L26" i="4"/>
  <c r="J26" i="4"/>
  <c r="K26" i="4"/>
</calcChain>
</file>

<file path=xl/sharedStrings.xml><?xml version="1.0" encoding="utf-8"?>
<sst xmlns="http://schemas.openxmlformats.org/spreadsheetml/2006/main" count="281" uniqueCount="61">
  <si>
    <t>ID3</t>
  </si>
  <si>
    <t>F(B)</t>
  </si>
  <si>
    <t xml:space="preserve">Bayessova klasifikácia test budúci týžden </t>
  </si>
  <si>
    <t>Dedičnosť</t>
  </si>
  <si>
    <t>Vek</t>
  </si>
  <si>
    <t>Priezvisko</t>
  </si>
  <si>
    <t>no</t>
  </si>
  <si>
    <t>yes</t>
  </si>
  <si>
    <t>young</t>
  </si>
  <si>
    <t>elder</t>
  </si>
  <si>
    <t>no.</t>
  </si>
  <si>
    <t>Tumor</t>
  </si>
  <si>
    <t>History</t>
  </si>
  <si>
    <t>Heredity</t>
  </si>
  <si>
    <t>Age</t>
  </si>
  <si>
    <t>Cancer</t>
  </si>
  <si>
    <t>confirmed</t>
  </si>
  <si>
    <t>non confirmed</t>
  </si>
  <si>
    <t>high</t>
  </si>
  <si>
    <t>medium</t>
  </si>
  <si>
    <t>low</t>
  </si>
  <si>
    <t>younger</t>
  </si>
  <si>
    <t>https://en.wikipedia.org/wiki/C4.5_algorithm</t>
  </si>
  <si>
    <t>p(confirmed)</t>
  </si>
  <si>
    <t>p(low, confirmed)</t>
  </si>
  <si>
    <t>A1</t>
  </si>
  <si>
    <t>A2</t>
  </si>
  <si>
    <t>A3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</si>
  <si>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</si>
  <si>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</si>
  <si>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</si>
  <si>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</si>
  <si>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</si>
  <si>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</si>
  <si>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</si>
  <si>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</si>
  <si>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</si>
  <si>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</si>
  <si>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</si>
  <si>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Centroidy 1</t>
  </si>
  <si>
    <t>C1</t>
  </si>
  <si>
    <t>C2</t>
  </si>
  <si>
    <t>C3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</si>
  <si>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</si>
  <si>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</si>
  <si>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</si>
  <si>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</si>
  <si>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</si>
  <si>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</si>
  <si>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</si>
  <si>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</si>
  <si>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</si>
  <si>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</si>
  <si>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minimum</t>
  </si>
  <si>
    <t>T11</t>
  </si>
  <si>
    <t>Centroidy 2</t>
  </si>
  <si>
    <t>SUM (súradníc bodov čo tam patria)/ počet bodov</t>
  </si>
  <si>
    <t>Centroidy 3</t>
  </si>
  <si>
    <t>pokračuje sa, kým nie sú súradnice rovnaké</t>
  </si>
  <si>
    <t>Súradníce sú rovnaké ako v kroku 3 = koniec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</si>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</sst>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G6" sqref="G6"/>
    </sheetView>
  </sheetViews>
  <sheetFormatPr defaultRowHeight="15" x14ac:dyDescent="0.25"/>
  <cols>
    <col min="2" max="2" width="13.7109375" customWidth="1"/>
    <col min="3" max="3" width="14.85546875" customWidth="1"/>
    <col min="4" max="4" width="12.5703125" customWidth="1"/>
    <col min="5" max="5" width="11.140625" customWidth="1"/>
  </cols>
  <sheetData>
    <row r="1" spans="1:21" ht="18.75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7">
        <v>14</v>
      </c>
      <c r="I1" s="5" t="s">
        <v>16</v>
      </c>
      <c r="J1" s="5" t="s">
        <v>17</v>
      </c>
      <c r="K1" s="5" t="s">
        <v>6</v>
      </c>
      <c r="M1" s="5" t="s">
        <v>20</v>
      </c>
      <c r="N1" s="5" t="s">
        <v>19</v>
      </c>
      <c r="O1" s="5" t="s">
        <v>18</v>
      </c>
      <c r="Q1" s="4" t="s">
        <v>7</v>
      </c>
      <c r="R1" s="5" t="s">
        <v>6</v>
      </c>
      <c r="T1" s="4" t="s">
        <v>21</v>
      </c>
      <c r="U1" s="4" t="s">
        <v>9</v>
      </c>
    </row>
    <row r="2" spans="1:21" ht="15.75" x14ac:dyDescent="0.25">
      <c r="A2" s="3">
        <v>1</v>
      </c>
      <c r="B2" s="3" t="s">
        <v>16</v>
      </c>
      <c r="C2" s="3" t="s">
        <v>18</v>
      </c>
      <c r="D2" s="3" t="s">
        <v>7</v>
      </c>
      <c r="E2" s="3" t="s">
        <v>21</v>
      </c>
      <c r="F2" s="3" t="s">
        <v>18</v>
      </c>
      <c r="I2" s="1">
        <f>IF(B2=$I$1,1,0)</f>
        <v>1</v>
      </c>
      <c r="J2" s="1">
        <f>IF(B2=$J$1,1,0)</f>
        <v>0</v>
      </c>
      <c r="K2" s="1">
        <f>IF(B2=$K$1,1,0)</f>
        <v>0</v>
      </c>
      <c r="M2" s="1">
        <f>IF(C2=$M$1,1,0)</f>
        <v>0</v>
      </c>
      <c r="N2" s="1">
        <f>IF(C2=$N$1,1,0)</f>
        <v>0</v>
      </c>
      <c r="O2" s="1">
        <f>IF(C2=$N$1,1,0)</f>
        <v>0</v>
      </c>
      <c r="Q2" s="1">
        <f>IF(D2=$Q$1,1,0)</f>
        <v>1</v>
      </c>
      <c r="R2" s="1">
        <f>IF(D2=$R$1,1,0)</f>
        <v>0</v>
      </c>
      <c r="T2" s="1">
        <f>IF(E2=$T$1,1,0)</f>
        <v>1</v>
      </c>
      <c r="U2" s="1">
        <f>IF(E2=$U$1,1,0)</f>
        <v>0</v>
      </c>
    </row>
    <row r="3" spans="1:21" ht="15.75" x14ac:dyDescent="0.25">
      <c r="A3" s="3">
        <v>2</v>
      </c>
      <c r="B3" s="3" t="s">
        <v>16</v>
      </c>
      <c r="C3" s="3" t="s">
        <v>18</v>
      </c>
      <c r="D3" s="3" t="s">
        <v>7</v>
      </c>
      <c r="E3" s="3" t="s">
        <v>9</v>
      </c>
      <c r="F3" s="3" t="s">
        <v>18</v>
      </c>
      <c r="I3" s="1">
        <f>IF(B3=$I$1,1,0)</f>
        <v>1</v>
      </c>
      <c r="J3" s="1">
        <f>IF(B3=$J$1,1,0)</f>
        <v>0</v>
      </c>
      <c r="K3" s="1">
        <f>IF(B3=$K$1,1,0)</f>
        <v>0</v>
      </c>
      <c r="M3" s="1">
        <f>IF(C3=$M$1,1,0)</f>
        <v>0</v>
      </c>
      <c r="N3" s="1">
        <f>IF(C3=$N$1,1,0)</f>
        <v>0</v>
      </c>
      <c r="O3" s="1">
        <f>IF(C3=$N$1,1,0)</f>
        <v>0</v>
      </c>
      <c r="Q3" s="1">
        <f>IF(D3=$Q$1,1,0)</f>
        <v>1</v>
      </c>
      <c r="R3" s="1">
        <f>IF(D3=$R$1,1,0)</f>
        <v>0</v>
      </c>
      <c r="T3" s="1">
        <f>IF(E3=$T$1,1,0)</f>
        <v>0</v>
      </c>
      <c r="U3" s="1">
        <f>IF(E3=$U$1,1,0)</f>
        <v>1</v>
      </c>
    </row>
    <row r="4" spans="1:21" ht="15.75" x14ac:dyDescent="0.25">
      <c r="A4" s="3">
        <v>3</v>
      </c>
      <c r="B4" s="3" t="s">
        <v>6</v>
      </c>
      <c r="C4" s="3" t="s">
        <v>18</v>
      </c>
      <c r="D4" s="3" t="s">
        <v>7</v>
      </c>
      <c r="E4" s="3" t="s">
        <v>21</v>
      </c>
      <c r="F4" s="3" t="s">
        <v>20</v>
      </c>
      <c r="I4" s="1">
        <f>IF(B4=$I$1,1,0)</f>
        <v>0</v>
      </c>
      <c r="J4" s="1">
        <f>IF(B4=$J$1,1,0)</f>
        <v>0</v>
      </c>
      <c r="K4" s="1">
        <f>IF(B4=$K$1,1,0)</f>
        <v>1</v>
      </c>
      <c r="M4" s="1">
        <f>IF(C4=$M$1,1,0)</f>
        <v>0</v>
      </c>
      <c r="N4" s="1">
        <f>IF(C4=$N$1,1,0)</f>
        <v>0</v>
      </c>
      <c r="O4" s="1">
        <f>IF(C4=$N$1,1,0)</f>
        <v>0</v>
      </c>
      <c r="Q4" s="1">
        <f>IF(D4=$Q$1,1,0)</f>
        <v>1</v>
      </c>
      <c r="R4" s="1">
        <f>IF(D4=$R$1,1,0)</f>
        <v>0</v>
      </c>
      <c r="T4" s="1">
        <f>IF(E4=$T$1,1,0)</f>
        <v>1</v>
      </c>
      <c r="U4" s="1">
        <f>IF(E4=$U$1,1,0)</f>
        <v>0</v>
      </c>
    </row>
    <row r="5" spans="1:21" ht="15.75" x14ac:dyDescent="0.25">
      <c r="A5" s="3">
        <v>4</v>
      </c>
      <c r="B5" s="3" t="s">
        <v>17</v>
      </c>
      <c r="C5" s="3" t="s">
        <v>19</v>
      </c>
      <c r="D5" s="3" t="s">
        <v>7</v>
      </c>
      <c r="E5" s="3" t="s">
        <v>21</v>
      </c>
      <c r="F5" s="3" t="s">
        <v>20</v>
      </c>
      <c r="I5" s="1">
        <f>IF(B5=$I$1,1,0)</f>
        <v>0</v>
      </c>
      <c r="J5" s="1">
        <f>IF(B5=$J$1,1,0)</f>
        <v>1</v>
      </c>
      <c r="K5" s="1">
        <f>IF(B5=$K$1,1,0)</f>
        <v>0</v>
      </c>
      <c r="M5" s="1">
        <f>IF(C5=$M$1,1,0)</f>
        <v>0</v>
      </c>
      <c r="N5" s="1">
        <f>IF(C5=$N$1,1,0)</f>
        <v>1</v>
      </c>
      <c r="O5" s="1">
        <f>IF(C5=$N$1,1,0)</f>
        <v>1</v>
      </c>
      <c r="Q5" s="1">
        <f>IF(D5=$Q$1,1,0)</f>
        <v>1</v>
      </c>
      <c r="R5" s="1">
        <f>IF(D5=$R$1,1,0)</f>
        <v>0</v>
      </c>
      <c r="T5" s="1">
        <f>IF(E5=$T$1,1,0)</f>
        <v>1</v>
      </c>
      <c r="U5" s="1">
        <f>IF(E5=$U$1,1,0)</f>
        <v>0</v>
      </c>
    </row>
    <row r="6" spans="1:21" ht="15.75" x14ac:dyDescent="0.25">
      <c r="A6" s="3">
        <v>5</v>
      </c>
      <c r="B6" s="3" t="s">
        <v>17</v>
      </c>
      <c r="C6" s="3" t="s">
        <v>20</v>
      </c>
      <c r="D6" s="3" t="s">
        <v>6</v>
      </c>
      <c r="E6" s="3" t="s">
        <v>21</v>
      </c>
      <c r="F6" s="3" t="s">
        <v>20</v>
      </c>
      <c r="I6" s="1">
        <f>IF(B6=$I$1,1,0)</f>
        <v>0</v>
      </c>
      <c r="J6" s="1">
        <f>IF(B6=$J$1,1,0)</f>
        <v>1</v>
      </c>
      <c r="K6" s="1">
        <f>IF(B6=$K$1,1,0)</f>
        <v>0</v>
      </c>
      <c r="M6" s="1">
        <f>IF(C6=$M$1,1,0)</f>
        <v>1</v>
      </c>
      <c r="N6" s="1">
        <f>IF(C6=$N$1,1,0)</f>
        <v>0</v>
      </c>
      <c r="O6" s="1">
        <f>IF(C6=$N$1,1,0)</f>
        <v>0</v>
      </c>
      <c r="Q6" s="1">
        <f>IF(D6=$Q$1,1,0)</f>
        <v>0</v>
      </c>
      <c r="R6" s="1">
        <f>IF(D6=$R$1,1,0)</f>
        <v>1</v>
      </c>
      <c r="T6" s="1">
        <f>IF(E6=$T$1,1,0)</f>
        <v>1</v>
      </c>
      <c r="U6" s="1">
        <f>IF(E6=$U$1,1,0)</f>
        <v>0</v>
      </c>
    </row>
    <row r="7" spans="1:21" ht="15.75" x14ac:dyDescent="0.25">
      <c r="A7" s="3">
        <v>6</v>
      </c>
      <c r="B7" s="3" t="s">
        <v>17</v>
      </c>
      <c r="C7" s="3" t="s">
        <v>20</v>
      </c>
      <c r="D7" s="3" t="s">
        <v>6</v>
      </c>
      <c r="E7" s="3" t="s">
        <v>9</v>
      </c>
      <c r="F7" s="3" t="s">
        <v>18</v>
      </c>
      <c r="I7" s="1">
        <f>IF(B7=$I$1,1,0)</f>
        <v>0</v>
      </c>
      <c r="J7" s="1">
        <f>IF(B7=$J$1,1,0)</f>
        <v>1</v>
      </c>
      <c r="K7" s="1">
        <f>IF(B7=$K$1,1,0)</f>
        <v>0</v>
      </c>
      <c r="M7" s="1">
        <f>IF(C7=$M$1,1,0)</f>
        <v>1</v>
      </c>
      <c r="N7" s="1">
        <f>IF(C7=$N$1,1,0)</f>
        <v>0</v>
      </c>
      <c r="O7" s="1">
        <f>IF(C7=$N$1,1,0)</f>
        <v>0</v>
      </c>
      <c r="Q7" s="1">
        <f>IF(D7=$Q$1,1,0)</f>
        <v>0</v>
      </c>
      <c r="R7" s="1">
        <f>IF(D7=$R$1,1,0)</f>
        <v>1</v>
      </c>
      <c r="T7" s="1">
        <f>IF(E7=$T$1,1,0)</f>
        <v>0</v>
      </c>
      <c r="U7" s="1">
        <f>IF(E7=$U$1,1,0)</f>
        <v>1</v>
      </c>
    </row>
    <row r="8" spans="1:21" ht="15.75" x14ac:dyDescent="0.25">
      <c r="A8" s="3">
        <v>7</v>
      </c>
      <c r="B8" s="3" t="s">
        <v>6</v>
      </c>
      <c r="C8" s="3" t="s">
        <v>20</v>
      </c>
      <c r="D8" s="3" t="s">
        <v>6</v>
      </c>
      <c r="E8" s="3" t="s">
        <v>9</v>
      </c>
      <c r="F8" s="3" t="s">
        <v>20</v>
      </c>
      <c r="I8" s="1">
        <f>IF(B8=$I$1,1,0)</f>
        <v>0</v>
      </c>
      <c r="J8" s="1">
        <f>IF(B8=$J$1,1,0)</f>
        <v>0</v>
      </c>
      <c r="K8" s="1">
        <f>IF(B8=$K$1,1,0)</f>
        <v>1</v>
      </c>
      <c r="M8" s="1">
        <f>IF(C8=$M$1,1,0)</f>
        <v>1</v>
      </c>
      <c r="N8" s="1">
        <f>IF(C8=$N$1,1,0)</f>
        <v>0</v>
      </c>
      <c r="O8" s="1">
        <f>IF(C8=$N$1,1,0)</f>
        <v>0</v>
      </c>
      <c r="Q8" s="1">
        <f>IF(D8=$Q$1,1,0)</f>
        <v>0</v>
      </c>
      <c r="R8" s="1">
        <f>IF(D8=$R$1,1,0)</f>
        <v>1</v>
      </c>
      <c r="T8" s="1">
        <f>IF(E8=$T$1,1,0)</f>
        <v>0</v>
      </c>
      <c r="U8" s="1">
        <f>IF(E8=$U$1,1,0)</f>
        <v>1</v>
      </c>
    </row>
    <row r="9" spans="1:21" ht="15.75" x14ac:dyDescent="0.25">
      <c r="A9" s="3">
        <v>8</v>
      </c>
      <c r="B9" s="3" t="s">
        <v>16</v>
      </c>
      <c r="C9" s="3" t="s">
        <v>19</v>
      </c>
      <c r="D9" s="3" t="s">
        <v>7</v>
      </c>
      <c r="E9" s="3" t="s">
        <v>21</v>
      </c>
      <c r="F9" s="3" t="s">
        <v>18</v>
      </c>
      <c r="I9" s="1">
        <f>IF(B9=$I$1,1,0)</f>
        <v>1</v>
      </c>
      <c r="J9" s="1">
        <f>IF(B9=$J$1,1,0)</f>
        <v>0</v>
      </c>
      <c r="K9" s="1">
        <f>IF(B9=$K$1,1,0)</f>
        <v>0</v>
      </c>
      <c r="M9" s="1">
        <f>IF(C9=$M$1,1,0)</f>
        <v>0</v>
      </c>
      <c r="N9" s="1">
        <f>IF(C9=$N$1,1,0)</f>
        <v>1</v>
      </c>
      <c r="O9" s="1">
        <f>IF(C9=$N$1,1,0)</f>
        <v>1</v>
      </c>
      <c r="Q9" s="1">
        <f>IF(D9=$Q$1,1,0)</f>
        <v>1</v>
      </c>
      <c r="R9" s="1">
        <f>IF(D9=$R$1,1,0)</f>
        <v>0</v>
      </c>
      <c r="T9" s="1">
        <f>IF(E9=$T$1,1,0)</f>
        <v>1</v>
      </c>
      <c r="U9" s="1">
        <f>IF(E9=$U$1,1,0)</f>
        <v>0</v>
      </c>
    </row>
    <row r="10" spans="1:21" ht="15.75" x14ac:dyDescent="0.25">
      <c r="A10" s="3">
        <v>9</v>
      </c>
      <c r="B10" s="3" t="s">
        <v>16</v>
      </c>
      <c r="C10" s="3" t="s">
        <v>20</v>
      </c>
      <c r="D10" s="3" t="s">
        <v>6</v>
      </c>
      <c r="E10" s="3" t="s">
        <v>21</v>
      </c>
      <c r="F10" s="3" t="s">
        <v>20</v>
      </c>
      <c r="I10" s="1">
        <f>IF(B10=$I$1,1,0)</f>
        <v>1</v>
      </c>
      <c r="J10" s="1">
        <f>IF(B10=$J$1,1,0)</f>
        <v>0</v>
      </c>
      <c r="K10" s="1">
        <f>IF(B10=$K$1,1,0)</f>
        <v>0</v>
      </c>
      <c r="M10" s="1">
        <f>IF(C10=$M$1,1,0)</f>
        <v>1</v>
      </c>
      <c r="N10" s="1">
        <f>IF(C10=$N$1,1,0)</f>
        <v>0</v>
      </c>
      <c r="O10" s="1">
        <f>IF(C10=$N$1,1,0)</f>
        <v>0</v>
      </c>
      <c r="Q10" s="1">
        <f>IF(D10=$Q$1,1,0)</f>
        <v>0</v>
      </c>
      <c r="R10" s="1">
        <f>IF(D10=$R$1,1,0)</f>
        <v>1</v>
      </c>
      <c r="T10" s="1">
        <f>IF(E10=$T$1,1,0)</f>
        <v>1</v>
      </c>
      <c r="U10" s="1">
        <f>IF(E10=$U$1,1,0)</f>
        <v>0</v>
      </c>
    </row>
    <row r="11" spans="1:21" ht="15.75" x14ac:dyDescent="0.25">
      <c r="A11" s="3">
        <v>10</v>
      </c>
      <c r="B11" s="3" t="s">
        <v>17</v>
      </c>
      <c r="C11" s="3" t="s">
        <v>19</v>
      </c>
      <c r="D11" s="3" t="s">
        <v>6</v>
      </c>
      <c r="E11" s="3" t="s">
        <v>21</v>
      </c>
      <c r="F11" s="3" t="s">
        <v>20</v>
      </c>
      <c r="I11" s="1">
        <f>IF(B11=$I$1,1,0)</f>
        <v>0</v>
      </c>
      <c r="J11" s="1">
        <f>IF(B11=$J$1,1,0)</f>
        <v>1</v>
      </c>
      <c r="K11" s="1">
        <f>IF(B11=$K$1,1,0)</f>
        <v>0</v>
      </c>
      <c r="M11" s="1">
        <f>IF(C11=$M$1,1,0)</f>
        <v>0</v>
      </c>
      <c r="N11" s="1">
        <f>IF(C11=$N$1,1,0)</f>
        <v>1</v>
      </c>
      <c r="O11" s="1">
        <f>IF(C11=$N$1,1,0)</f>
        <v>1</v>
      </c>
      <c r="Q11" s="1">
        <f>IF(D11=$Q$1,1,0)</f>
        <v>0</v>
      </c>
      <c r="R11" s="1">
        <f>IF(D11=$R$1,1,0)</f>
        <v>1</v>
      </c>
      <c r="T11" s="1">
        <f>IF(E11=$T$1,1,0)</f>
        <v>1</v>
      </c>
      <c r="U11" s="1">
        <f>IF(E11=$U$1,1,0)</f>
        <v>0</v>
      </c>
    </row>
    <row r="12" spans="1:21" ht="15.75" x14ac:dyDescent="0.25">
      <c r="A12" s="3">
        <v>11</v>
      </c>
      <c r="B12" s="3" t="s">
        <v>16</v>
      </c>
      <c r="C12" s="3" t="s">
        <v>19</v>
      </c>
      <c r="D12" s="3" t="s">
        <v>6</v>
      </c>
      <c r="E12" s="3" t="s">
        <v>9</v>
      </c>
      <c r="F12" s="3" t="s">
        <v>20</v>
      </c>
      <c r="I12" s="1">
        <f>IF(B12=$I$1,1,0)</f>
        <v>1</v>
      </c>
      <c r="J12" s="1">
        <f>IF(B12=$J$1,1,0)</f>
        <v>0</v>
      </c>
      <c r="K12" s="1">
        <f>IF(B12=$K$1,1,0)</f>
        <v>0</v>
      </c>
      <c r="M12" s="1">
        <f>IF(C12=$M$1,1,0)</f>
        <v>0</v>
      </c>
      <c r="N12" s="1">
        <f>IF(C12=$N$1,1,0)</f>
        <v>1</v>
      </c>
      <c r="O12" s="1">
        <f>IF(C12=$N$1,1,0)</f>
        <v>1</v>
      </c>
      <c r="Q12" s="1">
        <f>IF(D12=$Q$1,1,0)</f>
        <v>0</v>
      </c>
      <c r="R12" s="1">
        <f>IF(D12=$R$1,1,0)</f>
        <v>1</v>
      </c>
      <c r="T12" s="1">
        <f>IF(E12=$T$1,1,0)</f>
        <v>0</v>
      </c>
      <c r="U12" s="1">
        <f>IF(E12=$U$1,1,0)</f>
        <v>1</v>
      </c>
    </row>
    <row r="13" spans="1:21" ht="15.75" x14ac:dyDescent="0.25">
      <c r="A13" s="3">
        <v>12</v>
      </c>
      <c r="B13" s="3" t="s">
        <v>6</v>
      </c>
      <c r="C13" s="3" t="s">
        <v>19</v>
      </c>
      <c r="D13" s="3" t="s">
        <v>7</v>
      </c>
      <c r="E13" s="3" t="s">
        <v>9</v>
      </c>
      <c r="F13" s="3" t="s">
        <v>20</v>
      </c>
      <c r="I13" s="1">
        <f>IF(B13=$I$1,1,0)</f>
        <v>0</v>
      </c>
      <c r="J13" s="1">
        <f>IF(B13=$J$1,1,0)</f>
        <v>0</v>
      </c>
      <c r="K13" s="1">
        <f>IF(B13=$K$1,1,0)</f>
        <v>1</v>
      </c>
      <c r="M13" s="1">
        <f>IF(C13=$M$1,1,0)</f>
        <v>0</v>
      </c>
      <c r="N13" s="1">
        <f>IF(C13=$N$1,1,0)</f>
        <v>1</v>
      </c>
      <c r="O13" s="1">
        <f>IF(C13=$N$1,1,0)</f>
        <v>1</v>
      </c>
      <c r="Q13" s="1">
        <f>IF(D13=$Q$1,1,0)</f>
        <v>1</v>
      </c>
      <c r="R13" s="1">
        <f>IF(D13=$R$1,1,0)</f>
        <v>0</v>
      </c>
      <c r="T13" s="1">
        <f>IF(E13=$T$1,1,0)</f>
        <v>0</v>
      </c>
      <c r="U13" s="1">
        <f>IF(E13=$U$1,1,0)</f>
        <v>1</v>
      </c>
    </row>
    <row r="14" spans="1:21" ht="15.75" x14ac:dyDescent="0.25">
      <c r="A14" s="3">
        <v>13</v>
      </c>
      <c r="B14" s="3" t="s">
        <v>6</v>
      </c>
      <c r="C14" s="3" t="s">
        <v>18</v>
      </c>
      <c r="D14" s="3" t="s">
        <v>6</v>
      </c>
      <c r="E14" s="3" t="s">
        <v>21</v>
      </c>
      <c r="F14" s="3" t="s">
        <v>20</v>
      </c>
      <c r="I14" s="1">
        <f>IF(B14=$I$1,1,0)</f>
        <v>0</v>
      </c>
      <c r="J14" s="1">
        <f>IF(B14=$J$1,1,0)</f>
        <v>0</v>
      </c>
      <c r="K14" s="1">
        <f>IF(B14=$K$1,1,0)</f>
        <v>1</v>
      </c>
      <c r="M14" s="1">
        <f>IF(C14=$M$1,1,0)</f>
        <v>0</v>
      </c>
      <c r="N14" s="1">
        <f>IF(C14=$N$1,1,0)</f>
        <v>0</v>
      </c>
      <c r="O14" s="1">
        <f>IF(C14=$N$1,1,0)</f>
        <v>0</v>
      </c>
      <c r="Q14" s="1">
        <f>IF(D14=$Q$1,1,0)</f>
        <v>0</v>
      </c>
      <c r="R14" s="1">
        <f>IF(D14=$R$1,1,0)</f>
        <v>1</v>
      </c>
      <c r="T14" s="1">
        <f>IF(E14=$T$1,1,0)</f>
        <v>1</v>
      </c>
      <c r="U14" s="1">
        <f>IF(E14=$U$1,1,0)</f>
        <v>0</v>
      </c>
    </row>
    <row r="15" spans="1:21" ht="15.75" x14ac:dyDescent="0.25">
      <c r="A15" s="3">
        <v>14</v>
      </c>
      <c r="B15" s="3" t="s">
        <v>17</v>
      </c>
      <c r="C15" s="3" t="s">
        <v>19</v>
      </c>
      <c r="D15" s="3" t="s">
        <v>7</v>
      </c>
      <c r="E15" s="3" t="s">
        <v>9</v>
      </c>
      <c r="F15" s="3" t="s">
        <v>18</v>
      </c>
      <c r="I15" s="1">
        <f>IF(B15=$I$1,1,0)</f>
        <v>0</v>
      </c>
      <c r="J15" s="1">
        <f>IF(B15=$J$1,1,0)</f>
        <v>1</v>
      </c>
      <c r="K15" s="1">
        <f>IF(B15=$K$1,1,0)</f>
        <v>0</v>
      </c>
      <c r="M15" s="1">
        <f>IF(C15=$M$1,1,0)</f>
        <v>0</v>
      </c>
      <c r="N15" s="1">
        <f>IF(C15=$N$1,1,0)</f>
        <v>1</v>
      </c>
      <c r="O15" s="1">
        <f>IF(C15=$N$1,1,0)</f>
        <v>1</v>
      </c>
      <c r="Q15" s="1">
        <f>IF(D15=$Q$1,1,0)</f>
        <v>1</v>
      </c>
      <c r="R15" s="1">
        <f>IF(D15=$R$1,1,0)</f>
        <v>0</v>
      </c>
      <c r="T15" s="1">
        <f>IF(E15=$T$1,1,0)</f>
        <v>0</v>
      </c>
      <c r="U15" s="1">
        <f>IF(E15=$U$1,1,0)</f>
        <v>1</v>
      </c>
    </row>
    <row r="16" spans="1:21" ht="15.75" x14ac:dyDescent="0.25">
      <c r="A16" s="3">
        <v>15</v>
      </c>
      <c r="B16" s="3" t="s">
        <v>16</v>
      </c>
      <c r="C16" s="3" t="s">
        <v>20</v>
      </c>
      <c r="D16" s="3" t="s">
        <v>7</v>
      </c>
      <c r="E16" s="3" t="s">
        <v>9</v>
      </c>
      <c r="F16" s="3" t="s">
        <v>60</v>
      </c>
      <c r="I16" s="1"/>
      <c r="J16" s="1"/>
      <c r="K16" s="1"/>
      <c r="M16" s="1"/>
      <c r="N16" s="1"/>
      <c r="O16" s="1"/>
      <c r="Q16" s="1"/>
      <c r="R16" s="1"/>
      <c r="T16" s="1"/>
      <c r="U16" s="1"/>
    </row>
    <row r="17" spans="2:21" x14ac:dyDescent="0.25">
      <c r="I17" s="1">
        <f>SUM(I2:I16)</f>
        <v>5</v>
      </c>
      <c r="J17" s="1">
        <f>SUM(J2:J16)</f>
        <v>5</v>
      </c>
      <c r="K17" s="1">
        <f>SUM(K2:K16)</f>
        <v>4</v>
      </c>
      <c r="M17" s="1">
        <f>SUM(M2:M16)</f>
        <v>4</v>
      </c>
      <c r="N17" s="1">
        <f>SUM(N2:N16)</f>
        <v>6</v>
      </c>
      <c r="O17" s="1">
        <f>SUM(O2:O16)</f>
        <v>6</v>
      </c>
      <c r="Q17" s="1">
        <f>SUM(Q2:Q16)</f>
        <v>7</v>
      </c>
      <c r="R17" s="1">
        <f>SUM(R2:R16)</f>
        <v>7</v>
      </c>
      <c r="T17" s="1">
        <f>SUM(T2:T16)</f>
        <v>8</v>
      </c>
      <c r="U17" s="1">
        <f>SUM(U2:U16)</f>
        <v>6</v>
      </c>
    </row>
    <row r="19" spans="2:21" ht="15.75" x14ac:dyDescent="0.25">
      <c r="B19" s="6" t="s">
        <v>23</v>
      </c>
      <c r="C19">
        <f>I17/H1</f>
        <v>0.35714285714285715</v>
      </c>
    </row>
    <row r="20" spans="2:21" x14ac:dyDescent="0.25">
      <c r="B20" t="s">
        <v>24</v>
      </c>
      <c r="C20">
        <f>(M17/H1)*(I17/H1)</f>
        <v>0.10204081632653061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C2" sqref="C2"/>
    </sheetView>
  </sheetViews>
  <sheetFormatPr defaultRowHeight="15" x14ac:dyDescent="0.25"/>
  <cols>
    <col min="1" max="1" width="11.140625" style="1" customWidth="1"/>
    <col min="2" max="2" width="9.140625" style="1"/>
    <col min="3" max="3" width="10.5703125" style="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 t="s">
        <v>6</v>
      </c>
      <c r="B2" s="1" t="s">
        <v>8</v>
      </c>
    </row>
    <row r="3" spans="1:3" x14ac:dyDescent="0.25">
      <c r="A3" s="1" t="s">
        <v>6</v>
      </c>
      <c r="B3" s="1" t="s">
        <v>9</v>
      </c>
    </row>
    <row r="4" spans="1:3" x14ac:dyDescent="0.25">
      <c r="A4" s="1" t="s">
        <v>6</v>
      </c>
      <c r="B4" s="1" t="s">
        <v>8</v>
      </c>
    </row>
    <row r="5" spans="1:3" x14ac:dyDescent="0.25">
      <c r="A5" s="1" t="s">
        <v>6</v>
      </c>
      <c r="B5" s="1" t="s">
        <v>9</v>
      </c>
    </row>
    <row r="6" spans="1:3" x14ac:dyDescent="0.25">
      <c r="A6" s="1" t="s">
        <v>6</v>
      </c>
      <c r="B6" s="1" t="s">
        <v>8</v>
      </c>
    </row>
    <row r="7" spans="1:3" x14ac:dyDescent="0.25">
      <c r="A7" s="1" t="s">
        <v>6</v>
      </c>
      <c r="B7" s="1" t="s">
        <v>9</v>
      </c>
    </row>
    <row r="8" spans="1:3" x14ac:dyDescent="0.25">
      <c r="A8" s="1" t="s">
        <v>6</v>
      </c>
      <c r="B8" s="1" t="s">
        <v>8</v>
      </c>
    </row>
    <row r="9" spans="1:3" x14ac:dyDescent="0.25">
      <c r="A9" s="1" t="s">
        <v>6</v>
      </c>
      <c r="B9" s="1" t="s">
        <v>9</v>
      </c>
    </row>
    <row r="10" spans="1:3" x14ac:dyDescent="0.25">
      <c r="A10" s="1" t="s">
        <v>6</v>
      </c>
      <c r="B10" s="1" t="s">
        <v>8</v>
      </c>
    </row>
    <row r="11" spans="1:3" x14ac:dyDescent="0.25">
      <c r="A11" s="1" t="s">
        <v>6</v>
      </c>
      <c r="B11" s="1" t="s">
        <v>9</v>
      </c>
    </row>
    <row r="12" spans="1:3" x14ac:dyDescent="0.25">
      <c r="A12" s="1" t="s">
        <v>6</v>
      </c>
      <c r="B12" s="1" t="s">
        <v>8</v>
      </c>
    </row>
    <row r="13" spans="1:3" x14ac:dyDescent="0.25">
      <c r="A13" s="1" t="s">
        <v>7</v>
      </c>
      <c r="B13" s="1" t="s">
        <v>9</v>
      </c>
    </row>
    <row r="14" spans="1:3" x14ac:dyDescent="0.25">
      <c r="A14" s="1" t="s">
        <v>6</v>
      </c>
      <c r="B14" s="1" t="s">
        <v>8</v>
      </c>
    </row>
    <row r="15" spans="1:3" x14ac:dyDescent="0.25">
      <c r="A15" s="1" t="s">
        <v>6</v>
      </c>
      <c r="B15" s="1" t="s">
        <v>9</v>
      </c>
    </row>
    <row r="16" spans="1:3" x14ac:dyDescent="0.25">
      <c r="A16" s="1" t="s">
        <v>6</v>
      </c>
      <c r="B16" s="1" t="s">
        <v>8</v>
      </c>
    </row>
    <row r="17" spans="1:2" x14ac:dyDescent="0.25">
      <c r="A17" s="1" t="s">
        <v>6</v>
      </c>
      <c r="B17" s="1" t="s">
        <v>9</v>
      </c>
    </row>
    <row r="18" spans="1:2" x14ac:dyDescent="0.25">
      <c r="A18" s="1" t="s">
        <v>6</v>
      </c>
      <c r="B18" s="1" t="s">
        <v>8</v>
      </c>
    </row>
    <row r="19" spans="1:2" x14ac:dyDescent="0.25">
      <c r="A19" s="1" t="s">
        <v>6</v>
      </c>
      <c r="B19" s="1" t="s">
        <v>9</v>
      </c>
    </row>
    <row r="20" spans="1:2" x14ac:dyDescent="0.25">
      <c r="A20" s="1" t="s">
        <v>6</v>
      </c>
      <c r="B20" s="1" t="s">
        <v>8</v>
      </c>
    </row>
    <row r="21" spans="1:2" x14ac:dyDescent="0.25">
      <c r="A21" s="1" t="s">
        <v>6</v>
      </c>
      <c r="B21" s="1" t="s">
        <v>9</v>
      </c>
    </row>
    <row r="22" spans="1:2" x14ac:dyDescent="0.25">
      <c r="A22" s="1" t="s">
        <v>7</v>
      </c>
      <c r="B22" s="1" t="s">
        <v>8</v>
      </c>
    </row>
    <row r="23" spans="1:2" x14ac:dyDescent="0.25">
      <c r="A23" s="1" t="s">
        <v>6</v>
      </c>
      <c r="B23" s="1" t="s">
        <v>9</v>
      </c>
    </row>
    <row r="24" spans="1:2" x14ac:dyDescent="0.25">
      <c r="A24" s="1" t="s">
        <v>7</v>
      </c>
      <c r="B24" s="1" t="s">
        <v>8</v>
      </c>
    </row>
    <row r="25" spans="1:2" x14ac:dyDescent="0.25">
      <c r="A25" s="1" t="s">
        <v>6</v>
      </c>
      <c r="B25" s="1" t="s">
        <v>9</v>
      </c>
    </row>
    <row r="26" spans="1:2" x14ac:dyDescent="0.25">
      <c r="A26" s="1" t="s">
        <v>6</v>
      </c>
      <c r="B26" s="1" t="s">
        <v>8</v>
      </c>
    </row>
    <row r="27" spans="1:2" x14ac:dyDescent="0.25">
      <c r="A27" s="1" t="s">
        <v>6</v>
      </c>
      <c r="B27" s="1" t="s">
        <v>9</v>
      </c>
    </row>
    <row r="28" spans="1:2" x14ac:dyDescent="0.25">
      <c r="A28" s="1" t="s">
        <v>6</v>
      </c>
      <c r="B28" s="1" t="s">
        <v>8</v>
      </c>
    </row>
    <row r="29" spans="1:2" x14ac:dyDescent="0.25">
      <c r="A29" s="1" t="s">
        <v>6</v>
      </c>
      <c r="B29" s="1" t="s">
        <v>9</v>
      </c>
    </row>
    <row r="30" spans="1:2" x14ac:dyDescent="0.25">
      <c r="A30" s="1" t="s">
        <v>6</v>
      </c>
      <c r="B30" s="1" t="s">
        <v>8</v>
      </c>
    </row>
    <row r="31" spans="1:2" x14ac:dyDescent="0.25">
      <c r="A31" s="1" t="s">
        <v>6</v>
      </c>
      <c r="B31" s="1" t="s">
        <v>9</v>
      </c>
    </row>
    <row r="32" spans="1:2" x14ac:dyDescent="0.25">
      <c r="A32" s="1" t="s">
        <v>6</v>
      </c>
      <c r="B32" s="1" t="s">
        <v>8</v>
      </c>
    </row>
    <row r="33" spans="1:2" x14ac:dyDescent="0.25">
      <c r="A33" s="1" t="s">
        <v>6</v>
      </c>
      <c r="B33" s="1" t="s">
        <v>9</v>
      </c>
    </row>
    <row r="34" spans="1:2" x14ac:dyDescent="0.25">
      <c r="A34" s="1" t="s">
        <v>6</v>
      </c>
      <c r="B34" s="1" t="s">
        <v>8</v>
      </c>
    </row>
    <row r="35" spans="1:2" x14ac:dyDescent="0.25">
      <c r="A35" s="1" t="s">
        <v>6</v>
      </c>
      <c r="B35" s="1" t="s">
        <v>9</v>
      </c>
    </row>
    <row r="36" spans="1:2" x14ac:dyDescent="0.25">
      <c r="A36" s="1" t="s">
        <v>6</v>
      </c>
      <c r="B36" s="1" t="s">
        <v>8</v>
      </c>
    </row>
    <row r="37" spans="1:2" x14ac:dyDescent="0.25">
      <c r="A37" s="1" t="s">
        <v>6</v>
      </c>
      <c r="B37" s="1" t="s">
        <v>9</v>
      </c>
    </row>
    <row r="38" spans="1:2" x14ac:dyDescent="0.25">
      <c r="A38" s="1" t="s">
        <v>6</v>
      </c>
      <c r="B38" s="1" t="s">
        <v>8</v>
      </c>
    </row>
    <row r="39" spans="1:2" x14ac:dyDescent="0.25">
      <c r="A39" s="1" t="s">
        <v>6</v>
      </c>
      <c r="B39" s="1" t="s">
        <v>9</v>
      </c>
    </row>
    <row r="40" spans="1:2" x14ac:dyDescent="0.25">
      <c r="A40" s="1" t="s">
        <v>6</v>
      </c>
      <c r="B40" s="1" t="s">
        <v>8</v>
      </c>
    </row>
    <row r="41" spans="1:2" x14ac:dyDescent="0.25">
      <c r="A41" s="1" t="s">
        <v>7</v>
      </c>
      <c r="B41" s="1" t="s">
        <v>9</v>
      </c>
    </row>
    <row r="42" spans="1:2" x14ac:dyDescent="0.25">
      <c r="A42" s="1" t="s">
        <v>6</v>
      </c>
      <c r="B42" s="1" t="s">
        <v>8</v>
      </c>
    </row>
    <row r="43" spans="1:2" x14ac:dyDescent="0.25">
      <c r="A43" s="1" t="s">
        <v>6</v>
      </c>
      <c r="B43" s="1" t="s">
        <v>9</v>
      </c>
    </row>
    <row r="44" spans="1:2" x14ac:dyDescent="0.25">
      <c r="A44" s="1" t="s">
        <v>6</v>
      </c>
      <c r="B44" s="1" t="s">
        <v>8</v>
      </c>
    </row>
    <row r="45" spans="1:2" x14ac:dyDescent="0.25">
      <c r="A45" s="1" t="s">
        <v>6</v>
      </c>
      <c r="B45" s="1" t="s">
        <v>9</v>
      </c>
    </row>
    <row r="46" spans="1:2" x14ac:dyDescent="0.25">
      <c r="A46" s="1" t="s">
        <v>6</v>
      </c>
      <c r="B46" s="1" t="s">
        <v>8</v>
      </c>
    </row>
    <row r="47" spans="1:2" x14ac:dyDescent="0.25">
      <c r="A47" s="1" t="s">
        <v>6</v>
      </c>
      <c r="B47" s="1" t="s">
        <v>9</v>
      </c>
    </row>
    <row r="48" spans="1:2" x14ac:dyDescent="0.25">
      <c r="A48" s="1" t="s">
        <v>6</v>
      </c>
      <c r="B48" s="1" t="s">
        <v>8</v>
      </c>
    </row>
    <row r="49" spans="1:2" x14ac:dyDescent="0.25">
      <c r="A49" s="1" t="s">
        <v>6</v>
      </c>
      <c r="B49" s="1" t="s">
        <v>9</v>
      </c>
    </row>
    <row r="50" spans="1:2" x14ac:dyDescent="0.25">
      <c r="A50" s="1" t="s">
        <v>6</v>
      </c>
      <c r="B50" s="1" t="s">
        <v>8</v>
      </c>
    </row>
    <row r="51" spans="1:2" x14ac:dyDescent="0.25">
      <c r="A51" s="1" t="s">
        <v>7</v>
      </c>
      <c r="B5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H4"/>
    </sheetView>
  </sheetViews>
  <sheetFormatPr defaultRowHeight="15" x14ac:dyDescent="0.25"/>
  <cols>
    <col min="2" max="2" width="17.5703125" customWidth="1"/>
    <col min="3" max="3" width="16.28515625" bestFit="1" customWidth="1"/>
    <col min="8" max="8" width="11.85546875" customWidth="1"/>
    <col min="9" max="9" width="14.42578125" customWidth="1"/>
  </cols>
  <sheetData>
    <row r="1" spans="1:4" x14ac:dyDescent="0.25">
      <c r="A1" t="s">
        <v>0</v>
      </c>
    </row>
    <row r="2" spans="1:4" x14ac:dyDescent="0.25">
      <c r="C2" t="s">
        <v>1</v>
      </c>
      <c r="D2" t="s">
        <v>2</v>
      </c>
    </row>
    <row r="4" spans="1:4" x14ac:dyDescent="0.25">
      <c r="D4" t="s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"/>
  <sheetViews>
    <sheetView workbookViewId="0">
      <selection activeCell="A15" sqref="A15"/>
    </sheetView>
  </sheetViews>
  <sheetFormatPr defaultRowHeight="15" x14ac:dyDescent="0.25"/>
  <cols>
    <col min="1" max="1" width="15" customWidth="1"/>
    <col min="5" max="5" width="27.140625" customWidth="1"/>
  </cols>
  <sheetData>
    <row r="1" spans="1:17" x14ac:dyDescent="0.25">
      <c r="A1" s="8"/>
      <c r="B1" s="8" t="s">
        <v>25</v>
      </c>
      <c r="C1" s="8" t="s">
        <v>26</v>
      </c>
      <c r="D1" s="8" t="s">
        <v>27</v>
      </c>
    </row>
    <row r="2" spans="1:17" x14ac:dyDescent="0.25">
      <c r="A2" s="8" t="s">
        <v>28</v>
      </c>
      <c r="B2" s="8">
        <v>1</v>
      </c>
      <c r="C2" s="8">
        <v>4</v>
      </c>
      <c r="D2" s="8">
        <v>2</v>
      </c>
    </row>
    <row r="3" spans="1:17" x14ac:dyDescent="0.25">
      <c r="A3" s="8" t="s">
        <v>29</v>
      </c>
      <c r="B3" s="8">
        <v>0</v>
      </c>
      <c r="C3" s="8">
        <v>2</v>
      </c>
      <c r="D3" s="8">
        <v>0</v>
      </c>
    </row>
    <row r="4" spans="1:17" x14ac:dyDescent="0.25">
      <c r="A4" s="8" t="s">
        <v>30</v>
      </c>
      <c r="B4" s="8">
        <v>8</v>
      </c>
      <c r="C4" s="8">
        <v>1</v>
      </c>
      <c r="D4" s="8">
        <v>3</v>
      </c>
    </row>
    <row r="5" spans="1:17" x14ac:dyDescent="0.25">
      <c r="A5" s="8" t="s">
        <v>31</v>
      </c>
      <c r="B5" s="8">
        <v>4</v>
      </c>
      <c r="C5" s="8">
        <v>2</v>
      </c>
      <c r="D5" s="8">
        <v>3</v>
      </c>
    </row>
    <row r="6" spans="1:17" x14ac:dyDescent="0.25">
      <c r="A6" s="8" t="s">
        <v>32</v>
      </c>
      <c r="B6" s="8">
        <v>9</v>
      </c>
      <c r="C6" s="8">
        <v>7</v>
      </c>
      <c r="D6" s="8">
        <v>2</v>
      </c>
    </row>
    <row r="7" spans="1:17" x14ac:dyDescent="0.25">
      <c r="A7" s="8" t="s">
        <v>33</v>
      </c>
      <c r="B7" s="8">
        <v>0</v>
      </c>
      <c r="C7" s="8">
        <v>4</v>
      </c>
      <c r="D7" s="8">
        <v>1</v>
      </c>
    </row>
    <row r="8" spans="1:17" x14ac:dyDescent="0.25">
      <c r="A8" s="8" t="s">
        <v>34</v>
      </c>
      <c r="B8" s="8">
        <v>7</v>
      </c>
      <c r="C8" s="8">
        <v>8</v>
      </c>
      <c r="D8" s="8">
        <v>1</v>
      </c>
    </row>
    <row r="9" spans="1:17" x14ac:dyDescent="0.25">
      <c r="A9" s="8" t="s">
        <v>35</v>
      </c>
      <c r="B9" s="8">
        <v>6</v>
      </c>
      <c r="C9" s="8">
        <v>1</v>
      </c>
      <c r="D9" s="8">
        <v>6</v>
      </c>
    </row>
    <row r="10" spans="1:17" x14ac:dyDescent="0.25">
      <c r="A10" s="8" t="s">
        <v>36</v>
      </c>
      <c r="B10" s="8">
        <v>8</v>
      </c>
      <c r="C10" s="8">
        <v>5</v>
      </c>
      <c r="D10" s="8">
        <v>7</v>
      </c>
    </row>
    <row r="11" spans="1:17" x14ac:dyDescent="0.25">
      <c r="A11" s="8" t="s">
        <v>37</v>
      </c>
      <c r="B11" s="8">
        <v>6</v>
      </c>
      <c r="C11" s="8">
        <v>0</v>
      </c>
      <c r="D11" s="8">
        <v>6</v>
      </c>
    </row>
    <row r="12" spans="1:17" x14ac:dyDescent="0.25">
      <c r="A12" s="8" t="s">
        <v>38</v>
      </c>
      <c r="B12" s="8">
        <v>3</v>
      </c>
      <c r="C12" s="8">
        <v>2</v>
      </c>
      <c r="D12" s="8">
        <v>2</v>
      </c>
    </row>
    <row r="14" spans="1:17" ht="15.75" x14ac:dyDescent="0.25">
      <c r="A14" s="9" t="s">
        <v>39</v>
      </c>
      <c r="B14" s="10"/>
      <c r="C14" s="10"/>
      <c r="D14" s="10"/>
      <c r="F14" s="11" t="s">
        <v>39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7" ht="15.75" x14ac:dyDescent="0.25">
      <c r="A15" s="3" t="s">
        <v>40</v>
      </c>
      <c r="B15" s="3">
        <v>1</v>
      </c>
      <c r="C15" s="3">
        <v>4</v>
      </c>
      <c r="D15" s="3">
        <v>2</v>
      </c>
      <c r="F15" s="3"/>
      <c r="G15" s="3" t="s">
        <v>43</v>
      </c>
      <c r="H15" s="3" t="s">
        <v>44</v>
      </c>
      <c r="I15" s="3" t="s">
        <v>45</v>
      </c>
      <c r="J15" s="3" t="s">
        <v>46</v>
      </c>
      <c r="K15" s="3" t="s">
        <v>47</v>
      </c>
      <c r="L15" s="3" t="s">
        <v>48</v>
      </c>
      <c r="M15" s="3" t="s">
        <v>49</v>
      </c>
      <c r="N15" s="3" t="s">
        <v>50</v>
      </c>
      <c r="O15" s="3" t="s">
        <v>51</v>
      </c>
      <c r="P15" s="3" t="s">
        <v>52</v>
      </c>
      <c r="Q15" s="3" t="s">
        <v>54</v>
      </c>
    </row>
    <row r="16" spans="1:17" ht="15.75" x14ac:dyDescent="0.25">
      <c r="A16" s="3" t="s">
        <v>41</v>
      </c>
      <c r="B16" s="3">
        <v>0</v>
      </c>
      <c r="C16" s="3">
        <v>2</v>
      </c>
      <c r="D16" s="3">
        <v>0</v>
      </c>
      <c r="F16" s="3" t="s">
        <v>40</v>
      </c>
      <c r="G16" s="4">
        <f>SQRT((B15-$B$2)^2+(C15-$C$2)^2+(D15-$D$2)^2)</f>
        <v>0</v>
      </c>
      <c r="H16" s="3">
        <f>SQRT((B15-$B$3)^2+(C15-$C$3)^2+(D15-$D$3)^2)</f>
        <v>3</v>
      </c>
      <c r="I16" s="3">
        <f>SQRT((B15-$B$4)^2+(C15-$C$4)^2+(D15-$D$4)^2)</f>
        <v>7.6811457478686078</v>
      </c>
      <c r="J16" s="4">
        <f>SQRT((B15-$B$5)^2+(C15-$C$5)^2+(D15-$D$5)^2)</f>
        <v>3.7416573867739413</v>
      </c>
      <c r="K16" s="12">
        <f>SQRT((B15-$B$6)^2+(C15-$C$6)^2+(D15-$D$6)^2)</f>
        <v>8.5440037453175304</v>
      </c>
      <c r="L16" s="4">
        <f>SQRT((B15-$B$7)^2+(C15-$C$7)^2+(D15-$D$7)^2)</f>
        <v>1.4142135623730951</v>
      </c>
      <c r="M16" s="4">
        <f>SQRT((B15-$B$8)^2+(C15-$C$8)^2+(D15-$D$8)^2)</f>
        <v>7.2801098892805181</v>
      </c>
      <c r="N16" s="12">
        <f>SQRT((B15-$B$9)^2+(C15-$C$9)^2+(D15-$D$9)^2)</f>
        <v>7.0710678118654755</v>
      </c>
      <c r="O16" s="12">
        <f>SQRT((B15-$B$10)^2+(C15-$C$10)^2+(D15-$D$10)^2)</f>
        <v>8.6602540378443873</v>
      </c>
      <c r="P16" s="12">
        <f>SQRT((B15-$B$11)^2+(C15-$C$11)^2+(D15-$D$11)^2)</f>
        <v>7.5498344352707498</v>
      </c>
      <c r="Q16" s="4">
        <f>SQRT((B15-$B$12)^2+(C15-$C$12)^2+(D15-$D$12)^2)</f>
        <v>2.8284271247461903</v>
      </c>
    </row>
    <row r="17" spans="1:17" ht="15.75" x14ac:dyDescent="0.25">
      <c r="A17" s="3" t="s">
        <v>42</v>
      </c>
      <c r="B17" s="3">
        <v>8</v>
      </c>
      <c r="C17" s="3">
        <v>1</v>
      </c>
      <c r="D17" s="3">
        <v>3</v>
      </c>
      <c r="F17" s="3" t="s">
        <v>41</v>
      </c>
      <c r="G17" s="12">
        <f t="shared" ref="G17:G18" si="0">SQRT((B16-$B$2)^2+(C16-$C$2)^2+(D16-$D$2)^2)</f>
        <v>3</v>
      </c>
      <c r="H17" s="4">
        <f t="shared" ref="H17:H18" si="1">SQRT((B16-$B$3)^2+(C16-$C$3)^2+(D16-$D$3)^2)</f>
        <v>0</v>
      </c>
      <c r="I17" s="3">
        <f t="shared" ref="I17:I18" si="2">SQRT((B16-$B$4)^2+(C16-$C$4)^2+(D16-$D$4)^2)</f>
        <v>8.6023252670426267</v>
      </c>
      <c r="J17" s="12">
        <f t="shared" ref="J17:J18" si="3">SQRT((B16-$B$5)^2+(C16-$C$5)^2+(D16-$D$5)^2)</f>
        <v>5</v>
      </c>
      <c r="K17" s="12">
        <f t="shared" ref="K17:K18" si="4">SQRT((B16-$B$6)^2+(C16-$C$6)^2+(D16-$D$6)^2)</f>
        <v>10.488088481701515</v>
      </c>
      <c r="L17" s="12">
        <f t="shared" ref="L17:L18" si="5">SQRT((B16-$B$7)^2+(C16-$C$7)^2+(D16-$D$7)^2)</f>
        <v>2.2360679774997898</v>
      </c>
      <c r="M17" s="12">
        <f t="shared" ref="M17:M18" si="6">SQRT((B16-$B$8)^2+(C16-$C$8)^2+(D16-$D$8)^2)</f>
        <v>9.2736184954957039</v>
      </c>
      <c r="N17" s="12">
        <f t="shared" ref="N17:N18" si="7">SQRT((B16-$B$9)^2+(C16-$C$9)^2+(D16-$D$9)^2)</f>
        <v>8.5440037453175304</v>
      </c>
      <c r="O17" s="12">
        <f t="shared" ref="O17:O18" si="8">SQRT((B16-$B$10)^2+(C16-$C$10)^2+(D16-$D$10)^2)</f>
        <v>11.045361017187261</v>
      </c>
      <c r="P17" s="12">
        <f t="shared" ref="P17:P18" si="9">SQRT((B16-$B$11)^2+(C16-$C$11)^2+(D16-$D$11)^2)</f>
        <v>8.717797887081348</v>
      </c>
      <c r="Q17" s="12">
        <f t="shared" ref="Q17:Q18" si="10">SQRT((B16-$B$12)^2+(C16-$C$12)^2+(D16-$D$12)^2)</f>
        <v>3.6055512754639891</v>
      </c>
    </row>
    <row r="18" spans="1:17" ht="15.75" x14ac:dyDescent="0.25">
      <c r="F18" s="3" t="s">
        <v>42</v>
      </c>
      <c r="G18" s="12">
        <f t="shared" si="0"/>
        <v>7.6811457478686078</v>
      </c>
      <c r="H18" s="3">
        <f t="shared" si="1"/>
        <v>8.6023252670426267</v>
      </c>
      <c r="I18" s="4">
        <f t="shared" si="2"/>
        <v>0</v>
      </c>
      <c r="J18" s="12">
        <f t="shared" si="3"/>
        <v>4.1231056256176606</v>
      </c>
      <c r="K18" s="4">
        <f t="shared" si="4"/>
        <v>6.164414002968976</v>
      </c>
      <c r="L18" s="12">
        <f t="shared" si="5"/>
        <v>8.7749643873921226</v>
      </c>
      <c r="M18" s="12">
        <f t="shared" si="6"/>
        <v>7.3484692283495345</v>
      </c>
      <c r="N18" s="4">
        <f t="shared" si="7"/>
        <v>3.6055512754639891</v>
      </c>
      <c r="O18" s="4">
        <f t="shared" si="8"/>
        <v>5.6568542494923806</v>
      </c>
      <c r="P18" s="4">
        <f t="shared" si="9"/>
        <v>3.7416573867739413</v>
      </c>
      <c r="Q18" s="12">
        <f t="shared" si="10"/>
        <v>5.196152422706632</v>
      </c>
    </row>
    <row r="19" spans="1:17" ht="15.75" x14ac:dyDescent="0.25">
      <c r="F19" s="13" t="s">
        <v>53</v>
      </c>
      <c r="G19" s="10">
        <f>MIN(G16:G18)</f>
        <v>0</v>
      </c>
      <c r="H19" s="10">
        <f t="shared" ref="H19:Q19" si="11">MIN(H16:H18)</f>
        <v>0</v>
      </c>
      <c r="I19" s="10">
        <f t="shared" si="11"/>
        <v>0</v>
      </c>
      <c r="J19" s="10">
        <f t="shared" si="11"/>
        <v>3.7416573867739413</v>
      </c>
      <c r="K19" s="10">
        <f t="shared" si="11"/>
        <v>6.164414002968976</v>
      </c>
      <c r="L19" s="10">
        <f t="shared" si="11"/>
        <v>1.4142135623730951</v>
      </c>
      <c r="M19" s="10">
        <f t="shared" si="11"/>
        <v>7.2801098892805181</v>
      </c>
      <c r="N19" s="10">
        <f t="shared" si="11"/>
        <v>3.6055512754639891</v>
      </c>
      <c r="O19" s="10">
        <f t="shared" si="11"/>
        <v>5.6568542494923806</v>
      </c>
      <c r="P19" s="10">
        <f t="shared" si="11"/>
        <v>3.7416573867739413</v>
      </c>
      <c r="Q19" s="10">
        <f t="shared" si="11"/>
        <v>2.8284271247461903</v>
      </c>
    </row>
    <row r="21" spans="1:17" ht="15.75" x14ac:dyDescent="0.25">
      <c r="F21" s="11" t="s">
        <v>55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7" ht="15.75" x14ac:dyDescent="0.25">
      <c r="A22" s="9" t="s">
        <v>55</v>
      </c>
      <c r="B22" s="14" t="s">
        <v>56</v>
      </c>
      <c r="C22" s="10"/>
      <c r="D22" s="10"/>
      <c r="F22" s="3"/>
      <c r="G22" s="3" t="s">
        <v>43</v>
      </c>
      <c r="H22" s="3" t="s">
        <v>44</v>
      </c>
      <c r="I22" s="3" t="s">
        <v>45</v>
      </c>
      <c r="J22" s="3" t="s">
        <v>46</v>
      </c>
      <c r="K22" s="3" t="s">
        <v>47</v>
      </c>
      <c r="L22" s="3" t="s">
        <v>48</v>
      </c>
      <c r="M22" s="3" t="s">
        <v>49</v>
      </c>
      <c r="N22" s="3" t="s">
        <v>50</v>
      </c>
      <c r="O22" s="3" t="s">
        <v>51</v>
      </c>
      <c r="P22" s="3" t="s">
        <v>52</v>
      </c>
      <c r="Q22" s="3" t="s">
        <v>54</v>
      </c>
    </row>
    <row r="23" spans="1:17" ht="15.75" x14ac:dyDescent="0.25">
      <c r="A23" s="3" t="s">
        <v>40</v>
      </c>
      <c r="B23" s="3">
        <f>(B2+B5+B12+B7+B8)/5</f>
        <v>3</v>
      </c>
      <c r="C23" s="3">
        <f t="shared" ref="C23:D23" si="12">(C2+C5+C12+C7+C8)/5</f>
        <v>4</v>
      </c>
      <c r="D23" s="3">
        <f t="shared" si="12"/>
        <v>1.8</v>
      </c>
      <c r="F23" s="3" t="s">
        <v>40</v>
      </c>
      <c r="G23" s="4">
        <f>SQRT((B23-$B$2)^2+(C23-$C$2)^2+(D23-$D$2)^2)</f>
        <v>2.0099751242241779</v>
      </c>
      <c r="H23" s="12">
        <f>SQRT((B23-$B$3)^2+(C23-$C$3)^2+(D23-$D$3)^2)</f>
        <v>4.029888335921977</v>
      </c>
      <c r="I23" s="12">
        <f>SQRT((B23-$B$4)^2+(C23-$C$4)^2+(D23-$D$4)^2)</f>
        <v>5.9531504264548865</v>
      </c>
      <c r="J23" s="4">
        <f>SQRT((B23-$B$5)^2+(C23-$C$5)^2+(D23-$D$5)^2)</f>
        <v>2.5377155080899039</v>
      </c>
      <c r="K23" s="12">
        <f>SQRT((B23-$B$6)^2+(C23-$C$6)^2+(D23-$D$6)^2)</f>
        <v>6.7111846942250066</v>
      </c>
      <c r="L23" s="12">
        <f>SQRT((B23-$B$7)^2+(C23-$C$7)^2+(D23-$D$7)^2)</f>
        <v>3.1048349392520049</v>
      </c>
      <c r="M23" s="4">
        <f>SQRT((B23-$B$8)^2+(C23-$C$8)^2+(D23-$D$8)^2)</f>
        <v>5.7131427428342798</v>
      </c>
      <c r="N23" s="12">
        <f>SQRT((B23-$B$9)^2+(C23-$C$9)^2+(D23-$D$9)^2)</f>
        <v>5.96992462263972</v>
      </c>
      <c r="O23" s="12">
        <f>SQRT((B23-$B$10)^2+(C23-$C$10)^2+(D23-$D$10)^2)</f>
        <v>7.2828565824132498</v>
      </c>
      <c r="P23" s="12">
        <f>SQRT((B23-$B$11)^2+(C23-$C$11)^2+(D23-$D$11)^2)</f>
        <v>6.5299310869258029</v>
      </c>
      <c r="Q23" s="12">
        <f>SQRT((B23-$B$11)^2+(C23-$C$11)^2+(D23-$D$11)^2)</f>
        <v>6.5299310869258029</v>
      </c>
    </row>
    <row r="24" spans="1:17" ht="15.75" x14ac:dyDescent="0.25">
      <c r="A24" s="3" t="s">
        <v>41</v>
      </c>
      <c r="B24" s="3">
        <f>B3</f>
        <v>0</v>
      </c>
      <c r="C24" s="3">
        <f t="shared" ref="C24:D24" si="13">C3</f>
        <v>2</v>
      </c>
      <c r="D24" s="3">
        <f t="shared" si="13"/>
        <v>0</v>
      </c>
      <c r="F24" s="3" t="s">
        <v>41</v>
      </c>
      <c r="G24" s="12">
        <f t="shared" ref="G24:G25" si="14">SQRT((B24-$B$2)^2+(C24-$C$2)^2+(D24-$D$2)^2)</f>
        <v>3</v>
      </c>
      <c r="H24" s="4">
        <f t="shared" ref="H24:H25" si="15">SQRT((B24-$B$3)^2+(C24-$C$3)^2+(D24-$D$3)^2)</f>
        <v>0</v>
      </c>
      <c r="I24" s="12">
        <f t="shared" ref="I24:I25" si="16">SQRT((B24-$B$4)^2+(C24-$C$4)^2+(D24-$D$4)^2)</f>
        <v>8.6023252670426267</v>
      </c>
      <c r="J24" s="12">
        <f t="shared" ref="J24:J25" si="17">SQRT((B24-$B$5)^2+(C24-$C$5)^2+(D24-$D$5)^2)</f>
        <v>5</v>
      </c>
      <c r="K24" s="12">
        <f t="shared" ref="K24:K25" si="18">SQRT((B24-$B$6)^2+(C24-$C$6)^2+(D24-$D$6)^2)</f>
        <v>10.488088481701515</v>
      </c>
      <c r="L24" s="4">
        <f t="shared" ref="L24:L25" si="19">SQRT((B24-$B$7)^2+(C24-$C$7)^2+(D24-$D$7)^2)</f>
        <v>2.2360679774997898</v>
      </c>
      <c r="M24" s="12">
        <f t="shared" ref="M24:M25" si="20">SQRT((B24-$B$8)^2+(C24-$C$8)^2+(D24-$D$8)^2)</f>
        <v>9.2736184954957039</v>
      </c>
      <c r="N24" s="12">
        <f t="shared" ref="N24:N25" si="21">SQRT((B24-$B$9)^2+(C24-$C$9)^2+(D24-$D$9)^2)</f>
        <v>8.5440037453175304</v>
      </c>
      <c r="O24" s="12">
        <f t="shared" ref="O24:O25" si="22">SQRT((B24-$B$10)^2+(C24-$C$10)^2+(D24-$D$10)^2)</f>
        <v>11.045361017187261</v>
      </c>
      <c r="P24" s="12">
        <f t="shared" ref="P24:P25" si="23">SQRT((B24-$B$11)^2+(C24-$C$11)^2+(D24-$D$11)^2)</f>
        <v>8.717797887081348</v>
      </c>
      <c r="Q24" s="12">
        <f t="shared" ref="Q24:Q25" si="24">SQRT((B24-$B$11)^2+(C24-$C$11)^2+(D24-$D$11)^2)</f>
        <v>8.717797887081348</v>
      </c>
    </row>
    <row r="25" spans="1:17" ht="15.75" x14ac:dyDescent="0.25">
      <c r="A25" s="3" t="s">
        <v>42</v>
      </c>
      <c r="B25" s="3">
        <f>((SUM(B4)+SUM(B9:B11))+B6)/5</f>
        <v>7.4</v>
      </c>
      <c r="C25" s="3">
        <f t="shared" ref="C25:D25" si="25">((SUM(C4)+SUM(C9:C11))+C6)/5</f>
        <v>2.8</v>
      </c>
      <c r="D25" s="3">
        <f t="shared" si="25"/>
        <v>4.8</v>
      </c>
      <c r="F25" s="3" t="s">
        <v>42</v>
      </c>
      <c r="G25" s="12">
        <f t="shared" si="14"/>
        <v>7.0880180586677399</v>
      </c>
      <c r="H25" s="12">
        <f t="shared" si="15"/>
        <v>8.8566359301938107</v>
      </c>
      <c r="I25" s="4">
        <f t="shared" si="16"/>
        <v>2.6153393661244038</v>
      </c>
      <c r="J25" s="12">
        <f t="shared" si="17"/>
        <v>3.9293765408777004</v>
      </c>
      <c r="K25" s="4">
        <f t="shared" si="18"/>
        <v>5.2952809179494906</v>
      </c>
      <c r="L25" s="12">
        <f t="shared" si="19"/>
        <v>8.4047605557802783</v>
      </c>
      <c r="M25" s="12">
        <f t="shared" si="20"/>
        <v>6.452906321960671</v>
      </c>
      <c r="N25" s="4">
        <f t="shared" si="21"/>
        <v>2.5768197453450252</v>
      </c>
      <c r="O25" s="4">
        <f t="shared" si="22"/>
        <v>3.1685959035509721</v>
      </c>
      <c r="P25" s="4">
        <f t="shared" si="23"/>
        <v>3.3526109228480423</v>
      </c>
      <c r="Q25" s="4">
        <f t="shared" si="24"/>
        <v>3.3526109228480423</v>
      </c>
    </row>
    <row r="26" spans="1:17" ht="15.75" x14ac:dyDescent="0.25">
      <c r="F26" s="11" t="s">
        <v>53</v>
      </c>
      <c r="G26" s="2">
        <f>MIN(G23:G25)</f>
        <v>2.0099751242241779</v>
      </c>
      <c r="H26" s="2">
        <f t="shared" ref="H26:Q26" si="26">MIN(H23:H25)</f>
        <v>0</v>
      </c>
      <c r="I26" s="2">
        <f t="shared" si="26"/>
        <v>2.6153393661244038</v>
      </c>
      <c r="J26" s="2">
        <f t="shared" si="26"/>
        <v>2.5377155080899039</v>
      </c>
      <c r="K26" s="2">
        <f t="shared" si="26"/>
        <v>5.2952809179494906</v>
      </c>
      <c r="L26" s="2">
        <f t="shared" si="26"/>
        <v>2.2360679774997898</v>
      </c>
      <c r="M26" s="2">
        <f t="shared" si="26"/>
        <v>5.7131427428342798</v>
      </c>
      <c r="N26" s="2">
        <f t="shared" si="26"/>
        <v>2.5768197453450252</v>
      </c>
      <c r="O26" s="2">
        <f t="shared" si="26"/>
        <v>3.1685959035509721</v>
      </c>
      <c r="P26" s="2">
        <f t="shared" si="26"/>
        <v>3.3526109228480423</v>
      </c>
      <c r="Q26" s="2">
        <f t="shared" si="26"/>
        <v>3.3526109228480423</v>
      </c>
    </row>
    <row r="31" spans="1:17" ht="15.75" x14ac:dyDescent="0.25">
      <c r="F31" s="11" t="s">
        <v>57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ht="15.75" x14ac:dyDescent="0.25">
      <c r="A32" s="9" t="s">
        <v>57</v>
      </c>
      <c r="B32" s="14" t="s">
        <v>58</v>
      </c>
      <c r="C32" s="10"/>
      <c r="D32" s="10"/>
      <c r="F32" s="3"/>
      <c r="G32" s="3" t="s">
        <v>43</v>
      </c>
      <c r="H32" s="3" t="s">
        <v>44</v>
      </c>
      <c r="I32" s="3" t="s">
        <v>45</v>
      </c>
      <c r="J32" s="3" t="s">
        <v>46</v>
      </c>
      <c r="K32" s="3" t="s">
        <v>47</v>
      </c>
      <c r="L32" s="3" t="s">
        <v>48</v>
      </c>
      <c r="M32" s="3" t="s">
        <v>49</v>
      </c>
      <c r="N32" s="3" t="s">
        <v>50</v>
      </c>
      <c r="O32" s="3" t="s">
        <v>51</v>
      </c>
      <c r="P32" s="3" t="s">
        <v>52</v>
      </c>
      <c r="Q32" s="3" t="s">
        <v>54</v>
      </c>
    </row>
    <row r="33" spans="1:17" ht="15.75" x14ac:dyDescent="0.25">
      <c r="A33" s="3" t="s">
        <v>40</v>
      </c>
      <c r="B33" s="3">
        <f>(B2+B5+B8)/3</f>
        <v>4</v>
      </c>
      <c r="C33" s="3">
        <f t="shared" ref="C33:D33" si="27">(C2+C5+C8)/3</f>
        <v>4.666666666666667</v>
      </c>
      <c r="D33" s="3">
        <f t="shared" si="27"/>
        <v>2</v>
      </c>
      <c r="F33" s="3" t="s">
        <v>40</v>
      </c>
      <c r="G33" s="4">
        <f>SQRT((B33-$B$2)^2+(C33-$C$2)^2+(D33-$D$2)^2)</f>
        <v>3.0731814857642958</v>
      </c>
      <c r="H33" s="4">
        <f>SQRT((B33-$B$3)^2+(C33-$C$3)^2+(D33-$D$3)^2)</f>
        <v>5.2068331172711035</v>
      </c>
      <c r="I33" s="12">
        <f>SQRT((B33-$B$4)^2+(C33-$C$4)^2+(D33-$D$4)^2)</f>
        <v>5.5176484524156164</v>
      </c>
      <c r="J33" s="12">
        <f>SQRT((B33-$B$5)^2+(C33-$C$5)^2+(D33-$D$5)^2)</f>
        <v>2.8480012484391772</v>
      </c>
      <c r="K33" s="12">
        <f>SQRT((B33-$B$6)^2+(C33-$C$6)^2+(D33-$D$6)^2)</f>
        <v>5.5176484524156164</v>
      </c>
      <c r="L33" s="4">
        <f>SQRT((B33-$B$7)^2+(C33-$C$7)^2+(D33-$D$7)^2)</f>
        <v>4.1766546953805559</v>
      </c>
      <c r="M33" s="12">
        <f>SQRT((B33-$B$8)^2+(C33-$C$8)^2+(D33-$D$8)^2)</f>
        <v>4.5946829173634072</v>
      </c>
      <c r="N33" s="12">
        <f>SQRT((B33-$B$9)^2+(C33-$C$9)^2+(D33-$D$9)^2)</f>
        <v>5.7831171909658243</v>
      </c>
      <c r="O33" s="12">
        <f>SQRT((B33-$B$10)^2+(C33-$C$10)^2+(D33-$D$10)^2)</f>
        <v>6.4117946872237814</v>
      </c>
      <c r="P33" s="12">
        <f>SQRT((B33-$B$11)^2+(C33-$C$11)^2+(D33-$D$11)^2)</f>
        <v>6.4635731432217725</v>
      </c>
      <c r="Q33" s="4">
        <f>SQRT((B33-$B$12)^2+(C33-$C$12)^2+(D33-$D$12)^2)</f>
        <v>2.8480012484391772</v>
      </c>
    </row>
    <row r="34" spans="1:17" ht="15.75" x14ac:dyDescent="0.25">
      <c r="A34" s="3" t="s">
        <v>41</v>
      </c>
      <c r="B34" s="3">
        <f>(B7+B3)/2</f>
        <v>0</v>
      </c>
      <c r="C34" s="3">
        <f t="shared" ref="C34:D34" si="28">(C7+C3)/2</f>
        <v>3</v>
      </c>
      <c r="D34" s="3">
        <f t="shared" si="28"/>
        <v>0.5</v>
      </c>
      <c r="F34" s="3" t="s">
        <v>41</v>
      </c>
      <c r="G34" s="12">
        <f t="shared" ref="G34:G35" si="29">SQRT((B34-$B$2)^2+(C34-$C$2)^2+(D34-$D$2)^2)</f>
        <v>2.0615528128088303</v>
      </c>
      <c r="H34" s="12">
        <f t="shared" ref="H34:H35" si="30">SQRT((B34-$B$3)^2+(C34-$C$3)^2+(D34-$D$3)^2)</f>
        <v>1.1180339887498949</v>
      </c>
      <c r="I34" s="12">
        <f t="shared" ref="I34:I35" si="31">SQRT((B34-$B$4)^2+(C34-$C$4)^2+(D34-$D$4)^2)</f>
        <v>8.6168439698070429</v>
      </c>
      <c r="J34" s="12">
        <f t="shared" ref="J34:J35" si="32">SQRT((B34-$B$5)^2+(C34-$C$5)^2+(D34-$D$5)^2)</f>
        <v>4.8218253804964775</v>
      </c>
      <c r="K34" s="12">
        <f t="shared" ref="K34:K35" si="33">SQRT((B34-$B$6)^2+(C34-$C$6)^2+(D34-$D$6)^2)</f>
        <v>9.9624294225856378</v>
      </c>
      <c r="L34" s="12">
        <f t="shared" ref="L34:L35" si="34">SQRT((B34-$B$7)^2+(C34-$C$7)^2+(D34-$D$7)^2)</f>
        <v>1.1180339887498949</v>
      </c>
      <c r="M34" s="4">
        <f t="shared" ref="M34:M35" si="35">SQRT((B34-$B$8)^2+(C34-$C$8)^2+(D34-$D$8)^2)</f>
        <v>8.6168439698070429</v>
      </c>
      <c r="N34" s="12">
        <f t="shared" ref="N34:N35" si="36">SQRT((B34-$B$9)^2+(C34-$C$9)^2+(D34-$D$9)^2)</f>
        <v>8.3815273071201055</v>
      </c>
      <c r="O34" s="12">
        <f t="shared" ref="O34:O35" si="37">SQRT((B34-$B$10)^2+(C34-$C$10)^2+(D34-$D$10)^2)</f>
        <v>10.5</v>
      </c>
      <c r="P34" s="12">
        <f t="shared" ref="P34:P35" si="38">SQRT((B34-$B$11)^2+(C34-$C$11)^2+(D34-$D$11)^2)</f>
        <v>8.674675786448736</v>
      </c>
      <c r="Q34" s="12">
        <f t="shared" ref="Q34:Q35" si="39">SQRT((B34-$B$12)^2+(C34-$C$12)^2+(D34-$D$12)^2)</f>
        <v>3.5</v>
      </c>
    </row>
    <row r="35" spans="1:17" ht="15.75" x14ac:dyDescent="0.25">
      <c r="A35" s="3" t="s">
        <v>42</v>
      </c>
      <c r="B35" s="3">
        <f>(B4+B6+B9+B10+B11+B12)/6</f>
        <v>6.666666666666667</v>
      </c>
      <c r="C35" s="3">
        <f t="shared" ref="C35:D35" si="40">(C4+C6+C9+C10+C11+C12)/6</f>
        <v>2.6666666666666665</v>
      </c>
      <c r="D35" s="3">
        <f t="shared" si="40"/>
        <v>4.333333333333333</v>
      </c>
      <c r="F35" s="3" t="s">
        <v>42</v>
      </c>
      <c r="G35" s="12">
        <f t="shared" si="29"/>
        <v>6.2716292407422598</v>
      </c>
      <c r="H35" s="12">
        <f t="shared" si="30"/>
        <v>7.9791394690572162</v>
      </c>
      <c r="I35" s="4">
        <f t="shared" si="31"/>
        <v>2.5166114784235827</v>
      </c>
      <c r="J35" s="4">
        <f t="shared" si="32"/>
        <v>3.0550504633038935</v>
      </c>
      <c r="K35" s="4">
        <f t="shared" si="33"/>
        <v>5.4467115461227307</v>
      </c>
      <c r="L35" s="12">
        <f t="shared" si="34"/>
        <v>7.5718777944003648</v>
      </c>
      <c r="M35" s="12">
        <f t="shared" si="35"/>
        <v>6.2981478758970617</v>
      </c>
      <c r="N35" s="4">
        <f t="shared" si="36"/>
        <v>2.4494897427831783</v>
      </c>
      <c r="O35" s="4">
        <f t="shared" si="37"/>
        <v>3.7859388972001828</v>
      </c>
      <c r="P35" s="4">
        <f t="shared" si="38"/>
        <v>3.2145502536643185</v>
      </c>
      <c r="Q35" s="12">
        <f t="shared" si="39"/>
        <v>4.3969686527576402</v>
      </c>
    </row>
    <row r="36" spans="1:17" ht="15.75" x14ac:dyDescent="0.25">
      <c r="F36" s="11" t="s">
        <v>53</v>
      </c>
      <c r="G36" s="2">
        <f>MIN(G33:G35)</f>
        <v>2.0615528128088303</v>
      </c>
      <c r="H36" s="2">
        <f t="shared" ref="H36:Q36" si="41">MIN(H33:H35)</f>
        <v>1.1180339887498949</v>
      </c>
      <c r="I36" s="2">
        <f t="shared" si="41"/>
        <v>2.5166114784235827</v>
      </c>
      <c r="J36" s="2">
        <f t="shared" si="41"/>
        <v>2.8480012484391772</v>
      </c>
      <c r="K36" s="2">
        <f t="shared" si="41"/>
        <v>5.4467115461227307</v>
      </c>
      <c r="L36" s="2">
        <f t="shared" si="41"/>
        <v>1.1180339887498949</v>
      </c>
      <c r="M36" s="2">
        <f t="shared" si="41"/>
        <v>4.5946829173634072</v>
      </c>
      <c r="N36" s="2">
        <f t="shared" si="41"/>
        <v>2.4494897427831783</v>
      </c>
      <c r="O36" s="2">
        <f t="shared" si="41"/>
        <v>3.7859388972001828</v>
      </c>
      <c r="P36" s="2">
        <f t="shared" si="41"/>
        <v>3.2145502536643185</v>
      </c>
      <c r="Q36" s="2">
        <f t="shared" si="41"/>
        <v>2.8480012484391772</v>
      </c>
    </row>
    <row r="42" spans="1:17" ht="15.75" x14ac:dyDescent="0.25">
      <c r="A42" s="9" t="s">
        <v>57</v>
      </c>
      <c r="B42" s="14" t="s">
        <v>59</v>
      </c>
      <c r="C42" s="10"/>
      <c r="D42" s="10"/>
    </row>
    <row r="43" spans="1:17" ht="15.75" x14ac:dyDescent="0.25">
      <c r="A43" s="3" t="s">
        <v>40</v>
      </c>
      <c r="B43" s="3">
        <f>(B2+B3+B7+B12)/4</f>
        <v>1</v>
      </c>
      <c r="C43" s="3">
        <f t="shared" ref="C43:D43" si="42">(C2+C3+C7+C12)/4</f>
        <v>3</v>
      </c>
      <c r="D43" s="3">
        <f t="shared" si="42"/>
        <v>1.25</v>
      </c>
    </row>
    <row r="44" spans="1:17" ht="15.75" x14ac:dyDescent="0.25">
      <c r="A44" s="3" t="s">
        <v>41</v>
      </c>
      <c r="B44" s="3">
        <f>B8</f>
        <v>7</v>
      </c>
      <c r="C44" s="3">
        <f t="shared" ref="C44:D44" si="43">C8</f>
        <v>8</v>
      </c>
      <c r="D44" s="3">
        <f t="shared" si="43"/>
        <v>1</v>
      </c>
    </row>
    <row r="45" spans="1:17" ht="15.75" x14ac:dyDescent="0.25">
      <c r="A45" s="3" t="s">
        <v>42</v>
      </c>
      <c r="B45" s="3">
        <f>(SUM(B4:B6)+SUM(B9:B11))/6</f>
        <v>6.833333333333333</v>
      </c>
      <c r="C45" s="3">
        <f t="shared" ref="C45:D45" si="44">(SUM(C4:C6)+SUM(C9:C11))/6</f>
        <v>2.6666666666666665</v>
      </c>
      <c r="D45" s="3">
        <f t="shared" si="44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cv6</vt:lpstr>
      <vt:lpstr>Hárok3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2022-04-05T13:36:57Z</dcterms:modified>
</cp:coreProperties>
</file>