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50" windowWidth="20115" windowHeight="7995" firstSheet="1" activeTab="2"/>
  </bookViews>
  <sheets>
    <sheet name="Dane" sheetId="3" r:id="rId1"/>
    <sheet name="Wyniki" sheetId="4" r:id="rId2"/>
    <sheet name="Wyniki op" sheetId="16" r:id="rId3"/>
    <sheet name="Strategie" sheetId="13" r:id="rId4"/>
    <sheet name="Wybór strategii" sheetId="5" r:id="rId5"/>
    <sheet name="Podsumowanie" sheetId="6" r:id="rId6"/>
    <sheet name="Loginy" sheetId="7" r:id="rId7"/>
    <sheet name="Dobór parametrów pMut pCross" sheetId="8" r:id="rId8"/>
    <sheet name="Arkusz3" sheetId="9" r:id="rId9"/>
    <sheet name="Arkusz4" sheetId="10" r:id="rId10"/>
    <sheet name="Dobór parametrow nGen popSize" sheetId="11" r:id="rId11"/>
    <sheet name="Dobór parametrów pMut pCross 20" sheetId="12" r:id="rId12"/>
  </sheets>
  <calcPr calcId="144525"/>
</workbook>
</file>

<file path=xl/calcChain.xml><?xml version="1.0" encoding="utf-8"?>
<calcChain xmlns="http://schemas.openxmlformats.org/spreadsheetml/2006/main">
  <c r="BL74" i="16" l="1" a="1"/>
  <c r="BL75" i="16" s="1"/>
  <c r="BH74" i="16" a="1"/>
  <c r="BH75" i="16" s="1"/>
  <c r="BD74" i="16" a="1"/>
  <c r="BD75" i="16" s="1"/>
  <c r="AZ74" i="16" a="1"/>
  <c r="AZ75" i="16" s="1"/>
  <c r="AV74" i="16" a="1"/>
  <c r="AV77" i="16" s="1"/>
  <c r="BK75" i="16"/>
  <c r="BK76" i="16" s="1"/>
  <c r="BK77" i="16" s="1"/>
  <c r="BK78" i="16" s="1"/>
  <c r="BK79" i="16" s="1"/>
  <c r="BK80" i="16" s="1"/>
  <c r="BK81" i="16" s="1"/>
  <c r="BK82" i="16" s="1"/>
  <c r="BK83" i="16" s="1"/>
  <c r="BK84" i="16" s="1"/>
  <c r="BK85" i="16" s="1"/>
  <c r="BK86" i="16" s="1"/>
  <c r="BK87" i="16" s="1"/>
  <c r="BK88" i="16" s="1"/>
  <c r="BK89" i="16" s="1"/>
  <c r="BK90" i="16" s="1"/>
  <c r="BK91" i="16" s="1"/>
  <c r="BK92" i="16" s="1"/>
  <c r="BK93" i="16" s="1"/>
  <c r="BK94" i="16" s="1"/>
  <c r="BG74" i="16"/>
  <c r="BG75" i="16" s="1"/>
  <c r="BG76" i="16" s="1"/>
  <c r="BG77" i="16" s="1"/>
  <c r="BG78" i="16" s="1"/>
  <c r="BG79" i="16" s="1"/>
  <c r="BG80" i="16" s="1"/>
  <c r="BG81" i="16" s="1"/>
  <c r="BG82" i="16" s="1"/>
  <c r="BG83" i="16" s="1"/>
  <c r="BG84" i="16" s="1"/>
  <c r="BG85" i="16" s="1"/>
  <c r="BG86" i="16" s="1"/>
  <c r="BG87" i="16" s="1"/>
  <c r="BG88" i="16" s="1"/>
  <c r="BC74" i="16"/>
  <c r="BC75" i="16" s="1"/>
  <c r="BC76" i="16" s="1"/>
  <c r="BC77" i="16" s="1"/>
  <c r="BC78" i="16" s="1"/>
  <c r="BC79" i="16" s="1"/>
  <c r="BC80" i="16" s="1"/>
  <c r="BC81" i="16" s="1"/>
  <c r="BC82" i="16" s="1"/>
  <c r="BC83" i="16" s="1"/>
  <c r="BC84" i="16" s="1"/>
  <c r="BC85" i="16" s="1"/>
  <c r="BC86" i="16" s="1"/>
  <c r="AY75" i="16"/>
  <c r="AY76" i="16" s="1"/>
  <c r="AY77" i="16" s="1"/>
  <c r="AY78" i="16" s="1"/>
  <c r="AY79" i="16" s="1"/>
  <c r="AY80" i="16" s="1"/>
  <c r="AY81" i="16" s="1"/>
  <c r="AY82" i="16" s="1"/>
  <c r="AY83" i="16" s="1"/>
  <c r="AY84" i="16" s="1"/>
  <c r="AY85" i="16" s="1"/>
  <c r="AY86" i="16" s="1"/>
  <c r="AY87" i="16" s="1"/>
  <c r="AY88" i="16" s="1"/>
  <c r="AY89" i="16" s="1"/>
  <c r="AU76" i="16"/>
  <c r="AU75" i="16"/>
  <c r="AQ75" i="16"/>
  <c r="AQ76" i="16" s="1"/>
  <c r="AJ76" i="16"/>
  <c r="AJ77" i="16"/>
  <c r="AJ78" i="16" s="1"/>
  <c r="AJ79" i="16" s="1"/>
  <c r="AJ80" i="16" s="1"/>
  <c r="AJ81" i="16" s="1"/>
  <c r="AJ82" i="16" s="1"/>
  <c r="AJ83" i="16" s="1"/>
  <c r="AJ84" i="16" s="1"/>
  <c r="AJ85" i="16" s="1"/>
  <c r="AJ86" i="16" s="1"/>
  <c r="AJ87" i="16" s="1"/>
  <c r="AJ88" i="16" s="1"/>
  <c r="AJ89" i="16" s="1"/>
  <c r="AJ75" i="16"/>
  <c r="AC75" i="16"/>
  <c r="W76" i="16"/>
  <c r="Z74" i="16" s="1" a="1"/>
  <c r="Z77" i="16" s="1"/>
  <c r="W77" i="16"/>
  <c r="W78" i="16" s="1"/>
  <c r="W79" i="16" s="1"/>
  <c r="W80" i="16" s="1"/>
  <c r="W81" i="16" s="1"/>
  <c r="W82" i="16" s="1"/>
  <c r="W83" i="16" s="1"/>
  <c r="W84" i="16" s="1"/>
  <c r="W85" i="16" s="1"/>
  <c r="W86" i="16" s="1"/>
  <c r="W87" i="16" s="1"/>
  <c r="W88" i="16" s="1"/>
  <c r="W89" i="16" s="1"/>
  <c r="W90" i="16" s="1"/>
  <c r="W91" i="16" s="1"/>
  <c r="W92" i="16" s="1"/>
  <c r="W93" i="16" s="1"/>
  <c r="W94" i="16" s="1"/>
  <c r="W75" i="16"/>
  <c r="P75" i="16"/>
  <c r="P76" i="16"/>
  <c r="P77" i="16" s="1"/>
  <c r="P78" i="16" s="1"/>
  <c r="P79" i="16" s="1"/>
  <c r="P80" i="16" s="1"/>
  <c r="P81" i="16" s="1"/>
  <c r="P82" i="16" s="1"/>
  <c r="P83" i="16" s="1"/>
  <c r="P84" i="16" s="1"/>
  <c r="P85" i="16" s="1"/>
  <c r="P86" i="16" s="1"/>
  <c r="P87" i="16" s="1"/>
  <c r="P88" i="16" s="1"/>
  <c r="P89" i="16" s="1"/>
  <c r="P90" i="16" s="1"/>
  <c r="P91" i="16" s="1"/>
  <c r="P92" i="16" s="1"/>
  <c r="P93" i="16" s="1"/>
  <c r="P94" i="16" s="1"/>
  <c r="P95" i="16" s="1"/>
  <c r="P96" i="16" s="1"/>
  <c r="P97" i="16" s="1"/>
  <c r="P98" i="16" s="1"/>
  <c r="P99" i="16" s="1"/>
  <c r="P100" i="16" s="1"/>
  <c r="P101" i="16" s="1"/>
  <c r="P102" i="16" s="1"/>
  <c r="P103" i="16" s="1"/>
  <c r="P104" i="16" s="1"/>
  <c r="P105" i="16" s="1"/>
  <c r="P106" i="16" s="1"/>
  <c r="P107" i="16" s="1"/>
  <c r="P108" i="16" s="1"/>
  <c r="P109" i="16" s="1"/>
  <c r="P110" i="16" s="1"/>
  <c r="P111" i="16" s="1"/>
  <c r="P112" i="16" s="1"/>
  <c r="O76" i="16"/>
  <c r="O77" i="16" s="1"/>
  <c r="O78" i="16" s="1"/>
  <c r="O79" i="16" s="1"/>
  <c r="O80" i="16" s="1"/>
  <c r="O81" i="16" s="1"/>
  <c r="O82" i="16" s="1"/>
  <c r="O83" i="16" s="1"/>
  <c r="O84" i="16" s="1"/>
  <c r="O85" i="16" s="1"/>
  <c r="O86" i="16" s="1"/>
  <c r="O87" i="16" s="1"/>
  <c r="O88" i="16" s="1"/>
  <c r="O89" i="16" s="1"/>
  <c r="O90" i="16" s="1"/>
  <c r="O91" i="16" s="1"/>
  <c r="O92" i="16" s="1"/>
  <c r="O93" i="16" s="1"/>
  <c r="O75" i="16"/>
  <c r="L74" i="16" a="1"/>
  <c r="L75" i="16" s="1"/>
  <c r="B75" i="16"/>
  <c r="BL94" i="16" l="1"/>
  <c r="BL90" i="16"/>
  <c r="BL86" i="16"/>
  <c r="BL82" i="16"/>
  <c r="BL78" i="16"/>
  <c r="BL74" i="16"/>
  <c r="BL93" i="16"/>
  <c r="BL89" i="16"/>
  <c r="BL85" i="16"/>
  <c r="BL81" i="16"/>
  <c r="BL77" i="16"/>
  <c r="BL92" i="16"/>
  <c r="BL88" i="16"/>
  <c r="BL84" i="16"/>
  <c r="BL80" i="16"/>
  <c r="BL76" i="16"/>
  <c r="BL91" i="16"/>
  <c r="BL87" i="16"/>
  <c r="BL83" i="16"/>
  <c r="BL79" i="16"/>
  <c r="BH86" i="16"/>
  <c r="BH82" i="16"/>
  <c r="BH78" i="16"/>
  <c r="BH74" i="16"/>
  <c r="BH85" i="16"/>
  <c r="BH81" i="16"/>
  <c r="BH77" i="16"/>
  <c r="BH88" i="16"/>
  <c r="BH84" i="16"/>
  <c r="BH80" i="16"/>
  <c r="BH76" i="16"/>
  <c r="BH87" i="16"/>
  <c r="BH83" i="16"/>
  <c r="BH79" i="16"/>
  <c r="BD86" i="16"/>
  <c r="BD82" i="16"/>
  <c r="BD78" i="16"/>
  <c r="BD74" i="16"/>
  <c r="BD85" i="16"/>
  <c r="BD81" i="16"/>
  <c r="BD77" i="16"/>
  <c r="BD84" i="16"/>
  <c r="BD80" i="16"/>
  <c r="BD76" i="16"/>
  <c r="BD83" i="16"/>
  <c r="BD79" i="16"/>
  <c r="AZ86" i="16"/>
  <c r="AZ82" i="16"/>
  <c r="AZ78" i="16"/>
  <c r="AZ74" i="16"/>
  <c r="AZ89" i="16"/>
  <c r="AZ85" i="16"/>
  <c r="AZ81" i="16"/>
  <c r="AZ77" i="16"/>
  <c r="AZ88" i="16"/>
  <c r="AZ84" i="16"/>
  <c r="AZ80" i="16"/>
  <c r="AZ76" i="16"/>
  <c r="AZ87" i="16"/>
  <c r="AZ83" i="16"/>
  <c r="AZ79" i="16"/>
  <c r="AV88" i="16"/>
  <c r="AV84" i="16"/>
  <c r="AV80" i="16"/>
  <c r="AV76" i="16"/>
  <c r="AV87" i="16"/>
  <c r="AV83" i="16"/>
  <c r="AV79" i="16"/>
  <c r="AV75" i="16"/>
  <c r="AV90" i="16"/>
  <c r="AV86" i="16"/>
  <c r="AV82" i="16"/>
  <c r="AV78" i="16"/>
  <c r="AV74" i="16"/>
  <c r="AV89" i="16"/>
  <c r="AV85" i="16"/>
  <c r="AV81" i="16"/>
  <c r="AR74" i="16" a="1"/>
  <c r="AR74" i="16" s="1"/>
  <c r="AQ77" i="16"/>
  <c r="AQ78" i="16" s="1"/>
  <c r="AQ79" i="16" s="1"/>
  <c r="AQ80" i="16" s="1"/>
  <c r="AQ81" i="16" s="1"/>
  <c r="AQ82" i="16" s="1"/>
  <c r="AQ83" i="16" s="1"/>
  <c r="AQ84" i="16" s="1"/>
  <c r="AQ85" i="16" s="1"/>
  <c r="AQ86" i="16" s="1"/>
  <c r="AQ87" i="16" s="1"/>
  <c r="AQ88" i="16" s="1"/>
  <c r="AQ89" i="16" s="1"/>
  <c r="AQ90" i="16" s="1"/>
  <c r="AQ91" i="16" s="1"/>
  <c r="AQ92" i="16" s="1"/>
  <c r="AQ93" i="16" s="1"/>
  <c r="AQ94" i="16" s="1"/>
  <c r="AQ95" i="16" s="1"/>
  <c r="AQ96" i="16" s="1"/>
  <c r="AQ97" i="16" s="1"/>
  <c r="AM74" i="16" a="1"/>
  <c r="L90" i="16"/>
  <c r="L82" i="16"/>
  <c r="L74" i="16"/>
  <c r="Q74" i="16" a="1"/>
  <c r="Q78" i="16" s="1"/>
  <c r="L89" i="16"/>
  <c r="L81" i="16"/>
  <c r="L86" i="16"/>
  <c r="L78" i="16"/>
  <c r="AC76" i="16"/>
  <c r="AC77" i="16" s="1"/>
  <c r="AC78" i="16" s="1"/>
  <c r="AC79" i="16" s="1"/>
  <c r="AC80" i="16" s="1"/>
  <c r="AC81" i="16" s="1"/>
  <c r="AC82" i="16" s="1"/>
  <c r="AC83" i="16" s="1"/>
  <c r="AC84" i="16" s="1"/>
  <c r="AC85" i="16" s="1"/>
  <c r="L85" i="16"/>
  <c r="L77" i="16"/>
  <c r="AU77" i="16"/>
  <c r="AU78" i="16" s="1"/>
  <c r="AU79" i="16" s="1"/>
  <c r="AU80" i="16" s="1"/>
  <c r="AU81" i="16" s="1"/>
  <c r="AU82" i="16" s="1"/>
  <c r="AU83" i="16" s="1"/>
  <c r="AU84" i="16" s="1"/>
  <c r="AU85" i="16" s="1"/>
  <c r="AU86" i="16" s="1"/>
  <c r="AU87" i="16" s="1"/>
  <c r="AU88" i="16" s="1"/>
  <c r="AU89" i="16" s="1"/>
  <c r="AU90" i="16" s="1"/>
  <c r="AR97" i="16"/>
  <c r="AR81" i="16"/>
  <c r="AR88" i="16"/>
  <c r="AR95" i="16"/>
  <c r="AR79" i="16"/>
  <c r="AR86" i="16"/>
  <c r="Z92" i="16"/>
  <c r="Z88" i="16"/>
  <c r="Z84" i="16"/>
  <c r="Z80" i="16"/>
  <c r="Z76" i="16"/>
  <c r="Z91" i="16"/>
  <c r="Z87" i="16"/>
  <c r="Z83" i="16"/>
  <c r="Z79" i="16"/>
  <c r="Z75" i="16"/>
  <c r="Z94" i="16"/>
  <c r="Z90" i="16"/>
  <c r="Z86" i="16"/>
  <c r="Z82" i="16"/>
  <c r="Z78" i="16"/>
  <c r="Z74" i="16"/>
  <c r="Z93" i="16"/>
  <c r="Z89" i="16"/>
  <c r="Z85" i="16"/>
  <c r="Z81" i="16"/>
  <c r="Q90" i="16"/>
  <c r="Q86" i="16"/>
  <c r="Q82" i="16"/>
  <c r="Q93" i="16"/>
  <c r="Q89" i="16"/>
  <c r="Q85" i="16"/>
  <c r="Q77" i="16"/>
  <c r="Q92" i="16"/>
  <c r="Q88" i="16"/>
  <c r="Q80" i="16"/>
  <c r="Q76" i="16"/>
  <c r="Q91" i="16"/>
  <c r="Q83" i="16"/>
  <c r="Q79" i="16"/>
  <c r="L88" i="16"/>
  <c r="L84" i="16"/>
  <c r="L80" i="16"/>
  <c r="L76" i="16"/>
  <c r="L87" i="16"/>
  <c r="L83" i="16"/>
  <c r="L79" i="16"/>
  <c r="B76" i="16"/>
  <c r="B77" i="16" s="1"/>
  <c r="B78" i="16" s="1"/>
  <c r="B79" i="16" s="1"/>
  <c r="B80" i="16" s="1"/>
  <c r="B81" i="16" s="1"/>
  <c r="B82" i="16" s="1"/>
  <c r="B83" i="16" s="1"/>
  <c r="B84" i="16" s="1"/>
  <c r="B85" i="16" s="1"/>
  <c r="B86" i="16" s="1"/>
  <c r="B87" i="16" s="1"/>
  <c r="B88" i="16" s="1"/>
  <c r="B89" i="16" s="1"/>
  <c r="B90" i="16" s="1"/>
  <c r="O55" i="16"/>
  <c r="O56" i="16" s="1"/>
  <c r="BP59" i="16" s="1"/>
  <c r="P55" i="16"/>
  <c r="P56" i="16" s="1"/>
  <c r="BJ55" i="16"/>
  <c r="BJ56" i="16" s="1"/>
  <c r="BF55" i="16"/>
  <c r="BF56" i="16" s="1"/>
  <c r="BB55" i="16"/>
  <c r="BB56" i="16" s="1"/>
  <c r="AX55" i="16"/>
  <c r="AX56" i="16" s="1"/>
  <c r="AT55" i="16"/>
  <c r="AT56" i="16" s="1"/>
  <c r="AP55" i="16"/>
  <c r="AP56" i="16" s="1"/>
  <c r="AL55" i="16"/>
  <c r="AL56" i="16" s="1"/>
  <c r="AK55" i="16"/>
  <c r="AK56" i="16" s="1"/>
  <c r="AJ55" i="16"/>
  <c r="AJ56" i="16" s="1"/>
  <c r="AF55" i="16"/>
  <c r="AF56" i="16" s="1"/>
  <c r="AD55" i="16"/>
  <c r="AD56" i="16" s="1"/>
  <c r="AC55" i="16"/>
  <c r="AC56" i="16" s="1"/>
  <c r="BR59" i="16" s="1"/>
  <c r="Y55" i="16"/>
  <c r="Y56" i="16" s="1"/>
  <c r="X55" i="16"/>
  <c r="X56" i="16" s="1"/>
  <c r="W55" i="16"/>
  <c r="W56" i="16" s="1"/>
  <c r="K55" i="16"/>
  <c r="K56" i="16" s="1"/>
  <c r="J55" i="16"/>
  <c r="J56" i="16" s="1"/>
  <c r="I55" i="16"/>
  <c r="I56" i="16" s="1"/>
  <c r="E55" i="16"/>
  <c r="E56" i="16" s="1"/>
  <c r="C55" i="16"/>
  <c r="C56" i="16" s="1"/>
  <c r="B55" i="16"/>
  <c r="B56" i="16" s="1"/>
  <c r="BN59" i="16" s="1"/>
  <c r="BK54" i="16"/>
  <c r="BG54" i="16"/>
  <c r="BC54" i="16"/>
  <c r="AY54" i="16"/>
  <c r="AU54" i="16"/>
  <c r="AQ54" i="16"/>
  <c r="AM54" i="16"/>
  <c r="AG54" i="16"/>
  <c r="AE54" i="16"/>
  <c r="Z54" i="16"/>
  <c r="T54" i="16"/>
  <c r="Q54" i="16"/>
  <c r="L54" i="16"/>
  <c r="F54" i="16"/>
  <c r="D54" i="16"/>
  <c r="BK53" i="16"/>
  <c r="BG53" i="16"/>
  <c r="BC53" i="16"/>
  <c r="AY53" i="16"/>
  <c r="AU53" i="16"/>
  <c r="AQ53" i="16"/>
  <c r="AM53" i="16"/>
  <c r="AG53" i="16"/>
  <c r="AE53" i="16"/>
  <c r="Z53" i="16"/>
  <c r="T53" i="16"/>
  <c r="Q53" i="16"/>
  <c r="L53" i="16"/>
  <c r="F53" i="16"/>
  <c r="D53" i="16"/>
  <c r="BK52" i="16"/>
  <c r="BG52" i="16"/>
  <c r="BC52" i="16"/>
  <c r="AY52" i="16"/>
  <c r="AU52" i="16"/>
  <c r="AQ52" i="16"/>
  <c r="AM52" i="16"/>
  <c r="AG52" i="16"/>
  <c r="AE52" i="16"/>
  <c r="Z52" i="16"/>
  <c r="T52" i="16"/>
  <c r="Q52" i="16"/>
  <c r="L52" i="16"/>
  <c r="F52" i="16"/>
  <c r="D52" i="16"/>
  <c r="BK51" i="16"/>
  <c r="BG51" i="16"/>
  <c r="BC51" i="16"/>
  <c r="AY51" i="16"/>
  <c r="AU51" i="16"/>
  <c r="AQ51" i="16"/>
  <c r="AM51" i="16"/>
  <c r="AG51" i="16"/>
  <c r="AE51" i="16"/>
  <c r="Z51" i="16"/>
  <c r="T51" i="16"/>
  <c r="Q51" i="16"/>
  <c r="L51" i="16"/>
  <c r="F51" i="16"/>
  <c r="D51" i="16"/>
  <c r="BK50" i="16"/>
  <c r="BG50" i="16"/>
  <c r="BC50" i="16"/>
  <c r="AY50" i="16"/>
  <c r="AU50" i="16"/>
  <c r="AQ50" i="16"/>
  <c r="AM50" i="16"/>
  <c r="AG50" i="16"/>
  <c r="AE50" i="16"/>
  <c r="Z50" i="16"/>
  <c r="T50" i="16"/>
  <c r="Q50" i="16"/>
  <c r="L50" i="16"/>
  <c r="F50" i="16"/>
  <c r="D50" i="16"/>
  <c r="BK49" i="16"/>
  <c r="BG49" i="16"/>
  <c r="BC49" i="16"/>
  <c r="AY49" i="16"/>
  <c r="AU49" i="16"/>
  <c r="AQ49" i="16"/>
  <c r="AM49" i="16"/>
  <c r="AG49" i="16"/>
  <c r="AE49" i="16"/>
  <c r="Z49" i="16"/>
  <c r="T49" i="16"/>
  <c r="Q49" i="16"/>
  <c r="L49" i="16"/>
  <c r="F49" i="16"/>
  <c r="D49" i="16"/>
  <c r="BK48" i="16"/>
  <c r="BG48" i="16"/>
  <c r="BC48" i="16"/>
  <c r="AY48" i="16"/>
  <c r="AU48" i="16"/>
  <c r="AQ48" i="16"/>
  <c r="AM48" i="16"/>
  <c r="AG48" i="16"/>
  <c r="AE48" i="16"/>
  <c r="Z48" i="16"/>
  <c r="T48" i="16"/>
  <c r="Q48" i="16"/>
  <c r="L48" i="16"/>
  <c r="F48" i="16"/>
  <c r="D48" i="16"/>
  <c r="BK47" i="16"/>
  <c r="BG47" i="16"/>
  <c r="BC47" i="16"/>
  <c r="AY47" i="16"/>
  <c r="AU47" i="16"/>
  <c r="AQ47" i="16"/>
  <c r="AM47" i="16"/>
  <c r="AG47" i="16"/>
  <c r="AE47" i="16"/>
  <c r="Z47" i="16"/>
  <c r="T47" i="16"/>
  <c r="Q47" i="16"/>
  <c r="L47" i="16"/>
  <c r="F47" i="16"/>
  <c r="D47" i="16"/>
  <c r="BK46" i="16"/>
  <c r="BG46" i="16"/>
  <c r="BC46" i="16"/>
  <c r="AY46" i="16"/>
  <c r="AU46" i="16"/>
  <c r="AQ46" i="16"/>
  <c r="AM46" i="16"/>
  <c r="AG46" i="16"/>
  <c r="AE46" i="16"/>
  <c r="Z46" i="16"/>
  <c r="T46" i="16"/>
  <c r="Q46" i="16"/>
  <c r="L46" i="16"/>
  <c r="F46" i="16"/>
  <c r="D46" i="16"/>
  <c r="BK45" i="16"/>
  <c r="BG45" i="16"/>
  <c r="BC45" i="16"/>
  <c r="AY45" i="16"/>
  <c r="AU45" i="16"/>
  <c r="AQ45" i="16"/>
  <c r="AM45" i="16"/>
  <c r="AG45" i="16"/>
  <c r="AE45" i="16"/>
  <c r="Z45" i="16"/>
  <c r="T45" i="16"/>
  <c r="Q45" i="16"/>
  <c r="L45" i="16"/>
  <c r="F45" i="16"/>
  <c r="D45" i="16"/>
  <c r="BK44" i="16"/>
  <c r="BG44" i="16"/>
  <c r="BC44" i="16"/>
  <c r="AY44" i="16"/>
  <c r="AU44" i="16"/>
  <c r="AQ44" i="16"/>
  <c r="AM44" i="16"/>
  <c r="AG44" i="16"/>
  <c r="AE44" i="16"/>
  <c r="Z44" i="16"/>
  <c r="T44" i="16"/>
  <c r="Q44" i="16"/>
  <c r="L44" i="16"/>
  <c r="F44" i="16"/>
  <c r="D44" i="16"/>
  <c r="BK43" i="16"/>
  <c r="BG43" i="16"/>
  <c r="BC43" i="16"/>
  <c r="AY43" i="16"/>
  <c r="AU43" i="16"/>
  <c r="AQ43" i="16"/>
  <c r="AM43" i="16"/>
  <c r="AG43" i="16"/>
  <c r="AE43" i="16"/>
  <c r="Z43" i="16"/>
  <c r="T43" i="16"/>
  <c r="Q43" i="16"/>
  <c r="L43" i="16"/>
  <c r="F43" i="16"/>
  <c r="D43" i="16"/>
  <c r="BK42" i="16"/>
  <c r="BG42" i="16"/>
  <c r="BC42" i="16"/>
  <c r="AY42" i="16"/>
  <c r="AU42" i="16"/>
  <c r="AQ42" i="16"/>
  <c r="AM42" i="16"/>
  <c r="AG42" i="16"/>
  <c r="AE42" i="16"/>
  <c r="Z42" i="16"/>
  <c r="T42" i="16"/>
  <c r="Q42" i="16"/>
  <c r="L42" i="16"/>
  <c r="F42" i="16"/>
  <c r="D42" i="16"/>
  <c r="BK41" i="16"/>
  <c r="BG41" i="16"/>
  <c r="BC41" i="16"/>
  <c r="AY41" i="16"/>
  <c r="AU41" i="16"/>
  <c r="AQ41" i="16"/>
  <c r="AM41" i="16"/>
  <c r="AG41" i="16"/>
  <c r="AE41" i="16"/>
  <c r="Z41" i="16"/>
  <c r="T41" i="16"/>
  <c r="Q41" i="16"/>
  <c r="L41" i="16"/>
  <c r="F41" i="16"/>
  <c r="D41" i="16"/>
  <c r="BK40" i="16"/>
  <c r="BG40" i="16"/>
  <c r="BC40" i="16"/>
  <c r="AY40" i="16"/>
  <c r="AU40" i="16"/>
  <c r="AQ40" i="16"/>
  <c r="AM40" i="16"/>
  <c r="AG40" i="16"/>
  <c r="AE40" i="16"/>
  <c r="Z40" i="16"/>
  <c r="T40" i="16"/>
  <c r="Q40" i="16"/>
  <c r="L40" i="16"/>
  <c r="F40" i="16"/>
  <c r="D40" i="16"/>
  <c r="BK39" i="16"/>
  <c r="BG39" i="16"/>
  <c r="BC39" i="16"/>
  <c r="AY39" i="16"/>
  <c r="AU39" i="16"/>
  <c r="AQ39" i="16"/>
  <c r="AM39" i="16"/>
  <c r="AG39" i="16"/>
  <c r="AE39" i="16"/>
  <c r="Z39" i="16"/>
  <c r="T39" i="16"/>
  <c r="Q39" i="16"/>
  <c r="L39" i="16"/>
  <c r="F39" i="16"/>
  <c r="D39" i="16"/>
  <c r="BK38" i="16"/>
  <c r="BG38" i="16"/>
  <c r="BC38" i="16"/>
  <c r="AY38" i="16"/>
  <c r="AU38" i="16"/>
  <c r="AQ38" i="16"/>
  <c r="AM38" i="16"/>
  <c r="AG38" i="16"/>
  <c r="AE38" i="16"/>
  <c r="Z38" i="16"/>
  <c r="T38" i="16"/>
  <c r="Q38" i="16"/>
  <c r="L38" i="16"/>
  <c r="F38" i="16"/>
  <c r="D38" i="16"/>
  <c r="BK37" i="16"/>
  <c r="BG37" i="16"/>
  <c r="BC37" i="16"/>
  <c r="AY37" i="16"/>
  <c r="AU37" i="16"/>
  <c r="AQ37" i="16"/>
  <c r="AM37" i="16"/>
  <c r="AG37" i="16"/>
  <c r="AE37" i="16"/>
  <c r="Z37" i="16"/>
  <c r="T37" i="16"/>
  <c r="Q37" i="16"/>
  <c r="L37" i="16"/>
  <c r="F37" i="16"/>
  <c r="D37" i="16"/>
  <c r="BK36" i="16"/>
  <c r="BG36" i="16"/>
  <c r="BC36" i="16"/>
  <c r="AY36" i="16"/>
  <c r="AU36" i="16"/>
  <c r="AQ36" i="16"/>
  <c r="AM36" i="16"/>
  <c r="AG36" i="16"/>
  <c r="AE36" i="16"/>
  <c r="Z36" i="16"/>
  <c r="T36" i="16"/>
  <c r="Q36" i="16"/>
  <c r="L36" i="16"/>
  <c r="F36" i="16"/>
  <c r="D36" i="16"/>
  <c r="BK35" i="16"/>
  <c r="BG35" i="16"/>
  <c r="BC35" i="16"/>
  <c r="AY35" i="16"/>
  <c r="AU35" i="16"/>
  <c r="AQ35" i="16"/>
  <c r="AM35" i="16"/>
  <c r="AG35" i="16"/>
  <c r="AE35" i="16"/>
  <c r="Z35" i="16"/>
  <c r="T35" i="16"/>
  <c r="Q35" i="16"/>
  <c r="L35" i="16"/>
  <c r="F35" i="16"/>
  <c r="D35" i="16"/>
  <c r="BK34" i="16"/>
  <c r="BG34" i="16"/>
  <c r="BC34" i="16"/>
  <c r="AY34" i="16"/>
  <c r="AU34" i="16"/>
  <c r="AQ34" i="16"/>
  <c r="AM34" i="16"/>
  <c r="AG34" i="16"/>
  <c r="AE34" i="16"/>
  <c r="Z34" i="16"/>
  <c r="T34" i="16"/>
  <c r="Q34" i="16"/>
  <c r="L34" i="16"/>
  <c r="F34" i="16"/>
  <c r="D34" i="16"/>
  <c r="BK33" i="16"/>
  <c r="BG33" i="16"/>
  <c r="BC33" i="16"/>
  <c r="AY33" i="16"/>
  <c r="AU33" i="16"/>
  <c r="AQ33" i="16"/>
  <c r="AM33" i="16"/>
  <c r="AG33" i="16"/>
  <c r="AE33" i="16"/>
  <c r="Z33" i="16"/>
  <c r="T33" i="16"/>
  <c r="Q33" i="16"/>
  <c r="L33" i="16"/>
  <c r="F33" i="16"/>
  <c r="D33" i="16"/>
  <c r="BK32" i="16"/>
  <c r="BG32" i="16"/>
  <c r="BC32" i="16"/>
  <c r="AY32" i="16"/>
  <c r="AU32" i="16"/>
  <c r="AQ32" i="16"/>
  <c r="AM32" i="16"/>
  <c r="AG32" i="16"/>
  <c r="AE32" i="16"/>
  <c r="Z32" i="16"/>
  <c r="T32" i="16"/>
  <c r="Q32" i="16"/>
  <c r="L32" i="16"/>
  <c r="F32" i="16"/>
  <c r="D32" i="16"/>
  <c r="BK31" i="16"/>
  <c r="BG31" i="16"/>
  <c r="BC31" i="16"/>
  <c r="AY31" i="16"/>
  <c r="AU31" i="16"/>
  <c r="AQ31" i="16"/>
  <c r="AM31" i="16"/>
  <c r="AG31" i="16"/>
  <c r="AE31" i="16"/>
  <c r="Z31" i="16"/>
  <c r="T31" i="16"/>
  <c r="Q31" i="16"/>
  <c r="L31" i="16"/>
  <c r="F31" i="16"/>
  <c r="D31" i="16"/>
  <c r="BK30" i="16"/>
  <c r="BG30" i="16"/>
  <c r="BC30" i="16"/>
  <c r="AY30" i="16"/>
  <c r="AU30" i="16"/>
  <c r="AQ30" i="16"/>
  <c r="AM30" i="16"/>
  <c r="AG30" i="16"/>
  <c r="AE30" i="16"/>
  <c r="Z30" i="16"/>
  <c r="T30" i="16"/>
  <c r="Q30" i="16"/>
  <c r="L30" i="16"/>
  <c r="F30" i="16"/>
  <c r="D30" i="16"/>
  <c r="BK29" i="16"/>
  <c r="BG29" i="16"/>
  <c r="BC29" i="16"/>
  <c r="AY29" i="16"/>
  <c r="AU29" i="16"/>
  <c r="AQ29" i="16"/>
  <c r="AM29" i="16"/>
  <c r="AG29" i="16"/>
  <c r="AE29" i="16"/>
  <c r="Z29" i="16"/>
  <c r="T29" i="16"/>
  <c r="Q29" i="16"/>
  <c r="L29" i="16"/>
  <c r="F29" i="16"/>
  <c r="D29" i="16"/>
  <c r="BK28" i="16"/>
  <c r="BG28" i="16"/>
  <c r="BC28" i="16"/>
  <c r="AY28" i="16"/>
  <c r="AU28" i="16"/>
  <c r="AQ28" i="16"/>
  <c r="AM28" i="16"/>
  <c r="AG28" i="16"/>
  <c r="AE28" i="16"/>
  <c r="Z28" i="16"/>
  <c r="T28" i="16"/>
  <c r="Q28" i="16"/>
  <c r="L28" i="16"/>
  <c r="F28" i="16"/>
  <c r="D28" i="16"/>
  <c r="BK27" i="16"/>
  <c r="BG27" i="16"/>
  <c r="BC27" i="16"/>
  <c r="AY27" i="16"/>
  <c r="AU27" i="16"/>
  <c r="AQ27" i="16"/>
  <c r="AM27" i="16"/>
  <c r="AG27" i="16"/>
  <c r="AE27" i="16"/>
  <c r="Z27" i="16"/>
  <c r="T27" i="16"/>
  <c r="Q27" i="16"/>
  <c r="L27" i="16"/>
  <c r="F27" i="16"/>
  <c r="D27" i="16"/>
  <c r="BK26" i="16"/>
  <c r="BG26" i="16"/>
  <c r="BC26" i="16"/>
  <c r="AY26" i="16"/>
  <c r="AU26" i="16"/>
  <c r="AQ26" i="16"/>
  <c r="AM26" i="16"/>
  <c r="AG26" i="16"/>
  <c r="AE26" i="16"/>
  <c r="Z26" i="16"/>
  <c r="T26" i="16"/>
  <c r="Q26" i="16"/>
  <c r="L26" i="16"/>
  <c r="BK25" i="16"/>
  <c r="BG25" i="16"/>
  <c r="BC25" i="16"/>
  <c r="AY25" i="16"/>
  <c r="AU25" i="16"/>
  <c r="AQ25" i="16"/>
  <c r="AM25" i="16"/>
  <c r="AG25" i="16"/>
  <c r="AE25" i="16"/>
  <c r="Z25" i="16"/>
  <c r="T25" i="16"/>
  <c r="Q25" i="16"/>
  <c r="L25" i="16"/>
  <c r="BK24" i="16"/>
  <c r="BG24" i="16"/>
  <c r="BC24" i="16"/>
  <c r="AY24" i="16"/>
  <c r="AU24" i="16"/>
  <c r="AQ24" i="16"/>
  <c r="AM24" i="16"/>
  <c r="AG24" i="16"/>
  <c r="AE24" i="16"/>
  <c r="Z24" i="16"/>
  <c r="T24" i="16"/>
  <c r="Q24" i="16"/>
  <c r="L24" i="16"/>
  <c r="BK23" i="16"/>
  <c r="BG23" i="16"/>
  <c r="BC23" i="16"/>
  <c r="AY23" i="16"/>
  <c r="AU23" i="16"/>
  <c r="AQ23" i="16"/>
  <c r="AM23" i="16"/>
  <c r="AG23" i="16"/>
  <c r="AE23" i="16"/>
  <c r="Z23" i="16"/>
  <c r="T23" i="16"/>
  <c r="Q23" i="16"/>
  <c r="L23" i="16"/>
  <c r="BK22" i="16"/>
  <c r="BG22" i="16"/>
  <c r="BC22" i="16"/>
  <c r="AY22" i="16"/>
  <c r="AU22" i="16"/>
  <c r="AQ22" i="16"/>
  <c r="AM22" i="16"/>
  <c r="AG22" i="16"/>
  <c r="AE22" i="16"/>
  <c r="Z22" i="16"/>
  <c r="T22" i="16"/>
  <c r="Q22" i="16"/>
  <c r="L22" i="16"/>
  <c r="BK21" i="16"/>
  <c r="BG21" i="16"/>
  <c r="BC21" i="16"/>
  <c r="AY21" i="16"/>
  <c r="AU21" i="16"/>
  <c r="AQ21" i="16"/>
  <c r="AM21" i="16"/>
  <c r="AG21" i="16"/>
  <c r="AE21" i="16"/>
  <c r="Z21" i="16"/>
  <c r="T21" i="16"/>
  <c r="Q21" i="16"/>
  <c r="L21" i="16"/>
  <c r="BK20" i="16"/>
  <c r="BG20" i="16"/>
  <c r="BC20" i="16"/>
  <c r="AY20" i="16"/>
  <c r="AU20" i="16"/>
  <c r="AQ20" i="16"/>
  <c r="AM20" i="16"/>
  <c r="AG20" i="16"/>
  <c r="AE20" i="16"/>
  <c r="Z20" i="16"/>
  <c r="T20" i="16"/>
  <c r="Q20" i="16"/>
  <c r="L20" i="16"/>
  <c r="BK19" i="16"/>
  <c r="BG19" i="16"/>
  <c r="BC19" i="16"/>
  <c r="AY19" i="16"/>
  <c r="AU19" i="16"/>
  <c r="AQ19" i="16"/>
  <c r="AM19" i="16"/>
  <c r="AG19" i="16"/>
  <c r="AE19" i="16"/>
  <c r="Z19" i="16"/>
  <c r="T19" i="16"/>
  <c r="Q19" i="16"/>
  <c r="L19" i="16"/>
  <c r="BK18" i="16"/>
  <c r="BG18" i="16"/>
  <c r="BC18" i="16"/>
  <c r="AY18" i="16"/>
  <c r="AU18" i="16"/>
  <c r="AQ18" i="16"/>
  <c r="AM18" i="16"/>
  <c r="AG18" i="16"/>
  <c r="AE18" i="16"/>
  <c r="Z18" i="16"/>
  <c r="T18" i="16"/>
  <c r="Q18" i="16"/>
  <c r="L18" i="16"/>
  <c r="BK17" i="16"/>
  <c r="BG17" i="16"/>
  <c r="BC17" i="16"/>
  <c r="AY17" i="16"/>
  <c r="AU17" i="16"/>
  <c r="AQ17" i="16"/>
  <c r="AM17" i="16"/>
  <c r="AG17" i="16"/>
  <c r="AE17" i="16"/>
  <c r="Z17" i="16"/>
  <c r="T17" i="16"/>
  <c r="Q17" i="16"/>
  <c r="L17" i="16"/>
  <c r="BK16" i="16"/>
  <c r="BG16" i="16"/>
  <c r="BC16" i="16"/>
  <c r="AY16" i="16"/>
  <c r="AU16" i="16"/>
  <c r="AQ16" i="16"/>
  <c r="AM16" i="16"/>
  <c r="AG16" i="16"/>
  <c r="AE16" i="16"/>
  <c r="Z16" i="16"/>
  <c r="T16" i="16"/>
  <c r="Q16" i="16"/>
  <c r="L16" i="16"/>
  <c r="BK15" i="16"/>
  <c r="BG15" i="16"/>
  <c r="BC15" i="16"/>
  <c r="AY15" i="16"/>
  <c r="AU15" i="16"/>
  <c r="AQ15" i="16"/>
  <c r="AM15" i="16"/>
  <c r="AG15" i="16"/>
  <c r="AE15" i="16"/>
  <c r="Z15" i="16"/>
  <c r="T15" i="16"/>
  <c r="Q15" i="16"/>
  <c r="L15" i="16"/>
  <c r="BK14" i="16"/>
  <c r="BG14" i="16"/>
  <c r="BC14" i="16"/>
  <c r="AY14" i="16"/>
  <c r="AU14" i="16"/>
  <c r="AQ14" i="16"/>
  <c r="AM14" i="16"/>
  <c r="BK13" i="16"/>
  <c r="BG13" i="16"/>
  <c r="BC13" i="16"/>
  <c r="AY13" i="16"/>
  <c r="AU13" i="16"/>
  <c r="AQ13" i="16"/>
  <c r="AM13" i="16"/>
  <c r="BK12" i="16"/>
  <c r="BG12" i="16"/>
  <c r="BC12" i="16"/>
  <c r="AY12" i="16"/>
  <c r="AU12" i="16"/>
  <c r="AQ12" i="16"/>
  <c r="AM12" i="16"/>
  <c r="BK11" i="16"/>
  <c r="BG11" i="16"/>
  <c r="BC11" i="16"/>
  <c r="AY11" i="16"/>
  <c r="AU11" i="16"/>
  <c r="AQ11" i="16"/>
  <c r="AM11" i="16"/>
  <c r="BK10" i="16"/>
  <c r="BG10" i="16"/>
  <c r="BC10" i="16"/>
  <c r="AY10" i="16"/>
  <c r="AU10" i="16"/>
  <c r="AQ10" i="16"/>
  <c r="AM10" i="16"/>
  <c r="BK9" i="16"/>
  <c r="BG9" i="16"/>
  <c r="BC9" i="16"/>
  <c r="AY9" i="16"/>
  <c r="AU9" i="16"/>
  <c r="AQ9" i="16"/>
  <c r="AM9" i="16"/>
  <c r="BK8" i="16"/>
  <c r="BS70" i="16" s="1"/>
  <c r="BG8" i="16"/>
  <c r="BC8" i="16"/>
  <c r="AY8" i="16"/>
  <c r="AU8" i="16"/>
  <c r="AQ8" i="16"/>
  <c r="AM8" i="16"/>
  <c r="BK7" i="16"/>
  <c r="BG7" i="16"/>
  <c r="BC7" i="16"/>
  <c r="AY7" i="16"/>
  <c r="AU7" i="16"/>
  <c r="AQ7" i="16"/>
  <c r="AM7" i="16"/>
  <c r="BK6" i="16"/>
  <c r="BG6" i="16"/>
  <c r="BC6" i="16"/>
  <c r="AY6" i="16"/>
  <c r="AU6" i="16"/>
  <c r="AQ6" i="16"/>
  <c r="AM6" i="16"/>
  <c r="BK5" i="16"/>
  <c r="BG5" i="16"/>
  <c r="BC5" i="16"/>
  <c r="AY5" i="16"/>
  <c r="BP73" i="16" s="1"/>
  <c r="AU5" i="16"/>
  <c r="AQ5" i="16"/>
  <c r="AM5" i="16"/>
  <c r="BN70" i="16" l="1"/>
  <c r="BR72" i="16"/>
  <c r="BO70" i="16"/>
  <c r="AR78" i="16"/>
  <c r="AR94" i="16"/>
  <c r="AR87" i="16"/>
  <c r="AR80" i="16"/>
  <c r="AR96" i="16"/>
  <c r="AR89" i="16"/>
  <c r="AM75" i="16"/>
  <c r="AM77" i="16"/>
  <c r="AM81" i="16"/>
  <c r="AM85" i="16"/>
  <c r="AM89" i="16"/>
  <c r="AM74" i="16"/>
  <c r="AM78" i="16"/>
  <c r="AM82" i="16"/>
  <c r="AM86" i="16"/>
  <c r="AM79" i="16"/>
  <c r="AM83" i="16"/>
  <c r="AM87" i="16"/>
  <c r="AM76" i="16"/>
  <c r="AM80" i="16"/>
  <c r="AM84" i="16"/>
  <c r="AM88" i="16"/>
  <c r="BO71" i="16"/>
  <c r="BS71" i="16"/>
  <c r="BP70" i="16"/>
  <c r="Q87" i="16"/>
  <c r="Q84" i="16"/>
  <c r="Q81" i="16"/>
  <c r="AR82" i="16"/>
  <c r="AR75" i="16"/>
  <c r="AR91" i="16"/>
  <c r="AR84" i="16"/>
  <c r="AR77" i="16"/>
  <c r="AR93" i="16"/>
  <c r="BQ73" i="16"/>
  <c r="AR90" i="16"/>
  <c r="AR83" i="16"/>
  <c r="AR76" i="16"/>
  <c r="AR92" i="16"/>
  <c r="AR85" i="16"/>
  <c r="Q75" i="16"/>
  <c r="Q74" i="16"/>
  <c r="AE74" i="16" a="1"/>
  <c r="BO64" i="16"/>
  <c r="BN73" i="16"/>
  <c r="BQ70" i="16"/>
  <c r="BP71" i="16"/>
  <c r="BO72" i="16"/>
  <c r="BS72" i="16"/>
  <c r="BR73" i="16"/>
  <c r="BN71" i="16"/>
  <c r="T55" i="16"/>
  <c r="T56" i="16" s="1"/>
  <c r="BP61" i="16" s="1"/>
  <c r="BN72" i="16"/>
  <c r="BR70" i="16"/>
  <c r="BQ71" i="16"/>
  <c r="BP72" i="16"/>
  <c r="BO73" i="16"/>
  <c r="BS73" i="16"/>
  <c r="BR71" i="16"/>
  <c r="BQ72" i="16"/>
  <c r="D74" i="16" a="1"/>
  <c r="BP65" i="16"/>
  <c r="Q55" i="16"/>
  <c r="Q56" i="16" s="1"/>
  <c r="BP60" i="16" s="1"/>
  <c r="BR65" i="16"/>
  <c r="BR63" i="16"/>
  <c r="BN65" i="16"/>
  <c r="BQ65" i="16"/>
  <c r="BS64" i="16"/>
  <c r="BP64" i="16"/>
  <c r="BQ63" i="16"/>
  <c r="BO65" i="16"/>
  <c r="BS65" i="16"/>
  <c r="BQ62" i="16"/>
  <c r="BO63" i="16"/>
  <c r="BS63" i="16"/>
  <c r="BQ64" i="16"/>
  <c r="BN62" i="16"/>
  <c r="BR62" i="16"/>
  <c r="BP63" i="16"/>
  <c r="BN64" i="16"/>
  <c r="BR64" i="16"/>
  <c r="BO62" i="16"/>
  <c r="BS62" i="16"/>
  <c r="BP62" i="16"/>
  <c r="BN63" i="16"/>
  <c r="L55" i="16"/>
  <c r="L56" i="16" s="1"/>
  <c r="BO61" i="16" s="1"/>
  <c r="D55" i="16"/>
  <c r="D56" i="16" s="1"/>
  <c r="BN60" i="16" s="1"/>
  <c r="AQ55" i="16"/>
  <c r="AQ56" i="16" s="1"/>
  <c r="BN69" i="16" s="1"/>
  <c r="BG55" i="16"/>
  <c r="BG56" i="16" s="1"/>
  <c r="BR69" i="16" s="1"/>
  <c r="AU55" i="16"/>
  <c r="AU56" i="16" s="1"/>
  <c r="BO69" i="16" s="1"/>
  <c r="BK55" i="16"/>
  <c r="BK56" i="16" s="1"/>
  <c r="BS69" i="16" s="1"/>
  <c r="Z55" i="16"/>
  <c r="Z56" i="16" s="1"/>
  <c r="BQ61" i="16" s="1"/>
  <c r="AY55" i="16"/>
  <c r="AY56" i="16" s="1"/>
  <c r="BP69" i="16" s="1"/>
  <c r="AM55" i="16"/>
  <c r="AM56" i="16" s="1"/>
  <c r="BS61" i="16" s="1"/>
  <c r="BC55" i="16"/>
  <c r="BC56" i="16" s="1"/>
  <c r="BQ69" i="16" s="1"/>
  <c r="AG55" i="16"/>
  <c r="AG56" i="16" s="1"/>
  <c r="BR61" i="16" s="1"/>
  <c r="AE55" i="16"/>
  <c r="AE56" i="16" s="1"/>
  <c r="BR60" i="16" s="1"/>
  <c r="F55" i="16"/>
  <c r="F56" i="16" s="1"/>
  <c r="BN61" i="16" s="1"/>
  <c r="CP54" i="4"/>
  <c r="CL54" i="4"/>
  <c r="CL53" i="4"/>
  <c r="CP53" i="4"/>
  <c r="CP52" i="4"/>
  <c r="CL52" i="4"/>
  <c r="CL51" i="4"/>
  <c r="CP51" i="4"/>
  <c r="CP50" i="4"/>
  <c r="CL50" i="4"/>
  <c r="CL49" i="4"/>
  <c r="CP49" i="4"/>
  <c r="CP48" i="4"/>
  <c r="CL48" i="4"/>
  <c r="CP47" i="4"/>
  <c r="CL47" i="4"/>
  <c r="CP46" i="4"/>
  <c r="CL46" i="4"/>
  <c r="CL45" i="4"/>
  <c r="CP45" i="4"/>
  <c r="CP44" i="4"/>
  <c r="CL44" i="4"/>
  <c r="CL43" i="4"/>
  <c r="CP43" i="4"/>
  <c r="CP42" i="4"/>
  <c r="CL42" i="4"/>
  <c r="CP41" i="4"/>
  <c r="CL41" i="4"/>
  <c r="CP40" i="4"/>
  <c r="CL40" i="4"/>
  <c r="CP39" i="4"/>
  <c r="CL39" i="4"/>
  <c r="CL38" i="4"/>
  <c r="CP38" i="4"/>
  <c r="CP37" i="4"/>
  <c r="CL37" i="4"/>
  <c r="CL36" i="4"/>
  <c r="CP36" i="4"/>
  <c r="CP35" i="4"/>
  <c r="CL35" i="4"/>
  <c r="CL34" i="4"/>
  <c r="CP34" i="4"/>
  <c r="CP33" i="4"/>
  <c r="CL33" i="4"/>
  <c r="CL32" i="4"/>
  <c r="CP32" i="4"/>
  <c r="CP31" i="4"/>
  <c r="CL31" i="4"/>
  <c r="CL30" i="4"/>
  <c r="CP30" i="4"/>
  <c r="CP29" i="4"/>
  <c r="CL29" i="4"/>
  <c r="AE77" i="16" l="1"/>
  <c r="AE84" i="16"/>
  <c r="AE79" i="16"/>
  <c r="AE74" i="16"/>
  <c r="AE80" i="16"/>
  <c r="AE75" i="16"/>
  <c r="AE85" i="16"/>
  <c r="AE76" i="16"/>
  <c r="AE82" i="16"/>
  <c r="AE81" i="16"/>
  <c r="AE83" i="16"/>
  <c r="AE78" i="16"/>
  <c r="D77" i="16"/>
  <c r="D80" i="16"/>
  <c r="D79" i="16"/>
  <c r="D82" i="16"/>
  <c r="D85" i="16"/>
  <c r="D76" i="16"/>
  <c r="D75" i="16"/>
  <c r="D78" i="16"/>
  <c r="D81" i="16"/>
  <c r="D88" i="16"/>
  <c r="D87" i="16"/>
  <c r="D90" i="16"/>
  <c r="D74" i="16"/>
  <c r="D84" i="16"/>
  <c r="D83" i="16"/>
  <c r="D86" i="16"/>
  <c r="D89" i="16"/>
  <c r="CL28" i="4"/>
  <c r="CP28" i="4"/>
  <c r="CP27" i="4"/>
  <c r="CL27" i="4"/>
  <c r="CL26" i="4"/>
  <c r="CP26" i="4"/>
  <c r="CP25" i="4"/>
  <c r="CL25" i="4"/>
  <c r="CL24" i="4"/>
  <c r="CP24" i="4"/>
  <c r="CP23" i="4"/>
  <c r="CL23" i="4"/>
  <c r="CL22" i="4"/>
  <c r="CP22" i="4"/>
  <c r="CP21" i="4"/>
  <c r="CL21" i="4"/>
  <c r="CL20" i="4"/>
  <c r="CP20" i="4"/>
  <c r="CP19" i="4"/>
  <c r="CL19" i="4"/>
  <c r="CL18" i="4"/>
  <c r="CP18" i="4"/>
  <c r="CP17" i="4"/>
  <c r="CL17" i="4"/>
  <c r="CL16" i="4"/>
  <c r="CP16" i="4"/>
  <c r="CP15" i="4"/>
  <c r="CL15" i="4"/>
  <c r="CP7" i="4"/>
  <c r="CP8" i="4"/>
  <c r="CP9" i="4"/>
  <c r="CP10" i="4"/>
  <c r="CP11" i="4"/>
  <c r="CP12" i="4"/>
  <c r="CP13" i="4"/>
  <c r="CP14" i="4"/>
  <c r="CP6" i="4"/>
  <c r="CP5" i="4"/>
  <c r="CL7" i="4"/>
  <c r="CL8" i="4"/>
  <c r="CL9" i="4"/>
  <c r="CL10" i="4"/>
  <c r="CL11" i="4"/>
  <c r="CL12" i="4"/>
  <c r="CL13" i="4"/>
  <c r="CL14" i="4"/>
  <c r="CL6" i="4"/>
  <c r="CL5" i="4"/>
  <c r="CH7" i="4" l="1"/>
  <c r="CH8" i="4"/>
  <c r="CH9" i="4"/>
  <c r="CH10" i="4"/>
  <c r="CH11" i="4"/>
  <c r="CH12" i="4"/>
  <c r="CH13" i="4"/>
  <c r="CH14" i="4"/>
  <c r="CH5" i="4"/>
  <c r="CH6" i="4"/>
  <c r="CD14" i="4"/>
  <c r="CD7" i="4"/>
  <c r="CD8" i="4"/>
  <c r="CD9" i="4"/>
  <c r="CD10" i="4"/>
  <c r="CD11" i="4"/>
  <c r="CD12" i="4"/>
  <c r="CD13" i="4"/>
  <c r="CD6" i="4"/>
  <c r="CD5" i="4"/>
  <c r="CO55" i="4"/>
  <c r="CK55" i="4"/>
  <c r="CP55" i="4"/>
  <c r="CL55" i="4"/>
  <c r="CH54" i="4"/>
  <c r="CD54" i="4"/>
  <c r="CD53" i="4"/>
  <c r="CH53" i="4"/>
  <c r="CH52" i="4"/>
  <c r="CD52" i="4"/>
  <c r="CD51" i="4"/>
  <c r="CH51" i="4"/>
  <c r="CH50" i="4"/>
  <c r="CD50" i="4"/>
  <c r="CD49" i="4"/>
  <c r="CH49" i="4"/>
  <c r="CH48" i="4"/>
  <c r="CD48" i="4"/>
  <c r="CD47" i="4"/>
  <c r="CH47" i="4"/>
  <c r="CH46" i="4"/>
  <c r="CD46" i="4"/>
  <c r="CD45" i="4"/>
  <c r="CH45" i="4"/>
  <c r="CH44" i="4"/>
  <c r="CD44" i="4"/>
  <c r="CD43" i="4"/>
  <c r="CH43" i="4"/>
  <c r="CH42" i="4"/>
  <c r="CD42" i="4"/>
  <c r="CD41" i="4"/>
  <c r="CH41" i="4"/>
  <c r="CH40" i="4"/>
  <c r="CD40" i="4"/>
  <c r="CD39" i="4"/>
  <c r="CH39" i="4"/>
  <c r="CH38" i="4"/>
  <c r="CD38" i="4"/>
  <c r="CD37" i="4"/>
  <c r="CH37" i="4"/>
  <c r="CH36" i="4"/>
  <c r="CD36" i="4"/>
  <c r="CD35" i="4"/>
  <c r="CH35" i="4"/>
  <c r="CH34" i="4"/>
  <c r="CD34" i="4"/>
  <c r="CD33" i="4"/>
  <c r="CH33" i="4"/>
  <c r="CH32" i="4"/>
  <c r="CD32" i="4"/>
  <c r="CD31" i="4"/>
  <c r="CH31" i="4"/>
  <c r="CH30" i="4"/>
  <c r="CD30" i="4"/>
  <c r="CD29" i="4"/>
  <c r="CH29" i="4"/>
  <c r="CH28" i="4"/>
  <c r="CD28" i="4"/>
  <c r="CD27" i="4"/>
  <c r="CH27" i="4"/>
  <c r="CH26" i="4"/>
  <c r="CD26" i="4"/>
  <c r="CD25" i="4"/>
  <c r="CH25" i="4"/>
  <c r="CH17" i="4"/>
  <c r="CH18" i="4"/>
  <c r="CH19" i="4"/>
  <c r="CH20" i="4"/>
  <c r="CH21" i="4"/>
  <c r="CH22" i="4"/>
  <c r="CH23" i="4"/>
  <c r="CH24" i="4"/>
  <c r="CH16" i="4"/>
  <c r="CH15" i="4"/>
  <c r="CD17" i="4"/>
  <c r="CD18" i="4"/>
  <c r="CD19" i="4"/>
  <c r="CD20" i="4"/>
  <c r="CD21" i="4"/>
  <c r="CD22" i="4"/>
  <c r="CD23" i="4"/>
  <c r="CD24" i="4"/>
  <c r="CD16" i="4"/>
  <c r="CD15" i="4"/>
  <c r="CH55" i="4" l="1"/>
  <c r="CG55" i="4"/>
  <c r="BZ7" i="4"/>
  <c r="BZ8" i="4"/>
  <c r="BZ9" i="4"/>
  <c r="BZ10" i="4"/>
  <c r="BZ11" i="4"/>
  <c r="BZ12" i="4"/>
  <c r="BZ13" i="4"/>
  <c r="BZ14" i="4"/>
  <c r="BZ15" i="4"/>
  <c r="BZ16" i="4"/>
  <c r="BZ17" i="4"/>
  <c r="BZ18" i="4"/>
  <c r="BZ19" i="4"/>
  <c r="BZ20" i="4"/>
  <c r="BZ21" i="4"/>
  <c r="BZ22" i="4"/>
  <c r="BZ23" i="4"/>
  <c r="BZ24" i="4"/>
  <c r="BZ25" i="4"/>
  <c r="BZ26" i="4"/>
  <c r="BZ27" i="4"/>
  <c r="BZ28" i="4"/>
  <c r="BZ29" i="4"/>
  <c r="BZ30" i="4"/>
  <c r="BZ31" i="4"/>
  <c r="BZ32" i="4"/>
  <c r="BZ33" i="4"/>
  <c r="BZ34" i="4"/>
  <c r="BZ35" i="4"/>
  <c r="BZ36" i="4"/>
  <c r="BZ37" i="4"/>
  <c r="BZ38" i="4"/>
  <c r="BZ39" i="4"/>
  <c r="BZ40" i="4"/>
  <c r="BZ41" i="4"/>
  <c r="BZ42" i="4"/>
  <c r="BZ43" i="4"/>
  <c r="BZ44" i="4"/>
  <c r="BZ45" i="4"/>
  <c r="BZ46" i="4"/>
  <c r="BZ47" i="4"/>
  <c r="BZ48" i="4"/>
  <c r="BZ49" i="4"/>
  <c r="BZ50" i="4"/>
  <c r="BZ51" i="4"/>
  <c r="BZ52" i="4"/>
  <c r="BZ53" i="4"/>
  <c r="BZ54" i="4"/>
  <c r="BZ6" i="4"/>
  <c r="BZ5" i="4"/>
  <c r="BV54" i="4" l="1"/>
  <c r="BV53" i="4"/>
  <c r="BV52" i="4"/>
  <c r="BV51" i="4"/>
  <c r="BV50" i="4"/>
  <c r="BV49" i="4"/>
  <c r="BV48" i="4"/>
  <c r="BV47" i="4"/>
  <c r="BV46" i="4"/>
  <c r="BV45" i="4"/>
  <c r="BV44" i="4"/>
  <c r="BV43" i="4"/>
  <c r="BV42" i="4"/>
  <c r="BV41" i="4"/>
  <c r="BV40" i="4"/>
  <c r="BV39" i="4"/>
  <c r="BV38" i="4"/>
  <c r="BV37" i="4"/>
  <c r="BV36" i="4"/>
  <c r="BV35" i="4"/>
  <c r="BV34" i="4"/>
  <c r="BV33" i="4"/>
  <c r="BV32" i="4"/>
  <c r="BV31" i="4"/>
  <c r="BV30" i="4"/>
  <c r="BV29" i="4"/>
  <c r="BV28" i="4"/>
  <c r="BV27" i="4"/>
  <c r="BV26" i="4"/>
  <c r="BV25" i="4"/>
  <c r="BV24" i="4"/>
  <c r="BV23" i="4"/>
  <c r="BV22" i="4"/>
  <c r="BV21" i="4"/>
  <c r="BV20" i="4"/>
  <c r="BV19" i="4"/>
  <c r="BV18" i="4"/>
  <c r="BV17" i="4"/>
  <c r="BV16" i="4"/>
  <c r="BV15" i="4"/>
  <c r="BV7" i="4"/>
  <c r="BV8" i="4"/>
  <c r="BV9" i="4"/>
  <c r="BV10" i="4"/>
  <c r="BV11" i="4"/>
  <c r="BV12" i="4"/>
  <c r="BV13" i="4"/>
  <c r="BV14" i="4"/>
  <c r="BV6" i="4"/>
  <c r="BV5" i="4"/>
  <c r="CD55" i="4"/>
  <c r="CC55" i="4"/>
  <c r="BZ55" i="4"/>
  <c r="BY55" i="4"/>
  <c r="BU55" i="4"/>
  <c r="BV55" i="4" l="1"/>
  <c r="BQ54" i="4"/>
  <c r="BQ53" i="4"/>
  <c r="BQ52" i="4"/>
  <c r="BQ51" i="4"/>
  <c r="BQ50" i="4"/>
  <c r="BQ49" i="4"/>
  <c r="BQ48" i="4"/>
  <c r="BQ47" i="4"/>
  <c r="BQ46" i="4"/>
  <c r="BQ45" i="4"/>
  <c r="BQ44" i="4"/>
  <c r="BQ43" i="4"/>
  <c r="BQ42" i="4"/>
  <c r="BQ41" i="4"/>
  <c r="BQ40" i="4"/>
  <c r="BQ39" i="4"/>
  <c r="BQ38" i="4"/>
  <c r="BQ37" i="4"/>
  <c r="BQ36" i="4"/>
  <c r="BQ35" i="4"/>
  <c r="BQ34" i="4"/>
  <c r="BQ33" i="4"/>
  <c r="BQ32" i="4"/>
  <c r="BQ31" i="4"/>
  <c r="BQ30" i="4"/>
  <c r="BQ29" i="4"/>
  <c r="BQ28" i="4"/>
  <c r="BQ27" i="4"/>
  <c r="BQ26" i="4"/>
  <c r="BQ25" i="4"/>
  <c r="BQ24" i="4"/>
  <c r="BQ23" i="4"/>
  <c r="BQ22" i="4"/>
  <c r="BQ21" i="4"/>
  <c r="BQ20" i="4"/>
  <c r="BQ19" i="4"/>
  <c r="BQ18" i="4"/>
  <c r="BQ17" i="4"/>
  <c r="BQ16" i="4"/>
  <c r="BQ15" i="4"/>
  <c r="BQ14" i="4"/>
  <c r="BQ13" i="4"/>
  <c r="BQ12" i="4"/>
  <c r="BQ11" i="4"/>
  <c r="BQ10" i="4"/>
  <c r="BQ9" i="4"/>
  <c r="BQ8" i="4"/>
  <c r="BQ7" i="4"/>
  <c r="BQ6" i="4"/>
  <c r="BQ5" i="4"/>
  <c r="BO55" i="4"/>
  <c r="BP55" i="4"/>
  <c r="BN55" i="4"/>
  <c r="BQ55" i="4" l="1"/>
  <c r="AM55" i="4"/>
  <c r="AN55" i="4"/>
  <c r="AL55" i="4"/>
  <c r="AO54" i="4"/>
  <c r="AO53" i="4"/>
  <c r="AO52" i="4"/>
  <c r="AO51" i="4"/>
  <c r="AO50" i="4"/>
  <c r="AO49" i="4"/>
  <c r="AO48" i="4"/>
  <c r="AO47" i="4"/>
  <c r="AO46" i="4"/>
  <c r="AO45" i="4"/>
  <c r="AO44" i="4"/>
  <c r="AO43" i="4"/>
  <c r="AO42" i="4"/>
  <c r="AO41" i="4"/>
  <c r="AO40" i="4"/>
  <c r="AO39" i="4"/>
  <c r="AO38" i="4"/>
  <c r="AO37" i="4"/>
  <c r="AO36" i="4"/>
  <c r="AO35" i="4"/>
  <c r="AO34" i="4"/>
  <c r="AO33" i="4"/>
  <c r="AO32" i="4"/>
  <c r="AO31" i="4"/>
  <c r="AO30" i="4"/>
  <c r="AO29" i="4"/>
  <c r="AO28" i="4"/>
  <c r="AO27" i="4"/>
  <c r="AO26" i="4"/>
  <c r="AO25" i="4"/>
  <c r="AO24" i="4"/>
  <c r="AO23" i="4"/>
  <c r="AO22" i="4"/>
  <c r="AO21" i="4"/>
  <c r="AO20" i="4"/>
  <c r="AO19" i="4"/>
  <c r="AO17" i="4"/>
  <c r="AO18" i="4"/>
  <c r="AO16" i="4"/>
  <c r="AO15" i="4"/>
  <c r="AO55" i="4" l="1"/>
  <c r="U55" i="4"/>
  <c r="T55" i="4"/>
  <c r="S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7" i="4"/>
  <c r="V18" i="4"/>
  <c r="V16" i="4"/>
  <c r="V15" i="4"/>
  <c r="V55" i="4" l="1"/>
  <c r="AX55" i="4"/>
  <c r="AZ55" i="4"/>
  <c r="AW55" i="4"/>
  <c r="AY54" i="4"/>
  <c r="BA54" i="4"/>
  <c r="BA53" i="4"/>
  <c r="AY53" i="4"/>
  <c r="AY52" i="4"/>
  <c r="BA52" i="4"/>
  <c r="BA51" i="4"/>
  <c r="AY51" i="4"/>
  <c r="AY50" i="4"/>
  <c r="BA50" i="4"/>
  <c r="BA49" i="4"/>
  <c r="AY49" i="4"/>
  <c r="BA47" i="4"/>
  <c r="BA48" i="4"/>
  <c r="AY48" i="4"/>
  <c r="AY47" i="4"/>
  <c r="AY46" i="4"/>
  <c r="BA46" i="4"/>
  <c r="BA45" i="4"/>
  <c r="AY45" i="4"/>
  <c r="AY44" i="4"/>
  <c r="BA44" i="4"/>
  <c r="AY43" i="4"/>
  <c r="BA43" i="4"/>
  <c r="AY42" i="4"/>
  <c r="BA42" i="4"/>
  <c r="BA41" i="4"/>
  <c r="AY41" i="4"/>
  <c r="AY40" i="4"/>
  <c r="BA40" i="4"/>
  <c r="BA39" i="4"/>
  <c r="AY39" i="4"/>
  <c r="AY38" i="4"/>
  <c r="BA38" i="4"/>
  <c r="BA37" i="4"/>
  <c r="AY37" i="4"/>
  <c r="AY36" i="4"/>
  <c r="BA36" i="4"/>
  <c r="BA35" i="4"/>
  <c r="AY35" i="4"/>
  <c r="AY34" i="4"/>
  <c r="BA34" i="4"/>
  <c r="BA33" i="4"/>
  <c r="AY33" i="4"/>
  <c r="AY32" i="4"/>
  <c r="BA32" i="4"/>
  <c r="BA31" i="4"/>
  <c r="AY31" i="4"/>
  <c r="AY30" i="4"/>
  <c r="BA30" i="4"/>
  <c r="BA29" i="4"/>
  <c r="AY29" i="4"/>
  <c r="BA17" i="4"/>
  <c r="BA18" i="4"/>
  <c r="BA19" i="4"/>
  <c r="BA20" i="4"/>
  <c r="BA21" i="4"/>
  <c r="BA22" i="4"/>
  <c r="BA23" i="4"/>
  <c r="BA24" i="4"/>
  <c r="BA25" i="4"/>
  <c r="BA26" i="4"/>
  <c r="BA27" i="4"/>
  <c r="BA28" i="4"/>
  <c r="BA16" i="4"/>
  <c r="BA15" i="4"/>
  <c r="AY17" i="4"/>
  <c r="AY18" i="4"/>
  <c r="AY19" i="4"/>
  <c r="AY20" i="4"/>
  <c r="AY21" i="4"/>
  <c r="AY22" i="4"/>
  <c r="AY23" i="4"/>
  <c r="AY24" i="4"/>
  <c r="AY25" i="4"/>
  <c r="AY26" i="4"/>
  <c r="AY27" i="4"/>
  <c r="AY28" i="4"/>
  <c r="AY15" i="4"/>
  <c r="AY16" i="4"/>
  <c r="AY55" i="4" l="1"/>
  <c r="BA55" i="4"/>
  <c r="AB56" i="4"/>
  <c r="AC5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16" i="4"/>
  <c r="AD15" i="4"/>
  <c r="Z5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15" i="4"/>
  <c r="AA16" i="4"/>
  <c r="Y56" i="4"/>
  <c r="AA56" i="4" l="1"/>
  <c r="AD56" i="4"/>
  <c r="E55" i="4"/>
  <c r="C55" i="4"/>
  <c r="B55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28" i="4"/>
  <c r="F27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29" i="4"/>
  <c r="D30" i="4"/>
  <c r="D31" i="4"/>
  <c r="D32" i="4"/>
  <c r="D33" i="4"/>
  <c r="D34" i="4"/>
  <c r="D35" i="4"/>
  <c r="D36" i="4"/>
  <c r="D37" i="4"/>
  <c r="D38" i="4"/>
  <c r="D39" i="4"/>
  <c r="D40" i="4"/>
  <c r="D28" i="4"/>
  <c r="D27" i="4"/>
  <c r="F55" i="4" l="1"/>
  <c r="D55" i="4"/>
  <c r="H110" i="12"/>
  <c r="G110" i="12"/>
  <c r="F110" i="12"/>
  <c r="H109" i="12"/>
  <c r="G109" i="12"/>
  <c r="F109" i="12"/>
  <c r="H108" i="12"/>
  <c r="G108" i="12"/>
  <c r="F108" i="12"/>
  <c r="H110" i="8"/>
  <c r="G110" i="8"/>
  <c r="F110" i="8"/>
  <c r="H109" i="8"/>
  <c r="G109" i="8"/>
  <c r="F109" i="8"/>
  <c r="H108" i="8"/>
  <c r="G108" i="8"/>
  <c r="F108" i="8"/>
  <c r="G112" i="11" l="1"/>
  <c r="F112" i="11"/>
  <c r="E112" i="11"/>
  <c r="G111" i="11"/>
  <c r="F111" i="11"/>
  <c r="E111" i="11"/>
  <c r="G110" i="11"/>
  <c r="F110" i="11"/>
  <c r="E110" i="11"/>
  <c r="J103" i="11"/>
  <c r="J102" i="11"/>
  <c r="C103" i="12"/>
  <c r="D103" i="12"/>
  <c r="E103" i="12"/>
  <c r="F103" i="12"/>
  <c r="G103" i="12"/>
  <c r="H103" i="12"/>
  <c r="I103" i="12"/>
  <c r="J103" i="12"/>
  <c r="B103" i="12"/>
  <c r="C102" i="12"/>
  <c r="D102" i="12"/>
  <c r="E102" i="12"/>
  <c r="F102" i="12"/>
  <c r="G102" i="12"/>
  <c r="H102" i="12"/>
  <c r="I102" i="12"/>
  <c r="J102" i="12"/>
  <c r="B102" i="12"/>
  <c r="C103" i="11" l="1"/>
  <c r="D103" i="11"/>
  <c r="E103" i="11"/>
  <c r="F103" i="11"/>
  <c r="G103" i="11"/>
  <c r="H103" i="11"/>
  <c r="I103" i="11"/>
  <c r="B103" i="11"/>
  <c r="C102" i="11"/>
  <c r="D102" i="11"/>
  <c r="E102" i="11"/>
  <c r="F102" i="11"/>
  <c r="G102" i="11"/>
  <c r="H102" i="11"/>
  <c r="I102" i="11"/>
  <c r="B102" i="11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51" i="10"/>
  <c r="C52" i="10"/>
  <c r="D52" i="10" s="1"/>
  <c r="E52" i="10" s="1"/>
  <c r="C53" i="10"/>
  <c r="D53" i="10" s="1"/>
  <c r="E53" i="10" s="1"/>
  <c r="C54" i="10"/>
  <c r="D54" i="10" s="1"/>
  <c r="E54" i="10" s="1"/>
  <c r="C55" i="10"/>
  <c r="D55" i="10" s="1"/>
  <c r="E55" i="10" s="1"/>
  <c r="C56" i="10"/>
  <c r="D56" i="10" s="1"/>
  <c r="E56" i="10" s="1"/>
  <c r="C57" i="10"/>
  <c r="D57" i="10" s="1"/>
  <c r="E57" i="10" s="1"/>
  <c r="C58" i="10"/>
  <c r="D58" i="10" s="1"/>
  <c r="E58" i="10" s="1"/>
  <c r="C59" i="10"/>
  <c r="D59" i="10" s="1"/>
  <c r="E59" i="10" s="1"/>
  <c r="C60" i="10"/>
  <c r="D60" i="10" s="1"/>
  <c r="E60" i="10" s="1"/>
  <c r="C61" i="10"/>
  <c r="D61" i="10" s="1"/>
  <c r="E61" i="10" s="1"/>
  <c r="C62" i="10"/>
  <c r="D62" i="10" s="1"/>
  <c r="E62" i="10" s="1"/>
  <c r="C63" i="10"/>
  <c r="D63" i="10" s="1"/>
  <c r="E63" i="10" s="1"/>
  <c r="C64" i="10"/>
  <c r="D64" i="10" s="1"/>
  <c r="E64" i="10" s="1"/>
  <c r="C65" i="10"/>
  <c r="D65" i="10" s="1"/>
  <c r="E65" i="10" s="1"/>
  <c r="C66" i="10"/>
  <c r="D66" i="10" s="1"/>
  <c r="E66" i="10" s="1"/>
  <c r="C67" i="10"/>
  <c r="D67" i="10" s="1"/>
  <c r="E67" i="10" s="1"/>
  <c r="C68" i="10"/>
  <c r="D68" i="10" s="1"/>
  <c r="E68" i="10" s="1"/>
  <c r="C69" i="10"/>
  <c r="D69" i="10" s="1"/>
  <c r="E69" i="10" s="1"/>
  <c r="C70" i="10"/>
  <c r="D70" i="10" s="1"/>
  <c r="E70" i="10" s="1"/>
  <c r="C71" i="10"/>
  <c r="D71" i="10" s="1"/>
  <c r="E71" i="10" s="1"/>
  <c r="C72" i="10"/>
  <c r="D72" i="10" s="1"/>
  <c r="E72" i="10" s="1"/>
  <c r="C73" i="10"/>
  <c r="D73" i="10" s="1"/>
  <c r="E73" i="10" s="1"/>
  <c r="C74" i="10"/>
  <c r="D74" i="10" s="1"/>
  <c r="E74" i="10" s="1"/>
  <c r="C75" i="10"/>
  <c r="D75" i="10" s="1"/>
  <c r="E75" i="10" s="1"/>
  <c r="C76" i="10"/>
  <c r="D76" i="10" s="1"/>
  <c r="E76" i="10" s="1"/>
  <c r="C77" i="10"/>
  <c r="D77" i="10" s="1"/>
  <c r="E77" i="10" s="1"/>
  <c r="C78" i="10"/>
  <c r="D78" i="10" s="1"/>
  <c r="E78" i="10" s="1"/>
  <c r="C79" i="10"/>
  <c r="D79" i="10" s="1"/>
  <c r="E79" i="10" s="1"/>
  <c r="C80" i="10"/>
  <c r="D80" i="10" s="1"/>
  <c r="E80" i="10" s="1"/>
  <c r="C81" i="10"/>
  <c r="D81" i="10" s="1"/>
  <c r="E81" i="10" s="1"/>
  <c r="C82" i="10"/>
  <c r="D82" i="10" s="1"/>
  <c r="E82" i="10" s="1"/>
  <c r="C83" i="10"/>
  <c r="D83" i="10" s="1"/>
  <c r="E83" i="10" s="1"/>
  <c r="C84" i="10"/>
  <c r="D84" i="10" s="1"/>
  <c r="E84" i="10" s="1"/>
  <c r="C85" i="10"/>
  <c r="D85" i="10" s="1"/>
  <c r="E85" i="10" s="1"/>
  <c r="C86" i="10"/>
  <c r="D86" i="10" s="1"/>
  <c r="E86" i="10" s="1"/>
  <c r="C87" i="10"/>
  <c r="D87" i="10" s="1"/>
  <c r="E87" i="10" s="1"/>
  <c r="C88" i="10"/>
  <c r="D88" i="10" s="1"/>
  <c r="E88" i="10" s="1"/>
  <c r="C89" i="10"/>
  <c r="D89" i="10" s="1"/>
  <c r="E89" i="10" s="1"/>
  <c r="C90" i="10"/>
  <c r="D90" i="10" s="1"/>
  <c r="E90" i="10" s="1"/>
  <c r="C91" i="10"/>
  <c r="D91" i="10" s="1"/>
  <c r="E91" i="10" s="1"/>
  <c r="C92" i="10"/>
  <c r="D92" i="10" s="1"/>
  <c r="E92" i="10" s="1"/>
  <c r="C93" i="10"/>
  <c r="D93" i="10" s="1"/>
  <c r="E93" i="10" s="1"/>
  <c r="C94" i="10"/>
  <c r="D94" i="10" s="1"/>
  <c r="E94" i="10" s="1"/>
  <c r="C95" i="10"/>
  <c r="D95" i="10" s="1"/>
  <c r="E95" i="10" s="1"/>
  <c r="C96" i="10"/>
  <c r="D96" i="10" s="1"/>
  <c r="E96" i="10" s="1"/>
  <c r="C97" i="10"/>
  <c r="D97" i="10" s="1"/>
  <c r="E97" i="10" s="1"/>
  <c r="C98" i="10"/>
  <c r="D98" i="10" s="1"/>
  <c r="E98" i="10" s="1"/>
  <c r="C99" i="10"/>
  <c r="D99" i="10" s="1"/>
  <c r="E99" i="10" s="1"/>
  <c r="C100" i="10"/>
  <c r="D100" i="10" s="1"/>
  <c r="E100" i="10" s="1"/>
  <c r="C103" i="8" l="1"/>
  <c r="D103" i="8"/>
  <c r="E103" i="8"/>
  <c r="F103" i="8"/>
  <c r="G103" i="8"/>
  <c r="H103" i="8"/>
  <c r="I103" i="8"/>
  <c r="J103" i="8"/>
  <c r="B103" i="8"/>
  <c r="D102" i="8"/>
  <c r="C102" i="8"/>
  <c r="E102" i="8"/>
  <c r="F102" i="8"/>
  <c r="G102" i="8"/>
  <c r="H102" i="8"/>
  <c r="I102" i="8"/>
  <c r="J102" i="8"/>
  <c r="B102" i="8"/>
  <c r="C51" i="10" l="1"/>
  <c r="D51" i="10" s="1"/>
  <c r="E51" i="10" s="1"/>
  <c r="C6" i="10" l="1"/>
  <c r="D6" i="10" s="1"/>
  <c r="E6" i="10" s="1"/>
  <c r="C7" i="10"/>
  <c r="D7" i="10" s="1"/>
  <c r="E7" i="10" s="1"/>
  <c r="C8" i="10"/>
  <c r="D8" i="10" s="1"/>
  <c r="E8" i="10" s="1"/>
  <c r="C9" i="10"/>
  <c r="D9" i="10" s="1"/>
  <c r="E9" i="10" s="1"/>
  <c r="C10" i="10"/>
  <c r="D10" i="10" s="1"/>
  <c r="E10" i="10" s="1"/>
  <c r="C11" i="10"/>
  <c r="D11" i="10" s="1"/>
  <c r="E11" i="10" s="1"/>
  <c r="C12" i="10"/>
  <c r="D12" i="10" s="1"/>
  <c r="E12" i="10" s="1"/>
  <c r="C13" i="10"/>
  <c r="D13" i="10" s="1"/>
  <c r="E13" i="10" s="1"/>
  <c r="C14" i="10"/>
  <c r="D14" i="10" s="1"/>
  <c r="E14" i="10" s="1"/>
  <c r="C15" i="10"/>
  <c r="D15" i="10" s="1"/>
  <c r="E15" i="10" s="1"/>
  <c r="C16" i="10"/>
  <c r="D16" i="10" s="1"/>
  <c r="E16" i="10" s="1"/>
  <c r="C17" i="10"/>
  <c r="D17" i="10" s="1"/>
  <c r="E17" i="10" s="1"/>
  <c r="C18" i="10"/>
  <c r="D18" i="10" s="1"/>
  <c r="E18" i="10" s="1"/>
  <c r="C19" i="10"/>
  <c r="D19" i="10" s="1"/>
  <c r="E19" i="10" s="1"/>
  <c r="C20" i="10"/>
  <c r="D20" i="10" s="1"/>
  <c r="E20" i="10" s="1"/>
  <c r="C21" i="10"/>
  <c r="D21" i="10" s="1"/>
  <c r="E21" i="10" s="1"/>
  <c r="C22" i="10"/>
  <c r="D22" i="10" s="1"/>
  <c r="E22" i="10" s="1"/>
  <c r="C23" i="10"/>
  <c r="D23" i="10" s="1"/>
  <c r="E23" i="10" s="1"/>
  <c r="C24" i="10"/>
  <c r="D24" i="10" s="1"/>
  <c r="E24" i="10" s="1"/>
  <c r="C25" i="10"/>
  <c r="D25" i="10" s="1"/>
  <c r="E25" i="10" s="1"/>
  <c r="C26" i="10"/>
  <c r="D26" i="10" s="1"/>
  <c r="E26" i="10" s="1"/>
  <c r="C27" i="10"/>
  <c r="D27" i="10" s="1"/>
  <c r="E27" i="10" s="1"/>
  <c r="C28" i="10"/>
  <c r="D28" i="10" s="1"/>
  <c r="E28" i="10" s="1"/>
  <c r="C29" i="10"/>
  <c r="D29" i="10" s="1"/>
  <c r="E29" i="10" s="1"/>
  <c r="C30" i="10"/>
  <c r="D30" i="10" s="1"/>
  <c r="E30" i="10" s="1"/>
  <c r="C31" i="10"/>
  <c r="D31" i="10" s="1"/>
  <c r="E31" i="10" s="1"/>
  <c r="C32" i="10"/>
  <c r="D32" i="10" s="1"/>
  <c r="E32" i="10" s="1"/>
  <c r="C33" i="10"/>
  <c r="D33" i="10" s="1"/>
  <c r="E33" i="10" s="1"/>
  <c r="C34" i="10"/>
  <c r="D34" i="10" s="1"/>
  <c r="E34" i="10" s="1"/>
  <c r="C35" i="10"/>
  <c r="D35" i="10" s="1"/>
  <c r="E35" i="10" s="1"/>
  <c r="C36" i="10"/>
  <c r="D36" i="10" s="1"/>
  <c r="E36" i="10" s="1"/>
  <c r="C37" i="10"/>
  <c r="D37" i="10" s="1"/>
  <c r="E37" i="10" s="1"/>
  <c r="C38" i="10"/>
  <c r="D38" i="10" s="1"/>
  <c r="E38" i="10" s="1"/>
  <c r="C39" i="10"/>
  <c r="D39" i="10" s="1"/>
  <c r="E39" i="10" s="1"/>
  <c r="C40" i="10"/>
  <c r="D40" i="10" s="1"/>
  <c r="E40" i="10" s="1"/>
  <c r="C41" i="10"/>
  <c r="D41" i="10" s="1"/>
  <c r="E41" i="10" s="1"/>
  <c r="C42" i="10"/>
  <c r="D42" i="10" s="1"/>
  <c r="E42" i="10" s="1"/>
  <c r="C43" i="10"/>
  <c r="D43" i="10" s="1"/>
  <c r="E43" i="10" s="1"/>
  <c r="C44" i="10"/>
  <c r="D44" i="10" s="1"/>
  <c r="E44" i="10" s="1"/>
  <c r="C45" i="10"/>
  <c r="D45" i="10" s="1"/>
  <c r="E45" i="10" s="1"/>
  <c r="C46" i="10"/>
  <c r="D46" i="10" s="1"/>
  <c r="E46" i="10" s="1"/>
  <c r="C47" i="10"/>
  <c r="D47" i="10" s="1"/>
  <c r="E47" i="10" s="1"/>
  <c r="C48" i="10"/>
  <c r="D48" i="10" s="1"/>
  <c r="E48" i="10" s="1"/>
  <c r="C49" i="10"/>
  <c r="D49" i="10" s="1"/>
  <c r="E49" i="10" s="1"/>
  <c r="C50" i="10"/>
  <c r="D50" i="10" s="1"/>
  <c r="E50" i="10" s="1"/>
  <c r="C2" i="10"/>
  <c r="D2" i="10" s="1"/>
  <c r="E2" i="10" s="1"/>
  <c r="C3" i="10"/>
  <c r="D3" i="10" s="1"/>
  <c r="E3" i="10" s="1"/>
  <c r="C4" i="10"/>
  <c r="D4" i="10" s="1"/>
  <c r="E4" i="10" s="1"/>
  <c r="C5" i="10"/>
  <c r="D5" i="10" s="1"/>
  <c r="E5" i="10" s="1"/>
  <c r="C1" i="10"/>
  <c r="D1" i="10" s="1"/>
  <c r="E1" i="10" s="1"/>
  <c r="B44" i="10"/>
  <c r="B45" i="10"/>
  <c r="B46" i="10"/>
  <c r="B47" i="10"/>
  <c r="B48" i="10"/>
  <c r="B49" i="10"/>
  <c r="B50" i="10"/>
  <c r="B35" i="10"/>
  <c r="B36" i="10"/>
  <c r="B37" i="10"/>
  <c r="B38" i="10"/>
  <c r="B39" i="10"/>
  <c r="B40" i="10"/>
  <c r="B41" i="10"/>
  <c r="B42" i="10"/>
  <c r="B43" i="10"/>
  <c r="B25" i="10"/>
  <c r="B26" i="10"/>
  <c r="B27" i="10"/>
  <c r="B28" i="10"/>
  <c r="B29" i="10"/>
  <c r="B30" i="10"/>
  <c r="B31" i="10"/>
  <c r="B32" i="10"/>
  <c r="B33" i="10"/>
  <c r="B34" i="10"/>
  <c r="B17" i="10"/>
  <c r="B18" i="10"/>
  <c r="B19" i="10"/>
  <c r="B20" i="10"/>
  <c r="B21" i="10"/>
  <c r="B22" i="10"/>
  <c r="B23" i="10"/>
  <c r="B24" i="10"/>
  <c r="B10" i="10"/>
  <c r="B11" i="10"/>
  <c r="B12" i="10"/>
  <c r="B13" i="10"/>
  <c r="B14" i="10"/>
  <c r="B15" i="10"/>
  <c r="B16" i="10"/>
  <c r="B2" i="10"/>
  <c r="B3" i="10"/>
  <c r="B4" i="10"/>
  <c r="B5" i="10"/>
  <c r="B6" i="10"/>
  <c r="B7" i="10"/>
  <c r="B8" i="10"/>
  <c r="B9" i="10"/>
  <c r="B1" i="10"/>
  <c r="E116" i="5" l="1"/>
  <c r="E115" i="5"/>
  <c r="E46" i="5"/>
  <c r="E45" i="5"/>
  <c r="E36" i="5"/>
  <c r="E35" i="5"/>
  <c r="E4" i="5"/>
  <c r="E3" i="5"/>
  <c r="E146" i="5" l="1"/>
  <c r="E145" i="5"/>
  <c r="E140" i="5"/>
  <c r="E139" i="5"/>
  <c r="E134" i="5"/>
  <c r="E133" i="5"/>
  <c r="E124" i="5"/>
  <c r="E123" i="5"/>
  <c r="E106" i="5"/>
  <c r="E105" i="5"/>
  <c r="E95" i="5"/>
  <c r="E84" i="5"/>
  <c r="E83" i="5"/>
  <c r="E78" i="5"/>
  <c r="E77" i="5"/>
  <c r="E68" i="5"/>
  <c r="E67" i="5"/>
  <c r="E58" i="5"/>
  <c r="E57" i="5"/>
  <c r="E52" i="5"/>
  <c r="E51" i="5"/>
  <c r="E26" i="5"/>
  <c r="E20" i="5"/>
  <c r="E25" i="5"/>
  <c r="E19" i="5"/>
  <c r="E14" i="5"/>
  <c r="E13" i="5"/>
  <c r="R56" i="16" l="1"/>
  <c r="R55" i="16"/>
  <c r="S56" i="16"/>
  <c r="S55" i="16"/>
</calcChain>
</file>

<file path=xl/sharedStrings.xml><?xml version="1.0" encoding="utf-8"?>
<sst xmlns="http://schemas.openxmlformats.org/spreadsheetml/2006/main" count="7379" uniqueCount="1054">
  <si>
    <t>lp</t>
  </si>
  <si>
    <t>nGen</t>
  </si>
  <si>
    <t>pCross</t>
  </si>
  <si>
    <t>pMut</t>
  </si>
  <si>
    <t>Okres uczący</t>
  </si>
  <si>
    <t>Okres testowy</t>
  </si>
  <si>
    <t>Wynik</t>
  </si>
  <si>
    <t>popSize</t>
  </si>
  <si>
    <t>Zestaw danych (uczących/testujących)</t>
  </si>
  <si>
    <t>Zysk wg. EA</t>
  </si>
  <si>
    <t>Zysk na danych uczących</t>
  </si>
  <si>
    <t>Zysk na danych testujących</t>
  </si>
  <si>
    <t>Odchylenie standardowe</t>
  </si>
  <si>
    <t>Średni zysk</t>
  </si>
  <si>
    <t>Min zysk</t>
  </si>
  <si>
    <t>Max zysk</t>
  </si>
  <si>
    <t>Data rozpoczęcia</t>
  </si>
  <si>
    <t>Data zakończenia</t>
  </si>
  <si>
    <t>Zmiana (pkt)</t>
  </si>
  <si>
    <t>Rosnące (R)</t>
  </si>
  <si>
    <t>Dane uczące (U)</t>
  </si>
  <si>
    <t>Malejące (M)</t>
  </si>
  <si>
    <t>Neutralne (N)</t>
  </si>
  <si>
    <t>Dane testujące (T)</t>
  </si>
  <si>
    <t>15.05.2017</t>
  </si>
  <si>
    <t>15.07.2017</t>
  </si>
  <si>
    <t>02.03.2016</t>
  </si>
  <si>
    <t>02.05.2016</t>
  </si>
  <si>
    <t>10.08.2016</t>
  </si>
  <si>
    <t>10.10.2016</t>
  </si>
  <si>
    <t>Cena początkowa (pkt)</t>
  </si>
  <si>
    <t>Cena końcowa (pkt)</t>
  </si>
  <si>
    <t>01.10.2015</t>
  </si>
  <si>
    <t>01.12.2015</t>
  </si>
  <si>
    <t>01.12.2016</t>
  </si>
  <si>
    <t>1.08331</t>
  </si>
  <si>
    <t>1.05874</t>
  </si>
  <si>
    <t>1.13627</t>
  </si>
  <si>
    <t>1.10253</t>
  </si>
  <si>
    <t>19.06.2015</t>
  </si>
  <si>
    <t>19.08.2015</t>
  </si>
  <si>
    <t>01.12.2012</t>
  </si>
  <si>
    <t>01.02.2013</t>
  </si>
  <si>
    <t>1.29927</t>
  </si>
  <si>
    <t>1.35772</t>
  </si>
  <si>
    <t>28.08.2013</t>
  </si>
  <si>
    <t>28.10.2013</t>
  </si>
  <si>
    <t>26.11.2014</t>
  </si>
  <si>
    <t>26.01.2015</t>
  </si>
  <si>
    <t>1.24734</t>
  </si>
  <si>
    <t>1.12048</t>
  </si>
  <si>
    <t>06.03.2014</t>
  </si>
  <si>
    <t>06.05.2014</t>
  </si>
  <si>
    <t>1.37349</t>
  </si>
  <si>
    <t>1.38748</t>
  </si>
  <si>
    <t>19.11.2013</t>
  </si>
  <si>
    <t>19.01.2014</t>
  </si>
  <si>
    <t>1.35064</t>
  </si>
  <si>
    <t>1.35268</t>
  </si>
  <si>
    <t>Dane cząstkowe</t>
  </si>
  <si>
    <t>Zestaw uczący</t>
  </si>
  <si>
    <t>Zestaw testujący</t>
  </si>
  <si>
    <t>Strategia</t>
  </si>
  <si>
    <t>Zysk U [USD]</t>
  </si>
  <si>
    <t>Zysk T [USD]</t>
  </si>
  <si>
    <t>Zysk AG [USD]</t>
  </si>
  <si>
    <t>1.14679</t>
  </si>
  <si>
    <t>UR1</t>
  </si>
  <si>
    <t>TR1</t>
  </si>
  <si>
    <t>Best.population[0].tree[0] = 2;</t>
  </si>
  <si>
    <t>Best.population[0].tree[1] = 6;</t>
  </si>
  <si>
    <t>Best.population[0].tree[2] = 8;</t>
  </si>
  <si>
    <t>Best.population[0].tree[3] = 2;</t>
  </si>
  <si>
    <t>Best.population[0].tree[4] = 1;</t>
  </si>
  <si>
    <t>Best.population[0].tree[5] = 2;</t>
  </si>
  <si>
    <t>Best.population[0].tree[6] = 1;</t>
  </si>
  <si>
    <t>Best.population[0].MAarray[0] = 5;</t>
  </si>
  <si>
    <t>Best.population[0].MAarray[1] = 11;</t>
  </si>
  <si>
    <t>Best.population[0].MAarray[2] = 15;</t>
  </si>
  <si>
    <t>Best.population[0].MAarray[3] = 11;</t>
  </si>
  <si>
    <t>Best.population[0].MAarray[4] = 5;</t>
  </si>
  <si>
    <t>Best.population[0].MAarray[5] = 11;</t>
  </si>
  <si>
    <t>Best.population[0].ADXarray[0] = 15;</t>
  </si>
  <si>
    <t>Best.population[0].ADXarray[1] = 22;</t>
  </si>
  <si>
    <t>Best.population[0].ADXarray[2] = 8;</t>
  </si>
  <si>
    <t>Best.population[0].ADXarray[3] = 23;</t>
  </si>
  <si>
    <t>Best.population[0].ADXarray[4] = 7;</t>
  </si>
  <si>
    <t>Best.population[0].ADXarray[5] = 22;</t>
  </si>
  <si>
    <t>Best.population[0].ADXarray[6] = 12;</t>
  </si>
  <si>
    <t>Best.population[0].ADXarray[7] = 21;</t>
  </si>
  <si>
    <t>Best.population[0].ADXarray[8] = 12;</t>
  </si>
  <si>
    <t>Best.population[0].ADXarray[9] = 29;</t>
  </si>
  <si>
    <t>Best.population[0].ADXarray[10] = 9;</t>
  </si>
  <si>
    <t>Best.population[0].ADXarray[11] = 28;</t>
  </si>
  <si>
    <t>Best.population[0].RSIarray[0] = 5;</t>
  </si>
  <si>
    <t>Best.population[0].RSIarray[1] = 21;</t>
  </si>
  <si>
    <t>Best.population[0].RSIarray[2] = 78;</t>
  </si>
  <si>
    <t>Best.population[0].RSIarray[3] = 14;</t>
  </si>
  <si>
    <t>Best.population[0].RSIarray[4] = 23;</t>
  </si>
  <si>
    <t>Best.population[0].RSIarray[5] = 77;</t>
  </si>
  <si>
    <t>Best.population[0].RSIarray[6] = 12;</t>
  </si>
  <si>
    <t>Best.population[0].RSIarray[7] = 22;</t>
  </si>
  <si>
    <t>Best.population[0].RSIarray[8] = 74;</t>
  </si>
  <si>
    <t>Best.population[0].RSIarray[9] = 12;</t>
  </si>
  <si>
    <t>Best.population[0].RSIarray[10] = 22;</t>
  </si>
  <si>
    <t>Best.population[0].RSIarray[11] = 77;</t>
  </si>
  <si>
    <t>Best.population[0].RSIarray[12] = 13;</t>
  </si>
  <si>
    <t>Best.population[0].RSIarray[13] = 23;</t>
  </si>
  <si>
    <t>Best.population[0].RSIarray[14] = 77;</t>
  </si>
  <si>
    <t>Best.population[0].RSIarray[15] = 13;</t>
  </si>
  <si>
    <t>Best.population[0].RSIarray[16] = 20;</t>
  </si>
  <si>
    <t>Best.population[0].RSIarray[17] = 72;</t>
  </si>
  <si>
    <t>Best.population[0].MACDarray[0] = 15;</t>
  </si>
  <si>
    <t>Best.population[0].MACDarray[1] = 24;</t>
  </si>
  <si>
    <t>Best.population[0].MACDarray[2] = 10;</t>
  </si>
  <si>
    <t>Best.population[0].MACDarray[3] = 12;</t>
  </si>
  <si>
    <t>Best.population[0].MACDarray[4] = 23;</t>
  </si>
  <si>
    <t>Best.population[0].MACDarray[5] = 8;</t>
  </si>
  <si>
    <t>Best.population[0].MACDarray[6] = 15;</t>
  </si>
  <si>
    <t>Best.population[0].MACDarray[7] = 28;</t>
  </si>
  <si>
    <t>Best.population[0].MACDarray[8] = 10;</t>
  </si>
  <si>
    <t>Best.population[0].MACDarray[9] = 10;</t>
  </si>
  <si>
    <t>Best.population[0].MACDarray[10] = 24;</t>
  </si>
  <si>
    <t>Best.population[0].MACDarray[11] = 7;</t>
  </si>
  <si>
    <t>Best.population[0].MACDarray[12] = 16;</t>
  </si>
  <si>
    <t>Best.population[0].MACDarray[13] = 23;</t>
  </si>
  <si>
    <t>Best.population[0].MACDarray[14] = 8;</t>
  </si>
  <si>
    <t>Best.population[0].MACDarray[15] = 11;</t>
  </si>
  <si>
    <t>Best.population[0].MACDarray[16] = 26;</t>
  </si>
  <si>
    <t>Best.population[0].MACDarray[17] = 8;</t>
  </si>
  <si>
    <t>S1</t>
  </si>
  <si>
    <t>h</t>
  </si>
  <si>
    <t>Best.population[0].tree[1] = 8;</t>
  </si>
  <si>
    <t>Best.population[0].tree[4] = 4;</t>
  </si>
  <si>
    <t>Best.population[0].tree[6] = 2;</t>
  </si>
  <si>
    <t>Best.population[0].MAarray[0] = 15;</t>
  </si>
  <si>
    <t>Best.population[0].MAarray[1] = 12;</t>
  </si>
  <si>
    <t>Best.population[0].MAarray[2] = 13;</t>
  </si>
  <si>
    <t>Best.population[0].MAarray[3] = 5;</t>
  </si>
  <si>
    <t>Best.population[0].MAarray[4] = 9;</t>
  </si>
  <si>
    <t>Best.population[0].MAarray[5] = 6;</t>
  </si>
  <si>
    <t>Best.population[0].ADXarray[0] = 9;</t>
  </si>
  <si>
    <t>Best.population[0].ADXarray[2] = 9;</t>
  </si>
  <si>
    <t>Best.population[0].ADXarray[3] = 20;</t>
  </si>
  <si>
    <t>Best.population[0].ADXarray[4] = 6;</t>
  </si>
  <si>
    <t>Best.population[0].ADXarray[5] = 20;</t>
  </si>
  <si>
    <t>Best.population[0].ADXarray[6] = 14;</t>
  </si>
  <si>
    <t>Best.population[0].ADXarray[7] = 22;</t>
  </si>
  <si>
    <t>Best.population[0].ADXarray[8] = 9;</t>
  </si>
  <si>
    <t>Best.population[0].ADXarray[9] = 30;</t>
  </si>
  <si>
    <t>Best.population[0].ADXarray[10] = 6;</t>
  </si>
  <si>
    <t>Best.population[0].RSIarray[0] = 8;</t>
  </si>
  <si>
    <t>Best.population[0].RSIarray[1] = 27;</t>
  </si>
  <si>
    <t>Best.population[0].RSIarray[2] = 71;</t>
  </si>
  <si>
    <t>Best.population[0].RSIarray[3] = 7;</t>
  </si>
  <si>
    <t>Best.population[0].RSIarray[4] = 30;</t>
  </si>
  <si>
    <t>Best.population[0].RSIarray[5] = 79;</t>
  </si>
  <si>
    <t>Best.population[0].RSIarray[6] = 15;</t>
  </si>
  <si>
    <t>Best.population[0].RSIarray[7] = 26;</t>
  </si>
  <si>
    <t>Best.population[0].RSIarray[8] = 72;</t>
  </si>
  <si>
    <t>Best.population[0].RSIarray[9] = 11;</t>
  </si>
  <si>
    <t>Best.population[0].RSIarray[10] = 28;</t>
  </si>
  <si>
    <t>Best.population[0].RSIarray[12] = 5;</t>
  </si>
  <si>
    <t>Best.population[0].RSIarray[14] = 79;</t>
  </si>
  <si>
    <t>Best.population[0].RSIarray[15] = 9;</t>
  </si>
  <si>
    <t>Best.population[0].RSIarray[16] = 26;</t>
  </si>
  <si>
    <t>Best.population[0].RSIarray[17] = 76;</t>
  </si>
  <si>
    <t>Best.population[0].MACDarray[0] = 10;</t>
  </si>
  <si>
    <t>Best.population[0].MACDarray[1] = 26;</t>
  </si>
  <si>
    <t>Best.population[0].MACDarray[2] = 7;</t>
  </si>
  <si>
    <t>Best.population[0].MACDarray[3] = 10;</t>
  </si>
  <si>
    <t>Best.population[0].MACDarray[4] = 26;</t>
  </si>
  <si>
    <t>Best.population[0].MACDarray[6] = 13;</t>
  </si>
  <si>
    <t>Best.population[0].MACDarray[8] = 8;</t>
  </si>
  <si>
    <t>Best.population[0].MACDarray[9] = 11;</t>
  </si>
  <si>
    <t>Best.population[0].MACDarray[11] = 8;</t>
  </si>
  <si>
    <t>Best.population[0].MACDarray[12] = 12;</t>
  </si>
  <si>
    <t>Best.population[0].MACDarray[13] = 27;</t>
  </si>
  <si>
    <t>Best.population[0].MACDarray[14] = 7;</t>
  </si>
  <si>
    <t>S2</t>
  </si>
  <si>
    <t>13/100</t>
  </si>
  <si>
    <t>S3</t>
  </si>
  <si>
    <t>Best.population[0].tree[0] = 1;</t>
  </si>
  <si>
    <t>Best.population[0].tree[5] = 1;</t>
  </si>
  <si>
    <t>Best.population[0].MAarray[0] = 9;</t>
  </si>
  <si>
    <t>Best.population[0].MAarray[1] = 14;</t>
  </si>
  <si>
    <t>Best.population[0].MAarray[2] = 9;</t>
  </si>
  <si>
    <t>Best.population[0].MAarray[3] = 15;</t>
  </si>
  <si>
    <t>Best.population[0].MAarray[5] = 5;</t>
  </si>
  <si>
    <t>Best.population[0].ADXarray[0] = 12;</t>
  </si>
  <si>
    <t>Best.population[0].ADXarray[3] = 22;</t>
  </si>
  <si>
    <t>Best.population[0].ADXarray[5] = 24;</t>
  </si>
  <si>
    <t>Best.population[0].ADXarray[7] = 30;</t>
  </si>
  <si>
    <t>Best.population[0].ADXarray[8] = 13;</t>
  </si>
  <si>
    <t>Best.population[0].ADXarray[9] = 27;</t>
  </si>
  <si>
    <t>Best.population[0].ADXarray[10] = 11;</t>
  </si>
  <si>
    <t>Best.population[0].ADXarray[11] = 24;</t>
  </si>
  <si>
    <t>Best.population[0].RSIarray[0] = 15;</t>
  </si>
  <si>
    <t>Best.population[0].RSIarray[2] = 76;</t>
  </si>
  <si>
    <t>Best.population[0].RSIarray[3] = 15;</t>
  </si>
  <si>
    <t>Best.population[0].RSIarray[4] = 24;</t>
  </si>
  <si>
    <t>Best.population[0].RSIarray[6] = 9;</t>
  </si>
  <si>
    <t>Best.population[0].RSIarray[7] = 21;</t>
  </si>
  <si>
    <t>Best.population[0].RSIarray[8] = 79;</t>
  </si>
  <si>
    <t>Best.population[0].RSIarray[9] = 13;</t>
  </si>
  <si>
    <t>Best.population[0].RSIarray[10] = 23;</t>
  </si>
  <si>
    <t>Best.population[0].RSIarray[11] = 73;</t>
  </si>
  <si>
    <t>Best.population[0].RSIarray[12] = 14;</t>
  </si>
  <si>
    <t>Best.population[0].RSIarray[13] = 29;</t>
  </si>
  <si>
    <t>Best.population[0].RSIarray[15] = 8;</t>
  </si>
  <si>
    <t>Best.population[0].RSIarray[16] = 21;</t>
  </si>
  <si>
    <t>Best.population[0].RSIarray[17] = 73;</t>
  </si>
  <si>
    <t>Best.population[0].MACDarray[0] = 13;</t>
  </si>
  <si>
    <t>Best.population[0].MACDarray[3] = 11;</t>
  </si>
  <si>
    <t>Best.population[0].MACDarray[6] = 11;</t>
  </si>
  <si>
    <t>Best.population[0].MACDarray[7] = 23;</t>
  </si>
  <si>
    <t>Best.population[0].MACDarray[9] = 15;</t>
  </si>
  <si>
    <t>Best.population[0].MACDarray[10] = 28;</t>
  </si>
  <si>
    <t>Best.population[0].MACDarray[11] = 10;</t>
  </si>
  <si>
    <t>Best.population[0].MACDarray[12] = 13;</t>
  </si>
  <si>
    <t>Best.population[0].MACDarray[13] = 26;</t>
  </si>
  <si>
    <t>Best.population[0].MACDarray[14] = 9;</t>
  </si>
  <si>
    <t>Best.population[0].MACDarray[15] = 15;</t>
  </si>
  <si>
    <t>Best.population[0].MACDarray[16] = 29;</t>
  </si>
  <si>
    <t>Best.population[0].MACDarray[17] = 7;</t>
  </si>
  <si>
    <t>S4</t>
  </si>
  <si>
    <t>Best.population[0].tree[2] = 1;</t>
  </si>
  <si>
    <t>Best.population[0].tree[4] = 2;</t>
  </si>
  <si>
    <t>Best.population[0].tree[5] = 4;</t>
  </si>
  <si>
    <t>Best.population[0].tree[6] = 4;</t>
  </si>
  <si>
    <t>Best.population[0].MAarray[2] = 6;</t>
  </si>
  <si>
    <t>Best.population[0].MAarray[4] = 15;</t>
  </si>
  <si>
    <t>Best.population[0].MAarray[5] = 7;</t>
  </si>
  <si>
    <t>Best.population[0].ADXarray[1] = 24;</t>
  </si>
  <si>
    <t>Best.population[0].ADXarray[2] = 7;</t>
  </si>
  <si>
    <t>Best.population[0].ADXarray[3] = 27;</t>
  </si>
  <si>
    <t>Best.population[0].ADXarray[4] = 14;</t>
  </si>
  <si>
    <t>Best.population[0].ADXarray[6] = 9;</t>
  </si>
  <si>
    <t>Best.population[0].ADXarray[7] = 29;</t>
  </si>
  <si>
    <t>Best.population[0].ADXarray[8] = 7;</t>
  </si>
  <si>
    <t>Best.population[0].ADXarray[9] = 24;</t>
  </si>
  <si>
    <t>Best.population[0].ADXarray[10] = 13;</t>
  </si>
  <si>
    <t>Best.population[0].ADXarray[11] = 23;</t>
  </si>
  <si>
    <t>Best.population[0].RSIarray[0] = 14;</t>
  </si>
  <si>
    <t>Best.population[0].RSIarray[1] = 20;</t>
  </si>
  <si>
    <t>Best.population[0].RSIarray[2] = 77;</t>
  </si>
  <si>
    <t>Best.population[0].RSIarray[4] = 22;</t>
  </si>
  <si>
    <t>Best.population[0].RSIarray[5] = 71;</t>
  </si>
  <si>
    <t>Best.population[0].RSIarray[7] = 20;</t>
  </si>
  <si>
    <t>Best.population[0].RSIarray[8] = 77;</t>
  </si>
  <si>
    <t>Best.population[0].RSIarray[9] = 5;</t>
  </si>
  <si>
    <t>Best.population[0].RSIarray[12] = 8;</t>
  </si>
  <si>
    <t>Best.population[0].RSIarray[13] = 26;</t>
  </si>
  <si>
    <t>Best.population[0].RSIarray[15] = 7;</t>
  </si>
  <si>
    <t>Best.population[0].RSIarray[16] = 28;</t>
  </si>
  <si>
    <t>Best.population[0].RSIarray[17] = 71;</t>
  </si>
  <si>
    <t>Best.population[0].MACDarray[0] = 12;</t>
  </si>
  <si>
    <t>Best.population[0].MACDarray[4] = 24;</t>
  </si>
  <si>
    <t>Best.population[0].MACDarray[5] = 10;</t>
  </si>
  <si>
    <t>Best.population[0].MACDarray[7] = 26;</t>
  </si>
  <si>
    <t>Best.population[0].MACDarray[13] = 29;</t>
  </si>
  <si>
    <t>Best.population[0].MACDarray[16] = 24;</t>
  </si>
  <si>
    <t>S5</t>
  </si>
  <si>
    <t>Best.population[0].tree[2] = 2;</t>
  </si>
  <si>
    <t>Best.population[0].tree[3] = 4;</t>
  </si>
  <si>
    <t>Best.population[0].tree[5] = 3;</t>
  </si>
  <si>
    <t>Best.population[0].MAarray[2] = 5;</t>
  </si>
  <si>
    <t>Best.population[0].MAarray[3] = 13;</t>
  </si>
  <si>
    <t>Best.population[0].MAarray[4] = 12;</t>
  </si>
  <si>
    <t>Best.population[0].ADXarray[0] = 11;</t>
  </si>
  <si>
    <t>Best.population[0].ADXarray[2] = 15;</t>
  </si>
  <si>
    <t>Best.population[0].ADXarray[4] = 13;</t>
  </si>
  <si>
    <t>Best.population[0].ADXarray[5] = 23;</t>
  </si>
  <si>
    <t>Best.population[0].ADXarray[8] = 8;</t>
  </si>
  <si>
    <t>Best.population[0].ADXarray[11] = 27;</t>
  </si>
  <si>
    <t>Best.population[0].RSIarray[1] = 29;</t>
  </si>
  <si>
    <t>Best.population[0].RSIarray[2] = 73;</t>
  </si>
  <si>
    <t>Best.population[0].RSIarray[3] = 6;</t>
  </si>
  <si>
    <t>Best.population[0].RSIarray[4] = 20;</t>
  </si>
  <si>
    <t>Best.population[0].RSIarray[5] = 74;</t>
  </si>
  <si>
    <t>Best.population[0].RSIarray[6] = 13;</t>
  </si>
  <si>
    <t>Best.population[0].RSIarray[9] = 9;</t>
  </si>
  <si>
    <t>Best.population[0].RSIarray[10] = 24;</t>
  </si>
  <si>
    <t>Best.population[0].RSIarray[11] = 76;</t>
  </si>
  <si>
    <t>Best.population[0].RSIarray[12] = 9;</t>
  </si>
  <si>
    <t>Best.population[0].RSIarray[13] = 21;</t>
  </si>
  <si>
    <t>Best.population[0].RSIarray[14] = 74;</t>
  </si>
  <si>
    <t>Best.population[0].RSIarray[16] = 30;</t>
  </si>
  <si>
    <t>Best.population[0].RSIarray[17] = 80;</t>
  </si>
  <si>
    <t>Best.population[0].MACDarray[1] = 25;</t>
  </si>
  <si>
    <t>Best.population[0].MACDarray[3] = 13;</t>
  </si>
  <si>
    <t>Best.population[0].MACDarray[4] = 28;</t>
  </si>
  <si>
    <t>Best.population[0].MACDarray[5] = 9;</t>
  </si>
  <si>
    <t>Best.population[0].MACDarray[7] = 29;</t>
  </si>
  <si>
    <t>Best.population[0].MACDarray[8] = 7;</t>
  </si>
  <si>
    <t>Best.population[0].MACDarray[10] = 25;</t>
  </si>
  <si>
    <t>Best.population[0].MACDarray[11] = 9;</t>
  </si>
  <si>
    <t>Best.population[0].MACDarray[12] = 11;</t>
  </si>
  <si>
    <t>Best.population[0].MACDarray[14] = 10;</t>
  </si>
  <si>
    <t>Best.population[0].MACDarray[17] = 10;</t>
  </si>
  <si>
    <t>S6</t>
  </si>
  <si>
    <t>Best.population[0].tree[1] = 2;</t>
  </si>
  <si>
    <t>Best.population[0].MAarray[3] = 7;</t>
  </si>
  <si>
    <t>Best.population[0].MAarray[4] = 7;</t>
  </si>
  <si>
    <t>Best.population[0].ADXarray[5] = 26;</t>
  </si>
  <si>
    <t>Best.population[0].ADXarray[6] = 11;</t>
  </si>
  <si>
    <t>Best.population[0].ADXarray[8] = 14;</t>
  </si>
  <si>
    <t>Best.population[0].ADXarray[9] = 28;</t>
  </si>
  <si>
    <t>Best.population[0].RSIarray[4] = 26;</t>
  </si>
  <si>
    <t>Best.population[0].RSIarray[5] = 76;</t>
  </si>
  <si>
    <t>Best.population[0].RSIarray[10] = 29;</t>
  </si>
  <si>
    <t>Best.population[0].RSIarray[11] = 78;</t>
  </si>
  <si>
    <t>Best.population[0].RSIarray[12] = 15;</t>
  </si>
  <si>
    <t>Best.population[0].RSIarray[13] = 30;</t>
  </si>
  <si>
    <t>Best.population[0].RSIarray[14] = 73;</t>
  </si>
  <si>
    <t>Best.population[0].RSIarray[15] = 14;</t>
  </si>
  <si>
    <t>Best.population[0].RSIarray[16] = 27;</t>
  </si>
  <si>
    <t>Best.population[0].MACDarray[3] = 14;</t>
  </si>
  <si>
    <t>Best.population[0].MACDarray[4] = 29;</t>
  </si>
  <si>
    <t>Best.population[0].MACDarray[12] = 10;</t>
  </si>
  <si>
    <t>Best.population[0].MACDarray[16] = 28;</t>
  </si>
  <si>
    <t>S7</t>
  </si>
  <si>
    <t>Best.population[0].tree[1] = 3;</t>
  </si>
  <si>
    <t>Best.population[0].tree[3] = 3;</t>
  </si>
  <si>
    <t>Best.population[0].MAarray[0] = 8;</t>
  </si>
  <si>
    <t>Best.population[0].MAarray[1] = 8;</t>
  </si>
  <si>
    <t>Best.population[0].ADXarray[0] = 7;</t>
  </si>
  <si>
    <t>Best.population[0].ADXarray[1] = 30;</t>
  </si>
  <si>
    <t>Best.population[0].ADXarray[4] = 12;</t>
  </si>
  <si>
    <t>Best.population[0].ADXarray[7] = 23;</t>
  </si>
  <si>
    <t>Best.population[0].ADXarray[10] = 12;</t>
  </si>
  <si>
    <t>Best.population[0].RSIarray[2] = 79;</t>
  </si>
  <si>
    <t>Best.population[0].RSIarray[3] = 9;</t>
  </si>
  <si>
    <t>Best.population[0].RSIarray[4] = 28;</t>
  </si>
  <si>
    <t>Best.population[0].RSIarray[6] = 11;</t>
  </si>
  <si>
    <t>Best.population[0].RSIarray[7] = 30;</t>
  </si>
  <si>
    <t>Best.population[0].RSIarray[8] = 80;</t>
  </si>
  <si>
    <t>Best.population[0].RSIarray[10] = 21;</t>
  </si>
  <si>
    <t>Best.population[0].RSIarray[13] = 28;</t>
  </si>
  <si>
    <t>Best.population[0].RSIarray[15] = 12;</t>
  </si>
  <si>
    <t>Best.population[0].RSIarray[16] = 29;</t>
  </si>
  <si>
    <t>Best.population[0].MACDarray[2] = 8;</t>
  </si>
  <si>
    <t>Best.population[0].MACDarray[7] = 25;</t>
  </si>
  <si>
    <t>Best.population[0].MACDarray[9] = 13;</t>
  </si>
  <si>
    <t>Best.population[0].MACDarray[10] = 29;</t>
  </si>
  <si>
    <t>Best.population[0].MACDarray[15] = 14;</t>
  </si>
  <si>
    <t>S8</t>
  </si>
  <si>
    <t>Best.population[0].tree[1] = 1;</t>
  </si>
  <si>
    <t>Best.population[0].MAarray[0] = 14;</t>
  </si>
  <si>
    <t>Best.population[0].MAarray[1] = 9;</t>
  </si>
  <si>
    <t>Best.population[0].MAarray[2] = 11;</t>
  </si>
  <si>
    <t>Best.population[0].MAarray[3] = 12;</t>
  </si>
  <si>
    <t>Best.population[0].MAarray[4] = 8;</t>
  </si>
  <si>
    <t>Best.population[0].MAarray[5] = 13;</t>
  </si>
  <si>
    <t>Best.population[0].ADXarray[0] = 14;</t>
  </si>
  <si>
    <t>Best.population[0].ADXarray[1] = 21;</t>
  </si>
  <si>
    <t>Best.population[0].ADXarray[4] = 15;</t>
  </si>
  <si>
    <t>Best.population[0].ADXarray[5] = 29;</t>
  </si>
  <si>
    <t>Best.population[0].ADXarray[7] = 20;</t>
  </si>
  <si>
    <t>Best.population[0].ADXarray[8] = 5;</t>
  </si>
  <si>
    <t>Best.population[0].ADXarray[10] = 5;</t>
  </si>
  <si>
    <t>Best.population[0].ADXarray[11] = 26;</t>
  </si>
  <si>
    <t>Best.population[0].RSIarray[5] = 80;</t>
  </si>
  <si>
    <t>Best.population[0].RSIarray[7] = 28;</t>
  </si>
  <si>
    <t>Best.population[0].RSIarray[9] = 15;</t>
  </si>
  <si>
    <t>Best.population[0].RSIarray[10] = 26;</t>
  </si>
  <si>
    <t>Best.population[0].RSIarray[11] = 79;</t>
  </si>
  <si>
    <t>Best.population[0].RSIarray[12] = 12;</t>
  </si>
  <si>
    <t>Best.population[0].RSIarray[13] = 20;</t>
  </si>
  <si>
    <t>Best.population[0].RSIarray[14] = 70;</t>
  </si>
  <si>
    <t>Best.population[0].RSIarray[15] = 5;</t>
  </si>
  <si>
    <t>Best.population[0].MACDarray[5] = 7;</t>
  </si>
  <si>
    <t>Best.population[0].MACDarray[7] = 24;</t>
  </si>
  <si>
    <t>Best.population[0].MACDarray[8] = 9;</t>
  </si>
  <si>
    <t>Best.population[0].MACDarray[10] = 26;</t>
  </si>
  <si>
    <t>Best.population[0].MACDarray[12] = 15;</t>
  </si>
  <si>
    <t>Best.population[0].MACDarray[13] = 25;</t>
  </si>
  <si>
    <t>Best.population[0].MACDarray[15] = 13;</t>
  </si>
  <si>
    <t>Best.population[0].MACDarray[16] = 23;</t>
  </si>
  <si>
    <t>S9</t>
  </si>
  <si>
    <t>Best.population[0].tree[2] = 4;</t>
  </si>
  <si>
    <t>Best.population[0].MAarray[0] = 13;</t>
  </si>
  <si>
    <t>Best.population[0].MAarray[1] = 13;</t>
  </si>
  <si>
    <t>Best.population[0].ADXarray[1] = 29;</t>
  </si>
  <si>
    <t>Best.population[0].ADXarray[3] = 30;</t>
  </si>
  <si>
    <t>Best.population[0].ADXarray[4] = 11;</t>
  </si>
  <si>
    <t>Best.population[0].ADXarray[6] = 13;</t>
  </si>
  <si>
    <t>Best.population[0].ADXarray[11] = 20;</t>
  </si>
  <si>
    <t>Best.population[0].RSIarray[3] = 5;</t>
  </si>
  <si>
    <t>Best.population[0].RSIarray[6] = 6;</t>
  </si>
  <si>
    <t>Best.population[0].RSIarray[7] = 29;</t>
  </si>
  <si>
    <t>Best.population[0].RSIarray[8] = 78;</t>
  </si>
  <si>
    <t>Best.population[0].RSIarray[9] = 14;</t>
  </si>
  <si>
    <t>Best.population[0].RSIarray[11] = 72;</t>
  </si>
  <si>
    <t>Best.population[0].RSIarray[12] = 6;</t>
  </si>
  <si>
    <t>Best.population[0].RSIarray[13] = 27;</t>
  </si>
  <si>
    <t>Best.population[0].RSIarray[14] = 72;</t>
  </si>
  <si>
    <t>Best.population[0].RSIarray[17] = 78;</t>
  </si>
  <si>
    <t>Best.population[0].MACDarray[13] = 28;</t>
  </si>
  <si>
    <t>Best.population[0].MACDarray[15] = 16;</t>
  </si>
  <si>
    <t>S10</t>
  </si>
  <si>
    <t>Best.population[0].tree[1] = 7;</t>
  </si>
  <si>
    <t>Best.population[0].tree[6] = 3;</t>
  </si>
  <si>
    <t>Best.population[0].MAarray[1] = 6;</t>
  </si>
  <si>
    <t>Best.population[0].MAarray[3] = 8;</t>
  </si>
  <si>
    <t>Best.population[0].MAarray[4] = 11;</t>
  </si>
  <si>
    <t>Best.population[0].MAarray[5] = 9;</t>
  </si>
  <si>
    <t>Best.population[0].ADXarray[0] = 5;</t>
  </si>
  <si>
    <t>Best.population[0].ADXarray[1] = 27;</t>
  </si>
  <si>
    <t>Best.population[0].ADXarray[2] = 5;</t>
  </si>
  <si>
    <t>Best.population[0].ADXarray[3] = 26;</t>
  </si>
  <si>
    <t>Best.population[0].ADXarray[5] = 27;</t>
  </si>
  <si>
    <t>Best.population[0].ADXarray[7] = 26;</t>
  </si>
  <si>
    <t>Best.population[0].RSIarray[0] = 6;</t>
  </si>
  <si>
    <t>Best.population[0].RSIarray[3] = 13;</t>
  </si>
  <si>
    <t>Best.population[0].RSIarray[6] = 8;</t>
  </si>
  <si>
    <t>Best.population[0].RSIarray[10] = 20;</t>
  </si>
  <si>
    <t>Best.population[0].RSIarray[14] = 78;</t>
  </si>
  <si>
    <t>Best.population[0].RSIarray[17] = 79;</t>
  </si>
  <si>
    <t>Best.population[0].MACDarray[3] = 16;</t>
  </si>
  <si>
    <t>Best.population[0].tree[2] = 6;</t>
  </si>
  <si>
    <t>Best.population[0].MAarray[1] = 15;</t>
  </si>
  <si>
    <t>Best.population[0].MAarray[2] = 14;</t>
  </si>
  <si>
    <t>Best.population[0].ADXarray[0] = 8;</t>
  </si>
  <si>
    <t>Best.population[0].ADXarray[2] = 11;</t>
  </si>
  <si>
    <t>Best.population[0].ADXarray[4] = 8;</t>
  </si>
  <si>
    <t>Best.population[0].ADXarray[7] = 24;</t>
  </si>
  <si>
    <t>Best.population[0].ADXarray[9] = 23;</t>
  </si>
  <si>
    <t>Best.population[0].ADXarray[10] = 15;</t>
  </si>
  <si>
    <t>Best.population[0].ADXarray[11] = 22;</t>
  </si>
  <si>
    <t>Best.population[0].RSIarray[0] = 9;</t>
  </si>
  <si>
    <t>Best.population[0].RSIarray[1] = 23;</t>
  </si>
  <si>
    <t>Best.population[0].RSIarray[5] = 72;</t>
  </si>
  <si>
    <t>Best.population[0].RSIarray[9] = 6;</t>
  </si>
  <si>
    <t>Best.population[0].RSIarray[14] = 71;</t>
  </si>
  <si>
    <t>Best.population[0].MACDarray[1] = 23;</t>
  </si>
  <si>
    <t>Best.population[0].MACDarray[2] = 9;</t>
  </si>
  <si>
    <t>Best.population[0].MACDarray[15] = 10;</t>
  </si>
  <si>
    <t>UR2</t>
  </si>
  <si>
    <t>99/100</t>
  </si>
  <si>
    <t>Best.population[0].MAarray[0] = 12;</t>
  </si>
  <si>
    <t>Best.population[0].MAarray[5] = 8;</t>
  </si>
  <si>
    <t>Best.population[0].ADXarray[2] = 14;</t>
  </si>
  <si>
    <t>Best.population[0].ADXarray[5] = 30;</t>
  </si>
  <si>
    <t>Best.population[0].ADXarray[9] = 26;</t>
  </si>
  <si>
    <t>Best.population[0].ADXarray[10] = 8;</t>
  </si>
  <si>
    <t>Best.population[0].RSIarray[6] = 14;</t>
  </si>
  <si>
    <t>Best.population[0].RSIarray[8] = 76;</t>
  </si>
  <si>
    <t>Best.population[0].RSIarray[10] = 30;</t>
  </si>
  <si>
    <t>Best.population[0].RSIarray[11] = 80;</t>
  </si>
  <si>
    <t>Best.population[0].RSIarray[13] = 22;</t>
  </si>
  <si>
    <t>Best.population[0].RSIarray[17] = 74;</t>
  </si>
  <si>
    <t>Best.population[0].MACDarray[16] = 25;</t>
  </si>
  <si>
    <t>Best.population[0].tree[4] = 3;</t>
  </si>
  <si>
    <t>Best.population[0].ADXarray[1] = 20;</t>
  </si>
  <si>
    <t>Best.population[0].ADXarray[4] = 9;</t>
  </si>
  <si>
    <t>Best.population[0].ADXarray[6] = 8;</t>
  </si>
  <si>
    <t>Best.population[0].ADXarray[8] = 15;</t>
  </si>
  <si>
    <t>Best.population[0].RSIarray[1] = 24;</t>
  </si>
  <si>
    <t>Best.population[0].RSIarray[3] = 8;</t>
  </si>
  <si>
    <t>Best.population[0].RSIarray[5] = 73;</t>
  </si>
  <si>
    <t>Best.population[0].RSIarray[6] = 5;</t>
  </si>
  <si>
    <t>Best.population[0].RSIarray[8] = 71;</t>
  </si>
  <si>
    <t>Best.population[0].MACDarray[0] = 16;</t>
  </si>
  <si>
    <t>Best.population[0].tree[1] = 4;</t>
  </si>
  <si>
    <t>Best.population[0].MAarray[0] = 7;</t>
  </si>
  <si>
    <t>Best.population[0].MAarray[5] = 15;</t>
  </si>
  <si>
    <t>Best.population[0].ADXarray[8] = 6;</t>
  </si>
  <si>
    <t>Best.population[0].ADXarray[11] = 29;</t>
  </si>
  <si>
    <t>Best.population[0].RSIarray[0] = 7;</t>
  </si>
  <si>
    <t>Best.population[0].RSIarray[7] = 24;</t>
  </si>
  <si>
    <t>Best.population[0].RSIarray[11] = 74;</t>
  </si>
  <si>
    <t>Best.population[0].RSIarray[15] = 15;</t>
  </si>
  <si>
    <t>Best.population[0].RSIarray[16] = 23;</t>
  </si>
  <si>
    <t>Best.population[0].MACDarray[3] = 15;</t>
  </si>
  <si>
    <t>Best.population[0].MACDarray[13] = 24;</t>
  </si>
  <si>
    <t>Best.population[0].MACDarray[16] = 27;</t>
  </si>
  <si>
    <t>Best.population[0].MACDarray[17] = 9;</t>
  </si>
  <si>
    <t>Best.population[0].tree[2] = 3;</t>
  </si>
  <si>
    <t>Best.population[0].MAarray[2] = 8;</t>
  </si>
  <si>
    <t>Best.population[0].MAarray[4] = 13;</t>
  </si>
  <si>
    <t>Best.population[0].ADXarray[0] = 13;</t>
  </si>
  <si>
    <t>Best.population[0].ADXarray[2] = 12;</t>
  </si>
  <si>
    <t>Best.population[0].ADXarray[6] = 7;</t>
  </si>
  <si>
    <t>Best.population[0].ADXarray[8] = 11;</t>
  </si>
  <si>
    <t>Best.population[0].RSIarray[0] = 13;</t>
  </si>
  <si>
    <t>Best.population[0].RSIarray[1] = 30;</t>
  </si>
  <si>
    <t>Best.population[0].RSIarray[2] = 74;</t>
  </si>
  <si>
    <t>Best.population[0].RSIarray[3] = 11;</t>
  </si>
  <si>
    <t>Best.population[0].RSIarray[4] = 27;</t>
  </si>
  <si>
    <t>Best.population[0].RSIarray[15] = 6;</t>
  </si>
  <si>
    <t>Best.population[0].MACDarray[6] = 12;</t>
  </si>
  <si>
    <t>Best.population[0].MAarray[0] = 6;</t>
  </si>
  <si>
    <t>Best.population[0].MAarray[1] = 5;</t>
  </si>
  <si>
    <t>Best.population[0].ADXarray[9] = 22;</t>
  </si>
  <si>
    <t>Best.population[0].ADXarray[11] = 21;</t>
  </si>
  <si>
    <t>Best.population[0].MACDarray[1] = 28;</t>
  </si>
  <si>
    <t>Best.population[0].MACDarray[4] = 25;</t>
  </si>
  <si>
    <t>Best.population[0].MACDarray[6] = 16;</t>
  </si>
  <si>
    <t>Best.population[0].ADXarray[1] = 26;</t>
  </si>
  <si>
    <t>Best.population[0].ADXarray[3] = 24;</t>
  </si>
  <si>
    <t>Best.population[0].ADXarray[5] = 21;</t>
  </si>
  <si>
    <t>Best.population[0].RSIarray[7] = 27;</t>
  </si>
  <si>
    <t>Best.population[0].RSIarray[11] = 70;</t>
  </si>
  <si>
    <t>Best.population[0].RSIarray[15] = 11;</t>
  </si>
  <si>
    <t>Best.population[0].RSIarray[17] = 77;</t>
  </si>
  <si>
    <t>Best.population[0].MACDarray[1] = 29;</t>
  </si>
  <si>
    <t>Best.population[0].MAarray[4] = 6;</t>
  </si>
  <si>
    <t>Best.population[0].ADXarray[3] = 21;</t>
  </si>
  <si>
    <t>Best.population[0].ADXarray[5] = 28;</t>
  </si>
  <si>
    <t>Best.population[0].ADXarray[10] = 7;</t>
  </si>
  <si>
    <t>Best.population[0].RSIarray[2] = 72;</t>
  </si>
  <si>
    <t>Best.population[0].RSIarray[7] = 23;</t>
  </si>
  <si>
    <t>Best.population[0].MACDarray[9] = 16;</t>
  </si>
  <si>
    <t>Best.population[0].MACDarray[15] = 12;</t>
  </si>
  <si>
    <t>Na tych danych dużo więcej razy AG ma wartość poniżej 1000</t>
  </si>
  <si>
    <t>Best.population[0].MAarray[5] = 12;</t>
  </si>
  <si>
    <t>Best.population[0].ADXarray[3] = 28;</t>
  </si>
  <si>
    <t>Best.population[0].RSIarray[3] = 12;</t>
  </si>
  <si>
    <t>Best.population[0].MACDarray[7] = 27;</t>
  </si>
  <si>
    <t>Best.population[0].ADXarray[1] = 28;</t>
  </si>
  <si>
    <t>Best.population[0].ADXarray[3] = 29;</t>
  </si>
  <si>
    <t>Best.population[0].ADXarray[7] = 28;</t>
  </si>
  <si>
    <t>Best.population[0].RSIarray[1] = 28;</t>
  </si>
  <si>
    <t>Best.population[0].RSIarray[2] = 80;</t>
  </si>
  <si>
    <t>Best.population[0].RSIarray[14] = 76;</t>
  </si>
  <si>
    <t>Best.population[0].MACDarray[9] = 12;</t>
  </si>
  <si>
    <t>UM1</t>
  </si>
  <si>
    <t>TM2</t>
  </si>
  <si>
    <t>Best.population[0].ADXarray[4] = 5;</t>
  </si>
  <si>
    <t>Best.population[0].ADXarray[6] = 15;</t>
  </si>
  <si>
    <t>Best.population[0].RSIarray[8] = 70;</t>
  </si>
  <si>
    <t>Best.population[0].MACDarray[0] = 11;</t>
  </si>
  <si>
    <t>Best.population[0].MAarray[2] = 12;</t>
  </si>
  <si>
    <t>Best.population[0].ADXarray[0] = 6;</t>
  </si>
  <si>
    <t>Best.population[0].RSIarray[0] = 12;</t>
  </si>
  <si>
    <t>Best.population[0].RSIarray[16] = 24;</t>
  </si>
  <si>
    <t>Best.population[0].MACDarray[12] = 14;</t>
  </si>
  <si>
    <t>100/100</t>
  </si>
  <si>
    <t>Best.population[0].RSIarray[4] = 29;</t>
  </si>
  <si>
    <t>Best.population[0].MACDarray[9] = 14;</t>
  </si>
  <si>
    <t>Best.population[0].MAarray[3] = 9;</t>
  </si>
  <si>
    <t>Best.population[0].MACDarray[6] = 14;</t>
  </si>
  <si>
    <t>Best.population[0].MAarray[5] = 14;</t>
  </si>
  <si>
    <t>Best.population[0].ADXarray[9] = 20;</t>
  </si>
  <si>
    <t>Best.population[0].RSIarray[1] = 26;</t>
  </si>
  <si>
    <t>Best.population[0].RSIarray[14] = 80;</t>
  </si>
  <si>
    <t>Best.population[0].RSIarray[0] = 11;</t>
  </si>
  <si>
    <t>Best.population[0].RSIarray[1] = 22;</t>
  </si>
  <si>
    <t>Best.population[0].ADXarray[1] = 23;</t>
  </si>
  <si>
    <t>Best.population[0].ADXarray[2] = 6;</t>
  </si>
  <si>
    <t>Best.population[0].RSIarray[2] = 70;</t>
  </si>
  <si>
    <t>Best.population[0].RSIarray[12] = 11;</t>
  </si>
  <si>
    <t>Best.population[0].RSIarray[13] = 24;</t>
  </si>
  <si>
    <t>Best.population[0].RSIarray[17] = 70;</t>
  </si>
  <si>
    <t>Best.population[0].MAarray[1] = 7;</t>
  </si>
  <si>
    <t>Best.population[0].ADXarray[9] = 21;</t>
  </si>
  <si>
    <t>Best.population[0].RSIarray[16] = 22;</t>
  </si>
  <si>
    <t>UM2</t>
  </si>
  <si>
    <t>TM1</t>
  </si>
  <si>
    <t>100/90</t>
  </si>
  <si>
    <t>Best.population[0].RSIarray[4] = 21;</t>
  </si>
  <si>
    <t>01.04.2013</t>
  </si>
  <si>
    <t>Best.population[0].MAarray[0] = 11;</t>
  </si>
  <si>
    <t>Best.population[0].RSIarray[10] = 27;</t>
  </si>
  <si>
    <t>Best.population[0].RSIarray[5] = 70;</t>
  </si>
  <si>
    <t>Best.population[0].RSIarray[9] = 8;</t>
  </si>
  <si>
    <t>Best.population[0].MAarray[4] = 14;</t>
  </si>
  <si>
    <t>Best.population[0].ADXarray[10] = 14;</t>
  </si>
  <si>
    <t>Best.population[0].RSIarray[12] = 7;</t>
  </si>
  <si>
    <t>Best.population[0].MACDarray[0] = 14;</t>
  </si>
  <si>
    <t>Best.population[0].tree[2] = 5;</t>
  </si>
  <si>
    <t>Best.population[0].RSIarray[11] = 71;</t>
  </si>
  <si>
    <t>Best.population[0].MAarray[3] = 14;</t>
  </si>
  <si>
    <t>Best.population[0].ADXarray[11] = 30;</t>
  </si>
  <si>
    <t>Best.population[0].MACDarray[1] = 27;</t>
  </si>
  <si>
    <t>Best.population[0].ADXarray[6] = 6;</t>
  </si>
  <si>
    <t>Best.population[0].RSIarray[8] = 73;</t>
  </si>
  <si>
    <t>UN1</t>
  </si>
  <si>
    <t>TN1</t>
  </si>
  <si>
    <t>01.02.2017</t>
  </si>
  <si>
    <t>Best.population[0].MAarray[2] = 7;</t>
  </si>
  <si>
    <t>Best.population[0].RSIarray[6] = 7;</t>
  </si>
  <si>
    <t>Best.population[0].MACDarray[6] = 10;</t>
  </si>
  <si>
    <t>Best.population[0].MAarray[3] = 6;</t>
  </si>
  <si>
    <t>Best.population[0].RSIarray[5] = 78;</t>
  </si>
  <si>
    <t>Best.population[0].ADXarray[2] = 13;</t>
  </si>
  <si>
    <t>Best.population[0].RSIarray[9] = 7;</t>
  </si>
  <si>
    <t>UN2</t>
  </si>
  <si>
    <t>TN2</t>
  </si>
  <si>
    <t>Best.population[0].MACDarray[10] = 23;</t>
  </si>
  <si>
    <t>Best.population[0].ADXarray[7] = 27;</t>
  </si>
  <si>
    <t>Best.population[0].tree[2] = 7;</t>
  </si>
  <si>
    <t>Best.population[0].tree[3] = 1;</t>
  </si>
  <si>
    <t>TR2</t>
  </si>
  <si>
    <t>Com100</t>
  </si>
  <si>
    <t>Brak S8</t>
  </si>
  <si>
    <t>Parametry AG:</t>
  </si>
  <si>
    <t>1, 10, 5, 0.8,0.1,10080,true,D'2015.06.19 0:00:00',D'2015.08.19 0:00:00',30,100,0.1, prowizja 10</t>
  </si>
  <si>
    <t>Testy uzupełniające do wyboru strategii, które będą testowane w czasie rzeczywistym</t>
  </si>
  <si>
    <t>lt</t>
  </si>
  <si>
    <t>d</t>
  </si>
  <si>
    <t>m</t>
  </si>
  <si>
    <t>?</t>
  </si>
  <si>
    <t>s</t>
  </si>
  <si>
    <t>Konto</t>
  </si>
  <si>
    <t>NoOpt1</t>
  </si>
  <si>
    <t>NoOpt2</t>
  </si>
  <si>
    <t>NoOpt3</t>
  </si>
  <si>
    <t>TimeOpt1</t>
  </si>
  <si>
    <t>TimeOpt2</t>
  </si>
  <si>
    <t>TimeOpt3</t>
  </si>
  <si>
    <t>ResOpt1</t>
  </si>
  <si>
    <t>ResOpt2</t>
  </si>
  <si>
    <t>ResOpt3</t>
  </si>
  <si>
    <t>Login</t>
  </si>
  <si>
    <t>Hasło</t>
  </si>
  <si>
    <t>magisterkasuck1</t>
  </si>
  <si>
    <t>magisterkaforex@wp.pl</t>
  </si>
  <si>
    <t>Hasło MT</t>
  </si>
  <si>
    <t>Hasło do podglądu</t>
  </si>
  <si>
    <t>Admiral markets logowanie do gabinetu inwestora</t>
  </si>
  <si>
    <t>Logowanie na konta MT5</t>
  </si>
  <si>
    <t>uzd6nsUT</t>
  </si>
  <si>
    <t>aaphasz9</t>
  </si>
  <si>
    <t>v9gwqKcQ</t>
  </si>
  <si>
    <t>5Zs4Kd3s</t>
  </si>
  <si>
    <t>wBB4p1um</t>
  </si>
  <si>
    <t>pU835Td6</t>
  </si>
  <si>
    <t>R83QA1ke</t>
  </si>
  <si>
    <t>kxb2YHMw</t>
  </si>
  <si>
    <t>u7hSAp4m</t>
  </si>
  <si>
    <t>BPRDy8xR</t>
  </si>
  <si>
    <t>e3N2pmsR</t>
  </si>
  <si>
    <t>1zFs263d</t>
  </si>
  <si>
    <t>Ew2mbBDR</t>
  </si>
  <si>
    <t>phFV5Qac</t>
  </si>
  <si>
    <t>9ZvnXfpE</t>
  </si>
  <si>
    <t>e26hkcNF</t>
  </si>
  <si>
    <t>RBRZ7MUk</t>
  </si>
  <si>
    <t>t7vM3SxF</t>
  </si>
  <si>
    <t>S11</t>
  </si>
  <si>
    <t>Best.population[0].MACDarray[10] = 27;</t>
  </si>
  <si>
    <t>S12</t>
  </si>
  <si>
    <t>Best.population[0].MACDarray[4] = 27;</t>
  </si>
  <si>
    <t>S13</t>
  </si>
  <si>
    <t>S14</t>
  </si>
  <si>
    <t>S15</t>
  </si>
  <si>
    <t>S16</t>
  </si>
  <si>
    <t>S17</t>
  </si>
  <si>
    <t>S18</t>
  </si>
  <si>
    <t>S19</t>
  </si>
  <si>
    <t>S20</t>
  </si>
  <si>
    <t>Best.population[0].ADXarray[6] = 5;</t>
  </si>
  <si>
    <t>Admiralsuck1</t>
  </si>
  <si>
    <t>666adams666@wp.pl</t>
  </si>
  <si>
    <t>8zrmHXNb</t>
  </si>
  <si>
    <t>eTRhY778</t>
  </si>
  <si>
    <t>797N1QVq</t>
  </si>
  <si>
    <t>e7q6NmX2</t>
  </si>
  <si>
    <t>rpqp6rF5</t>
  </si>
  <si>
    <t>r48eeF9n</t>
  </si>
  <si>
    <t>cbWWWfw7</t>
  </si>
  <si>
    <t>5k3Z1h7s</t>
  </si>
  <si>
    <t>50-50-0,2-0,02</t>
  </si>
  <si>
    <t>50-50-0,2-0,06</t>
  </si>
  <si>
    <t>50-50-0,2-0,1</t>
  </si>
  <si>
    <t>50-50-0,6-0,02</t>
  </si>
  <si>
    <t>50-50-0,6-0,06</t>
  </si>
  <si>
    <t>50-50-0,6-0,1</t>
  </si>
  <si>
    <t>50-50-1-0,02</t>
  </si>
  <si>
    <t>50-50-1-0,06</t>
  </si>
  <si>
    <t>50-50-1-0,1</t>
  </si>
  <si>
    <t>CallGAScript (EURUSD,H1)</t>
  </si>
  <si>
    <t>AGpar1</t>
  </si>
  <si>
    <t>AGpar2</t>
  </si>
  <si>
    <t>AGpar3</t>
  </si>
  <si>
    <t>AGpar4</t>
  </si>
  <si>
    <t>RealTimeOpt</t>
  </si>
  <si>
    <t>RD2Ats3v</t>
  </si>
  <si>
    <t>4cys2tVY</t>
  </si>
  <si>
    <t>IP</t>
  </si>
  <si>
    <t>NL</t>
  </si>
  <si>
    <t>CD</t>
  </si>
  <si>
    <t>KM</t>
  </si>
  <si>
    <t>RG</t>
  </si>
  <si>
    <t>KF</t>
  </si>
  <si>
    <t>Średnia</t>
  </si>
  <si>
    <t>Odchylenie</t>
  </si>
  <si>
    <t>10-10-02-002</t>
  </si>
  <si>
    <t>10-20-02-002</t>
  </si>
  <si>
    <t>10-50-02-002</t>
  </si>
  <si>
    <t>20-10-02-002</t>
  </si>
  <si>
    <t>20-20-02-002</t>
  </si>
  <si>
    <t>20-50-02-002</t>
  </si>
  <si>
    <t>50-10-02-002</t>
  </si>
  <si>
    <t>50-20-02-002</t>
  </si>
  <si>
    <t>IH</t>
  </si>
  <si>
    <t>DP</t>
  </si>
  <si>
    <t>IO</t>
  </si>
  <si>
    <t>HL</t>
  </si>
  <si>
    <t>NE</t>
  </si>
  <si>
    <t>GF</t>
  </si>
  <si>
    <t>EL</t>
  </si>
  <si>
    <t>QH</t>
  </si>
  <si>
    <t>OE</t>
  </si>
  <si>
    <t>MD</t>
  </si>
  <si>
    <t>HO</t>
  </si>
  <si>
    <t>JE</t>
  </si>
  <si>
    <t>QI</t>
  </si>
  <si>
    <t>EI</t>
  </si>
  <si>
    <t>QJ</t>
  </si>
  <si>
    <t>RS</t>
  </si>
  <si>
    <t>HQ</t>
  </si>
  <si>
    <t>DQ</t>
  </si>
  <si>
    <t>RD</t>
  </si>
  <si>
    <t>DF</t>
  </si>
  <si>
    <t>CG</t>
  </si>
  <si>
    <t>20-20-02-006</t>
  </si>
  <si>
    <t>20-20-02-01</t>
  </si>
  <si>
    <t>20-20-06-002</t>
  </si>
  <si>
    <t>20-20-06-006</t>
  </si>
  <si>
    <t>20-20-06-01</t>
  </si>
  <si>
    <t>20-20-1-002</t>
  </si>
  <si>
    <t>20-20-01-006</t>
  </si>
  <si>
    <t>20-20-1-01</t>
  </si>
  <si>
    <t>DL</t>
  </si>
  <si>
    <t>QL</t>
  </si>
  <si>
    <t>Wynik przebiegu 6:   5395.500000</t>
  </si>
  <si>
    <t>Wynik przebiegu 7:   5395.500000</t>
  </si>
  <si>
    <t>LP</t>
  </si>
  <si>
    <t>Wynik przebiegu 16:   5395.500000</t>
  </si>
  <si>
    <t>MR</t>
  </si>
  <si>
    <t>OI</t>
  </si>
  <si>
    <t>Wynik przebiegu 19:   5395.500000</t>
  </si>
  <si>
    <t>KJ</t>
  </si>
  <si>
    <t>Wynik przebiegu 33:   5395.500000</t>
  </si>
  <si>
    <t>ND</t>
  </si>
  <si>
    <t>CH</t>
  </si>
  <si>
    <t>Wynik przebiegu 43:   5395.500000</t>
  </si>
  <si>
    <t>Wynik przebiegu 44:   5395.500000</t>
  </si>
  <si>
    <t>RQ</t>
  </si>
  <si>
    <t>EH</t>
  </si>
  <si>
    <t>CQ</t>
  </si>
  <si>
    <t>Wynik przebiegu 51:   5395.500000</t>
  </si>
  <si>
    <t>MO</t>
  </si>
  <si>
    <t>GN</t>
  </si>
  <si>
    <t>Wynik przebiegu 61:   5395.500000</t>
  </si>
  <si>
    <t>HM</t>
  </si>
  <si>
    <t>QM</t>
  </si>
  <si>
    <t>DK</t>
  </si>
  <si>
    <t>Wynik przebiegu 70:   5395.500000</t>
  </si>
  <si>
    <t>RP</t>
  </si>
  <si>
    <t>PO</t>
  </si>
  <si>
    <t>Wynik przebiegu 78:   5395.500000</t>
  </si>
  <si>
    <t>JP</t>
  </si>
  <si>
    <t>KR</t>
  </si>
  <si>
    <t>NF</t>
  </si>
  <si>
    <t>LQ</t>
  </si>
  <si>
    <t>QN</t>
  </si>
  <si>
    <t>CI</t>
  </si>
  <si>
    <t>Wynik przebiegu 9:   5395.500000</t>
  </si>
  <si>
    <t>NP</t>
  </si>
  <si>
    <t>QG</t>
  </si>
  <si>
    <t>JF</t>
  </si>
  <si>
    <t>Wynik przebiegu 30:   5395.500000</t>
  </si>
  <si>
    <t>FJ</t>
  </si>
  <si>
    <t>Wynik przebiegu 35:   5395.500000</t>
  </si>
  <si>
    <t>GR</t>
  </si>
  <si>
    <t>JM</t>
  </si>
  <si>
    <t>Wynik przebiegu 56:   5395.500000</t>
  </si>
  <si>
    <t>EG</t>
  </si>
  <si>
    <t>Wynik przebiegu 74:   5395.500000</t>
  </si>
  <si>
    <t>Wynik przebiegu 75:   5395.500000</t>
  </si>
  <si>
    <t>HR</t>
  </si>
  <si>
    <t>Wynik przebiegu 82:   5395.500000</t>
  </si>
  <si>
    <t>NI</t>
  </si>
  <si>
    <t>Wynik przebiegu 92:   5395.500000</t>
  </si>
  <si>
    <t>Wynik przebiegu 94:   5395.500000</t>
  </si>
  <si>
    <t>Wynik przebiegu 2:   5395.500000</t>
  </si>
  <si>
    <t>IE</t>
  </si>
  <si>
    <t>QD</t>
  </si>
  <si>
    <t>EM</t>
  </si>
  <si>
    <t>RO</t>
  </si>
  <si>
    <t>Wynik przebiegu 37:   5395.500000</t>
  </si>
  <si>
    <t>ER</t>
  </si>
  <si>
    <t>IK</t>
  </si>
  <si>
    <t>Wynik przebiegu 46:   5395.500000</t>
  </si>
  <si>
    <t>GS</t>
  </si>
  <si>
    <t>CS</t>
  </si>
  <si>
    <t>GK</t>
  </si>
  <si>
    <t>MP</t>
  </si>
  <si>
    <t>ED</t>
  </si>
  <si>
    <t>Wynik przebiegu 89:   5395.500000</t>
  </si>
  <si>
    <t>Wynik przebiegu 93:   5395.500000</t>
  </si>
  <si>
    <t>Wynik przebiegu 77:   5395.500000</t>
  </si>
  <si>
    <t>Wynik przebiegu 90:   5395.500000</t>
  </si>
  <si>
    <t>KN</t>
  </si>
  <si>
    <t>Wynik przebiegu 42:   5395.500000</t>
  </si>
  <si>
    <t>KG</t>
  </si>
  <si>
    <t>Wynik przebiegu 52:   5395.500000</t>
  </si>
  <si>
    <t>EP</t>
  </si>
  <si>
    <t>Wynik przebiegu 15:   5395.500000</t>
  </si>
  <si>
    <t>Wynik przebiegu 55:   5395.500000</t>
  </si>
  <si>
    <t>GJ</t>
  </si>
  <si>
    <t>Wynik przebiegu 79:   5395.500000</t>
  </si>
  <si>
    <t>IS</t>
  </si>
  <si>
    <t>OK</t>
  </si>
  <si>
    <t>DN</t>
  </si>
  <si>
    <t>ON</t>
  </si>
  <si>
    <t>13:56:01.989</t>
  </si>
  <si>
    <t>Wynik przebiegu 0:   5251.000000</t>
  </si>
  <si>
    <t>13:56:50.271</t>
  </si>
  <si>
    <t>Wynik przebiegu 1:   5441.399902</t>
  </si>
  <si>
    <t>13:57:36.182</t>
  </si>
  <si>
    <t>FF</t>
  </si>
  <si>
    <t>13:58:22.280</t>
  </si>
  <si>
    <t>Wynik przebiegu 3:   5618.399902</t>
  </si>
  <si>
    <t>13:59:08.238</t>
  </si>
  <si>
    <t>Wynik przebiegu 4:   5516.799805</t>
  </si>
  <si>
    <t>13:59:55.194</t>
  </si>
  <si>
    <t>Wynik przebiegu 5:   5807.000000</t>
  </si>
  <si>
    <t>14:00:41.136</t>
  </si>
  <si>
    <t>14:01:27.047</t>
  </si>
  <si>
    <t>14:02:13.706</t>
  </si>
  <si>
    <t>Wynik przebiegu 8:   5466.899902</t>
  </si>
  <si>
    <t>14:02:59.602</t>
  </si>
  <si>
    <t>14:03:45.544</t>
  </si>
  <si>
    <t>Wynik przebiegu 10:   5503.500000</t>
  </si>
  <si>
    <t>14:04:33.171</t>
  </si>
  <si>
    <t>Wynik przebiegu 11:   5598.500000</t>
  </si>
  <si>
    <t>EN</t>
  </si>
  <si>
    <t>14:05:19.752</t>
  </si>
  <si>
    <t>Wynik przebiegu 12:   5802.299805</t>
  </si>
  <si>
    <t>14:06:06.178</t>
  </si>
  <si>
    <t>Wynik przebiegu 13:   5689.399902</t>
  </si>
  <si>
    <t>14:06:53.820</t>
  </si>
  <si>
    <t>Wynik przebiegu 14:   5538.000000</t>
  </si>
  <si>
    <t>14:07:39.747</t>
  </si>
  <si>
    <t>14:08:25.658</t>
  </si>
  <si>
    <t>14:09:11.569</t>
  </si>
  <si>
    <t>Wynik przebiegu 17:   5641.899902</t>
  </si>
  <si>
    <t>14:09:58.634</t>
  </si>
  <si>
    <t>Wynik przebiegu 18:   5361.899902</t>
  </si>
  <si>
    <t>14:10:45.637</t>
  </si>
  <si>
    <t>14:11:31.672</t>
  </si>
  <si>
    <t>Wynik przebiegu 20:   5579.600098</t>
  </si>
  <si>
    <t>14:12:19.003</t>
  </si>
  <si>
    <t>Wynik przebiegu 21:   5721.899902</t>
  </si>
  <si>
    <t>14:13:05.054</t>
  </si>
  <si>
    <t>Wynik przebiegu 22:   5448.600098</t>
  </si>
  <si>
    <t>14:13:51.121</t>
  </si>
  <si>
    <t>Wynik przebiegu 23:   5430.899902</t>
  </si>
  <si>
    <t>14:14:37.079</t>
  </si>
  <si>
    <t>Wynik przebiegu 24:   5656.700195</t>
  </si>
  <si>
    <t>14:15:24.940</t>
  </si>
  <si>
    <t>Wynik przebiegu 25:   5572.799805</t>
  </si>
  <si>
    <t>14:16:10.866</t>
  </si>
  <si>
    <t>Wynik przebiegu 26:   5559.500000</t>
  </si>
  <si>
    <t>14:16:56.949</t>
  </si>
  <si>
    <t>Wynik przebiegu 27:   5433.200195</t>
  </si>
  <si>
    <t>14:17:44.841</t>
  </si>
  <si>
    <t>Wynik przebiegu 28:   5553.899902</t>
  </si>
  <si>
    <t>14:18:33.248</t>
  </si>
  <si>
    <t>Wynik przebiegu 29:   5502.299805</t>
  </si>
  <si>
    <t>14:19:19.174</t>
  </si>
  <si>
    <t>14:20:05.693</t>
  </si>
  <si>
    <t>Wynik przebiegu 31:   5408.600098</t>
  </si>
  <si>
    <t>LS</t>
  </si>
  <si>
    <t>14:20:52.961</t>
  </si>
  <si>
    <t>Wynik przebiegu 32:   5505.799805</t>
  </si>
  <si>
    <t>14:21:39.013</t>
  </si>
  <si>
    <t>14:22:25.345</t>
  </si>
  <si>
    <t>Wynik przebiegu 34:   5273.700195</t>
  </si>
  <si>
    <t>14:23:11.271</t>
  </si>
  <si>
    <t>14:23:59.195</t>
  </si>
  <si>
    <t>Wynik przebiegu 36:   5661.200195</t>
  </si>
  <si>
    <t>14:24:45.152</t>
  </si>
  <si>
    <t>14:25:32.545</t>
  </si>
  <si>
    <t>Wynik przebiegu 38:   5380.899902</t>
  </si>
  <si>
    <t>14:26:19.096</t>
  </si>
  <si>
    <t>Wynik przebiegu 39:   5327.399902</t>
  </si>
  <si>
    <t>14:27:07.315</t>
  </si>
  <si>
    <t>Wynik przebiegu 40:   5431.100098</t>
  </si>
  <si>
    <t>JK</t>
  </si>
  <si>
    <t>14:27:53.226</t>
  </si>
  <si>
    <t>Wynik przebiegu 41:   5395.500000</t>
  </si>
  <si>
    <t>14:28:39.153</t>
  </si>
  <si>
    <t>14:29:25.064</t>
  </si>
  <si>
    <t>14:30:10.959</t>
  </si>
  <si>
    <t>14:31:01.253</t>
  </si>
  <si>
    <t>Wynik przebiegu 45:   5361.700195</t>
  </si>
  <si>
    <t>14:31:47.554</t>
  </si>
  <si>
    <t>14:32:33.559</t>
  </si>
  <si>
    <t>Wynik przebiegu 47:   5685.100098</t>
  </si>
  <si>
    <t>14:33:20.718</t>
  </si>
  <si>
    <t>Wynik przebiegu 48:   5545.100098</t>
  </si>
  <si>
    <t>14:34:07.876</t>
  </si>
  <si>
    <t>Wynik przebiegu 49:   5384.100098</t>
  </si>
  <si>
    <t>14:34:57.609</t>
  </si>
  <si>
    <t>Wynik przebiegu 50:   5340.600098</t>
  </si>
  <si>
    <t>14:35:43.567</t>
  </si>
  <si>
    <t>14:36:29.462</t>
  </si>
  <si>
    <t>14:37:17.698</t>
  </si>
  <si>
    <t>Wynik przebiegu 53:   5426.000000</t>
  </si>
  <si>
    <t>14:38:05.761</t>
  </si>
  <si>
    <t>Wynik przebiegu 54:   5421.200195</t>
  </si>
  <si>
    <t>14:38:51.703</t>
  </si>
  <si>
    <t>14:39:37.599</t>
  </si>
  <si>
    <t>14:40:24.726</t>
  </si>
  <si>
    <t>Wynik przebiegu 57:   5761.100098</t>
  </si>
  <si>
    <t>14:41:11.963</t>
  </si>
  <si>
    <t>Wynik przebiegu 58:   5680.299805</t>
  </si>
  <si>
    <t>14:41:59.340</t>
  </si>
  <si>
    <t>Wynik przebiegu 59:   5512.799805</t>
  </si>
  <si>
    <t>14:42:49.370</t>
  </si>
  <si>
    <t>Wynik przebiegu 60:   5602.000000</t>
  </si>
  <si>
    <t>14:43:35.249</t>
  </si>
  <si>
    <t>14:44:21.878</t>
  </si>
  <si>
    <t>Wynik przebiegu 62:   5485.100098</t>
  </si>
  <si>
    <t>14:45:07.851</t>
  </si>
  <si>
    <t>Wynik przebiegu 63:   5476.399902</t>
  </si>
  <si>
    <t>14:45:53.746</t>
  </si>
  <si>
    <t>Wynik przebiegu 64:   5549.600098</t>
  </si>
  <si>
    <t>14:46:39.969</t>
  </si>
  <si>
    <t>Wynik przebiegu 65:   5413.200195</t>
  </si>
  <si>
    <t>14:47:26.005</t>
  </si>
  <si>
    <t>Wynik przebiegu 66:   5955.799805</t>
  </si>
  <si>
    <t>14:48:15.192</t>
  </si>
  <si>
    <t>Wynik przebiegu 67:   5471.600098</t>
  </si>
  <si>
    <t>14:49:01.150</t>
  </si>
  <si>
    <t>Wynik przebiegu 68:   5703.799805</t>
  </si>
  <si>
    <t>14:49:47.123</t>
  </si>
  <si>
    <t>Wynik przebiegu 69:   5564.399902</t>
  </si>
  <si>
    <t>14:50:33.081</t>
  </si>
  <si>
    <t>14:51:19.007</t>
  </si>
  <si>
    <t>Wynik przebiegu 71:   5439.000000</t>
  </si>
  <si>
    <t>14:52:07.648</t>
  </si>
  <si>
    <t>Wynik przebiegu 72:   5437.700195</t>
  </si>
  <si>
    <t>14:52:56.070</t>
  </si>
  <si>
    <t>Wynik przebiegu 73:   5359.500000</t>
  </si>
  <si>
    <t>EJ</t>
  </si>
  <si>
    <t>14:53:41.966</t>
  </si>
  <si>
    <t>14:54:27.877</t>
  </si>
  <si>
    <t>14:55:14.583</t>
  </si>
  <si>
    <t>Wynik przebiegu 76:   5293.799805</t>
  </si>
  <si>
    <t>14:56:00.478</t>
  </si>
  <si>
    <t>14:56:46.467</t>
  </si>
  <si>
    <t>14:57:32.378</t>
  </si>
  <si>
    <t>14:58:19.319</t>
  </si>
  <si>
    <t>Wynik przebiegu 80:   5399.899902</t>
  </si>
  <si>
    <t>14:59:05.401</t>
  </si>
  <si>
    <t>Wynik przebiegu 81:   5572.700195</t>
  </si>
  <si>
    <t>14:59:51.328</t>
  </si>
  <si>
    <t>15:00:38.362</t>
  </si>
  <si>
    <t>Wynik przebiegu 83:   5422.299805</t>
  </si>
  <si>
    <t>15:01:24.787</t>
  </si>
  <si>
    <t>Wynik przebiegu 84:   5485.100098</t>
  </si>
  <si>
    <t>15:02:14.208</t>
  </si>
  <si>
    <t>Wynik przebiegu 85:   5443.600098</t>
  </si>
  <si>
    <t>15:03:02.490</t>
  </si>
  <si>
    <t>Wynik przebiegu 86:   5533.299805</t>
  </si>
  <si>
    <t>15:03:50.117</t>
  </si>
  <si>
    <t>Wynik przebiegu 87:   5344.399902</t>
  </si>
  <si>
    <t>15:04:36.683</t>
  </si>
  <si>
    <t>Wynik przebiegu 88:   5475.899902</t>
  </si>
  <si>
    <t>15:05:22.610</t>
  </si>
  <si>
    <t>15:06:08.583</t>
  </si>
  <si>
    <t>15:06:55.352</t>
  </si>
  <si>
    <t>Wynik przebiegu 91:   5645.399902</t>
  </si>
  <si>
    <t>15:07:41.294</t>
  </si>
  <si>
    <t>15:08:27.392</t>
  </si>
  <si>
    <t>15:09:13.381</t>
  </si>
  <si>
    <t>15:10:00.134</t>
  </si>
  <si>
    <t>Wynik przebiegu 95:   5441.500000</t>
  </si>
  <si>
    <t>15:10:48.588</t>
  </si>
  <si>
    <t>Wynik przebiegu 96:   5539.200195</t>
  </si>
  <si>
    <t>15:11:35.404</t>
  </si>
  <si>
    <t>Wynik przebiegu 97:   5448.100098</t>
  </si>
  <si>
    <t>15:12:22.219</t>
  </si>
  <si>
    <t>Wynik przebiegu 98:   5576.700195</t>
  </si>
  <si>
    <t>15:13:11.718</t>
  </si>
  <si>
    <t>Wynik przebiegu 99:   5285.200195</t>
  </si>
  <si>
    <t>50-50-02-002</t>
  </si>
  <si>
    <t>S21</t>
  </si>
  <si>
    <t>S22</t>
  </si>
  <si>
    <t>max zmiana</t>
  </si>
  <si>
    <t>Wynik U</t>
  </si>
  <si>
    <t>Wynik T</t>
  </si>
  <si>
    <t>od23</t>
  </si>
  <si>
    <t>skon na 7</t>
  </si>
  <si>
    <t>Wynik T1</t>
  </si>
  <si>
    <t>Wynik T2</t>
  </si>
  <si>
    <t>od11</t>
  </si>
  <si>
    <t>skon na 26</t>
  </si>
  <si>
    <t>skon na 23</t>
  </si>
  <si>
    <t>Bardzo dużo dołowało w końcówce o kilkaset dolarów</t>
  </si>
  <si>
    <t>14/7</t>
  </si>
  <si>
    <t>Zysk suma [USD]</t>
  </si>
  <si>
    <t>Zysk suma [pkt]</t>
  </si>
  <si>
    <t>`</t>
  </si>
  <si>
    <t>UR2/TM2</t>
  </si>
  <si>
    <t>UR2/TN1</t>
  </si>
  <si>
    <t>UM1/TR1</t>
  </si>
  <si>
    <t>UM1/TN1</t>
  </si>
  <si>
    <t>UN1/TR1</t>
  </si>
  <si>
    <t>UN1/TM2</t>
  </si>
  <si>
    <t>Maksymalny zysk [pkt]</t>
  </si>
  <si>
    <t>Maksymalna strata [pkt]</t>
  </si>
  <si>
    <t>Mediana zysku [pkt]</t>
  </si>
  <si>
    <t>Odchylenie standardowe zysku[pkt]</t>
  </si>
  <si>
    <t>Uczone na/testowane na</t>
  </si>
  <si>
    <t>f</t>
  </si>
  <si>
    <t>l</t>
  </si>
  <si>
    <t>t</t>
  </si>
  <si>
    <t>z</t>
  </si>
  <si>
    <t>ag</t>
  </si>
  <si>
    <t>am</t>
  </si>
  <si>
    <t>Średni zysk/strata - zbiór T [pkt]</t>
  </si>
  <si>
    <t>Średni zysk/strata - zbiór U [pkt]</t>
  </si>
  <si>
    <t>Średni zysk/strata - AG [pkt]</t>
  </si>
  <si>
    <t>-</t>
  </si>
  <si>
    <t>UD1/TR</t>
  </si>
  <si>
    <t>UM1/TD</t>
  </si>
  <si>
    <t>UM1/TR</t>
  </si>
  <si>
    <t>UR1/TR</t>
  </si>
  <si>
    <t>UR2/TR</t>
  </si>
  <si>
    <t>UM1/TM</t>
  </si>
  <si>
    <t>UM2/TM</t>
  </si>
  <si>
    <t>UD1/TD</t>
  </si>
  <si>
    <t>UD2/TD</t>
  </si>
  <si>
    <t>UD1/TM</t>
  </si>
  <si>
    <t>UR2/TM</t>
  </si>
  <si>
    <t>UR2/TD</t>
  </si>
  <si>
    <t>aq</t>
  </si>
  <si>
    <t>au</t>
  </si>
  <si>
    <t>ay</t>
  </si>
  <si>
    <t>bc</t>
  </si>
  <si>
    <t>bg</t>
  </si>
  <si>
    <t>bk</t>
  </si>
  <si>
    <t>2716/3792</t>
  </si>
  <si>
    <t>5232/2961</t>
  </si>
  <si>
    <t>2626/3792</t>
  </si>
  <si>
    <t>1.11756</t>
  </si>
  <si>
    <t>1.11373</t>
  </si>
  <si>
    <t>1.36551</t>
  </si>
  <si>
    <t>1.28451</t>
  </si>
  <si>
    <t>1.09750</t>
  </si>
  <si>
    <t>1.08669</t>
  </si>
  <si>
    <t>1.15334</t>
  </si>
  <si>
    <t>1.33386</t>
  </si>
  <si>
    <t>1.37858</t>
  </si>
  <si>
    <t>1.11916</t>
  </si>
  <si>
    <t>1.06331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</si>
</sst>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strike/>
      <sz val="11"/>
      <color theme="1"/>
      <name val="Calibri"/>
      <family val="2"/>
      <charset val="238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 diagonalDown="1">
      <left/>
      <right/>
      <top/>
      <bottom/>
      <diagonal style="thin">
        <color auto="1"/>
      </diagonal>
    </border>
    <border diagonalDown="1">
      <left style="thin">
        <color indexed="64"/>
      </left>
      <right/>
      <top style="thin">
        <color indexed="64"/>
      </top>
      <bottom/>
      <diagonal style="thin">
        <color auto="1"/>
      </diagonal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 diagonalDown="1">
      <left/>
      <right/>
      <top/>
      <bottom style="thin">
        <color indexed="64"/>
      </bottom>
      <diagonal style="thin">
        <color auto="1"/>
      </diagonal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49">
    <xf numFmtId="0" fontId="0" fillId="0" borderId="0" xfId="0"/>
    <xf numFmtId="0" fontId="0" fillId="0" borderId="0" xfId="0" applyFill="1"/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4" borderId="1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0" fillId="4" borderId="13" xfId="0" applyFill="1" applyBorder="1" applyAlignment="1">
      <alignment horizontal="center" vertical="center"/>
    </xf>
    <xf numFmtId="0" fontId="0" fillId="4" borderId="14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13" xfId="0" applyFill="1" applyBorder="1" applyAlignment="1">
      <alignment horizontal="center" vertical="center"/>
    </xf>
    <xf numFmtId="0" fontId="0" fillId="5" borderId="14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5" borderId="15" xfId="0" applyFill="1" applyBorder="1" applyAlignment="1">
      <alignment horizontal="center" vertical="center"/>
    </xf>
    <xf numFmtId="0" fontId="0" fillId="5" borderId="16" xfId="0" applyFill="1" applyBorder="1" applyAlignment="1">
      <alignment horizontal="center" vertical="center"/>
    </xf>
    <xf numFmtId="0" fontId="0" fillId="5" borderId="17" xfId="0" applyFill="1" applyBorder="1" applyAlignment="1">
      <alignment horizontal="center" vertical="center"/>
    </xf>
    <xf numFmtId="0" fontId="0" fillId="4" borderId="18" xfId="0" applyFill="1" applyBorder="1" applyAlignment="1">
      <alignment horizontal="center" vertical="center"/>
    </xf>
    <xf numFmtId="0" fontId="0" fillId="4" borderId="19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0" xfId="0" applyFill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2" borderId="0" xfId="0" applyFill="1"/>
    <xf numFmtId="0" fontId="0" fillId="0" borderId="0" xfId="0" applyAlignment="1">
      <alignment horizontal="center" vertical="center"/>
    </xf>
    <xf numFmtId="0" fontId="2" fillId="0" borderId="1" xfId="0" applyFont="1" applyBorder="1"/>
    <xf numFmtId="0" fontId="0" fillId="4" borderId="1" xfId="0" applyFill="1" applyBorder="1" applyAlignment="1">
      <alignment horizontal="center" vertical="center"/>
    </xf>
    <xf numFmtId="0" fontId="0" fillId="8" borderId="0" xfId="0" applyFill="1"/>
    <xf numFmtId="0" fontId="0" fillId="4" borderId="1" xfId="0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" fontId="0" fillId="0" borderId="0" xfId="0" applyNumberFormat="1"/>
    <xf numFmtId="2" fontId="0" fillId="0" borderId="20" xfId="0" applyNumberFormat="1" applyBorder="1"/>
    <xf numFmtId="2" fontId="0" fillId="4" borderId="21" xfId="0" applyNumberFormat="1" applyFill="1" applyBorder="1" applyAlignment="1">
      <alignment horizontal="center" vertical="center"/>
    </xf>
    <xf numFmtId="0" fontId="0" fillId="4" borderId="23" xfId="0" applyFill="1" applyBorder="1" applyAlignment="1">
      <alignment horizontal="center" vertical="center"/>
    </xf>
    <xf numFmtId="0" fontId="0" fillId="4" borderId="22" xfId="0" applyFill="1" applyBorder="1" applyAlignment="1">
      <alignment horizontal="center" vertical="center"/>
    </xf>
    <xf numFmtId="2" fontId="0" fillId="4" borderId="24" xfId="0" applyNumberFormat="1" applyFill="1" applyBorder="1" applyAlignment="1">
      <alignment horizontal="center" vertical="center"/>
    </xf>
    <xf numFmtId="2" fontId="0" fillId="4" borderId="1" xfId="0" applyNumberFormat="1" applyFill="1" applyBorder="1" applyAlignment="1">
      <alignment horizontal="center" vertical="center"/>
    </xf>
    <xf numFmtId="2" fontId="0" fillId="5" borderId="1" xfId="0" applyNumberForma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25" xfId="0" applyFill="1" applyBorder="1" applyAlignment="1">
      <alignment horizontal="center" vertical="center"/>
    </xf>
    <xf numFmtId="0" fontId="0" fillId="4" borderId="25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0" fontId="0" fillId="4" borderId="27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4" borderId="26" xfId="0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4" borderId="28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2" borderId="0" xfId="0" applyFill="1" applyAlignment="1">
      <alignment horizontal="left" vertical="center"/>
    </xf>
    <xf numFmtId="16" fontId="0" fillId="2" borderId="0" xfId="0" quotePrefix="1" applyNumberFormat="1" applyFill="1"/>
    <xf numFmtId="0" fontId="0" fillId="9" borderId="0" xfId="0" applyFill="1"/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2" fontId="0" fillId="0" borderId="0" xfId="0" applyNumberFormat="1" applyAlignment="1">
      <alignment horizontal="left" vertical="center"/>
    </xf>
    <xf numFmtId="2" fontId="0" fillId="0" borderId="0" xfId="0" applyNumberFormat="1" applyFill="1"/>
    <xf numFmtId="2" fontId="0" fillId="0" borderId="0" xfId="0" applyNumberFormat="1" applyFill="1" applyBorder="1" applyAlignment="1">
      <alignment horizontal="center" vertical="center"/>
    </xf>
    <xf numFmtId="2" fontId="0" fillId="0" borderId="2" xfId="0" applyNumberFormat="1" applyFill="1" applyBorder="1" applyAlignment="1">
      <alignment horizontal="center" vertical="center"/>
    </xf>
    <xf numFmtId="2" fontId="0" fillId="0" borderId="3" xfId="0" applyNumberFormat="1" applyFill="1" applyBorder="1" applyAlignment="1">
      <alignment horizontal="center" vertical="center"/>
    </xf>
    <xf numFmtId="2" fontId="0" fillId="0" borderId="29" xfId="0" applyNumberFormat="1" applyFill="1" applyBorder="1" applyAlignment="1">
      <alignment horizontal="center" vertical="center"/>
    </xf>
    <xf numFmtId="2" fontId="0" fillId="9" borderId="0" xfId="0" applyNumberFormat="1" applyFill="1"/>
    <xf numFmtId="2" fontId="0" fillId="2" borderId="0" xfId="0" applyNumberFormat="1" applyFill="1"/>
    <xf numFmtId="2" fontId="0" fillId="2" borderId="0" xfId="0" quotePrefix="1" applyNumberFormat="1" applyFill="1"/>
    <xf numFmtId="1" fontId="0" fillId="5" borderId="1" xfId="0" applyNumberFormat="1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 vertical="center"/>
    </xf>
    <xf numFmtId="1" fontId="0" fillId="5" borderId="5" xfId="0" applyNumberFormat="1" applyFill="1" applyBorder="1" applyAlignment="1">
      <alignment horizontal="center" vertical="center"/>
    </xf>
    <xf numFmtId="1" fontId="0" fillId="4" borderId="4" xfId="0" applyNumberFormat="1" applyFill="1" applyBorder="1" applyAlignment="1">
      <alignment horizontal="center" vertical="center"/>
    </xf>
    <xf numFmtId="2" fontId="0" fillId="4" borderId="4" xfId="0" applyNumberFormat="1" applyFill="1" applyBorder="1" applyAlignment="1">
      <alignment horizontal="center" vertical="center"/>
    </xf>
    <xf numFmtId="2" fontId="0" fillId="5" borderId="6" xfId="0" applyNumberFormat="1" applyFill="1" applyBorder="1"/>
    <xf numFmtId="2" fontId="0" fillId="5" borderId="7" xfId="0" applyNumberFormat="1" applyFill="1" applyBorder="1"/>
    <xf numFmtId="2" fontId="0" fillId="5" borderId="8" xfId="0" applyNumberFormat="1" applyFill="1" applyBorder="1"/>
    <xf numFmtId="2" fontId="0" fillId="5" borderId="9" xfId="0" applyNumberFormat="1" applyFill="1" applyBorder="1"/>
    <xf numFmtId="1" fontId="0" fillId="5" borderId="10" xfId="0" applyNumberFormat="1" applyFill="1" applyBorder="1"/>
    <xf numFmtId="1" fontId="0" fillId="5" borderId="11" xfId="0" applyNumberFormat="1" applyFill="1" applyBorder="1"/>
    <xf numFmtId="2" fontId="0" fillId="4" borderId="1" xfId="0" applyNumberFormat="1" applyFill="1" applyBorder="1" applyAlignment="1">
      <alignment horizontal="left" vertical="center"/>
    </xf>
    <xf numFmtId="2" fontId="0" fillId="5" borderId="1" xfId="0" applyNumberFormat="1" applyFill="1" applyBorder="1" applyAlignment="1">
      <alignment horizontal="left" vertical="center"/>
    </xf>
    <xf numFmtId="1" fontId="0" fillId="7" borderId="1" xfId="0" applyNumberFormat="1" applyFill="1" applyBorder="1" applyAlignment="1">
      <alignment horizontal="center" vertical="center"/>
    </xf>
    <xf numFmtId="1" fontId="0" fillId="10" borderId="1" xfId="0" applyNumberForma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2" fontId="0" fillId="3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7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0" fontId="0" fillId="7" borderId="4" xfId="0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7" borderId="5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1" fontId="0" fillId="0" borderId="0" xfId="0" applyNumberFormat="1"/>
    <xf numFmtId="1" fontId="0" fillId="0" borderId="29" xfId="0" applyNumberFormat="1" applyBorder="1"/>
    <xf numFmtId="1" fontId="0" fillId="0" borderId="30" xfId="0" applyNumberFormat="1" applyBorder="1"/>
  </cellXfs>
  <cellStyles count="2">
    <cellStyle name="Hiperłącze" xfId="1" builtinId="8"/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'Wyniki op'!$B$74:$B$90</c:f>
              <c:numCache>
                <c:formatCode>0</c:formatCode>
                <c:ptCount val="17"/>
                <c:pt idx="0">
                  <c:v>-350</c:v>
                </c:pt>
                <c:pt idx="1">
                  <c:v>-300</c:v>
                </c:pt>
                <c:pt idx="2">
                  <c:v>-250</c:v>
                </c:pt>
                <c:pt idx="3">
                  <c:v>-200</c:v>
                </c:pt>
                <c:pt idx="4">
                  <c:v>-150</c:v>
                </c:pt>
                <c:pt idx="5">
                  <c:v>-100</c:v>
                </c:pt>
                <c:pt idx="6">
                  <c:v>-50</c:v>
                </c:pt>
                <c:pt idx="7">
                  <c:v>0</c:v>
                </c:pt>
                <c:pt idx="8">
                  <c:v>50</c:v>
                </c:pt>
                <c:pt idx="9">
                  <c:v>100</c:v>
                </c:pt>
                <c:pt idx="10">
                  <c:v>150</c:v>
                </c:pt>
                <c:pt idx="11">
                  <c:v>200</c:v>
                </c:pt>
                <c:pt idx="12">
                  <c:v>250</c:v>
                </c:pt>
                <c:pt idx="13">
                  <c:v>300</c:v>
                </c:pt>
                <c:pt idx="14">
                  <c:v>350</c:v>
                </c:pt>
                <c:pt idx="15">
                  <c:v>400</c:v>
                </c:pt>
                <c:pt idx="16">
                  <c:v>450</c:v>
                </c:pt>
              </c:numCache>
            </c:numRef>
          </c:cat>
          <c:val>
            <c:numRef>
              <c:f>'Wyniki op'!$D$74:$D$90</c:f>
              <c:numCache>
                <c:formatCode>0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6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9</c:v>
                </c:pt>
                <c:pt idx="12">
                  <c:v>8</c:v>
                </c:pt>
                <c:pt idx="13">
                  <c:v>2</c:v>
                </c:pt>
                <c:pt idx="14">
                  <c:v>2</c:v>
                </c:pt>
                <c:pt idx="15">
                  <c:v>0</c:v>
                </c:pt>
                <c:pt idx="16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6497664"/>
        <c:axId val="81568896"/>
      </c:barChart>
      <c:catAx>
        <c:axId val="76497664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81568896"/>
        <c:crosses val="autoZero"/>
        <c:auto val="1"/>
        <c:lblAlgn val="ctr"/>
        <c:lblOffset val="100"/>
        <c:noMultiLvlLbl val="0"/>
      </c:catAx>
      <c:valAx>
        <c:axId val="8156889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764976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'Wyniki op'!$I$74:$I$90</c:f>
              <c:numCache>
                <c:formatCode>0</c:formatCode>
                <c:ptCount val="17"/>
                <c:pt idx="0">
                  <c:v>-300</c:v>
                </c:pt>
                <c:pt idx="1">
                  <c:v>-250</c:v>
                </c:pt>
                <c:pt idx="2">
                  <c:v>-200</c:v>
                </c:pt>
                <c:pt idx="3">
                  <c:v>-150</c:v>
                </c:pt>
                <c:pt idx="4">
                  <c:v>-100</c:v>
                </c:pt>
                <c:pt idx="5">
                  <c:v>-50</c:v>
                </c:pt>
                <c:pt idx="6">
                  <c:v>0</c:v>
                </c:pt>
                <c:pt idx="7">
                  <c:v>50</c:v>
                </c:pt>
                <c:pt idx="8">
                  <c:v>100</c:v>
                </c:pt>
                <c:pt idx="9">
                  <c:v>150</c:v>
                </c:pt>
                <c:pt idx="10">
                  <c:v>200</c:v>
                </c:pt>
                <c:pt idx="11">
                  <c:v>250</c:v>
                </c:pt>
                <c:pt idx="12">
                  <c:v>300</c:v>
                </c:pt>
                <c:pt idx="13">
                  <c:v>350</c:v>
                </c:pt>
                <c:pt idx="14">
                  <c:v>400</c:v>
                </c:pt>
                <c:pt idx="15">
                  <c:v>450</c:v>
                </c:pt>
                <c:pt idx="16">
                  <c:v>500</c:v>
                </c:pt>
              </c:numCache>
            </c:numRef>
          </c:cat>
          <c:val>
            <c:numRef>
              <c:f>'Wyniki op'!$L$74:$L$90</c:f>
              <c:numCache>
                <c:formatCode>0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16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6</c:v>
                </c:pt>
                <c:pt idx="11">
                  <c:v>5</c:v>
                </c:pt>
                <c:pt idx="12">
                  <c:v>3</c:v>
                </c:pt>
                <c:pt idx="13">
                  <c:v>1</c:v>
                </c:pt>
                <c:pt idx="14">
                  <c:v>2</c:v>
                </c:pt>
                <c:pt idx="15">
                  <c:v>0</c:v>
                </c:pt>
                <c:pt idx="16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350528"/>
        <c:axId val="93360512"/>
      </c:barChart>
      <c:catAx>
        <c:axId val="93350528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93360512"/>
        <c:crosses val="autoZero"/>
        <c:auto val="1"/>
        <c:lblAlgn val="ctr"/>
        <c:lblOffset val="100"/>
        <c:noMultiLvlLbl val="0"/>
      </c:catAx>
      <c:valAx>
        <c:axId val="93360512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933505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'Wyniki op'!$O$74:$O$93</c:f>
              <c:numCache>
                <c:formatCode>0</c:formatCode>
                <c:ptCount val="20"/>
                <c:pt idx="0">
                  <c:v>-600</c:v>
                </c:pt>
                <c:pt idx="1">
                  <c:v>-550</c:v>
                </c:pt>
                <c:pt idx="2">
                  <c:v>-500</c:v>
                </c:pt>
                <c:pt idx="3">
                  <c:v>-450</c:v>
                </c:pt>
                <c:pt idx="4">
                  <c:v>-400</c:v>
                </c:pt>
                <c:pt idx="5">
                  <c:v>-350</c:v>
                </c:pt>
                <c:pt idx="6">
                  <c:v>-300</c:v>
                </c:pt>
                <c:pt idx="7">
                  <c:v>-250</c:v>
                </c:pt>
                <c:pt idx="8">
                  <c:v>-200</c:v>
                </c:pt>
                <c:pt idx="9">
                  <c:v>-150</c:v>
                </c:pt>
                <c:pt idx="10">
                  <c:v>-100</c:v>
                </c:pt>
                <c:pt idx="11">
                  <c:v>-50</c:v>
                </c:pt>
                <c:pt idx="12">
                  <c:v>0</c:v>
                </c:pt>
                <c:pt idx="13">
                  <c:v>50</c:v>
                </c:pt>
                <c:pt idx="14">
                  <c:v>100</c:v>
                </c:pt>
                <c:pt idx="15">
                  <c:v>150</c:v>
                </c:pt>
                <c:pt idx="16">
                  <c:v>200</c:v>
                </c:pt>
                <c:pt idx="17">
                  <c:v>250</c:v>
                </c:pt>
                <c:pt idx="18">
                  <c:v>300</c:v>
                </c:pt>
                <c:pt idx="19">
                  <c:v>350</c:v>
                </c:pt>
              </c:numCache>
            </c:numRef>
          </c:cat>
          <c:val>
            <c:numRef>
              <c:f>'Wyniki op'!$Q$74:$Q$93</c:f>
              <c:numCache>
                <c:formatCode>0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5</c:v>
                </c:pt>
                <c:pt idx="6">
                  <c:v>1</c:v>
                </c:pt>
                <c:pt idx="7">
                  <c:v>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1</c:v>
                </c:pt>
                <c:pt idx="13">
                  <c:v>9</c:v>
                </c:pt>
                <c:pt idx="14">
                  <c:v>5</c:v>
                </c:pt>
                <c:pt idx="15">
                  <c:v>5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794496"/>
        <c:axId val="94796032"/>
      </c:barChart>
      <c:catAx>
        <c:axId val="94794496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94796032"/>
        <c:crosses val="autoZero"/>
        <c:auto val="1"/>
        <c:lblAlgn val="ctr"/>
        <c:lblOffset val="100"/>
        <c:noMultiLvlLbl val="0"/>
      </c:catAx>
      <c:valAx>
        <c:axId val="94796032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947944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'Wyniki op'!$W$74:$W$94</c:f>
              <c:numCache>
                <c:formatCode>0</c:formatCode>
                <c:ptCount val="21"/>
                <c:pt idx="0">
                  <c:v>-650</c:v>
                </c:pt>
                <c:pt idx="1">
                  <c:v>-600</c:v>
                </c:pt>
                <c:pt idx="2">
                  <c:v>-550</c:v>
                </c:pt>
                <c:pt idx="3">
                  <c:v>-500</c:v>
                </c:pt>
                <c:pt idx="4">
                  <c:v>-450</c:v>
                </c:pt>
                <c:pt idx="5">
                  <c:v>-400</c:v>
                </c:pt>
                <c:pt idx="6">
                  <c:v>-350</c:v>
                </c:pt>
                <c:pt idx="7">
                  <c:v>-300</c:v>
                </c:pt>
                <c:pt idx="8">
                  <c:v>-250</c:v>
                </c:pt>
                <c:pt idx="9">
                  <c:v>-200</c:v>
                </c:pt>
                <c:pt idx="10">
                  <c:v>-150</c:v>
                </c:pt>
                <c:pt idx="11">
                  <c:v>-100</c:v>
                </c:pt>
                <c:pt idx="12">
                  <c:v>-50</c:v>
                </c:pt>
                <c:pt idx="13">
                  <c:v>0</c:v>
                </c:pt>
                <c:pt idx="14">
                  <c:v>50</c:v>
                </c:pt>
                <c:pt idx="15">
                  <c:v>100</c:v>
                </c:pt>
                <c:pt idx="16">
                  <c:v>150</c:v>
                </c:pt>
                <c:pt idx="17">
                  <c:v>200</c:v>
                </c:pt>
                <c:pt idx="18">
                  <c:v>250</c:v>
                </c:pt>
                <c:pt idx="19">
                  <c:v>300</c:v>
                </c:pt>
                <c:pt idx="20">
                  <c:v>350</c:v>
                </c:pt>
              </c:numCache>
            </c:numRef>
          </c:cat>
          <c:val>
            <c:numRef>
              <c:f>'Wyniki op'!$Z$74:$Z$94</c:f>
              <c:numCache>
                <c:formatCode>0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4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14</c:v>
                </c:pt>
                <c:pt idx="14">
                  <c:v>4</c:v>
                </c:pt>
                <c:pt idx="15">
                  <c:v>5</c:v>
                </c:pt>
                <c:pt idx="16">
                  <c:v>2</c:v>
                </c:pt>
                <c:pt idx="17">
                  <c:v>4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335168"/>
        <c:axId val="95336704"/>
      </c:barChart>
      <c:catAx>
        <c:axId val="95335168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95336704"/>
        <c:crosses val="autoZero"/>
        <c:auto val="1"/>
        <c:lblAlgn val="ctr"/>
        <c:lblOffset val="100"/>
        <c:noMultiLvlLbl val="0"/>
      </c:catAx>
      <c:valAx>
        <c:axId val="9533670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953351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'Wyniki op'!$AC$74:$AC$85</c:f>
              <c:numCache>
                <c:formatCode>0</c:formatCode>
                <c:ptCount val="12"/>
                <c:pt idx="0">
                  <c:v>-300</c:v>
                </c:pt>
                <c:pt idx="1">
                  <c:v>-250</c:v>
                </c:pt>
                <c:pt idx="2">
                  <c:v>-200</c:v>
                </c:pt>
                <c:pt idx="3">
                  <c:v>-150</c:v>
                </c:pt>
                <c:pt idx="4">
                  <c:v>-100</c:v>
                </c:pt>
                <c:pt idx="5">
                  <c:v>-50</c:v>
                </c:pt>
                <c:pt idx="6">
                  <c:v>0</c:v>
                </c:pt>
                <c:pt idx="7">
                  <c:v>50</c:v>
                </c:pt>
                <c:pt idx="8">
                  <c:v>100</c:v>
                </c:pt>
                <c:pt idx="9">
                  <c:v>150</c:v>
                </c:pt>
                <c:pt idx="10">
                  <c:v>200</c:v>
                </c:pt>
                <c:pt idx="11">
                  <c:v>250</c:v>
                </c:pt>
              </c:numCache>
            </c:numRef>
          </c:cat>
          <c:val>
            <c:numRef>
              <c:f>'Wyniki op'!$AE$74:$AE$85</c:f>
              <c:numCache>
                <c:formatCode>0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7</c:v>
                </c:pt>
                <c:pt idx="5">
                  <c:v>5</c:v>
                </c:pt>
                <c:pt idx="6">
                  <c:v>10</c:v>
                </c:pt>
                <c:pt idx="7">
                  <c:v>12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478592"/>
        <c:axId val="104480128"/>
      </c:barChart>
      <c:catAx>
        <c:axId val="104478592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104480128"/>
        <c:crosses val="autoZero"/>
        <c:auto val="1"/>
        <c:lblAlgn val="ctr"/>
        <c:lblOffset val="100"/>
        <c:noMultiLvlLbl val="0"/>
      </c:catAx>
      <c:valAx>
        <c:axId val="104480128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044785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'Wyniki op'!$AJ$74:$AJ$89</c:f>
              <c:numCache>
                <c:formatCode>0</c:formatCode>
                <c:ptCount val="16"/>
                <c:pt idx="0">
                  <c:v>-450</c:v>
                </c:pt>
                <c:pt idx="1">
                  <c:v>-400</c:v>
                </c:pt>
                <c:pt idx="2">
                  <c:v>-350</c:v>
                </c:pt>
                <c:pt idx="3">
                  <c:v>-300</c:v>
                </c:pt>
                <c:pt idx="4">
                  <c:v>-250</c:v>
                </c:pt>
                <c:pt idx="5">
                  <c:v>-200</c:v>
                </c:pt>
                <c:pt idx="6">
                  <c:v>-150</c:v>
                </c:pt>
                <c:pt idx="7">
                  <c:v>-100</c:v>
                </c:pt>
                <c:pt idx="8">
                  <c:v>-50</c:v>
                </c:pt>
                <c:pt idx="9">
                  <c:v>0</c:v>
                </c:pt>
                <c:pt idx="10">
                  <c:v>50</c:v>
                </c:pt>
                <c:pt idx="11">
                  <c:v>100</c:v>
                </c:pt>
                <c:pt idx="12">
                  <c:v>150</c:v>
                </c:pt>
                <c:pt idx="13">
                  <c:v>200</c:v>
                </c:pt>
                <c:pt idx="14">
                  <c:v>250</c:v>
                </c:pt>
                <c:pt idx="15">
                  <c:v>300</c:v>
                </c:pt>
              </c:numCache>
            </c:numRef>
          </c:cat>
          <c:val>
            <c:numRef>
              <c:f>'Wyniki op'!$AM$74:$AM$89</c:f>
              <c:numCache>
                <c:formatCode>0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9</c:v>
                </c:pt>
                <c:pt idx="10">
                  <c:v>11</c:v>
                </c:pt>
                <c:pt idx="11">
                  <c:v>7</c:v>
                </c:pt>
                <c:pt idx="12">
                  <c:v>3</c:v>
                </c:pt>
                <c:pt idx="13">
                  <c:v>3</c:v>
                </c:pt>
                <c:pt idx="14">
                  <c:v>1</c:v>
                </c:pt>
                <c:pt idx="15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284608"/>
        <c:axId val="95290496"/>
      </c:barChart>
      <c:catAx>
        <c:axId val="95284608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95290496"/>
        <c:crosses val="autoZero"/>
        <c:auto val="1"/>
        <c:lblAlgn val="ctr"/>
        <c:lblOffset val="100"/>
        <c:noMultiLvlLbl val="0"/>
      </c:catAx>
      <c:valAx>
        <c:axId val="9529049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952846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'Wyniki op'!$AQ$74:$AQ$97</c:f>
              <c:numCache>
                <c:formatCode>0</c:formatCode>
                <c:ptCount val="24"/>
                <c:pt idx="0">
                  <c:v>-500</c:v>
                </c:pt>
                <c:pt idx="1">
                  <c:v>-450</c:v>
                </c:pt>
                <c:pt idx="2">
                  <c:v>-400</c:v>
                </c:pt>
                <c:pt idx="3">
                  <c:v>-350</c:v>
                </c:pt>
                <c:pt idx="4">
                  <c:v>-300</c:v>
                </c:pt>
                <c:pt idx="5">
                  <c:v>-250</c:v>
                </c:pt>
                <c:pt idx="6">
                  <c:v>-200</c:v>
                </c:pt>
                <c:pt idx="7">
                  <c:v>-150</c:v>
                </c:pt>
                <c:pt idx="8">
                  <c:v>-100</c:v>
                </c:pt>
                <c:pt idx="9">
                  <c:v>-50</c:v>
                </c:pt>
                <c:pt idx="10">
                  <c:v>0</c:v>
                </c:pt>
                <c:pt idx="11">
                  <c:v>50</c:v>
                </c:pt>
                <c:pt idx="12">
                  <c:v>100</c:v>
                </c:pt>
                <c:pt idx="13">
                  <c:v>150</c:v>
                </c:pt>
                <c:pt idx="14">
                  <c:v>200</c:v>
                </c:pt>
                <c:pt idx="15">
                  <c:v>250</c:v>
                </c:pt>
                <c:pt idx="16">
                  <c:v>300</c:v>
                </c:pt>
                <c:pt idx="17">
                  <c:v>350</c:v>
                </c:pt>
                <c:pt idx="18">
                  <c:v>400</c:v>
                </c:pt>
                <c:pt idx="19">
                  <c:v>450</c:v>
                </c:pt>
                <c:pt idx="20">
                  <c:v>500</c:v>
                </c:pt>
                <c:pt idx="21">
                  <c:v>550</c:v>
                </c:pt>
                <c:pt idx="22">
                  <c:v>600</c:v>
                </c:pt>
                <c:pt idx="23">
                  <c:v>650</c:v>
                </c:pt>
              </c:numCache>
            </c:numRef>
          </c:cat>
          <c:val>
            <c:numRef>
              <c:f>'Wyniki op'!$AR$74:$AR$97</c:f>
              <c:numCache>
                <c:formatCode>0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2</c:v>
                </c:pt>
                <c:pt idx="8">
                  <c:v>4</c:v>
                </c:pt>
                <c:pt idx="9">
                  <c:v>2</c:v>
                </c:pt>
                <c:pt idx="10">
                  <c:v>16</c:v>
                </c:pt>
                <c:pt idx="11">
                  <c:v>3</c:v>
                </c:pt>
                <c:pt idx="12">
                  <c:v>0</c:v>
                </c:pt>
                <c:pt idx="13">
                  <c:v>4</c:v>
                </c:pt>
                <c:pt idx="14">
                  <c:v>3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611520"/>
        <c:axId val="93663232"/>
      </c:barChart>
      <c:catAx>
        <c:axId val="93611520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93663232"/>
        <c:crosses val="autoZero"/>
        <c:auto val="1"/>
        <c:lblAlgn val="ctr"/>
        <c:lblOffset val="100"/>
        <c:noMultiLvlLbl val="0"/>
      </c:catAx>
      <c:valAx>
        <c:axId val="93663232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936115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'Wyniki op'!$AU$74:$AU$90</c:f>
              <c:numCache>
                <c:formatCode>0</c:formatCode>
                <c:ptCount val="17"/>
                <c:pt idx="0">
                  <c:v>-450</c:v>
                </c:pt>
                <c:pt idx="1">
                  <c:v>-400</c:v>
                </c:pt>
                <c:pt idx="2">
                  <c:v>-350</c:v>
                </c:pt>
                <c:pt idx="3">
                  <c:v>-300</c:v>
                </c:pt>
                <c:pt idx="4">
                  <c:v>-250</c:v>
                </c:pt>
                <c:pt idx="5">
                  <c:v>-200</c:v>
                </c:pt>
                <c:pt idx="6">
                  <c:v>-150</c:v>
                </c:pt>
                <c:pt idx="7">
                  <c:v>-100</c:v>
                </c:pt>
                <c:pt idx="8">
                  <c:v>-50</c:v>
                </c:pt>
                <c:pt idx="9">
                  <c:v>0</c:v>
                </c:pt>
                <c:pt idx="10">
                  <c:v>50</c:v>
                </c:pt>
                <c:pt idx="11">
                  <c:v>100</c:v>
                </c:pt>
                <c:pt idx="12">
                  <c:v>150</c:v>
                </c:pt>
                <c:pt idx="13">
                  <c:v>200</c:v>
                </c:pt>
                <c:pt idx="14">
                  <c:v>250</c:v>
                </c:pt>
                <c:pt idx="15">
                  <c:v>300</c:v>
                </c:pt>
                <c:pt idx="16">
                  <c:v>350</c:v>
                </c:pt>
              </c:numCache>
            </c:numRef>
          </c:cat>
          <c:val>
            <c:numRef>
              <c:f>'Wyniki op'!$AV$74:$AV$90</c:f>
              <c:numCache>
                <c:formatCode>0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2</c:v>
                </c:pt>
                <c:pt idx="7">
                  <c:v>6</c:v>
                </c:pt>
                <c:pt idx="8">
                  <c:v>5</c:v>
                </c:pt>
                <c:pt idx="9">
                  <c:v>18</c:v>
                </c:pt>
                <c:pt idx="10">
                  <c:v>5</c:v>
                </c:pt>
                <c:pt idx="11">
                  <c:v>4</c:v>
                </c:pt>
                <c:pt idx="12">
                  <c:v>4</c:v>
                </c:pt>
                <c:pt idx="13">
                  <c:v>2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442304"/>
        <c:axId val="107377408"/>
      </c:barChart>
      <c:catAx>
        <c:axId val="105442304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107377408"/>
        <c:crosses val="autoZero"/>
        <c:auto val="1"/>
        <c:lblAlgn val="ctr"/>
        <c:lblOffset val="100"/>
        <c:noMultiLvlLbl val="0"/>
      </c:catAx>
      <c:valAx>
        <c:axId val="107377408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054423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'Wyniki op'!$AY$74:$AY$89</c:f>
              <c:numCache>
                <c:formatCode>0</c:formatCode>
                <c:ptCount val="16"/>
                <c:pt idx="0">
                  <c:v>-250</c:v>
                </c:pt>
                <c:pt idx="1">
                  <c:v>-200</c:v>
                </c:pt>
                <c:pt idx="2">
                  <c:v>-150</c:v>
                </c:pt>
                <c:pt idx="3">
                  <c:v>-100</c:v>
                </c:pt>
                <c:pt idx="4">
                  <c:v>-50</c:v>
                </c:pt>
                <c:pt idx="5">
                  <c:v>0</c:v>
                </c:pt>
                <c:pt idx="6">
                  <c:v>50</c:v>
                </c:pt>
                <c:pt idx="7">
                  <c:v>100</c:v>
                </c:pt>
                <c:pt idx="8">
                  <c:v>150</c:v>
                </c:pt>
                <c:pt idx="9">
                  <c:v>200</c:v>
                </c:pt>
                <c:pt idx="10">
                  <c:v>250</c:v>
                </c:pt>
                <c:pt idx="11">
                  <c:v>300</c:v>
                </c:pt>
                <c:pt idx="12">
                  <c:v>350</c:v>
                </c:pt>
                <c:pt idx="13">
                  <c:v>400</c:v>
                </c:pt>
                <c:pt idx="14">
                  <c:v>450</c:v>
                </c:pt>
                <c:pt idx="15">
                  <c:v>500</c:v>
                </c:pt>
              </c:numCache>
            </c:numRef>
          </c:cat>
          <c:val>
            <c:numRef>
              <c:f>'Wyniki op'!$AZ$74:$AZ$89</c:f>
              <c:numCache>
                <c:formatCode>0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4</c:v>
                </c:pt>
                <c:pt idx="5">
                  <c:v>10</c:v>
                </c:pt>
                <c:pt idx="6">
                  <c:v>3</c:v>
                </c:pt>
                <c:pt idx="7">
                  <c:v>6</c:v>
                </c:pt>
                <c:pt idx="8">
                  <c:v>2</c:v>
                </c:pt>
                <c:pt idx="9">
                  <c:v>4</c:v>
                </c:pt>
                <c:pt idx="10">
                  <c:v>2</c:v>
                </c:pt>
                <c:pt idx="11">
                  <c:v>9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980544"/>
        <c:axId val="93982080"/>
      </c:barChart>
      <c:catAx>
        <c:axId val="93980544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93982080"/>
        <c:crosses val="autoZero"/>
        <c:auto val="1"/>
        <c:lblAlgn val="ctr"/>
        <c:lblOffset val="100"/>
        <c:noMultiLvlLbl val="0"/>
      </c:catAx>
      <c:valAx>
        <c:axId val="9398208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939805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'Wyniki op'!$BC$74:$BC$86</c:f>
              <c:numCache>
                <c:formatCode>0</c:formatCode>
                <c:ptCount val="13"/>
                <c:pt idx="0">
                  <c:v>-250</c:v>
                </c:pt>
                <c:pt idx="1">
                  <c:v>-200</c:v>
                </c:pt>
                <c:pt idx="2">
                  <c:v>-150</c:v>
                </c:pt>
                <c:pt idx="3">
                  <c:v>-100</c:v>
                </c:pt>
                <c:pt idx="4">
                  <c:v>-50</c:v>
                </c:pt>
                <c:pt idx="5">
                  <c:v>0</c:v>
                </c:pt>
                <c:pt idx="6">
                  <c:v>50</c:v>
                </c:pt>
                <c:pt idx="7">
                  <c:v>100</c:v>
                </c:pt>
                <c:pt idx="8">
                  <c:v>150</c:v>
                </c:pt>
                <c:pt idx="9">
                  <c:v>200</c:v>
                </c:pt>
                <c:pt idx="10">
                  <c:v>250</c:v>
                </c:pt>
                <c:pt idx="11">
                  <c:v>300</c:v>
                </c:pt>
                <c:pt idx="12">
                  <c:v>350</c:v>
                </c:pt>
              </c:numCache>
            </c:numRef>
          </c:cat>
          <c:val>
            <c:numRef>
              <c:f>'Wyniki op'!$BD$74:$BD$86</c:f>
              <c:numCache>
                <c:formatCode>0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9</c:v>
                </c:pt>
                <c:pt idx="5">
                  <c:v>8</c:v>
                </c:pt>
                <c:pt idx="6">
                  <c:v>9</c:v>
                </c:pt>
                <c:pt idx="7">
                  <c:v>3</c:v>
                </c:pt>
                <c:pt idx="8">
                  <c:v>5</c:v>
                </c:pt>
                <c:pt idx="9">
                  <c:v>5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9824256"/>
        <c:axId val="122032128"/>
      </c:barChart>
      <c:catAx>
        <c:axId val="109824256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122032128"/>
        <c:crosses val="autoZero"/>
        <c:auto val="1"/>
        <c:lblAlgn val="ctr"/>
        <c:lblOffset val="100"/>
        <c:noMultiLvlLbl val="0"/>
      </c:catAx>
      <c:valAx>
        <c:axId val="122032128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098242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'Wyniki op'!$BG$74:$BG$88</c:f>
              <c:numCache>
                <c:formatCode>0</c:formatCode>
                <c:ptCount val="15"/>
                <c:pt idx="0">
                  <c:v>-250</c:v>
                </c:pt>
                <c:pt idx="1">
                  <c:v>-200</c:v>
                </c:pt>
                <c:pt idx="2">
                  <c:v>-150</c:v>
                </c:pt>
                <c:pt idx="3">
                  <c:v>-100</c:v>
                </c:pt>
                <c:pt idx="4">
                  <c:v>-50</c:v>
                </c:pt>
                <c:pt idx="5">
                  <c:v>0</c:v>
                </c:pt>
                <c:pt idx="6">
                  <c:v>50</c:v>
                </c:pt>
                <c:pt idx="7">
                  <c:v>100</c:v>
                </c:pt>
                <c:pt idx="8">
                  <c:v>150</c:v>
                </c:pt>
                <c:pt idx="9">
                  <c:v>200</c:v>
                </c:pt>
                <c:pt idx="10">
                  <c:v>250</c:v>
                </c:pt>
                <c:pt idx="11">
                  <c:v>300</c:v>
                </c:pt>
                <c:pt idx="12">
                  <c:v>350</c:v>
                </c:pt>
                <c:pt idx="13">
                  <c:v>400</c:v>
                </c:pt>
                <c:pt idx="14">
                  <c:v>450</c:v>
                </c:pt>
              </c:numCache>
            </c:numRef>
          </c:cat>
          <c:val>
            <c:numRef>
              <c:f>'Wyniki op'!$BH$74:$BH$88</c:f>
              <c:numCache>
                <c:formatCode>0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4</c:v>
                </c:pt>
                <c:pt idx="5">
                  <c:v>5</c:v>
                </c:pt>
                <c:pt idx="6">
                  <c:v>3</c:v>
                </c:pt>
                <c:pt idx="7">
                  <c:v>4</c:v>
                </c:pt>
                <c:pt idx="8">
                  <c:v>7</c:v>
                </c:pt>
                <c:pt idx="9">
                  <c:v>9</c:v>
                </c:pt>
                <c:pt idx="10">
                  <c:v>2</c:v>
                </c:pt>
                <c:pt idx="11">
                  <c:v>8</c:v>
                </c:pt>
                <c:pt idx="12">
                  <c:v>4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444480"/>
        <c:axId val="108335872"/>
      </c:barChart>
      <c:catAx>
        <c:axId val="107444480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108335872"/>
        <c:crosses val="autoZero"/>
        <c:auto val="1"/>
        <c:lblAlgn val="ctr"/>
        <c:lblOffset val="100"/>
        <c:noMultiLvlLbl val="0"/>
      </c:catAx>
      <c:valAx>
        <c:axId val="108335872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074444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'Wyniki op'!$BK$74:$BK$94</c:f>
              <c:numCache>
                <c:formatCode>0</c:formatCode>
                <c:ptCount val="21"/>
                <c:pt idx="0">
                  <c:v>-700</c:v>
                </c:pt>
                <c:pt idx="1">
                  <c:v>-650</c:v>
                </c:pt>
                <c:pt idx="2">
                  <c:v>-600</c:v>
                </c:pt>
                <c:pt idx="3">
                  <c:v>-550</c:v>
                </c:pt>
                <c:pt idx="4">
                  <c:v>-500</c:v>
                </c:pt>
                <c:pt idx="5">
                  <c:v>-450</c:v>
                </c:pt>
                <c:pt idx="6">
                  <c:v>-400</c:v>
                </c:pt>
                <c:pt idx="7">
                  <c:v>-350</c:v>
                </c:pt>
                <c:pt idx="8">
                  <c:v>-300</c:v>
                </c:pt>
                <c:pt idx="9">
                  <c:v>-250</c:v>
                </c:pt>
                <c:pt idx="10">
                  <c:v>-200</c:v>
                </c:pt>
                <c:pt idx="11">
                  <c:v>-150</c:v>
                </c:pt>
                <c:pt idx="12">
                  <c:v>-100</c:v>
                </c:pt>
                <c:pt idx="13">
                  <c:v>-50</c:v>
                </c:pt>
                <c:pt idx="14">
                  <c:v>0</c:v>
                </c:pt>
                <c:pt idx="15">
                  <c:v>50</c:v>
                </c:pt>
                <c:pt idx="16">
                  <c:v>100</c:v>
                </c:pt>
                <c:pt idx="17">
                  <c:v>150</c:v>
                </c:pt>
                <c:pt idx="18">
                  <c:v>200</c:v>
                </c:pt>
                <c:pt idx="19">
                  <c:v>250</c:v>
                </c:pt>
                <c:pt idx="20">
                  <c:v>300</c:v>
                </c:pt>
              </c:numCache>
            </c:numRef>
          </c:cat>
          <c:val>
            <c:numRef>
              <c:f>'Wyniki op'!$BL$74:$BL$94</c:f>
              <c:numCache>
                <c:formatCode>0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5</c:v>
                </c:pt>
                <c:pt idx="10">
                  <c:v>0</c:v>
                </c:pt>
                <c:pt idx="11">
                  <c:v>2</c:v>
                </c:pt>
                <c:pt idx="12">
                  <c:v>8</c:v>
                </c:pt>
                <c:pt idx="13">
                  <c:v>7</c:v>
                </c:pt>
                <c:pt idx="14">
                  <c:v>2</c:v>
                </c:pt>
                <c:pt idx="15">
                  <c:v>5</c:v>
                </c:pt>
                <c:pt idx="16">
                  <c:v>4</c:v>
                </c:pt>
                <c:pt idx="17">
                  <c:v>6</c:v>
                </c:pt>
                <c:pt idx="18">
                  <c:v>7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5676416"/>
        <c:axId val="85678336"/>
      </c:barChart>
      <c:catAx>
        <c:axId val="85676416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85678336"/>
        <c:crosses val="autoZero"/>
        <c:auto val="1"/>
        <c:lblAlgn val="ctr"/>
        <c:lblOffset val="100"/>
        <c:noMultiLvlLbl val="0"/>
      </c:catAx>
      <c:valAx>
        <c:axId val="8567833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856764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rAngAx val="0"/>
      <c:perspective val="30"/>
    </c:view3D>
    <c:floor>
      <c:thickness val="0"/>
    </c:floor>
    <c:sideWall>
      <c:thickness val="0"/>
      <c:spPr>
        <a:noFill/>
        <a:ln w="25400">
          <a:noFill/>
        </a:ln>
      </c:spPr>
    </c:sideWall>
    <c:backWall>
      <c:thickness val="0"/>
      <c:spPr>
        <a:noFill/>
        <a:ln w="25400">
          <a:noFill/>
        </a:ln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0,2</c:v>
          </c:tx>
          <c:invertIfNegative val="0"/>
          <c:cat>
            <c:numRef>
              <c:f>'Dobór parametrów pMut pCross'!$F$107:$H$107</c:f>
              <c:numCache>
                <c:formatCode>General</c:formatCode>
                <c:ptCount val="3"/>
                <c:pt idx="0">
                  <c:v>0.02</c:v>
                </c:pt>
                <c:pt idx="1">
                  <c:v>0.06</c:v>
                </c:pt>
                <c:pt idx="2">
                  <c:v>0.1</c:v>
                </c:pt>
              </c:numCache>
            </c:numRef>
          </c:cat>
          <c:val>
            <c:numRef>
              <c:f>'Dobór parametrów pMut pCross'!$F$108:$H$108</c:f>
              <c:numCache>
                <c:formatCode>0.00</c:formatCode>
                <c:ptCount val="3"/>
                <c:pt idx="0">
                  <c:v>623.66498039999988</c:v>
                </c:pt>
                <c:pt idx="1">
                  <c:v>598.14102047999995</c:v>
                </c:pt>
                <c:pt idx="2">
                  <c:v>608.29102053000008</c:v>
                </c:pt>
              </c:numCache>
            </c:numRef>
          </c:val>
        </c:ser>
        <c:ser>
          <c:idx val="1"/>
          <c:order val="1"/>
          <c:tx>
            <c:v>0,6</c:v>
          </c:tx>
          <c:invertIfNegative val="0"/>
          <c:cat>
            <c:numRef>
              <c:f>'Dobór parametrów pMut pCross'!$F$107:$H$107</c:f>
              <c:numCache>
                <c:formatCode>General</c:formatCode>
                <c:ptCount val="3"/>
                <c:pt idx="0">
                  <c:v>0.02</c:v>
                </c:pt>
                <c:pt idx="1">
                  <c:v>0.06</c:v>
                </c:pt>
                <c:pt idx="2">
                  <c:v>0.1</c:v>
                </c:pt>
              </c:numCache>
            </c:numRef>
          </c:cat>
          <c:val>
            <c:numRef>
              <c:f>'Dobór parametrów pMut pCross'!$F$109:$H$109</c:f>
              <c:numCache>
                <c:formatCode>0.00</c:formatCode>
                <c:ptCount val="3"/>
                <c:pt idx="0">
                  <c:v>594.09397462000004</c:v>
                </c:pt>
                <c:pt idx="1">
                  <c:v>592.14701170000001</c:v>
                </c:pt>
                <c:pt idx="2">
                  <c:v>617.43000002000019</c:v>
                </c:pt>
              </c:numCache>
            </c:numRef>
          </c:val>
        </c:ser>
        <c:ser>
          <c:idx val="2"/>
          <c:order val="2"/>
          <c:tx>
            <c:v>1</c:v>
          </c:tx>
          <c:invertIfNegative val="0"/>
          <c:cat>
            <c:numRef>
              <c:f>'Dobór parametrów pMut pCross'!$F$107:$H$107</c:f>
              <c:numCache>
                <c:formatCode>General</c:formatCode>
                <c:ptCount val="3"/>
                <c:pt idx="0">
                  <c:v>0.02</c:v>
                </c:pt>
                <c:pt idx="1">
                  <c:v>0.06</c:v>
                </c:pt>
                <c:pt idx="2">
                  <c:v>0.1</c:v>
                </c:pt>
              </c:numCache>
            </c:numRef>
          </c:cat>
          <c:val>
            <c:numRef>
              <c:f>'Dobór parametrów pMut pCross'!$F$110:$H$110</c:f>
              <c:numCache>
                <c:formatCode>0.00</c:formatCode>
                <c:ptCount val="3"/>
                <c:pt idx="0">
                  <c:v>604.12400387999992</c:v>
                </c:pt>
                <c:pt idx="1">
                  <c:v>592.31099609</c:v>
                </c:pt>
                <c:pt idx="2">
                  <c:v>650.55998050000005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1972224"/>
        <c:axId val="121974144"/>
        <c:axId val="121926528"/>
      </c:bar3DChart>
      <c:catAx>
        <c:axId val="121972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pMut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974144"/>
        <c:crosses val="autoZero"/>
        <c:auto val="1"/>
        <c:lblAlgn val="ctr"/>
        <c:lblOffset val="100"/>
        <c:noMultiLvlLbl val="0"/>
      </c:catAx>
      <c:valAx>
        <c:axId val="121974144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pl-PL"/>
                  <a:t>Zysk [USD]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21972224"/>
        <c:crosses val="autoZero"/>
        <c:crossBetween val="between"/>
      </c:valAx>
      <c:serAx>
        <c:axId val="121926528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pl-PL"/>
                  <a:t>pCross</a:t>
                </a:r>
              </a:p>
            </c:rich>
          </c:tx>
          <c:overlay val="0"/>
        </c:title>
        <c:majorTickMark val="out"/>
        <c:minorTickMark val="none"/>
        <c:tickLblPos val="nextTo"/>
        <c:crossAx val="121974144"/>
        <c:crosses val="autoZero"/>
      </c:ser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10</c:v>
          </c:tx>
          <c:invertIfNegative val="0"/>
          <c:cat>
            <c:numRef>
              <c:f>'Dobór parametrow nGen popSize'!$E$109:$G$109</c:f>
              <c:numCache>
                <c:formatCode>General</c:formatCode>
                <c:ptCount val="3"/>
                <c:pt idx="0">
                  <c:v>10</c:v>
                </c:pt>
                <c:pt idx="1">
                  <c:v>20</c:v>
                </c:pt>
                <c:pt idx="2">
                  <c:v>50</c:v>
                </c:pt>
              </c:numCache>
            </c:numRef>
          </c:cat>
          <c:val>
            <c:numRef>
              <c:f>'Dobór parametrow nGen popSize'!$E$110:$G$110</c:f>
              <c:numCache>
                <c:formatCode>0.00</c:formatCode>
                <c:ptCount val="3"/>
                <c:pt idx="0">
                  <c:v>427.16201660000007</c:v>
                </c:pt>
                <c:pt idx="1">
                  <c:v>460.80100589000017</c:v>
                </c:pt>
                <c:pt idx="2">
                  <c:v>544.76400877000003</c:v>
                </c:pt>
              </c:numCache>
            </c:numRef>
          </c:val>
        </c:ser>
        <c:ser>
          <c:idx val="1"/>
          <c:order val="1"/>
          <c:tx>
            <c:v>20</c:v>
          </c:tx>
          <c:invertIfNegative val="0"/>
          <c:cat>
            <c:numRef>
              <c:f>'Dobór parametrow nGen popSize'!$E$109:$G$109</c:f>
              <c:numCache>
                <c:formatCode>General</c:formatCode>
                <c:ptCount val="3"/>
                <c:pt idx="0">
                  <c:v>10</c:v>
                </c:pt>
                <c:pt idx="1">
                  <c:v>20</c:v>
                </c:pt>
                <c:pt idx="2">
                  <c:v>50</c:v>
                </c:pt>
              </c:numCache>
            </c:numRef>
          </c:cat>
          <c:val>
            <c:numRef>
              <c:f>'Dobór parametrow nGen popSize'!$E$111:$G$111</c:f>
              <c:numCache>
                <c:formatCode>0.00</c:formatCode>
                <c:ptCount val="3"/>
                <c:pt idx="0">
                  <c:v>448.47103025999996</c:v>
                </c:pt>
                <c:pt idx="1">
                  <c:v>498.8740136399997</c:v>
                </c:pt>
                <c:pt idx="2">
                  <c:v>599.26699215999986</c:v>
                </c:pt>
              </c:numCache>
            </c:numRef>
          </c:val>
        </c:ser>
        <c:ser>
          <c:idx val="2"/>
          <c:order val="2"/>
          <c:tx>
            <c:v>50</c:v>
          </c:tx>
          <c:invertIfNegative val="0"/>
          <c:cat>
            <c:numRef>
              <c:f>'Dobór parametrow nGen popSize'!$E$109:$G$109</c:f>
              <c:numCache>
                <c:formatCode>General</c:formatCode>
                <c:ptCount val="3"/>
                <c:pt idx="0">
                  <c:v>10</c:v>
                </c:pt>
                <c:pt idx="1">
                  <c:v>20</c:v>
                </c:pt>
                <c:pt idx="2">
                  <c:v>50</c:v>
                </c:pt>
              </c:numCache>
            </c:numRef>
          </c:cat>
          <c:val>
            <c:numRef>
              <c:f>'Dobór parametrow nGen popSize'!$E$112:$G$112</c:f>
              <c:numCache>
                <c:formatCode>0.00</c:formatCode>
                <c:ptCount val="3"/>
                <c:pt idx="0">
                  <c:v>498.45000488000028</c:v>
                </c:pt>
                <c:pt idx="1">
                  <c:v>547.25499027000012</c:v>
                </c:pt>
                <c:pt idx="2">
                  <c:v>623.66498039999988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3362304"/>
        <c:axId val="123368576"/>
        <c:axId val="121928768"/>
      </c:bar3DChart>
      <c:catAx>
        <c:axId val="123362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nGen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3368576"/>
        <c:crosses val="autoZero"/>
        <c:auto val="1"/>
        <c:lblAlgn val="ctr"/>
        <c:lblOffset val="100"/>
        <c:noMultiLvlLbl val="0"/>
      </c:catAx>
      <c:valAx>
        <c:axId val="123368576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pl-PL"/>
                  <a:t>Zysk [USD]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123362304"/>
        <c:crosses val="autoZero"/>
        <c:crossBetween val="between"/>
      </c:valAx>
      <c:serAx>
        <c:axId val="121928768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pl-PL"/>
                  <a:t>popSize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23368576"/>
        <c:crosses val="autoZero"/>
      </c:ser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rAngAx val="0"/>
      <c:perspective val="30"/>
    </c:view3D>
    <c:floor>
      <c:thickness val="0"/>
    </c:floor>
    <c:sideWall>
      <c:thickness val="0"/>
      <c:spPr>
        <a:noFill/>
        <a:ln w="25400">
          <a:noFill/>
        </a:ln>
      </c:spPr>
    </c:sideWall>
    <c:backWall>
      <c:thickness val="0"/>
      <c:spPr>
        <a:noFill/>
        <a:ln w="25400">
          <a:noFill/>
        </a:ln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0,2</c:v>
          </c:tx>
          <c:invertIfNegative val="0"/>
          <c:cat>
            <c:numRef>
              <c:f>'Dobór parametrów pMut pCross 20'!$F$107:$H$107</c:f>
              <c:numCache>
                <c:formatCode>General</c:formatCode>
                <c:ptCount val="3"/>
                <c:pt idx="0">
                  <c:v>0.02</c:v>
                </c:pt>
                <c:pt idx="1">
                  <c:v>0.06</c:v>
                </c:pt>
                <c:pt idx="2">
                  <c:v>0.1</c:v>
                </c:pt>
              </c:numCache>
            </c:numRef>
          </c:cat>
          <c:val>
            <c:numRef>
              <c:f>'Dobór parametrów pMut pCross 20'!$F$108:$H$108</c:f>
              <c:numCache>
                <c:formatCode>0.00</c:formatCode>
                <c:ptCount val="3"/>
                <c:pt idx="0">
                  <c:v>417.68099612000003</c:v>
                </c:pt>
                <c:pt idx="1">
                  <c:v>426.86598633999989</c:v>
                </c:pt>
                <c:pt idx="2">
                  <c:v>458.7839990500002</c:v>
                </c:pt>
              </c:numCache>
            </c:numRef>
          </c:val>
        </c:ser>
        <c:ser>
          <c:idx val="1"/>
          <c:order val="1"/>
          <c:tx>
            <c:v>0,6</c:v>
          </c:tx>
          <c:invertIfNegative val="0"/>
          <c:cat>
            <c:numRef>
              <c:f>'Dobór parametrów pMut pCross 20'!$F$107:$H$107</c:f>
              <c:numCache>
                <c:formatCode>General</c:formatCode>
                <c:ptCount val="3"/>
                <c:pt idx="0">
                  <c:v>0.02</c:v>
                </c:pt>
                <c:pt idx="1">
                  <c:v>0.06</c:v>
                </c:pt>
                <c:pt idx="2">
                  <c:v>0.1</c:v>
                </c:pt>
              </c:numCache>
            </c:numRef>
          </c:cat>
          <c:val>
            <c:numRef>
              <c:f>'Dobór parametrów pMut pCross 20'!$F$109:$H$109</c:f>
              <c:numCache>
                <c:formatCode>0.00</c:formatCode>
                <c:ptCount val="3"/>
                <c:pt idx="0">
                  <c:v>423.10800289999997</c:v>
                </c:pt>
                <c:pt idx="1">
                  <c:v>424.06400879999984</c:v>
                </c:pt>
                <c:pt idx="2">
                  <c:v>450.85001460000012</c:v>
                </c:pt>
              </c:numCache>
            </c:numRef>
          </c:val>
        </c:ser>
        <c:ser>
          <c:idx val="2"/>
          <c:order val="2"/>
          <c:tx>
            <c:v>1</c:v>
          </c:tx>
          <c:invertIfNegative val="0"/>
          <c:cat>
            <c:numRef>
              <c:f>'Dobór parametrów pMut pCross 20'!$F$107:$H$107</c:f>
              <c:numCache>
                <c:formatCode>General</c:formatCode>
                <c:ptCount val="3"/>
                <c:pt idx="0">
                  <c:v>0.02</c:v>
                </c:pt>
                <c:pt idx="1">
                  <c:v>0.06</c:v>
                </c:pt>
                <c:pt idx="2">
                  <c:v>0.1</c:v>
                </c:pt>
              </c:numCache>
            </c:numRef>
          </c:cat>
          <c:val>
            <c:numRef>
              <c:f>'Dobór parametrów pMut pCross 20'!$F$110:$H$110</c:f>
              <c:numCache>
                <c:formatCode>0.00</c:formatCode>
                <c:ptCount val="3"/>
                <c:pt idx="0">
                  <c:v>459.38299805999986</c:v>
                </c:pt>
                <c:pt idx="1">
                  <c:v>447.10300779999989</c:v>
                </c:pt>
                <c:pt idx="2">
                  <c:v>472.1979980399999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3294080"/>
        <c:axId val="123296000"/>
        <c:axId val="123364672"/>
      </c:bar3DChart>
      <c:catAx>
        <c:axId val="123294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pMut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96000"/>
        <c:crosses val="autoZero"/>
        <c:auto val="1"/>
        <c:lblAlgn val="ctr"/>
        <c:lblOffset val="100"/>
        <c:noMultiLvlLbl val="0"/>
      </c:catAx>
      <c:valAx>
        <c:axId val="123296000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pl-PL"/>
                  <a:t>Zysk [USD]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23294080"/>
        <c:crosses val="autoZero"/>
        <c:crossBetween val="between"/>
      </c:valAx>
      <c:serAx>
        <c:axId val="123364672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pl-PL"/>
                  <a:t>pCross</a:t>
                </a:r>
              </a:p>
            </c:rich>
          </c:tx>
          <c:overlay val="0"/>
        </c:title>
        <c:majorTickMark val="out"/>
        <c:minorTickMark val="none"/>
        <c:tickLblPos val="nextTo"/>
        <c:crossAx val="123296000"/>
        <c:crosses val="autoZero"/>
      </c:ser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13" Type="http://schemas.openxmlformats.org/officeDocument/2006/relationships/chart" Target="../charts/chart11.xml"/><Relationship Id="rId3" Type="http://schemas.openxmlformats.org/officeDocument/2006/relationships/chart" Target="../charts/chart1.xml"/><Relationship Id="rId7" Type="http://schemas.openxmlformats.org/officeDocument/2006/relationships/chart" Target="../charts/chart5.xml"/><Relationship Id="rId12" Type="http://schemas.openxmlformats.org/officeDocument/2006/relationships/chart" Target="../charts/chart10.xml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chart" Target="../charts/chart4.xml"/><Relationship Id="rId11" Type="http://schemas.openxmlformats.org/officeDocument/2006/relationships/chart" Target="../charts/chart9.xml"/><Relationship Id="rId5" Type="http://schemas.openxmlformats.org/officeDocument/2006/relationships/chart" Target="../charts/chart3.xml"/><Relationship Id="rId10" Type="http://schemas.openxmlformats.org/officeDocument/2006/relationships/chart" Target="../charts/chart8.xml"/><Relationship Id="rId4" Type="http://schemas.openxmlformats.org/officeDocument/2006/relationships/chart" Target="../charts/chart2.xml"/><Relationship Id="rId9" Type="http://schemas.openxmlformats.org/officeDocument/2006/relationships/chart" Target="../charts/chart7.xml"/><Relationship Id="rId1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26" Type="http://schemas.openxmlformats.org/officeDocument/2006/relationships/image" Target="../media/image39.png"/><Relationship Id="rId3" Type="http://schemas.openxmlformats.org/officeDocument/2006/relationships/image" Target="../media/image16.png"/><Relationship Id="rId21" Type="http://schemas.openxmlformats.org/officeDocument/2006/relationships/image" Target="../media/image34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5" Type="http://schemas.openxmlformats.org/officeDocument/2006/relationships/image" Target="../media/image38.png"/><Relationship Id="rId2" Type="http://schemas.openxmlformats.org/officeDocument/2006/relationships/image" Target="../media/image15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24" Type="http://schemas.openxmlformats.org/officeDocument/2006/relationships/image" Target="../media/image37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23" Type="http://schemas.openxmlformats.org/officeDocument/2006/relationships/image" Target="../media/image36.png"/><Relationship Id="rId10" Type="http://schemas.openxmlformats.org/officeDocument/2006/relationships/image" Target="../media/image23.png"/><Relationship Id="rId19" Type="http://schemas.openxmlformats.org/officeDocument/2006/relationships/image" Target="../media/image32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Relationship Id="rId22" Type="http://schemas.openxmlformats.org/officeDocument/2006/relationships/image" Target="../media/image35.png"/><Relationship Id="rId27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563941</xdr:colOff>
      <xdr:row>32</xdr:row>
      <xdr:rowOff>143704</xdr:rowOff>
    </xdr:from>
    <xdr:to>
      <xdr:col>11</xdr:col>
      <xdr:colOff>186772</xdr:colOff>
      <xdr:row>39</xdr:row>
      <xdr:rowOff>16566</xdr:rowOff>
    </xdr:to>
    <xdr:pic>
      <xdr:nvPicPr>
        <xdr:cNvPr id="5" name="Obraz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0441" y="6421921"/>
          <a:ext cx="2687396" cy="1421710"/>
        </a:xfrm>
        <a:prstGeom prst="rect">
          <a:avLst/>
        </a:prstGeom>
      </xdr:spPr>
    </xdr:pic>
    <xdr:clientData/>
  </xdr:twoCellAnchor>
  <xdr:twoCellAnchor editAs="oneCell">
    <xdr:from>
      <xdr:col>6</xdr:col>
      <xdr:colOff>435429</xdr:colOff>
      <xdr:row>20</xdr:row>
      <xdr:rowOff>122466</xdr:rowOff>
    </xdr:from>
    <xdr:to>
      <xdr:col>12</xdr:col>
      <xdr:colOff>48967</xdr:colOff>
      <xdr:row>30</xdr:row>
      <xdr:rowOff>136882</xdr:rowOff>
    </xdr:to>
    <xdr:pic>
      <xdr:nvPicPr>
        <xdr:cNvPr id="8" name="Obraz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1929" y="4109359"/>
          <a:ext cx="3287467" cy="1919416"/>
        </a:xfrm>
        <a:prstGeom prst="rect">
          <a:avLst/>
        </a:prstGeom>
      </xdr:spPr>
    </xdr:pic>
    <xdr:clientData/>
  </xdr:twoCellAnchor>
  <xdr:twoCellAnchor editAs="oneCell">
    <xdr:from>
      <xdr:col>12</xdr:col>
      <xdr:colOff>315310</xdr:colOff>
      <xdr:row>20</xdr:row>
      <xdr:rowOff>26277</xdr:rowOff>
    </xdr:from>
    <xdr:to>
      <xdr:col>18</xdr:col>
      <xdr:colOff>69272</xdr:colOff>
      <xdr:row>30</xdr:row>
      <xdr:rowOff>105225</xdr:rowOff>
    </xdr:to>
    <xdr:pic>
      <xdr:nvPicPr>
        <xdr:cNvPr id="9" name="Obraz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55946" y="4009459"/>
          <a:ext cx="3390781" cy="198394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15</xdr:col>
      <xdr:colOff>223631</xdr:colOff>
      <xdr:row>48</xdr:row>
      <xdr:rowOff>43097</xdr:rowOff>
    </xdr:to>
    <xdr:pic>
      <xdr:nvPicPr>
        <xdr:cNvPr id="10" name="Obraz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51065" y="8017565"/>
          <a:ext cx="2675283" cy="156709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0</xdr:rowOff>
    </xdr:from>
    <xdr:to>
      <xdr:col>12</xdr:col>
      <xdr:colOff>347870</xdr:colOff>
      <xdr:row>60</xdr:row>
      <xdr:rowOff>92418</xdr:rowOff>
    </xdr:to>
    <xdr:pic>
      <xdr:nvPicPr>
        <xdr:cNvPr id="11" name="Obraz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99413" y="9922565"/>
          <a:ext cx="3412435" cy="1997418"/>
        </a:xfrm>
        <a:prstGeom prst="rect">
          <a:avLst/>
        </a:prstGeom>
      </xdr:spPr>
    </xdr:pic>
    <xdr:clientData/>
  </xdr:twoCellAnchor>
  <xdr:twoCellAnchor editAs="oneCell">
    <xdr:from>
      <xdr:col>6</xdr:col>
      <xdr:colOff>323023</xdr:colOff>
      <xdr:row>1</xdr:row>
      <xdr:rowOff>91109</xdr:rowOff>
    </xdr:from>
    <xdr:to>
      <xdr:col>11</xdr:col>
      <xdr:colOff>8284</xdr:colOff>
      <xdr:row>9</xdr:row>
      <xdr:rowOff>183419</xdr:rowOff>
    </xdr:to>
    <xdr:pic>
      <xdr:nvPicPr>
        <xdr:cNvPr id="12" name="Obraz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9523" y="281609"/>
          <a:ext cx="2749826" cy="1616310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1</xdr:row>
      <xdr:rowOff>0</xdr:rowOff>
    </xdr:from>
    <xdr:to>
      <xdr:col>16</xdr:col>
      <xdr:colOff>463827</xdr:colOff>
      <xdr:row>10</xdr:row>
      <xdr:rowOff>2887</xdr:rowOff>
    </xdr:to>
    <xdr:pic>
      <xdr:nvPicPr>
        <xdr:cNvPr id="13" name="Obraz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63979" y="190500"/>
          <a:ext cx="2915478" cy="171738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190499</xdr:rowOff>
    </xdr:from>
    <xdr:to>
      <xdr:col>11</xdr:col>
      <xdr:colOff>328837</xdr:colOff>
      <xdr:row>18</xdr:row>
      <xdr:rowOff>124239</xdr:rowOff>
    </xdr:to>
    <xdr:pic>
      <xdr:nvPicPr>
        <xdr:cNvPr id="14" name="Obraz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99413" y="2095499"/>
          <a:ext cx="2780489" cy="16399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1</xdr:rowOff>
    </xdr:from>
    <xdr:to>
      <xdr:col>16</xdr:col>
      <xdr:colOff>447261</xdr:colOff>
      <xdr:row>19</xdr:row>
      <xdr:rowOff>1210</xdr:rowOff>
    </xdr:to>
    <xdr:pic>
      <xdr:nvPicPr>
        <xdr:cNvPr id="15" name="Obraz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963978" y="2095501"/>
          <a:ext cx="2898913" cy="17074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59</xdr:col>
      <xdr:colOff>0</xdr:colOff>
      <xdr:row>98</xdr:row>
      <xdr:rowOff>0</xdr:rowOff>
    </xdr:from>
    <xdr:to>
      <xdr:col>77</xdr:col>
      <xdr:colOff>207948</xdr:colOff>
      <xdr:row>110</xdr:row>
      <xdr:rowOff>56857</xdr:rowOff>
    </xdr:to>
    <xdr:pic>
      <xdr:nvPicPr>
        <xdr:cNvPr id="29" name="Obraz 2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26500" y="14963775"/>
          <a:ext cx="12819048" cy="2342857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111</xdr:row>
      <xdr:rowOff>0</xdr:rowOff>
    </xdr:from>
    <xdr:to>
      <xdr:col>77</xdr:col>
      <xdr:colOff>207948</xdr:colOff>
      <xdr:row>123</xdr:row>
      <xdr:rowOff>56857</xdr:rowOff>
    </xdr:to>
    <xdr:pic>
      <xdr:nvPicPr>
        <xdr:cNvPr id="30" name="Obraz 2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526500" y="17440275"/>
          <a:ext cx="12819048" cy="2342857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565</xdr:row>
      <xdr:rowOff>0</xdr:rowOff>
    </xdr:from>
    <xdr:to>
      <xdr:col>77</xdr:col>
      <xdr:colOff>207948</xdr:colOff>
      <xdr:row>577</xdr:row>
      <xdr:rowOff>56857</xdr:rowOff>
    </xdr:to>
    <xdr:pic>
      <xdr:nvPicPr>
        <xdr:cNvPr id="33" name="Obraz 3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526500" y="103927275"/>
          <a:ext cx="12819048" cy="2342857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578</xdr:row>
      <xdr:rowOff>0</xdr:rowOff>
    </xdr:from>
    <xdr:to>
      <xdr:col>77</xdr:col>
      <xdr:colOff>207948</xdr:colOff>
      <xdr:row>590</xdr:row>
      <xdr:rowOff>56857</xdr:rowOff>
    </xdr:to>
    <xdr:pic>
      <xdr:nvPicPr>
        <xdr:cNvPr id="34" name="Obraz 3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526500" y="106403775"/>
          <a:ext cx="12819048" cy="23428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0</xdr:colOff>
      <xdr:row>565</xdr:row>
      <xdr:rowOff>0</xdr:rowOff>
    </xdr:from>
    <xdr:to>
      <xdr:col>55</xdr:col>
      <xdr:colOff>412206</xdr:colOff>
      <xdr:row>577</xdr:row>
      <xdr:rowOff>56857</xdr:rowOff>
    </xdr:to>
    <xdr:pic>
      <xdr:nvPicPr>
        <xdr:cNvPr id="4" name="Obraz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014650" y="108061125"/>
          <a:ext cx="12828573" cy="2342857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578</xdr:row>
      <xdr:rowOff>0</xdr:rowOff>
    </xdr:from>
    <xdr:to>
      <xdr:col>55</xdr:col>
      <xdr:colOff>412206</xdr:colOff>
      <xdr:row>590</xdr:row>
      <xdr:rowOff>56857</xdr:rowOff>
    </xdr:to>
    <xdr:pic>
      <xdr:nvPicPr>
        <xdr:cNvPr id="5" name="Obraz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14650" y="110537625"/>
          <a:ext cx="12828573" cy="234285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</xdr:row>
      <xdr:rowOff>34738</xdr:rowOff>
    </xdr:from>
    <xdr:to>
      <xdr:col>6</xdr:col>
      <xdr:colOff>795618</xdr:colOff>
      <xdr:row>65</xdr:row>
      <xdr:rowOff>77320</xdr:rowOff>
    </xdr:to>
    <xdr:graphicFrame macro="">
      <xdr:nvGraphicFramePr>
        <xdr:cNvPr id="11" name="Wykres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33619</xdr:colOff>
      <xdr:row>41</xdr:row>
      <xdr:rowOff>124385</xdr:rowOff>
    </xdr:from>
    <xdr:to>
      <xdr:col>13</xdr:col>
      <xdr:colOff>313766</xdr:colOff>
      <xdr:row>55</xdr:row>
      <xdr:rowOff>189379</xdr:rowOff>
    </xdr:to>
    <xdr:graphicFrame macro="">
      <xdr:nvGraphicFramePr>
        <xdr:cNvPr id="12" name="Wykres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168089</xdr:colOff>
      <xdr:row>56</xdr:row>
      <xdr:rowOff>45943</xdr:rowOff>
    </xdr:from>
    <xdr:to>
      <xdr:col>20</xdr:col>
      <xdr:colOff>291353</xdr:colOff>
      <xdr:row>65</xdr:row>
      <xdr:rowOff>88525</xdr:rowOff>
    </xdr:to>
    <xdr:graphicFrame macro="">
      <xdr:nvGraphicFramePr>
        <xdr:cNvPr id="13" name="Wykres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481852</xdr:colOff>
      <xdr:row>41</xdr:row>
      <xdr:rowOff>135592</xdr:rowOff>
    </xdr:from>
    <xdr:to>
      <xdr:col>27</xdr:col>
      <xdr:colOff>336176</xdr:colOff>
      <xdr:row>55</xdr:row>
      <xdr:rowOff>200586</xdr:rowOff>
    </xdr:to>
    <xdr:graphicFrame macro="">
      <xdr:nvGraphicFramePr>
        <xdr:cNvPr id="14" name="Wykres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145676</xdr:colOff>
      <xdr:row>56</xdr:row>
      <xdr:rowOff>34737</xdr:rowOff>
    </xdr:from>
    <xdr:to>
      <xdr:col>33</xdr:col>
      <xdr:colOff>336176</xdr:colOff>
      <xdr:row>65</xdr:row>
      <xdr:rowOff>77319</xdr:rowOff>
    </xdr:to>
    <xdr:graphicFrame macro="">
      <xdr:nvGraphicFramePr>
        <xdr:cNvPr id="15" name="Wykres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649941</xdr:colOff>
      <xdr:row>41</xdr:row>
      <xdr:rowOff>146798</xdr:rowOff>
    </xdr:from>
    <xdr:to>
      <xdr:col>40</xdr:col>
      <xdr:colOff>425823</xdr:colOff>
      <xdr:row>56</xdr:row>
      <xdr:rowOff>10086</xdr:rowOff>
    </xdr:to>
    <xdr:graphicFrame macro="">
      <xdr:nvGraphicFramePr>
        <xdr:cNvPr id="16" name="Wykres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38</xdr:col>
      <xdr:colOff>212913</xdr:colOff>
      <xdr:row>56</xdr:row>
      <xdr:rowOff>90768</xdr:rowOff>
    </xdr:from>
    <xdr:to>
      <xdr:col>44</xdr:col>
      <xdr:colOff>952501</xdr:colOff>
      <xdr:row>65</xdr:row>
      <xdr:rowOff>133350</xdr:rowOff>
    </xdr:to>
    <xdr:graphicFrame macro="">
      <xdr:nvGraphicFramePr>
        <xdr:cNvPr id="17" name="Wykres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42</xdr:col>
      <xdr:colOff>156882</xdr:colOff>
      <xdr:row>41</xdr:row>
      <xdr:rowOff>124386</xdr:rowOff>
    </xdr:from>
    <xdr:to>
      <xdr:col>48</xdr:col>
      <xdr:colOff>907676</xdr:colOff>
      <xdr:row>55</xdr:row>
      <xdr:rowOff>189380</xdr:rowOff>
    </xdr:to>
    <xdr:graphicFrame macro="">
      <xdr:nvGraphicFramePr>
        <xdr:cNvPr id="18" name="Wykres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45</xdr:col>
      <xdr:colOff>0</xdr:colOff>
      <xdr:row>56</xdr:row>
      <xdr:rowOff>90767</xdr:rowOff>
    </xdr:from>
    <xdr:to>
      <xdr:col>52</xdr:col>
      <xdr:colOff>750794</xdr:colOff>
      <xdr:row>65</xdr:row>
      <xdr:rowOff>133349</xdr:rowOff>
    </xdr:to>
    <xdr:graphicFrame macro="">
      <xdr:nvGraphicFramePr>
        <xdr:cNvPr id="19" name="Wykres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50</xdr:col>
      <xdr:colOff>67235</xdr:colOff>
      <xdr:row>41</xdr:row>
      <xdr:rowOff>135591</xdr:rowOff>
    </xdr:from>
    <xdr:to>
      <xdr:col>56</xdr:col>
      <xdr:colOff>818030</xdr:colOff>
      <xdr:row>55</xdr:row>
      <xdr:rowOff>200585</xdr:rowOff>
    </xdr:to>
    <xdr:graphicFrame macro="">
      <xdr:nvGraphicFramePr>
        <xdr:cNvPr id="20" name="Wykres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52</xdr:col>
      <xdr:colOff>818029</xdr:colOff>
      <xdr:row>56</xdr:row>
      <xdr:rowOff>101973</xdr:rowOff>
    </xdr:from>
    <xdr:to>
      <xdr:col>60</xdr:col>
      <xdr:colOff>526676</xdr:colOff>
      <xdr:row>65</xdr:row>
      <xdr:rowOff>144555</xdr:rowOff>
    </xdr:to>
    <xdr:graphicFrame macro="">
      <xdr:nvGraphicFramePr>
        <xdr:cNvPr id="21" name="Wykres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56</xdr:col>
      <xdr:colOff>851648</xdr:colOff>
      <xdr:row>41</xdr:row>
      <xdr:rowOff>158002</xdr:rowOff>
    </xdr:from>
    <xdr:to>
      <xdr:col>64</xdr:col>
      <xdr:colOff>560295</xdr:colOff>
      <xdr:row>56</xdr:row>
      <xdr:rowOff>21290</xdr:rowOff>
    </xdr:to>
    <xdr:graphicFrame macro="">
      <xdr:nvGraphicFramePr>
        <xdr:cNvPr id="22" name="Wykres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126</xdr:row>
      <xdr:rowOff>0</xdr:rowOff>
    </xdr:from>
    <xdr:to>
      <xdr:col>3</xdr:col>
      <xdr:colOff>0</xdr:colOff>
      <xdr:row>138</xdr:row>
      <xdr:rowOff>47333</xdr:rowOff>
    </xdr:to>
    <xdr:pic>
      <xdr:nvPicPr>
        <xdr:cNvPr id="2" name="Obraz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0908625"/>
          <a:ext cx="2581274" cy="2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28575</xdr:rowOff>
    </xdr:from>
    <xdr:to>
      <xdr:col>2</xdr:col>
      <xdr:colOff>466725</xdr:colOff>
      <xdr:row>224</xdr:row>
      <xdr:rowOff>114004</xdr:rowOff>
    </xdr:to>
    <xdr:pic>
      <xdr:nvPicPr>
        <xdr:cNvPr id="3" name="Obraz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320200"/>
          <a:ext cx="2266950" cy="2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2</xdr:col>
      <xdr:colOff>457200</xdr:colOff>
      <xdr:row>213</xdr:row>
      <xdr:rowOff>9238</xdr:rowOff>
    </xdr:to>
    <xdr:pic>
      <xdr:nvPicPr>
        <xdr:cNvPr id="4" name="Obraz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5196125"/>
          <a:ext cx="2257425" cy="2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3</xdr:col>
      <xdr:colOff>0</xdr:colOff>
      <xdr:row>428</xdr:row>
      <xdr:rowOff>47333</xdr:rowOff>
    </xdr:to>
    <xdr:pic>
      <xdr:nvPicPr>
        <xdr:cNvPr id="5" name="Obraz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6153625"/>
          <a:ext cx="2809875" cy="23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64</xdr:row>
      <xdr:rowOff>0</xdr:rowOff>
    </xdr:from>
    <xdr:to>
      <xdr:col>13</xdr:col>
      <xdr:colOff>238125</xdr:colOff>
      <xdr:row>76</xdr:row>
      <xdr:rowOff>47333</xdr:rowOff>
    </xdr:to>
    <xdr:pic>
      <xdr:nvPicPr>
        <xdr:cNvPr id="6" name="Obraz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10650" y="19097625"/>
          <a:ext cx="3095625" cy="23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</xdr:colOff>
      <xdr:row>594</xdr:row>
      <xdr:rowOff>95250</xdr:rowOff>
    </xdr:from>
    <xdr:to>
      <xdr:col>14</xdr:col>
      <xdr:colOff>333375</xdr:colOff>
      <xdr:row>606</xdr:row>
      <xdr:rowOff>142583</xdr:rowOff>
    </xdr:to>
    <xdr:pic>
      <xdr:nvPicPr>
        <xdr:cNvPr id="7" name="Obraz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20175" y="120157875"/>
          <a:ext cx="3962400" cy="23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581</xdr:row>
      <xdr:rowOff>0</xdr:rowOff>
    </xdr:from>
    <xdr:to>
      <xdr:col>14</xdr:col>
      <xdr:colOff>381001</xdr:colOff>
      <xdr:row>593</xdr:row>
      <xdr:rowOff>47333</xdr:rowOff>
    </xdr:to>
    <xdr:pic>
      <xdr:nvPicPr>
        <xdr:cNvPr id="8" name="Obraz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10651" y="117586125"/>
          <a:ext cx="4019550" cy="23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682</xdr:row>
      <xdr:rowOff>0</xdr:rowOff>
    </xdr:from>
    <xdr:to>
      <xdr:col>13</xdr:col>
      <xdr:colOff>261937</xdr:colOff>
      <xdr:row>694</xdr:row>
      <xdr:rowOff>47333</xdr:rowOff>
    </xdr:to>
    <xdr:pic>
      <xdr:nvPicPr>
        <xdr:cNvPr id="9" name="Obraz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10650" y="136826625"/>
          <a:ext cx="3119437" cy="23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885825</xdr:colOff>
      <xdr:row>670</xdr:row>
      <xdr:rowOff>0</xdr:rowOff>
    </xdr:from>
    <xdr:to>
      <xdr:col>8</xdr:col>
      <xdr:colOff>504825</xdr:colOff>
      <xdr:row>682</xdr:row>
      <xdr:rowOff>56857</xdr:rowOff>
    </xdr:to>
    <xdr:pic>
      <xdr:nvPicPr>
        <xdr:cNvPr id="10" name="Obraz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24375" y="134540625"/>
          <a:ext cx="3200400" cy="2342857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506</xdr:row>
      <xdr:rowOff>0</xdr:rowOff>
    </xdr:from>
    <xdr:to>
      <xdr:col>23</xdr:col>
      <xdr:colOff>0</xdr:colOff>
      <xdr:row>518</xdr:row>
      <xdr:rowOff>56857</xdr:rowOff>
    </xdr:to>
    <xdr:pic>
      <xdr:nvPicPr>
        <xdr:cNvPr id="11" name="Obraz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506950" y="103298625"/>
          <a:ext cx="2428875" cy="2342857"/>
        </a:xfrm>
        <a:prstGeom prst="rect">
          <a:avLst/>
        </a:prstGeom>
      </xdr:spPr>
    </xdr:pic>
    <xdr:clientData/>
  </xdr:twoCellAnchor>
  <xdr:twoCellAnchor editAs="oneCell">
    <xdr:from>
      <xdr:col>29</xdr:col>
      <xdr:colOff>466725</xdr:colOff>
      <xdr:row>76</xdr:row>
      <xdr:rowOff>19050</xdr:rowOff>
    </xdr:from>
    <xdr:to>
      <xdr:col>33</xdr:col>
      <xdr:colOff>47625</xdr:colOff>
      <xdr:row>88</xdr:row>
      <xdr:rowOff>75907</xdr:rowOff>
    </xdr:to>
    <xdr:pic>
      <xdr:nvPicPr>
        <xdr:cNvPr id="12" name="Obraz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860375" y="21402675"/>
          <a:ext cx="3048000" cy="2342857"/>
        </a:xfrm>
        <a:prstGeom prst="rect">
          <a:avLst/>
        </a:prstGeom>
      </xdr:spPr>
    </xdr:pic>
    <xdr:clientData/>
  </xdr:twoCellAnchor>
  <xdr:twoCellAnchor editAs="oneCell">
    <xdr:from>
      <xdr:col>29</xdr:col>
      <xdr:colOff>419100</xdr:colOff>
      <xdr:row>64</xdr:row>
      <xdr:rowOff>28575</xdr:rowOff>
    </xdr:from>
    <xdr:to>
      <xdr:col>33</xdr:col>
      <xdr:colOff>0</xdr:colOff>
      <xdr:row>76</xdr:row>
      <xdr:rowOff>85432</xdr:rowOff>
    </xdr:to>
    <xdr:pic>
      <xdr:nvPicPr>
        <xdr:cNvPr id="13" name="Obraz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812750" y="19126200"/>
          <a:ext cx="2847975" cy="2342857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341</xdr:row>
      <xdr:rowOff>0</xdr:rowOff>
    </xdr:from>
    <xdr:to>
      <xdr:col>33</xdr:col>
      <xdr:colOff>0</xdr:colOff>
      <xdr:row>353</xdr:row>
      <xdr:rowOff>56857</xdr:rowOff>
    </xdr:to>
    <xdr:pic>
      <xdr:nvPicPr>
        <xdr:cNvPr id="14" name="Obraz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003250" y="71866125"/>
          <a:ext cx="2790825" cy="2342857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355</xdr:row>
      <xdr:rowOff>0</xdr:rowOff>
    </xdr:from>
    <xdr:to>
      <xdr:col>33</xdr:col>
      <xdr:colOff>190500</xdr:colOff>
      <xdr:row>367</xdr:row>
      <xdr:rowOff>56857</xdr:rowOff>
    </xdr:to>
    <xdr:pic>
      <xdr:nvPicPr>
        <xdr:cNvPr id="15" name="Obraz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003250" y="74533125"/>
          <a:ext cx="3048000" cy="2342857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430</xdr:row>
      <xdr:rowOff>0</xdr:rowOff>
    </xdr:from>
    <xdr:to>
      <xdr:col>33</xdr:col>
      <xdr:colOff>38100</xdr:colOff>
      <xdr:row>442</xdr:row>
      <xdr:rowOff>56857</xdr:rowOff>
    </xdr:to>
    <xdr:pic>
      <xdr:nvPicPr>
        <xdr:cNvPr id="16" name="Obraz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003250" y="88820625"/>
          <a:ext cx="2895600" cy="2342857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505</xdr:row>
      <xdr:rowOff>57150</xdr:rowOff>
    </xdr:from>
    <xdr:to>
      <xdr:col>33</xdr:col>
      <xdr:colOff>0</xdr:colOff>
      <xdr:row>517</xdr:row>
      <xdr:rowOff>114007</xdr:rowOff>
    </xdr:to>
    <xdr:pic>
      <xdr:nvPicPr>
        <xdr:cNvPr id="17" name="Obraz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012775" y="103165275"/>
          <a:ext cx="2667000" cy="2342857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64</xdr:row>
      <xdr:rowOff>0</xdr:rowOff>
    </xdr:from>
    <xdr:to>
      <xdr:col>45</xdr:col>
      <xdr:colOff>0</xdr:colOff>
      <xdr:row>76</xdr:row>
      <xdr:rowOff>56857</xdr:rowOff>
    </xdr:to>
    <xdr:pic>
      <xdr:nvPicPr>
        <xdr:cNvPr id="18" name="Obraz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499550" y="19097625"/>
          <a:ext cx="4248150" cy="2342857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77</xdr:row>
      <xdr:rowOff>0</xdr:rowOff>
    </xdr:from>
    <xdr:to>
      <xdr:col>44</xdr:col>
      <xdr:colOff>476250</xdr:colOff>
      <xdr:row>89</xdr:row>
      <xdr:rowOff>56857</xdr:rowOff>
    </xdr:to>
    <xdr:pic>
      <xdr:nvPicPr>
        <xdr:cNvPr id="19" name="Obraz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499550" y="21574125"/>
          <a:ext cx="4114800" cy="2342857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217</xdr:row>
      <xdr:rowOff>0</xdr:rowOff>
    </xdr:from>
    <xdr:to>
      <xdr:col>44</xdr:col>
      <xdr:colOff>95250</xdr:colOff>
      <xdr:row>229</xdr:row>
      <xdr:rowOff>56857</xdr:rowOff>
    </xdr:to>
    <xdr:pic>
      <xdr:nvPicPr>
        <xdr:cNvPr id="20" name="Obraz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499550" y="48244125"/>
          <a:ext cx="3733800" cy="2342857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295</xdr:row>
      <xdr:rowOff>0</xdr:rowOff>
    </xdr:from>
    <xdr:to>
      <xdr:col>44</xdr:col>
      <xdr:colOff>190500</xdr:colOff>
      <xdr:row>307</xdr:row>
      <xdr:rowOff>56857</xdr:rowOff>
    </xdr:to>
    <xdr:pic>
      <xdr:nvPicPr>
        <xdr:cNvPr id="21" name="Obraz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499550" y="63103125"/>
          <a:ext cx="3829050" cy="2342857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308</xdr:row>
      <xdr:rowOff>0</xdr:rowOff>
    </xdr:from>
    <xdr:to>
      <xdr:col>43</xdr:col>
      <xdr:colOff>190500</xdr:colOff>
      <xdr:row>320</xdr:row>
      <xdr:rowOff>56857</xdr:rowOff>
    </xdr:to>
    <xdr:pic>
      <xdr:nvPicPr>
        <xdr:cNvPr id="22" name="Obraz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4499550" y="65579625"/>
          <a:ext cx="3048000" cy="2342857"/>
        </a:xfrm>
        <a:prstGeom prst="rect">
          <a:avLst/>
        </a:prstGeom>
      </xdr:spPr>
    </xdr:pic>
    <xdr:clientData/>
  </xdr:twoCellAnchor>
  <xdr:twoCellAnchor editAs="oneCell">
    <xdr:from>
      <xdr:col>40</xdr:col>
      <xdr:colOff>9525</xdr:colOff>
      <xdr:row>384</xdr:row>
      <xdr:rowOff>66675</xdr:rowOff>
    </xdr:from>
    <xdr:to>
      <xdr:col>44</xdr:col>
      <xdr:colOff>0</xdr:colOff>
      <xdr:row>396</xdr:row>
      <xdr:rowOff>123532</xdr:rowOff>
    </xdr:to>
    <xdr:pic>
      <xdr:nvPicPr>
        <xdr:cNvPr id="23" name="Obraz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4509075" y="80124300"/>
          <a:ext cx="3629025" cy="2342857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397</xdr:row>
      <xdr:rowOff>0</xdr:rowOff>
    </xdr:from>
    <xdr:to>
      <xdr:col>43</xdr:col>
      <xdr:colOff>285750</xdr:colOff>
      <xdr:row>409</xdr:row>
      <xdr:rowOff>56857</xdr:rowOff>
    </xdr:to>
    <xdr:pic>
      <xdr:nvPicPr>
        <xdr:cNvPr id="24" name="Obraz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4499550" y="82534125"/>
          <a:ext cx="3143250" cy="2342857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610</xdr:row>
      <xdr:rowOff>0</xdr:rowOff>
    </xdr:from>
    <xdr:to>
      <xdr:col>43</xdr:col>
      <xdr:colOff>190500</xdr:colOff>
      <xdr:row>622</xdr:row>
      <xdr:rowOff>56857</xdr:rowOff>
    </xdr:to>
    <xdr:pic>
      <xdr:nvPicPr>
        <xdr:cNvPr id="25" name="Obraz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4499550" y="123110625"/>
          <a:ext cx="3048000" cy="2342857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598</xdr:row>
      <xdr:rowOff>0</xdr:rowOff>
    </xdr:from>
    <xdr:to>
      <xdr:col>43</xdr:col>
      <xdr:colOff>285750</xdr:colOff>
      <xdr:row>610</xdr:row>
      <xdr:rowOff>56857</xdr:rowOff>
    </xdr:to>
    <xdr:pic>
      <xdr:nvPicPr>
        <xdr:cNvPr id="26" name="Obraz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4499550" y="120824625"/>
          <a:ext cx="3143250" cy="2342857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696</xdr:row>
      <xdr:rowOff>0</xdr:rowOff>
    </xdr:from>
    <xdr:to>
      <xdr:col>43</xdr:col>
      <xdr:colOff>476250</xdr:colOff>
      <xdr:row>708</xdr:row>
      <xdr:rowOff>56857</xdr:rowOff>
    </xdr:to>
    <xdr:pic>
      <xdr:nvPicPr>
        <xdr:cNvPr id="27" name="Obraz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4499550" y="139493625"/>
          <a:ext cx="3333750" cy="2342857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685</xdr:row>
      <xdr:rowOff>0</xdr:rowOff>
    </xdr:from>
    <xdr:to>
      <xdr:col>44</xdr:col>
      <xdr:colOff>95250</xdr:colOff>
      <xdr:row>697</xdr:row>
      <xdr:rowOff>56857</xdr:rowOff>
    </xdr:to>
    <xdr:pic>
      <xdr:nvPicPr>
        <xdr:cNvPr id="28" name="Obraz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499550" y="137398125"/>
          <a:ext cx="3733800" cy="23428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104</xdr:row>
      <xdr:rowOff>0</xdr:rowOff>
    </xdr:from>
    <xdr:to>
      <xdr:col>23</xdr:col>
      <xdr:colOff>238125</xdr:colOff>
      <xdr:row>128</xdr:row>
      <xdr:rowOff>128588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19049</xdr:colOff>
      <xdr:row>101</xdr:row>
      <xdr:rowOff>4762</xdr:rowOff>
    </xdr:from>
    <xdr:to>
      <xdr:col>18</xdr:col>
      <xdr:colOff>476249</xdr:colOff>
      <xdr:row>125</xdr:row>
      <xdr:rowOff>133350</xdr:rowOff>
    </xdr:to>
    <xdr:graphicFrame macro="">
      <xdr:nvGraphicFramePr>
        <xdr:cNvPr id="4" name="Wykres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104</xdr:row>
      <xdr:rowOff>76200</xdr:rowOff>
    </xdr:from>
    <xdr:to>
      <xdr:col>21</xdr:col>
      <xdr:colOff>314325</xdr:colOff>
      <xdr:row>129</xdr:row>
      <xdr:rowOff>14288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mailto:666adams666@wp.pl" TargetMode="External"/><Relationship Id="rId1" Type="http://schemas.openxmlformats.org/officeDocument/2006/relationships/hyperlink" Target="mailto:magisterkaforex@wp.pl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3:G53"/>
  <sheetViews>
    <sheetView topLeftCell="A31" zoomScale="115" zoomScaleNormal="115" workbookViewId="0">
      <selection activeCell="A45" sqref="A45:F45"/>
    </sheetView>
  </sheetViews>
  <sheetFormatPr defaultRowHeight="15" x14ac:dyDescent="0.25"/>
  <cols>
    <col min="1" max="1" width="9.85546875" customWidth="1"/>
    <col min="2" max="2" width="15.7109375" bestFit="1" customWidth="1"/>
    <col min="3" max="3" width="16.28515625" bestFit="1" customWidth="1"/>
    <col min="4" max="4" width="21.42578125" bestFit="1" customWidth="1"/>
    <col min="5" max="5" width="18.7109375" bestFit="1" customWidth="1"/>
    <col min="6" max="6" width="12.140625" bestFit="1" customWidth="1"/>
  </cols>
  <sheetData>
    <row r="13" spans="1:7" ht="29.25" customHeight="1" x14ac:dyDescent="0.25">
      <c r="A13" s="131" t="s">
        <v>20</v>
      </c>
      <c r="B13" s="131"/>
      <c r="C13" s="131"/>
      <c r="D13" s="131"/>
      <c r="E13" s="131"/>
      <c r="F13" s="131"/>
    </row>
    <row r="14" spans="1:7" x14ac:dyDescent="0.25">
      <c r="A14" s="130" t="s">
        <v>19</v>
      </c>
      <c r="B14" s="130"/>
      <c r="C14" s="130"/>
      <c r="D14" s="130"/>
      <c r="E14" s="130"/>
      <c r="F14" s="130"/>
    </row>
    <row r="15" spans="1:7" x14ac:dyDescent="0.25">
      <c r="A15" s="2" t="s">
        <v>0</v>
      </c>
      <c r="B15" s="2" t="s">
        <v>16</v>
      </c>
      <c r="C15" s="2" t="s">
        <v>17</v>
      </c>
      <c r="D15" s="2" t="s">
        <v>30</v>
      </c>
      <c r="E15" s="2" t="s">
        <v>31</v>
      </c>
      <c r="F15" s="2" t="s">
        <v>18</v>
      </c>
      <c r="G15" s="5" t="s">
        <v>986</v>
      </c>
    </row>
    <row r="16" spans="1:7" x14ac:dyDescent="0.25">
      <c r="A16" s="3">
        <v>1</v>
      </c>
      <c r="B16" s="3" t="s">
        <v>24</v>
      </c>
      <c r="C16" s="3" t="s">
        <v>25</v>
      </c>
      <c r="D16" s="3" t="s">
        <v>1047</v>
      </c>
      <c r="E16" s="3" t="s">
        <v>66</v>
      </c>
      <c r="F16" s="3">
        <v>4929</v>
      </c>
    </row>
    <row r="17" spans="1:6" x14ac:dyDescent="0.25">
      <c r="A17" s="3">
        <v>2</v>
      </c>
      <c r="B17" s="3" t="s">
        <v>26</v>
      </c>
      <c r="C17" s="3" t="s">
        <v>27</v>
      </c>
      <c r="D17" s="3" t="s">
        <v>1048</v>
      </c>
      <c r="E17" s="3" t="s">
        <v>1049</v>
      </c>
      <c r="F17" s="3">
        <v>6665</v>
      </c>
    </row>
    <row r="18" spans="1:6" x14ac:dyDescent="0.25">
      <c r="A18" s="130" t="s">
        <v>21</v>
      </c>
      <c r="B18" s="130"/>
      <c r="C18" s="130"/>
      <c r="D18" s="130"/>
      <c r="E18" s="130"/>
      <c r="F18" s="130"/>
    </row>
    <row r="19" spans="1:6" x14ac:dyDescent="0.25">
      <c r="A19" s="2" t="s">
        <v>0</v>
      </c>
      <c r="B19" s="2" t="s">
        <v>16</v>
      </c>
      <c r="C19" s="2" t="s">
        <v>17</v>
      </c>
      <c r="D19" s="2" t="s">
        <v>30</v>
      </c>
      <c r="E19" s="2" t="s">
        <v>31</v>
      </c>
      <c r="F19" s="2" t="s">
        <v>18</v>
      </c>
    </row>
    <row r="20" spans="1:6" x14ac:dyDescent="0.25">
      <c r="A20" s="3">
        <v>1</v>
      </c>
      <c r="B20" s="3" t="s">
        <v>28</v>
      </c>
      <c r="C20" s="3" t="s">
        <v>29</v>
      </c>
      <c r="D20" s="3" t="s">
        <v>1043</v>
      </c>
      <c r="E20" s="3" t="s">
        <v>1044</v>
      </c>
      <c r="F20" s="3">
        <v>383</v>
      </c>
    </row>
    <row r="21" spans="1:6" x14ac:dyDescent="0.25">
      <c r="A21" s="3">
        <v>2</v>
      </c>
      <c r="B21" s="3" t="s">
        <v>42</v>
      </c>
      <c r="C21" s="3" t="s">
        <v>562</v>
      </c>
      <c r="D21" s="3" t="s">
        <v>1045</v>
      </c>
      <c r="E21" s="3" t="s">
        <v>1046</v>
      </c>
      <c r="F21" s="3">
        <v>8100</v>
      </c>
    </row>
    <row r="22" spans="1:6" x14ac:dyDescent="0.25">
      <c r="A22" s="130" t="s">
        <v>22</v>
      </c>
      <c r="B22" s="130"/>
      <c r="C22" s="130"/>
      <c r="D22" s="130"/>
      <c r="E22" s="130"/>
      <c r="F22" s="130"/>
    </row>
    <row r="23" spans="1:6" x14ac:dyDescent="0.25">
      <c r="A23" s="2" t="s">
        <v>0</v>
      </c>
      <c r="B23" s="2" t="s">
        <v>16</v>
      </c>
      <c r="C23" s="2" t="s">
        <v>17</v>
      </c>
      <c r="D23" s="2" t="s">
        <v>30</v>
      </c>
      <c r="E23" s="2" t="s">
        <v>31</v>
      </c>
      <c r="F23" s="2" t="s">
        <v>18</v>
      </c>
    </row>
    <row r="24" spans="1:6" x14ac:dyDescent="0.25">
      <c r="A24" s="3">
        <v>1</v>
      </c>
      <c r="B24" s="3" t="s">
        <v>34</v>
      </c>
      <c r="C24" s="3" t="s">
        <v>580</v>
      </c>
      <c r="D24" s="3" t="s">
        <v>35</v>
      </c>
      <c r="E24" s="3" t="s">
        <v>36</v>
      </c>
      <c r="F24" s="3" t="s">
        <v>1040</v>
      </c>
    </row>
    <row r="25" spans="1:6" x14ac:dyDescent="0.25">
      <c r="A25" s="3">
        <v>2</v>
      </c>
      <c r="B25" s="3" t="s">
        <v>39</v>
      </c>
      <c r="C25" s="3" t="s">
        <v>40</v>
      </c>
      <c r="D25" s="3" t="s">
        <v>37</v>
      </c>
      <c r="E25" s="3" t="s">
        <v>38</v>
      </c>
      <c r="F25" s="3" t="s">
        <v>1041</v>
      </c>
    </row>
    <row r="28" spans="1:6" x14ac:dyDescent="0.25">
      <c r="D28">
        <v>1.0389200000000001</v>
      </c>
    </row>
    <row r="29" spans="1:6" x14ac:dyDescent="0.25">
      <c r="D29">
        <v>1.0824100000000001</v>
      </c>
    </row>
    <row r="36" spans="1:6" ht="32.25" customHeight="1" x14ac:dyDescent="0.25">
      <c r="A36" s="131" t="s">
        <v>23</v>
      </c>
      <c r="B36" s="131"/>
      <c r="C36" s="131"/>
      <c r="D36" s="131"/>
      <c r="E36" s="131"/>
      <c r="F36" s="131"/>
    </row>
    <row r="37" spans="1:6" x14ac:dyDescent="0.25">
      <c r="A37" s="130" t="s">
        <v>19</v>
      </c>
      <c r="B37" s="130"/>
      <c r="C37" s="130"/>
      <c r="D37" s="130"/>
      <c r="E37" s="130"/>
      <c r="F37" s="130"/>
    </row>
    <row r="38" spans="1:6" x14ac:dyDescent="0.25">
      <c r="A38" s="2" t="s">
        <v>0</v>
      </c>
      <c r="B38" s="2" t="s">
        <v>16</v>
      </c>
      <c r="C38" s="2" t="s">
        <v>17</v>
      </c>
      <c r="D38" s="2" t="s">
        <v>30</v>
      </c>
      <c r="E38" s="2" t="s">
        <v>31</v>
      </c>
      <c r="F38" s="2" t="s">
        <v>18</v>
      </c>
    </row>
    <row r="39" spans="1:6" x14ac:dyDescent="0.25">
      <c r="A39" s="3">
        <v>1</v>
      </c>
      <c r="B39" s="3" t="s">
        <v>45</v>
      </c>
      <c r="C39" s="3" t="s">
        <v>46</v>
      </c>
      <c r="D39" s="3" t="s">
        <v>1050</v>
      </c>
      <c r="E39" s="3" t="s">
        <v>1051</v>
      </c>
      <c r="F39" s="3">
        <v>4472</v>
      </c>
    </row>
    <row r="40" spans="1:6" x14ac:dyDescent="0.25">
      <c r="A40" s="129">
        <v>2</v>
      </c>
      <c r="B40" s="129" t="s">
        <v>41</v>
      </c>
      <c r="C40" s="129" t="s">
        <v>42</v>
      </c>
      <c r="D40" s="129" t="s">
        <v>43</v>
      </c>
      <c r="E40" s="129" t="s">
        <v>44</v>
      </c>
      <c r="F40" s="129">
        <v>5845</v>
      </c>
    </row>
    <row r="41" spans="1:6" x14ac:dyDescent="0.25">
      <c r="A41" s="130" t="s">
        <v>21</v>
      </c>
      <c r="B41" s="130"/>
      <c r="C41" s="130"/>
      <c r="D41" s="130"/>
      <c r="E41" s="130"/>
      <c r="F41" s="130"/>
    </row>
    <row r="42" spans="1:6" x14ac:dyDescent="0.25">
      <c r="A42" s="2" t="s">
        <v>0</v>
      </c>
      <c r="B42" s="2" t="s">
        <v>16</v>
      </c>
      <c r="C42" s="2" t="s">
        <v>17</v>
      </c>
      <c r="D42" s="2" t="s">
        <v>30</v>
      </c>
      <c r="E42" s="2" t="s">
        <v>31</v>
      </c>
      <c r="F42" s="2" t="s">
        <v>18</v>
      </c>
    </row>
    <row r="43" spans="1:6" x14ac:dyDescent="0.25">
      <c r="A43" s="129">
        <v>1</v>
      </c>
      <c r="B43" s="129" t="s">
        <v>47</v>
      </c>
      <c r="C43" s="129" t="s">
        <v>48</v>
      </c>
      <c r="D43" s="129" t="s">
        <v>49</v>
      </c>
      <c r="E43" s="129" t="s">
        <v>50</v>
      </c>
      <c r="F43" s="129">
        <v>12686</v>
      </c>
    </row>
    <row r="44" spans="1:6" x14ac:dyDescent="0.25">
      <c r="A44" s="3">
        <v>2</v>
      </c>
      <c r="B44" s="3" t="s">
        <v>32</v>
      </c>
      <c r="C44" s="3" t="s">
        <v>33</v>
      </c>
      <c r="D44" s="3" t="s">
        <v>1052</v>
      </c>
      <c r="E44" s="3" t="s">
        <v>1053</v>
      </c>
      <c r="F44" s="3">
        <v>5585</v>
      </c>
    </row>
    <row r="45" spans="1:6" x14ac:dyDescent="0.25">
      <c r="A45" s="130" t="s">
        <v>22</v>
      </c>
      <c r="B45" s="130"/>
      <c r="C45" s="130"/>
      <c r="D45" s="130"/>
      <c r="E45" s="130"/>
      <c r="F45" s="130"/>
    </row>
    <row r="46" spans="1:6" x14ac:dyDescent="0.25">
      <c r="A46" s="2" t="s">
        <v>0</v>
      </c>
      <c r="B46" s="2" t="s">
        <v>16</v>
      </c>
      <c r="C46" s="2" t="s">
        <v>17</v>
      </c>
      <c r="D46" s="2" t="s">
        <v>30</v>
      </c>
      <c r="E46" s="2" t="s">
        <v>31</v>
      </c>
      <c r="F46" s="2" t="s">
        <v>18</v>
      </c>
    </row>
    <row r="47" spans="1:6" x14ac:dyDescent="0.25">
      <c r="A47" s="3">
        <v>1</v>
      </c>
      <c r="B47" s="3" t="s">
        <v>51</v>
      </c>
      <c r="C47" s="3" t="s">
        <v>52</v>
      </c>
      <c r="D47" s="3" t="s">
        <v>53</v>
      </c>
      <c r="E47" s="3" t="s">
        <v>54</v>
      </c>
      <c r="F47" s="3" t="s">
        <v>1042</v>
      </c>
    </row>
    <row r="48" spans="1:6" x14ac:dyDescent="0.25">
      <c r="A48" s="129">
        <v>2</v>
      </c>
      <c r="B48" s="129" t="s">
        <v>55</v>
      </c>
      <c r="C48" s="129" t="s">
        <v>56</v>
      </c>
      <c r="D48" s="129" t="s">
        <v>57</v>
      </c>
      <c r="E48" s="129" t="s">
        <v>58</v>
      </c>
      <c r="F48" s="129">
        <v>203</v>
      </c>
    </row>
    <row r="53" spans="4:4" x14ac:dyDescent="0.25">
      <c r="D53">
        <v>1.0389200000000001</v>
      </c>
    </row>
  </sheetData>
  <mergeCells count="8">
    <mergeCell ref="A41:F41"/>
    <mergeCell ref="A45:F45"/>
    <mergeCell ref="A14:F14"/>
    <mergeCell ref="A13:F13"/>
    <mergeCell ref="A18:F18"/>
    <mergeCell ref="A22:F22"/>
    <mergeCell ref="A36:F36"/>
    <mergeCell ref="A37:F37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66"/>
  <sheetViews>
    <sheetView topLeftCell="BQ31" zoomScale="90" zoomScaleNormal="90" workbookViewId="0">
      <selection activeCell="AD12" sqref="AD12"/>
    </sheetView>
  </sheetViews>
  <sheetFormatPr defaultRowHeight="15" x14ac:dyDescent="0.25"/>
  <cols>
    <col min="1" max="1" width="13.5703125" bestFit="1" customWidth="1"/>
    <col min="2" max="2" width="13.42578125" bestFit="1" customWidth="1"/>
    <col min="3" max="3" width="13.42578125" hidden="1" customWidth="1"/>
    <col min="4" max="4" width="15.85546875" bestFit="1" customWidth="1"/>
    <col min="5" max="5" width="15.85546875" hidden="1" customWidth="1"/>
    <col min="6" max="6" width="11.7109375" bestFit="1" customWidth="1"/>
    <col min="7" max="12" width="13.42578125" customWidth="1"/>
    <col min="13" max="13" width="13.5703125" bestFit="1" customWidth="1"/>
    <col min="14" max="14" width="13.42578125" bestFit="1" customWidth="1"/>
    <col min="15" max="15" width="15.85546875" bestFit="1" customWidth="1"/>
    <col min="16" max="16" width="11.7109375" bestFit="1" customWidth="1"/>
    <col min="18" max="18" width="13.5703125" bestFit="1" customWidth="1"/>
    <col min="19" max="19" width="13.42578125" bestFit="1" customWidth="1"/>
    <col min="20" max="21" width="15.85546875" hidden="1" customWidth="1"/>
    <col min="22" max="22" width="11.7109375" bestFit="1" customWidth="1"/>
    <col min="23" max="23" width="10.140625" bestFit="1" customWidth="1"/>
    <col min="24" max="24" width="13.5703125" bestFit="1" customWidth="1"/>
    <col min="25" max="25" width="13.42578125" bestFit="1" customWidth="1"/>
    <col min="26" max="26" width="13.42578125" hidden="1" customWidth="1"/>
    <col min="27" max="27" width="15.85546875" bestFit="1" customWidth="1"/>
    <col min="28" max="29" width="15.85546875" hidden="1" customWidth="1"/>
    <col min="30" max="30" width="11.7109375" bestFit="1" customWidth="1"/>
    <col min="32" max="32" width="13.5703125" bestFit="1" customWidth="1"/>
    <col min="33" max="33" width="13.42578125" bestFit="1" customWidth="1"/>
    <col min="34" max="34" width="15.85546875" bestFit="1" customWidth="1"/>
    <col min="35" max="35" width="11.7109375" bestFit="1" customWidth="1"/>
    <col min="37" max="37" width="13.5703125" bestFit="1" customWidth="1"/>
    <col min="38" max="38" width="13.42578125" bestFit="1" customWidth="1"/>
    <col min="39" max="40" width="15.85546875" hidden="1" customWidth="1"/>
    <col min="41" max="41" width="11.7109375" bestFit="1" customWidth="1"/>
    <col min="43" max="43" width="13.5703125" bestFit="1" customWidth="1"/>
    <col min="44" max="44" width="13.42578125" bestFit="1" customWidth="1"/>
    <col min="45" max="45" width="15.85546875" bestFit="1" customWidth="1"/>
    <col min="46" max="46" width="11.7109375" bestFit="1" customWidth="1"/>
    <col min="48" max="48" width="13.5703125" bestFit="1" customWidth="1"/>
    <col min="49" max="49" width="13.42578125" bestFit="1" customWidth="1"/>
    <col min="50" max="50" width="13.42578125" hidden="1" customWidth="1"/>
    <col min="51" max="51" width="15.85546875" bestFit="1" customWidth="1"/>
    <col min="52" max="52" width="15.85546875" hidden="1" customWidth="1"/>
    <col min="53" max="53" width="11.7109375" bestFit="1" customWidth="1"/>
    <col min="54" max="54" width="10.140625" bestFit="1" customWidth="1"/>
    <col min="55" max="55" width="13.5703125" bestFit="1" customWidth="1"/>
    <col min="56" max="56" width="13.42578125" bestFit="1" customWidth="1"/>
    <col min="57" max="57" width="15.85546875" bestFit="1" customWidth="1"/>
    <col min="58" max="58" width="11.7109375" bestFit="1" customWidth="1"/>
    <col min="60" max="60" width="13.5703125" bestFit="1" customWidth="1"/>
    <col min="61" max="61" width="13.42578125" bestFit="1" customWidth="1"/>
    <col min="62" max="62" width="15.85546875" bestFit="1" customWidth="1"/>
    <col min="63" max="63" width="11.7109375" bestFit="1" customWidth="1"/>
    <col min="65" max="65" width="13.5703125" bestFit="1" customWidth="1"/>
    <col min="66" max="66" width="13.42578125" bestFit="1" customWidth="1"/>
    <col min="67" max="68" width="15.85546875" hidden="1" customWidth="1"/>
    <col min="69" max="69" width="11.7109375" bestFit="1" customWidth="1"/>
    <col min="70" max="70" width="9.28515625" customWidth="1"/>
    <col min="72" max="72" width="13.5703125" bestFit="1" customWidth="1"/>
    <col min="73" max="73" width="11.140625" bestFit="1" customWidth="1"/>
    <col min="74" max="74" width="11.7109375" bestFit="1" customWidth="1"/>
    <col min="76" max="76" width="13.5703125" bestFit="1" customWidth="1"/>
    <col min="77" max="77" width="9.28515625" bestFit="1" customWidth="1"/>
    <col min="78" max="78" width="11.7109375" bestFit="1" customWidth="1"/>
    <col min="80" max="80" width="13.5703125" bestFit="1" customWidth="1"/>
    <col min="81" max="81" width="9.28515625" bestFit="1" customWidth="1"/>
    <col min="82" max="82" width="11.7109375" bestFit="1" customWidth="1"/>
    <col min="84" max="84" width="13.5703125" bestFit="1" customWidth="1"/>
    <col min="85" max="85" width="9.28515625" bestFit="1" customWidth="1"/>
    <col min="86" max="86" width="11.7109375" bestFit="1" customWidth="1"/>
    <col min="88" max="88" width="13.5703125" bestFit="1" customWidth="1"/>
    <col min="89" max="89" width="13.28515625" bestFit="1" customWidth="1"/>
    <col min="90" max="90" width="11.7109375" bestFit="1" customWidth="1"/>
    <col min="92" max="92" width="13.5703125" bestFit="1" customWidth="1"/>
    <col min="93" max="93" width="13.28515625" bestFit="1" customWidth="1"/>
    <col min="94" max="94" width="11.7109375" bestFit="1" customWidth="1"/>
  </cols>
  <sheetData>
    <row r="1" spans="1:94" s="36" customFormat="1" ht="21.75" customHeight="1" x14ac:dyDescent="0.25">
      <c r="A1" s="36" t="s">
        <v>597</v>
      </c>
      <c r="B1" s="36" t="s">
        <v>598</v>
      </c>
      <c r="BS1" s="97"/>
    </row>
    <row r="2" spans="1:94" ht="35.25" customHeight="1" x14ac:dyDescent="0.25">
      <c r="A2" s="132" t="s">
        <v>59</v>
      </c>
      <c r="B2" s="132"/>
      <c r="C2" s="132"/>
      <c r="D2" s="132"/>
      <c r="E2" s="132"/>
      <c r="F2" s="132"/>
      <c r="H2" s="132" t="s">
        <v>59</v>
      </c>
      <c r="I2" s="132"/>
      <c r="J2" s="132"/>
      <c r="K2" s="132"/>
      <c r="L2" s="1"/>
      <c r="M2" s="132" t="s">
        <v>59</v>
      </c>
      <c r="N2" s="132"/>
      <c r="O2" s="132"/>
      <c r="P2" s="132"/>
      <c r="R2" s="132" t="s">
        <v>59</v>
      </c>
      <c r="S2" s="132"/>
      <c r="T2" s="132"/>
      <c r="U2" s="132"/>
      <c r="V2" s="132"/>
      <c r="X2" s="132" t="s">
        <v>59</v>
      </c>
      <c r="Y2" s="132"/>
      <c r="Z2" s="132"/>
      <c r="AA2" s="132"/>
      <c r="AB2" s="132"/>
      <c r="AC2" s="132"/>
      <c r="AD2" s="132"/>
      <c r="AF2" s="132" t="s">
        <v>59</v>
      </c>
      <c r="AG2" s="132"/>
      <c r="AH2" s="132"/>
      <c r="AI2" s="132"/>
      <c r="AK2" s="132" t="s">
        <v>59</v>
      </c>
      <c r="AL2" s="132"/>
      <c r="AM2" s="132"/>
      <c r="AN2" s="132"/>
      <c r="AO2" s="132"/>
      <c r="AQ2" s="132" t="s">
        <v>59</v>
      </c>
      <c r="AR2" s="132"/>
      <c r="AS2" s="132"/>
      <c r="AT2" s="132"/>
      <c r="AV2" s="132" t="s">
        <v>59</v>
      </c>
      <c r="AW2" s="132"/>
      <c r="AX2" s="132"/>
      <c r="AY2" s="132"/>
      <c r="AZ2" s="132"/>
      <c r="BA2" s="132"/>
      <c r="BC2" s="132" t="s">
        <v>59</v>
      </c>
      <c r="BD2" s="132"/>
      <c r="BE2" s="132"/>
      <c r="BF2" s="132"/>
      <c r="BH2" s="132" t="s">
        <v>59</v>
      </c>
      <c r="BI2" s="132"/>
      <c r="BJ2" s="132"/>
      <c r="BK2" s="132"/>
      <c r="BM2" s="132" t="s">
        <v>59</v>
      </c>
      <c r="BN2" s="132"/>
      <c r="BO2" s="132"/>
      <c r="BP2" s="132"/>
      <c r="BQ2" s="132"/>
      <c r="BS2" s="52"/>
      <c r="BT2" s="132" t="s">
        <v>59</v>
      </c>
      <c r="BU2" s="132"/>
      <c r="BV2" s="132"/>
      <c r="BX2" s="132" t="s">
        <v>59</v>
      </c>
      <c r="BY2" s="132"/>
      <c r="BZ2" s="132"/>
      <c r="CB2" s="132" t="s">
        <v>59</v>
      </c>
      <c r="CC2" s="132"/>
      <c r="CD2" s="132"/>
      <c r="CF2" s="132" t="s">
        <v>59</v>
      </c>
      <c r="CG2" s="132"/>
      <c r="CH2" s="132"/>
      <c r="CJ2" s="132" t="s">
        <v>59</v>
      </c>
      <c r="CK2" s="132"/>
      <c r="CL2" s="132"/>
      <c r="CN2" s="132" t="s">
        <v>59</v>
      </c>
      <c r="CO2" s="132"/>
      <c r="CP2" s="132"/>
    </row>
    <row r="3" spans="1:94" x14ac:dyDescent="0.25">
      <c r="A3" s="4" t="s">
        <v>60</v>
      </c>
      <c r="B3" s="4" t="s">
        <v>67</v>
      </c>
      <c r="C3" s="73"/>
      <c r="D3" s="4" t="s">
        <v>61</v>
      </c>
      <c r="E3" s="73"/>
      <c r="F3" s="4" t="s">
        <v>68</v>
      </c>
      <c r="G3" s="28" t="s">
        <v>131</v>
      </c>
      <c r="H3" s="26" t="s">
        <v>60</v>
      </c>
      <c r="I3" s="26" t="s">
        <v>67</v>
      </c>
      <c r="J3" s="26" t="s">
        <v>61</v>
      </c>
      <c r="K3" s="26" t="s">
        <v>594</v>
      </c>
      <c r="L3" s="28" t="s">
        <v>131</v>
      </c>
      <c r="M3" s="4" t="s">
        <v>60</v>
      </c>
      <c r="N3" s="4" t="s">
        <v>438</v>
      </c>
      <c r="O3" s="4" t="s">
        <v>61</v>
      </c>
      <c r="P3" s="4" t="s">
        <v>594</v>
      </c>
      <c r="Q3" s="28" t="s">
        <v>131</v>
      </c>
      <c r="R3" s="26" t="s">
        <v>60</v>
      </c>
      <c r="S3" s="26" t="s">
        <v>438</v>
      </c>
      <c r="T3" s="26" t="s">
        <v>61</v>
      </c>
      <c r="U3" s="84"/>
      <c r="V3" s="26" t="s">
        <v>68</v>
      </c>
      <c r="W3" s="28" t="s">
        <v>131</v>
      </c>
      <c r="X3" s="6" t="s">
        <v>60</v>
      </c>
      <c r="Y3" s="6" t="s">
        <v>527</v>
      </c>
      <c r="Z3" s="75"/>
      <c r="AA3" s="6" t="s">
        <v>61</v>
      </c>
      <c r="AB3" s="75"/>
      <c r="AC3" s="75"/>
      <c r="AD3" s="6" t="s">
        <v>528</v>
      </c>
      <c r="AE3" s="28" t="s">
        <v>131</v>
      </c>
      <c r="AF3" s="26" t="s">
        <v>60</v>
      </c>
      <c r="AG3" s="26" t="s">
        <v>527</v>
      </c>
      <c r="AH3" s="26" t="s">
        <v>61</v>
      </c>
      <c r="AI3" s="26" t="s">
        <v>528</v>
      </c>
      <c r="AJ3" s="28" t="s">
        <v>131</v>
      </c>
      <c r="AK3" s="26" t="s">
        <v>60</v>
      </c>
      <c r="AL3" s="26" t="s">
        <v>558</v>
      </c>
      <c r="AM3" s="26" t="s">
        <v>61</v>
      </c>
      <c r="AN3" s="88"/>
      <c r="AO3" s="26" t="s">
        <v>528</v>
      </c>
      <c r="AP3" s="5" t="s">
        <v>131</v>
      </c>
      <c r="AQ3" s="26" t="s">
        <v>60</v>
      </c>
      <c r="AR3" s="26" t="s">
        <v>558</v>
      </c>
      <c r="AS3" s="26" t="s">
        <v>61</v>
      </c>
      <c r="AT3" s="26" t="s">
        <v>559</v>
      </c>
      <c r="AU3" s="5" t="s">
        <v>131</v>
      </c>
      <c r="AV3" s="8" t="s">
        <v>60</v>
      </c>
      <c r="AW3" s="8" t="s">
        <v>578</v>
      </c>
      <c r="AX3" s="81"/>
      <c r="AY3" s="8" t="s">
        <v>61</v>
      </c>
      <c r="AZ3" s="81"/>
      <c r="BA3" s="8" t="s">
        <v>579</v>
      </c>
      <c r="BB3" s="5" t="s">
        <v>131</v>
      </c>
      <c r="BC3" s="27" t="s">
        <v>60</v>
      </c>
      <c r="BD3" s="27" t="s">
        <v>578</v>
      </c>
      <c r="BE3" s="27" t="s">
        <v>61</v>
      </c>
      <c r="BF3" s="27" t="s">
        <v>589</v>
      </c>
      <c r="BG3" s="5"/>
      <c r="BH3" s="9" t="s">
        <v>60</v>
      </c>
      <c r="BI3" s="9" t="s">
        <v>588</v>
      </c>
      <c r="BJ3" s="9" t="s">
        <v>61</v>
      </c>
      <c r="BK3" s="9" t="s">
        <v>589</v>
      </c>
      <c r="BL3" s="5" t="s">
        <v>131</v>
      </c>
      <c r="BM3" s="27" t="s">
        <v>60</v>
      </c>
      <c r="BN3" s="27" t="s">
        <v>588</v>
      </c>
      <c r="BO3" s="27" t="s">
        <v>61</v>
      </c>
      <c r="BP3" s="91"/>
      <c r="BQ3" s="27" t="s">
        <v>579</v>
      </c>
      <c r="BR3" s="5" t="s">
        <v>131</v>
      </c>
      <c r="BS3" s="52"/>
      <c r="BT3" s="93" t="s">
        <v>60</v>
      </c>
      <c r="BU3" s="93" t="s">
        <v>438</v>
      </c>
      <c r="BV3" s="93" t="s">
        <v>528</v>
      </c>
      <c r="BX3" s="93" t="s">
        <v>60</v>
      </c>
      <c r="BY3" s="93" t="s">
        <v>438</v>
      </c>
      <c r="BZ3" s="93" t="s">
        <v>579</v>
      </c>
      <c r="CB3" s="93" t="s">
        <v>60</v>
      </c>
      <c r="CC3" s="93" t="s">
        <v>527</v>
      </c>
      <c r="CD3" s="93" t="s">
        <v>68</v>
      </c>
      <c r="CF3" s="95" t="s">
        <v>60</v>
      </c>
      <c r="CG3" s="95" t="s">
        <v>527</v>
      </c>
      <c r="CH3" s="95" t="s">
        <v>579</v>
      </c>
      <c r="CJ3" s="100" t="s">
        <v>60</v>
      </c>
      <c r="CK3" s="100" t="s">
        <v>578</v>
      </c>
      <c r="CL3" s="100" t="s">
        <v>68</v>
      </c>
      <c r="CN3" s="100" t="s">
        <v>60</v>
      </c>
      <c r="CO3" s="100" t="s">
        <v>578</v>
      </c>
      <c r="CP3" s="100" t="s">
        <v>528</v>
      </c>
    </row>
    <row r="4" spans="1:94" ht="15.75" thickBot="1" x14ac:dyDescent="0.3">
      <c r="A4" s="18" t="s">
        <v>62</v>
      </c>
      <c r="B4" s="18" t="s">
        <v>65</v>
      </c>
      <c r="C4" s="18" t="s">
        <v>987</v>
      </c>
      <c r="D4" s="18" t="s">
        <v>63</v>
      </c>
      <c r="E4" s="18" t="s">
        <v>988</v>
      </c>
      <c r="F4" s="18" t="s">
        <v>64</v>
      </c>
      <c r="G4" s="28" t="s">
        <v>180</v>
      </c>
      <c r="H4" s="18" t="s">
        <v>62</v>
      </c>
      <c r="I4" s="18" t="s">
        <v>65</v>
      </c>
      <c r="J4" s="18" t="s">
        <v>63</v>
      </c>
      <c r="K4" s="18" t="s">
        <v>64</v>
      </c>
      <c r="L4" s="28" t="s">
        <v>180</v>
      </c>
      <c r="M4" s="4" t="s">
        <v>62</v>
      </c>
      <c r="N4" s="4" t="s">
        <v>65</v>
      </c>
      <c r="O4" s="4" t="s">
        <v>63</v>
      </c>
      <c r="P4" s="4" t="s">
        <v>64</v>
      </c>
      <c r="Q4" t="s">
        <v>439</v>
      </c>
      <c r="R4" s="26" t="s">
        <v>62</v>
      </c>
      <c r="S4" s="26" t="s">
        <v>65</v>
      </c>
      <c r="T4" s="26" t="s">
        <v>63</v>
      </c>
      <c r="U4" s="84" t="s">
        <v>6</v>
      </c>
      <c r="V4" s="26" t="s">
        <v>64</v>
      </c>
      <c r="W4" t="s">
        <v>439</v>
      </c>
      <c r="X4" s="6" t="s">
        <v>62</v>
      </c>
      <c r="Y4" s="6" t="s">
        <v>65</v>
      </c>
      <c r="Z4" s="75" t="s">
        <v>987</v>
      </c>
      <c r="AA4" s="6" t="s">
        <v>63</v>
      </c>
      <c r="AB4" s="75" t="s">
        <v>991</v>
      </c>
      <c r="AC4" s="75" t="s">
        <v>992</v>
      </c>
      <c r="AD4" s="6" t="s">
        <v>64</v>
      </c>
      <c r="AE4" s="28" t="s">
        <v>538</v>
      </c>
      <c r="AF4" s="26" t="s">
        <v>62</v>
      </c>
      <c r="AG4" s="26" t="s">
        <v>65</v>
      </c>
      <c r="AH4" s="26" t="s">
        <v>63</v>
      </c>
      <c r="AI4" s="26" t="s">
        <v>64</v>
      </c>
      <c r="AJ4" s="28" t="s">
        <v>560</v>
      </c>
      <c r="AK4" s="26" t="s">
        <v>62</v>
      </c>
      <c r="AL4" s="26" t="s">
        <v>65</v>
      </c>
      <c r="AM4" s="26" t="s">
        <v>63</v>
      </c>
      <c r="AN4" s="88" t="s">
        <v>6</v>
      </c>
      <c r="AO4" s="26" t="s">
        <v>64</v>
      </c>
      <c r="AP4" s="5" t="s">
        <v>560</v>
      </c>
      <c r="AQ4" s="26" t="s">
        <v>62</v>
      </c>
      <c r="AR4" s="26" t="s">
        <v>65</v>
      </c>
      <c r="AS4" s="26" t="s">
        <v>63</v>
      </c>
      <c r="AT4" s="26" t="s">
        <v>64</v>
      </c>
      <c r="AU4" s="5" t="s">
        <v>538</v>
      </c>
      <c r="AV4" s="8" t="s">
        <v>62</v>
      </c>
      <c r="AW4" s="8" t="s">
        <v>65</v>
      </c>
      <c r="AX4" s="81" t="s">
        <v>6</v>
      </c>
      <c r="AY4" s="8" t="s">
        <v>63</v>
      </c>
      <c r="AZ4" s="81" t="s">
        <v>6</v>
      </c>
      <c r="BA4" s="8" t="s">
        <v>64</v>
      </c>
      <c r="BB4" s="5" t="s">
        <v>538</v>
      </c>
      <c r="BC4" s="27" t="s">
        <v>62</v>
      </c>
      <c r="BD4" s="27" t="s">
        <v>65</v>
      </c>
      <c r="BE4" s="27" t="s">
        <v>63</v>
      </c>
      <c r="BF4" s="27" t="s">
        <v>64</v>
      </c>
      <c r="BG4" s="5"/>
      <c r="BH4" s="9" t="s">
        <v>62</v>
      </c>
      <c r="BI4" s="9" t="s">
        <v>65</v>
      </c>
      <c r="BJ4" s="9" t="s">
        <v>63</v>
      </c>
      <c r="BK4" s="9" t="s">
        <v>64</v>
      </c>
      <c r="BL4" s="5" t="s">
        <v>538</v>
      </c>
      <c r="BM4" s="27" t="s">
        <v>62</v>
      </c>
      <c r="BN4" s="27" t="s">
        <v>65</v>
      </c>
      <c r="BO4" s="27" t="s">
        <v>63</v>
      </c>
      <c r="BP4" s="91" t="s">
        <v>6</v>
      </c>
      <c r="BQ4" s="27" t="s">
        <v>64</v>
      </c>
      <c r="BR4" s="5" t="s">
        <v>538</v>
      </c>
      <c r="BS4" s="52"/>
      <c r="BT4" s="93" t="s">
        <v>62</v>
      </c>
      <c r="BU4" s="93" t="s">
        <v>6</v>
      </c>
      <c r="BV4" s="93" t="s">
        <v>64</v>
      </c>
      <c r="BX4" s="93" t="s">
        <v>62</v>
      </c>
      <c r="BY4" s="93" t="s">
        <v>6</v>
      </c>
      <c r="BZ4" s="93" t="s">
        <v>64</v>
      </c>
      <c r="CB4" s="93" t="s">
        <v>62</v>
      </c>
      <c r="CC4" s="93" t="s">
        <v>6</v>
      </c>
      <c r="CD4" s="93" t="s">
        <v>64</v>
      </c>
      <c r="CF4" s="95" t="s">
        <v>62</v>
      </c>
      <c r="CG4" s="95" t="s">
        <v>6</v>
      </c>
      <c r="CH4" s="95" t="s">
        <v>64</v>
      </c>
      <c r="CJ4" s="100" t="s">
        <v>62</v>
      </c>
      <c r="CK4" s="100" t="s">
        <v>6</v>
      </c>
      <c r="CL4" s="100" t="s">
        <v>64</v>
      </c>
      <c r="CN4" s="100" t="s">
        <v>62</v>
      </c>
      <c r="CO4" s="100" t="s">
        <v>6</v>
      </c>
      <c r="CP4" s="100" t="s">
        <v>64</v>
      </c>
    </row>
    <row r="5" spans="1:94" ht="15.75" thickBot="1" x14ac:dyDescent="0.3">
      <c r="A5" s="32">
        <v>1</v>
      </c>
      <c r="B5" s="33">
        <v>591.5</v>
      </c>
      <c r="C5" s="33"/>
      <c r="D5" s="33">
        <v>202.97</v>
      </c>
      <c r="E5" s="77"/>
      <c r="F5" s="34">
        <v>134.07</v>
      </c>
      <c r="H5" s="32">
        <v>1</v>
      </c>
      <c r="I5" s="33">
        <v>591.5</v>
      </c>
      <c r="J5" s="33">
        <v>202.97</v>
      </c>
      <c r="K5" s="34">
        <v>144.93</v>
      </c>
      <c r="L5" s="1"/>
      <c r="M5" s="3">
        <v>1</v>
      </c>
      <c r="N5" s="3">
        <v>1019.4</v>
      </c>
      <c r="O5" s="3">
        <v>397.77</v>
      </c>
      <c r="P5" s="3">
        <v>-274.67</v>
      </c>
      <c r="R5" s="3">
        <v>1</v>
      </c>
      <c r="S5" s="3">
        <v>1019.4</v>
      </c>
      <c r="T5" s="3">
        <v>397.77</v>
      </c>
      <c r="U5" s="85"/>
      <c r="V5" s="3">
        <v>-58.86</v>
      </c>
      <c r="X5" s="3">
        <v>1</v>
      </c>
      <c r="Y5" s="3">
        <v>263.54000000000002</v>
      </c>
      <c r="Z5" s="76"/>
      <c r="AA5" s="3">
        <v>5.58</v>
      </c>
      <c r="AB5" s="76"/>
      <c r="AC5" s="76"/>
      <c r="AD5" s="3">
        <v>-110.81</v>
      </c>
      <c r="AF5" s="3">
        <v>1</v>
      </c>
      <c r="AG5" s="3">
        <v>263.54000000000002</v>
      </c>
      <c r="AH5" s="3">
        <v>5.58</v>
      </c>
      <c r="AI5" s="3">
        <v>-492.91</v>
      </c>
      <c r="AK5" s="10">
        <v>1</v>
      </c>
      <c r="AL5" s="10">
        <v>522.20000000000005</v>
      </c>
      <c r="AM5" s="10">
        <v>352.15</v>
      </c>
      <c r="AN5" s="10"/>
      <c r="AO5" s="10">
        <v>87.26</v>
      </c>
      <c r="AQ5" s="10">
        <v>1</v>
      </c>
      <c r="AR5" s="10">
        <v>522.20000000000005</v>
      </c>
      <c r="AS5" s="10">
        <v>352.15</v>
      </c>
      <c r="AT5" s="10">
        <v>-74.709999999999994</v>
      </c>
      <c r="AV5" s="3">
        <v>1</v>
      </c>
      <c r="AW5" s="3">
        <v>568.5</v>
      </c>
      <c r="AX5" s="82"/>
      <c r="AY5" s="3">
        <v>70.55</v>
      </c>
      <c r="AZ5" s="82"/>
      <c r="BA5" s="3">
        <v>-129.88999999999999</v>
      </c>
      <c r="BC5" s="3">
        <v>1</v>
      </c>
      <c r="BD5" s="3">
        <v>568.5</v>
      </c>
      <c r="BE5" s="3">
        <v>70.55</v>
      </c>
      <c r="BF5" s="3">
        <v>-188.67</v>
      </c>
      <c r="BH5" s="3">
        <v>1</v>
      </c>
      <c r="BI5" s="3">
        <v>151.5</v>
      </c>
      <c r="BJ5" s="3">
        <v>-61.62</v>
      </c>
      <c r="BK5" s="3">
        <v>99.82</v>
      </c>
      <c r="BM5" s="3">
        <v>1</v>
      </c>
      <c r="BN5" s="92">
        <v>597</v>
      </c>
      <c r="BO5" s="92"/>
      <c r="BP5" s="92">
        <v>5053.59</v>
      </c>
      <c r="BQ5" s="92">
        <f t="shared" ref="BQ5:BQ36" si="0">BP5-5000</f>
        <v>53.590000000000146</v>
      </c>
      <c r="BS5" s="52"/>
      <c r="BT5" s="94">
        <v>1</v>
      </c>
      <c r="BU5" s="94">
        <v>5148.5200000000004</v>
      </c>
      <c r="BV5" s="94">
        <f>BU5-5000</f>
        <v>148.52000000000044</v>
      </c>
      <c r="BX5" s="94">
        <v>1</v>
      </c>
      <c r="BY5" s="94">
        <v>4967.09</v>
      </c>
      <c r="BZ5" s="94">
        <f>BY5-5000</f>
        <v>-32.909999999999854</v>
      </c>
      <c r="CB5" s="94">
        <v>1</v>
      </c>
      <c r="CC5" s="94">
        <v>4934.68</v>
      </c>
      <c r="CD5" s="94">
        <f>CC5-5000</f>
        <v>-65.319999999999709</v>
      </c>
      <c r="CF5" s="96">
        <v>1</v>
      </c>
      <c r="CG5" s="96">
        <v>4956.38</v>
      </c>
      <c r="CH5" s="96">
        <f>CG5-5000</f>
        <v>-43.619999999999891</v>
      </c>
      <c r="CJ5" s="101">
        <v>1</v>
      </c>
      <c r="CK5" s="101">
        <v>4931.22</v>
      </c>
      <c r="CL5" s="101">
        <f>CK5-5000</f>
        <v>-68.779999999999745</v>
      </c>
      <c r="CN5" s="101">
        <v>1</v>
      </c>
      <c r="CO5" s="101">
        <v>5198.32</v>
      </c>
      <c r="CP5" s="101">
        <f>CO5-5000</f>
        <v>198.31999999999971</v>
      </c>
    </row>
    <row r="6" spans="1:94" ht="15.75" thickBot="1" x14ac:dyDescent="0.3">
      <c r="A6" s="29">
        <v>2</v>
      </c>
      <c r="B6" s="30">
        <v>442.6</v>
      </c>
      <c r="C6" s="30"/>
      <c r="D6" s="30">
        <v>355.21</v>
      </c>
      <c r="E6" s="78"/>
      <c r="F6" s="31">
        <v>188.29</v>
      </c>
      <c r="H6" s="29">
        <v>2</v>
      </c>
      <c r="I6" s="30">
        <v>442.6</v>
      </c>
      <c r="J6" s="30">
        <v>355.21</v>
      </c>
      <c r="K6" s="31">
        <v>145.97</v>
      </c>
      <c r="L6" s="1"/>
      <c r="M6" s="18">
        <v>2</v>
      </c>
      <c r="N6" s="18">
        <v>354.89</v>
      </c>
      <c r="O6" s="18">
        <v>-26.4</v>
      </c>
      <c r="P6" s="18">
        <v>161.66</v>
      </c>
      <c r="R6" s="18">
        <v>2</v>
      </c>
      <c r="S6" s="18">
        <v>354.89</v>
      </c>
      <c r="T6" s="18">
        <v>-26.4</v>
      </c>
      <c r="U6" s="18"/>
      <c r="V6" s="18">
        <v>157.77000000000001</v>
      </c>
      <c r="X6" s="6">
        <v>2</v>
      </c>
      <c r="Y6" s="6">
        <v>0</v>
      </c>
      <c r="Z6" s="75"/>
      <c r="AA6" s="6">
        <v>0</v>
      </c>
      <c r="AB6" s="75"/>
      <c r="AC6" s="75"/>
      <c r="AD6" s="6">
        <v>100.03</v>
      </c>
      <c r="AF6" s="26">
        <v>2</v>
      </c>
      <c r="AG6" s="26">
        <v>0</v>
      </c>
      <c r="AH6" s="26">
        <v>0</v>
      </c>
      <c r="AI6" s="26">
        <v>0</v>
      </c>
      <c r="AK6" s="29">
        <v>2</v>
      </c>
      <c r="AL6" s="30">
        <v>1213.56</v>
      </c>
      <c r="AM6" s="30">
        <v>-362.25</v>
      </c>
      <c r="AN6" s="78"/>
      <c r="AO6" s="31">
        <v>224.81</v>
      </c>
      <c r="AQ6" s="29">
        <v>2</v>
      </c>
      <c r="AR6" s="30">
        <v>1213.56</v>
      </c>
      <c r="AS6" s="30">
        <v>-362.25</v>
      </c>
      <c r="AT6" s="31">
        <v>558.88</v>
      </c>
      <c r="AV6" s="18">
        <v>2</v>
      </c>
      <c r="AW6" s="18">
        <v>118.86</v>
      </c>
      <c r="AX6" s="18"/>
      <c r="AY6" s="18">
        <v>-221.56</v>
      </c>
      <c r="AZ6" s="18"/>
      <c r="BA6" s="18">
        <v>13.97</v>
      </c>
      <c r="BC6" s="18">
        <v>2</v>
      </c>
      <c r="BD6" s="18">
        <v>118.86</v>
      </c>
      <c r="BE6" s="18">
        <v>-221.56</v>
      </c>
      <c r="BF6" s="18">
        <v>7.67</v>
      </c>
      <c r="BH6" s="9">
        <v>2</v>
      </c>
      <c r="BI6" s="9">
        <v>275.99</v>
      </c>
      <c r="BJ6" s="9">
        <v>-0.56000000000000005</v>
      </c>
      <c r="BK6" s="9">
        <v>-22.62</v>
      </c>
      <c r="BM6" s="27">
        <v>2</v>
      </c>
      <c r="BN6" s="91">
        <v>502.79</v>
      </c>
      <c r="BO6" s="91"/>
      <c r="BP6" s="91">
        <v>4938.66</v>
      </c>
      <c r="BQ6" s="91">
        <f t="shared" si="0"/>
        <v>-61.340000000000146</v>
      </c>
      <c r="BS6" s="52"/>
      <c r="BT6" s="93">
        <v>2</v>
      </c>
      <c r="BU6" s="93">
        <v>4935.63</v>
      </c>
      <c r="BV6" s="93">
        <f>BU6-5000</f>
        <v>-64.369999999999891</v>
      </c>
      <c r="BX6" s="93">
        <v>2</v>
      </c>
      <c r="BY6" s="93">
        <v>4875.5</v>
      </c>
      <c r="BZ6" s="93">
        <f>BY6-5000</f>
        <v>-124.5</v>
      </c>
      <c r="CB6" s="93">
        <v>2</v>
      </c>
      <c r="CC6" s="93">
        <v>4970.2</v>
      </c>
      <c r="CD6" s="93">
        <f>CC6-5000</f>
        <v>-29.800000000000182</v>
      </c>
      <c r="CF6" s="95">
        <v>2</v>
      </c>
      <c r="CG6" s="95">
        <v>5000</v>
      </c>
      <c r="CH6" s="95">
        <f>CG6-5000</f>
        <v>0</v>
      </c>
      <c r="CJ6" s="100">
        <v>2</v>
      </c>
      <c r="CK6" s="100">
        <v>5137.08</v>
      </c>
      <c r="CL6" s="100">
        <f>CK6-5000</f>
        <v>137.07999999999993</v>
      </c>
      <c r="CN6" s="100">
        <v>2</v>
      </c>
      <c r="CO6" s="100">
        <v>4907.82</v>
      </c>
      <c r="CP6" s="100">
        <f>CO6-5000</f>
        <v>-92.180000000000291</v>
      </c>
    </row>
    <row r="7" spans="1:94" x14ac:dyDescent="0.25">
      <c r="A7" s="19">
        <v>3</v>
      </c>
      <c r="B7" s="19">
        <v>523.4</v>
      </c>
      <c r="C7" s="19"/>
      <c r="D7" s="19">
        <v>295.89</v>
      </c>
      <c r="E7" s="19"/>
      <c r="F7" s="19">
        <v>261.83999999999997</v>
      </c>
      <c r="H7" s="19">
        <v>3</v>
      </c>
      <c r="I7" s="19">
        <v>523.4</v>
      </c>
      <c r="J7" s="19">
        <v>295.89</v>
      </c>
      <c r="K7" s="19">
        <v>246.45</v>
      </c>
      <c r="L7" s="1"/>
      <c r="M7" s="20">
        <v>3</v>
      </c>
      <c r="N7" s="21">
        <v>206.36</v>
      </c>
      <c r="O7" s="21">
        <v>-153.24</v>
      </c>
      <c r="P7" s="22">
        <v>146.09</v>
      </c>
      <c r="R7" s="20">
        <v>3</v>
      </c>
      <c r="S7" s="21">
        <v>206.36</v>
      </c>
      <c r="T7" s="21">
        <v>-153.24</v>
      </c>
      <c r="U7" s="79"/>
      <c r="V7" s="22">
        <v>298.66000000000003</v>
      </c>
      <c r="X7" s="3">
        <v>3</v>
      </c>
      <c r="Y7" s="3">
        <v>307.7</v>
      </c>
      <c r="Z7" s="76"/>
      <c r="AA7" s="3">
        <v>138.61000000000001</v>
      </c>
      <c r="AB7" s="76"/>
      <c r="AC7" s="76"/>
      <c r="AD7" s="3">
        <v>-350.62</v>
      </c>
      <c r="AF7" s="3">
        <v>3</v>
      </c>
      <c r="AG7" s="3">
        <v>307.7</v>
      </c>
      <c r="AH7" s="3">
        <v>138.61000000000001</v>
      </c>
      <c r="AI7" s="3">
        <v>-322.8</v>
      </c>
      <c r="AK7" s="19">
        <v>3</v>
      </c>
      <c r="AL7" s="19">
        <v>660.5</v>
      </c>
      <c r="AM7" s="19">
        <v>-63.18</v>
      </c>
      <c r="AN7" s="19"/>
      <c r="AO7" s="19">
        <v>99.72</v>
      </c>
      <c r="AQ7" s="19">
        <v>3</v>
      </c>
      <c r="AR7" s="19">
        <v>660.5</v>
      </c>
      <c r="AS7" s="19">
        <v>-63.18</v>
      </c>
      <c r="AT7" s="19">
        <v>107.32</v>
      </c>
      <c r="AV7" s="20">
        <v>3</v>
      </c>
      <c r="AW7" s="21">
        <v>166.79</v>
      </c>
      <c r="AX7" s="21"/>
      <c r="AY7" s="21">
        <v>-28.51</v>
      </c>
      <c r="AZ7" s="79"/>
      <c r="BA7" s="22">
        <v>128.53</v>
      </c>
      <c r="BC7" s="20">
        <v>3</v>
      </c>
      <c r="BD7" s="21">
        <v>166.79</v>
      </c>
      <c r="BE7" s="21">
        <v>-28.51</v>
      </c>
      <c r="BF7" s="22">
        <v>227.51</v>
      </c>
      <c r="BH7" s="3">
        <v>3</v>
      </c>
      <c r="BI7" s="3">
        <v>99</v>
      </c>
      <c r="BJ7" s="3">
        <v>-308.63</v>
      </c>
      <c r="BK7" s="3">
        <v>-45.11</v>
      </c>
      <c r="BM7" s="3">
        <v>3</v>
      </c>
      <c r="BN7" s="92">
        <v>783</v>
      </c>
      <c r="BO7" s="92"/>
      <c r="BP7" s="92">
        <v>5118.3100000000004</v>
      </c>
      <c r="BQ7" s="92">
        <f t="shared" si="0"/>
        <v>118.3100000000004</v>
      </c>
      <c r="BS7" s="52"/>
      <c r="BT7" s="94">
        <v>3</v>
      </c>
      <c r="BU7" s="94">
        <v>4860.62</v>
      </c>
      <c r="BV7" s="94">
        <f t="shared" ref="BV7:BV54" si="1">BU7-5000</f>
        <v>-139.38000000000011</v>
      </c>
      <c r="BX7" s="94">
        <v>3</v>
      </c>
      <c r="BY7" s="94">
        <v>5027.67</v>
      </c>
      <c r="BZ7" s="96">
        <f t="shared" ref="BZ7:BZ54" si="2">BY7-5000</f>
        <v>27.670000000000073</v>
      </c>
      <c r="CB7" s="94">
        <v>3</v>
      </c>
      <c r="CC7" s="94">
        <v>5261.98</v>
      </c>
      <c r="CD7" s="101">
        <f t="shared" ref="CD7:CD13" si="3">CC7-5000</f>
        <v>261.97999999999956</v>
      </c>
      <c r="CF7" s="96">
        <v>3</v>
      </c>
      <c r="CG7" s="96">
        <v>5039.9799999999996</v>
      </c>
      <c r="CH7" s="101">
        <f t="shared" ref="CH7:CH14" si="4">CG7-5000</f>
        <v>39.979999999999563</v>
      </c>
      <c r="CJ7" s="101">
        <v>3</v>
      </c>
      <c r="CK7" s="101">
        <v>5340.3</v>
      </c>
      <c r="CL7" s="103">
        <f t="shared" ref="CL7:CL34" si="5">CK7-5000</f>
        <v>340.30000000000018</v>
      </c>
      <c r="CN7" s="101">
        <v>3</v>
      </c>
      <c r="CO7" s="101">
        <v>5189.3999999999996</v>
      </c>
      <c r="CP7" s="103">
        <f t="shared" ref="CP7:CP54" si="6">CO7-5000</f>
        <v>189.39999999999964</v>
      </c>
    </row>
    <row r="8" spans="1:94" ht="15.75" thickBot="1" x14ac:dyDescent="0.3">
      <c r="A8" s="18">
        <v>4</v>
      </c>
      <c r="B8" s="18">
        <v>177.6</v>
      </c>
      <c r="C8" s="18"/>
      <c r="D8" s="18">
        <v>-91.23</v>
      </c>
      <c r="E8" s="18"/>
      <c r="F8" s="18">
        <v>179.34</v>
      </c>
      <c r="H8" s="18">
        <v>4</v>
      </c>
      <c r="I8" s="18">
        <v>177.6</v>
      </c>
      <c r="J8" s="18">
        <v>-91.23</v>
      </c>
      <c r="K8" s="18">
        <v>105.04</v>
      </c>
      <c r="L8" s="1"/>
      <c r="M8" s="23">
        <v>4</v>
      </c>
      <c r="N8" s="24">
        <v>635.5</v>
      </c>
      <c r="O8" s="24">
        <v>106.01</v>
      </c>
      <c r="P8" s="25">
        <v>220.78</v>
      </c>
      <c r="R8" s="23">
        <v>4</v>
      </c>
      <c r="S8" s="24">
        <v>635.5</v>
      </c>
      <c r="T8" s="24">
        <v>106.01</v>
      </c>
      <c r="U8" s="80"/>
      <c r="V8" s="25">
        <v>239.66</v>
      </c>
      <c r="X8" s="6">
        <v>4</v>
      </c>
      <c r="Y8" s="6">
        <v>414.1</v>
      </c>
      <c r="Z8" s="75"/>
      <c r="AA8" s="6">
        <v>39.58</v>
      </c>
      <c r="AB8" s="75"/>
      <c r="AC8" s="75"/>
      <c r="AD8" s="6">
        <v>7.94</v>
      </c>
      <c r="AF8" s="26">
        <v>4</v>
      </c>
      <c r="AG8" s="26">
        <v>414.1</v>
      </c>
      <c r="AH8" s="26">
        <v>39.58</v>
      </c>
      <c r="AI8" s="26">
        <v>-176.53</v>
      </c>
      <c r="AK8" s="26">
        <v>4</v>
      </c>
      <c r="AL8" s="26">
        <v>469.15</v>
      </c>
      <c r="AM8" s="26">
        <v>-154.07</v>
      </c>
      <c r="AN8" s="88"/>
      <c r="AO8" s="26">
        <v>-230.56</v>
      </c>
      <c r="AQ8" s="26">
        <v>4</v>
      </c>
      <c r="AR8" s="26">
        <v>469.15</v>
      </c>
      <c r="AS8" s="26">
        <v>-154.07</v>
      </c>
      <c r="AT8" s="26">
        <v>-643.11</v>
      </c>
      <c r="AV8" s="23">
        <v>4</v>
      </c>
      <c r="AW8" s="24">
        <v>620.4</v>
      </c>
      <c r="AX8" s="24"/>
      <c r="AY8" s="24">
        <v>293.67</v>
      </c>
      <c r="AZ8" s="80"/>
      <c r="BA8" s="25">
        <v>84.83</v>
      </c>
      <c r="BC8" s="23">
        <v>4</v>
      </c>
      <c r="BD8" s="24">
        <v>620.4</v>
      </c>
      <c r="BE8" s="24">
        <v>293.67</v>
      </c>
      <c r="BF8" s="25">
        <v>-16.010000000000002</v>
      </c>
      <c r="BH8" s="9">
        <v>4</v>
      </c>
      <c r="BI8" s="9">
        <v>251.1</v>
      </c>
      <c r="BJ8" s="9">
        <v>43.65</v>
      </c>
      <c r="BK8" s="9">
        <v>0.08</v>
      </c>
      <c r="BM8" s="27">
        <v>4</v>
      </c>
      <c r="BN8" s="91">
        <v>468.79</v>
      </c>
      <c r="BO8" s="91"/>
      <c r="BP8" s="91">
        <v>5123.8500000000004</v>
      </c>
      <c r="BQ8" s="91">
        <f t="shared" si="0"/>
        <v>123.85000000000036</v>
      </c>
      <c r="BS8" s="52"/>
      <c r="BT8" s="93">
        <v>4</v>
      </c>
      <c r="BU8" s="93">
        <v>5024.1099999999997</v>
      </c>
      <c r="BV8" s="93">
        <f t="shared" si="1"/>
        <v>24.109999999999673</v>
      </c>
      <c r="BX8" s="93">
        <v>4</v>
      </c>
      <c r="BY8" s="93">
        <v>5104.07</v>
      </c>
      <c r="BZ8" s="95">
        <f t="shared" si="2"/>
        <v>104.06999999999971</v>
      </c>
      <c r="CB8" s="93">
        <v>4</v>
      </c>
      <c r="CC8" s="93">
        <v>5301.88</v>
      </c>
      <c r="CD8" s="100">
        <f t="shared" si="3"/>
        <v>301.88000000000011</v>
      </c>
      <c r="CF8" s="95">
        <v>4</v>
      </c>
      <c r="CG8" s="95">
        <v>5149.88</v>
      </c>
      <c r="CH8" s="100">
        <f t="shared" si="4"/>
        <v>149.88000000000011</v>
      </c>
      <c r="CJ8" s="100">
        <v>4</v>
      </c>
      <c r="CK8" s="100">
        <v>5184.38</v>
      </c>
      <c r="CL8" s="102">
        <f t="shared" si="5"/>
        <v>184.38000000000011</v>
      </c>
      <c r="CN8" s="100">
        <v>4</v>
      </c>
      <c r="CO8" s="100">
        <v>4878.0600000000004</v>
      </c>
      <c r="CP8" s="102">
        <f t="shared" si="6"/>
        <v>-121.9399999999996</v>
      </c>
    </row>
    <row r="9" spans="1:94" ht="15.75" thickBot="1" x14ac:dyDescent="0.3">
      <c r="A9" s="20">
        <v>5</v>
      </c>
      <c r="B9" s="21">
        <v>485.6</v>
      </c>
      <c r="C9" s="21"/>
      <c r="D9" s="21">
        <v>431.67</v>
      </c>
      <c r="E9" s="79"/>
      <c r="F9" s="22">
        <v>229.86</v>
      </c>
      <c r="H9" s="32">
        <v>5</v>
      </c>
      <c r="I9" s="33">
        <v>485.6</v>
      </c>
      <c r="J9" s="33">
        <v>431.67</v>
      </c>
      <c r="K9" s="34">
        <v>537.66999999999996</v>
      </c>
      <c r="L9" s="1"/>
      <c r="M9" s="19">
        <v>5</v>
      </c>
      <c r="N9" s="19">
        <v>304</v>
      </c>
      <c r="O9" s="19">
        <v>-126.31</v>
      </c>
      <c r="P9" s="19">
        <v>71.680000000000007</v>
      </c>
      <c r="R9" s="19">
        <v>5</v>
      </c>
      <c r="S9" s="19">
        <v>304</v>
      </c>
      <c r="T9" s="19">
        <v>-126.31</v>
      </c>
      <c r="U9" s="19"/>
      <c r="V9" s="19">
        <v>198.92</v>
      </c>
      <c r="X9" s="3">
        <v>5</v>
      </c>
      <c r="Y9" s="3">
        <v>412.85</v>
      </c>
      <c r="Z9" s="76"/>
      <c r="AA9" s="3">
        <v>15.44</v>
      </c>
      <c r="AB9" s="76"/>
      <c r="AC9" s="76"/>
      <c r="AD9" s="3">
        <v>33</v>
      </c>
      <c r="AF9" s="3">
        <v>5</v>
      </c>
      <c r="AG9" s="3">
        <v>412.85</v>
      </c>
      <c r="AH9" s="3">
        <v>15.44</v>
      </c>
      <c r="AI9" s="3">
        <v>-216.78</v>
      </c>
      <c r="AK9" s="10">
        <v>5</v>
      </c>
      <c r="AL9" s="10">
        <v>976.79</v>
      </c>
      <c r="AM9" s="10">
        <v>741.38</v>
      </c>
      <c r="AN9" s="10"/>
      <c r="AO9" s="10">
        <v>-621.21</v>
      </c>
      <c r="AQ9" s="10">
        <v>5</v>
      </c>
      <c r="AR9" s="10">
        <v>976.79</v>
      </c>
      <c r="AS9" s="10">
        <v>741.38</v>
      </c>
      <c r="AT9" s="10">
        <v>-195.79</v>
      </c>
      <c r="AV9" s="19">
        <v>5</v>
      </c>
      <c r="AW9" s="19">
        <v>321.39</v>
      </c>
      <c r="AX9" s="19"/>
      <c r="AY9" s="19">
        <v>201.22</v>
      </c>
      <c r="AZ9" s="19"/>
      <c r="BA9" s="19">
        <v>-4.33</v>
      </c>
      <c r="BC9" s="19">
        <v>5</v>
      </c>
      <c r="BD9" s="19">
        <v>321.39</v>
      </c>
      <c r="BE9" s="19">
        <v>201.22</v>
      </c>
      <c r="BF9" s="19">
        <v>79.97</v>
      </c>
      <c r="BH9" s="3">
        <v>5</v>
      </c>
      <c r="BI9" s="3">
        <v>547.14</v>
      </c>
      <c r="BJ9" s="3">
        <v>-184.98</v>
      </c>
      <c r="BK9" s="3">
        <v>-123.1</v>
      </c>
      <c r="BM9" s="3">
        <v>5</v>
      </c>
      <c r="BN9" s="92">
        <v>562.89</v>
      </c>
      <c r="BO9" s="92"/>
      <c r="BP9" s="92">
        <v>4969.18</v>
      </c>
      <c r="BQ9" s="92">
        <f t="shared" si="0"/>
        <v>-30.819999999999709</v>
      </c>
      <c r="BS9" s="52"/>
      <c r="BT9" s="94">
        <v>5</v>
      </c>
      <c r="BU9" s="94">
        <v>4969.0600000000004</v>
      </c>
      <c r="BV9" s="94">
        <f t="shared" si="1"/>
        <v>-30.9399999999996</v>
      </c>
      <c r="BX9" s="94">
        <v>5</v>
      </c>
      <c r="BY9" s="94">
        <v>4876.8900000000003</v>
      </c>
      <c r="BZ9" s="96">
        <f t="shared" si="2"/>
        <v>-123.10999999999967</v>
      </c>
      <c r="CB9" s="94">
        <v>5</v>
      </c>
      <c r="CC9" s="94">
        <v>4962.0600000000004</v>
      </c>
      <c r="CD9" s="101">
        <f t="shared" si="3"/>
        <v>-37.9399999999996</v>
      </c>
      <c r="CF9" s="96">
        <v>5</v>
      </c>
      <c r="CG9" s="96">
        <v>4896.28</v>
      </c>
      <c r="CH9" s="101">
        <f t="shared" si="4"/>
        <v>-103.72000000000025</v>
      </c>
      <c r="CJ9" s="101">
        <v>5</v>
      </c>
      <c r="CK9" s="101">
        <v>5248.92</v>
      </c>
      <c r="CL9" s="103">
        <f t="shared" si="5"/>
        <v>248.92000000000007</v>
      </c>
      <c r="CN9" s="101">
        <v>5</v>
      </c>
      <c r="CO9" s="101">
        <v>5049.62</v>
      </c>
      <c r="CP9" s="103">
        <f t="shared" si="6"/>
        <v>49.619999999999891</v>
      </c>
    </row>
    <row r="10" spans="1:94" ht="15.75" thickBot="1" x14ac:dyDescent="0.3">
      <c r="A10" s="23">
        <v>6</v>
      </c>
      <c r="B10" s="24">
        <v>497.5</v>
      </c>
      <c r="C10" s="24"/>
      <c r="D10" s="24">
        <v>144.44</v>
      </c>
      <c r="E10" s="80"/>
      <c r="F10" s="25">
        <v>62.8</v>
      </c>
      <c r="H10" s="29">
        <v>6</v>
      </c>
      <c r="I10" s="30">
        <v>497.5</v>
      </c>
      <c r="J10" s="30">
        <v>144.44</v>
      </c>
      <c r="K10" s="31">
        <v>710.71</v>
      </c>
      <c r="L10" s="1"/>
      <c r="M10" s="18">
        <v>6</v>
      </c>
      <c r="N10" s="18">
        <v>62</v>
      </c>
      <c r="O10" s="18">
        <v>-31.38</v>
      </c>
      <c r="P10" s="18">
        <v>0</v>
      </c>
      <c r="R10" s="18">
        <v>6</v>
      </c>
      <c r="S10" s="18">
        <v>62</v>
      </c>
      <c r="T10" s="18">
        <v>-31.38</v>
      </c>
      <c r="U10" s="18"/>
      <c r="V10" s="18">
        <v>0</v>
      </c>
      <c r="X10" s="6">
        <v>6</v>
      </c>
      <c r="Y10" s="6">
        <v>456</v>
      </c>
      <c r="Z10" s="75"/>
      <c r="AA10" s="6">
        <v>-92.53</v>
      </c>
      <c r="AB10" s="75"/>
      <c r="AC10" s="75"/>
      <c r="AD10" s="6">
        <v>7.55</v>
      </c>
      <c r="AF10" s="26">
        <v>6</v>
      </c>
      <c r="AG10" s="26">
        <v>456</v>
      </c>
      <c r="AH10" s="26">
        <v>-92.53</v>
      </c>
      <c r="AI10" s="26">
        <v>-229.06</v>
      </c>
      <c r="AK10" s="29">
        <v>6</v>
      </c>
      <c r="AL10" s="30">
        <v>518.89</v>
      </c>
      <c r="AM10" s="30">
        <v>237.36</v>
      </c>
      <c r="AN10" s="78"/>
      <c r="AO10" s="31">
        <v>7.92</v>
      </c>
      <c r="AQ10" s="29">
        <v>6</v>
      </c>
      <c r="AR10" s="30">
        <v>518.89</v>
      </c>
      <c r="AS10" s="30">
        <v>237.36</v>
      </c>
      <c r="AT10" s="31">
        <v>206.65</v>
      </c>
      <c r="AV10" s="8">
        <v>6</v>
      </c>
      <c r="AW10" s="8">
        <v>230.1</v>
      </c>
      <c r="AX10" s="81"/>
      <c r="AY10" s="8">
        <v>-95.1</v>
      </c>
      <c r="AZ10" s="81"/>
      <c r="BA10" s="8">
        <v>-92.66</v>
      </c>
      <c r="BC10" s="27">
        <v>6</v>
      </c>
      <c r="BD10" s="27">
        <v>230.1</v>
      </c>
      <c r="BE10" s="27">
        <v>-95.1</v>
      </c>
      <c r="BF10" s="27">
        <v>201.39</v>
      </c>
      <c r="BH10" s="9">
        <v>6</v>
      </c>
      <c r="BI10" s="9">
        <v>116.27</v>
      </c>
      <c r="BJ10" s="9">
        <v>-30.76</v>
      </c>
      <c r="BK10" s="9">
        <v>35.74</v>
      </c>
      <c r="BM10" s="27">
        <v>6</v>
      </c>
      <c r="BN10" s="91">
        <v>929</v>
      </c>
      <c r="BO10" s="91"/>
      <c r="BP10" s="91">
        <v>4969.18</v>
      </c>
      <c r="BQ10" s="91">
        <f t="shared" si="0"/>
        <v>-30.819999999999709</v>
      </c>
      <c r="BS10" s="52"/>
      <c r="BT10" s="93">
        <v>6</v>
      </c>
      <c r="BU10" s="93">
        <v>5000</v>
      </c>
      <c r="BV10" s="93">
        <f t="shared" si="1"/>
        <v>0</v>
      </c>
      <c r="BX10" s="93">
        <v>6</v>
      </c>
      <c r="BY10" s="93">
        <v>5000</v>
      </c>
      <c r="BZ10" s="95">
        <f t="shared" si="2"/>
        <v>0</v>
      </c>
      <c r="CB10" s="93">
        <v>6</v>
      </c>
      <c r="CC10" s="93">
        <v>5286.12</v>
      </c>
      <c r="CD10" s="100">
        <f t="shared" si="3"/>
        <v>286.11999999999989</v>
      </c>
      <c r="CF10" s="95">
        <v>6</v>
      </c>
      <c r="CG10" s="95">
        <v>5130.58</v>
      </c>
      <c r="CH10" s="100">
        <f t="shared" si="4"/>
        <v>130.57999999999993</v>
      </c>
      <c r="CJ10" s="100">
        <v>6</v>
      </c>
      <c r="CK10" s="100">
        <v>5171.8</v>
      </c>
      <c r="CL10" s="102">
        <f t="shared" si="5"/>
        <v>171.80000000000018</v>
      </c>
      <c r="CN10" s="100">
        <v>6</v>
      </c>
      <c r="CO10" s="100">
        <v>5010.7</v>
      </c>
      <c r="CP10" s="102">
        <f t="shared" si="6"/>
        <v>10.699999999999818</v>
      </c>
    </row>
    <row r="11" spans="1:94" ht="15.75" thickBot="1" x14ac:dyDescent="0.3">
      <c r="A11" s="32">
        <v>7</v>
      </c>
      <c r="B11" s="33">
        <v>259.29000000000002</v>
      </c>
      <c r="C11" s="33"/>
      <c r="D11" s="33">
        <v>403.15</v>
      </c>
      <c r="E11" s="77"/>
      <c r="F11" s="34">
        <v>218.7</v>
      </c>
      <c r="H11" s="32">
        <v>7</v>
      </c>
      <c r="I11" s="33">
        <v>259.29000000000002</v>
      </c>
      <c r="J11" s="33">
        <v>403.15</v>
      </c>
      <c r="K11" s="34">
        <v>261.42</v>
      </c>
      <c r="L11" s="1"/>
      <c r="M11" s="20">
        <v>7</v>
      </c>
      <c r="N11" s="21">
        <v>422.39</v>
      </c>
      <c r="O11" s="21">
        <v>197.67</v>
      </c>
      <c r="P11" s="22">
        <v>472.12</v>
      </c>
      <c r="R11" s="20">
        <v>7</v>
      </c>
      <c r="S11" s="21">
        <v>422.39</v>
      </c>
      <c r="T11" s="21">
        <v>197.67</v>
      </c>
      <c r="U11" s="79"/>
      <c r="V11" s="22">
        <v>265.48</v>
      </c>
      <c r="X11" s="10">
        <v>7</v>
      </c>
      <c r="Y11" s="10">
        <v>299.29000000000002</v>
      </c>
      <c r="Z11" s="10"/>
      <c r="AA11" s="10">
        <v>0</v>
      </c>
      <c r="AB11" s="10"/>
      <c r="AC11" s="10"/>
      <c r="AD11" s="10">
        <v>38.76</v>
      </c>
      <c r="AF11" s="10">
        <v>7</v>
      </c>
      <c r="AG11" s="10">
        <v>299.29000000000002</v>
      </c>
      <c r="AH11" s="10">
        <v>0</v>
      </c>
      <c r="AI11" s="10">
        <v>100.09</v>
      </c>
      <c r="AK11" s="19">
        <v>7</v>
      </c>
      <c r="AL11" s="19">
        <v>160.61000000000001</v>
      </c>
      <c r="AM11" s="19">
        <v>543.75</v>
      </c>
      <c r="AN11" s="19"/>
      <c r="AO11" s="19">
        <v>30.87</v>
      </c>
      <c r="AQ11" s="19">
        <v>7</v>
      </c>
      <c r="AR11" s="19">
        <v>160.61000000000001</v>
      </c>
      <c r="AS11" s="19">
        <v>543.75</v>
      </c>
      <c r="AT11" s="19">
        <v>-759.3</v>
      </c>
      <c r="AV11" s="10">
        <v>7</v>
      </c>
      <c r="AW11" s="10">
        <v>618.20000000000005</v>
      </c>
      <c r="AX11" s="10"/>
      <c r="AY11" s="10">
        <v>8.31</v>
      </c>
      <c r="AZ11" s="10"/>
      <c r="BA11" s="10">
        <v>2.14</v>
      </c>
      <c r="BC11" s="10">
        <v>7</v>
      </c>
      <c r="BD11" s="10">
        <v>618.20000000000005</v>
      </c>
      <c r="BE11" s="10">
        <v>8.31</v>
      </c>
      <c r="BF11" s="10">
        <v>30.34</v>
      </c>
      <c r="BH11" s="3">
        <v>7</v>
      </c>
      <c r="BI11" s="3">
        <v>153.13</v>
      </c>
      <c r="BJ11" s="3">
        <v>-92.28</v>
      </c>
      <c r="BK11" s="3">
        <v>63.11</v>
      </c>
      <c r="BM11" s="3">
        <v>7</v>
      </c>
      <c r="BN11" s="92">
        <v>425.1</v>
      </c>
      <c r="BO11" s="92"/>
      <c r="BP11" s="92">
        <v>4922.1099999999997</v>
      </c>
      <c r="BQ11" s="92">
        <f t="shared" si="0"/>
        <v>-77.890000000000327</v>
      </c>
      <c r="BS11" s="52"/>
      <c r="BT11" s="94">
        <v>7</v>
      </c>
      <c r="BU11" s="94">
        <v>5142.84</v>
      </c>
      <c r="BV11" s="94">
        <f t="shared" si="1"/>
        <v>142.84000000000015</v>
      </c>
      <c r="BX11" s="94">
        <v>7</v>
      </c>
      <c r="BY11" s="94">
        <v>4954.95</v>
      </c>
      <c r="BZ11" s="96">
        <f t="shared" si="2"/>
        <v>-45.050000000000182</v>
      </c>
      <c r="CB11" s="94">
        <v>7</v>
      </c>
      <c r="CC11" s="94">
        <v>5068.92</v>
      </c>
      <c r="CD11" s="101">
        <f t="shared" si="3"/>
        <v>68.920000000000073</v>
      </c>
      <c r="CF11" s="96">
        <v>7</v>
      </c>
      <c r="CG11" s="96">
        <v>5000</v>
      </c>
      <c r="CH11" s="101">
        <f t="shared" si="4"/>
        <v>0</v>
      </c>
      <c r="CJ11" s="101">
        <v>7</v>
      </c>
      <c r="CK11" s="101">
        <v>5056.66</v>
      </c>
      <c r="CL11" s="103">
        <f t="shared" si="5"/>
        <v>56.659999999999854</v>
      </c>
      <c r="CN11" s="101">
        <v>7</v>
      </c>
      <c r="CO11" s="101">
        <v>5168.72</v>
      </c>
      <c r="CP11" s="103">
        <f t="shared" si="6"/>
        <v>168.72000000000025</v>
      </c>
    </row>
    <row r="12" spans="1:94" ht="15.75" thickBot="1" x14ac:dyDescent="0.3">
      <c r="A12" s="29">
        <v>8</v>
      </c>
      <c r="B12" s="30">
        <v>694.5</v>
      </c>
      <c r="C12" s="30"/>
      <c r="D12" s="30">
        <v>179.45</v>
      </c>
      <c r="E12" s="78"/>
      <c r="F12" s="31">
        <v>60.38</v>
      </c>
      <c r="H12" s="29">
        <v>8</v>
      </c>
      <c r="I12" s="30">
        <v>694.5</v>
      </c>
      <c r="J12" s="30">
        <v>179.45</v>
      </c>
      <c r="K12" s="31">
        <v>421.73</v>
      </c>
      <c r="L12" s="1"/>
      <c r="M12" s="23">
        <v>8</v>
      </c>
      <c r="N12" s="24">
        <v>179.69</v>
      </c>
      <c r="O12" s="24">
        <v>66.25</v>
      </c>
      <c r="P12" s="25">
        <v>164.95</v>
      </c>
      <c r="R12" s="40">
        <v>8</v>
      </c>
      <c r="S12" s="35">
        <v>179.69</v>
      </c>
      <c r="T12" s="35">
        <v>66.25</v>
      </c>
      <c r="U12" s="90"/>
      <c r="V12" s="41">
        <v>175.54</v>
      </c>
      <c r="X12" s="29">
        <v>8</v>
      </c>
      <c r="Y12" s="30">
        <v>267.39</v>
      </c>
      <c r="Z12" s="30"/>
      <c r="AA12" s="30">
        <v>-30.49</v>
      </c>
      <c r="AB12" s="78"/>
      <c r="AC12" s="78"/>
      <c r="AD12" s="31">
        <v>183.79</v>
      </c>
      <c r="AF12" s="29">
        <v>8</v>
      </c>
      <c r="AG12" s="30">
        <v>267.39</v>
      </c>
      <c r="AH12" s="30">
        <v>-30.49</v>
      </c>
      <c r="AI12" s="31">
        <v>169.42</v>
      </c>
      <c r="AK12" s="7">
        <v>8</v>
      </c>
      <c r="AL12" s="7">
        <v>96.5</v>
      </c>
      <c r="AM12" s="7">
        <v>214.98</v>
      </c>
      <c r="AN12" s="88"/>
      <c r="AO12" s="7">
        <v>-262.60000000000002</v>
      </c>
      <c r="AQ12" s="26">
        <v>8</v>
      </c>
      <c r="AR12" s="26">
        <v>96.5</v>
      </c>
      <c r="AS12" s="26">
        <v>214.98</v>
      </c>
      <c r="AT12" s="26" t="s">
        <v>596</v>
      </c>
      <c r="AV12" s="12">
        <v>8</v>
      </c>
      <c r="AW12" s="13">
        <v>325</v>
      </c>
      <c r="AX12" s="13"/>
      <c r="AY12" s="13">
        <v>432.62</v>
      </c>
      <c r="AZ12" s="86"/>
      <c r="BA12" s="14">
        <v>171.45</v>
      </c>
      <c r="BC12" s="12">
        <v>8</v>
      </c>
      <c r="BD12" s="13">
        <v>325</v>
      </c>
      <c r="BE12" s="13">
        <v>432.62</v>
      </c>
      <c r="BF12" s="14">
        <v>-71.63</v>
      </c>
      <c r="BH12" s="9">
        <v>8</v>
      </c>
      <c r="BI12" s="9">
        <v>35.43</v>
      </c>
      <c r="BJ12" s="9">
        <v>-109.69</v>
      </c>
      <c r="BK12" s="9">
        <v>-18.5</v>
      </c>
      <c r="BL12" t="s">
        <v>595</v>
      </c>
      <c r="BM12" s="27">
        <v>8</v>
      </c>
      <c r="BN12" s="91">
        <v>845.29</v>
      </c>
      <c r="BO12" s="91"/>
      <c r="BP12" s="91">
        <v>4558.2299999999996</v>
      </c>
      <c r="BQ12" s="91">
        <f t="shared" si="0"/>
        <v>-441.77000000000044</v>
      </c>
      <c r="BS12" s="52"/>
      <c r="BT12" s="93">
        <v>8</v>
      </c>
      <c r="BU12" s="93">
        <v>5000</v>
      </c>
      <c r="BV12" s="93">
        <f t="shared" si="1"/>
        <v>0</v>
      </c>
      <c r="BX12" s="93">
        <v>8</v>
      </c>
      <c r="BY12" s="93">
        <v>5000</v>
      </c>
      <c r="BZ12" s="95">
        <f t="shared" si="2"/>
        <v>0</v>
      </c>
      <c r="CB12" s="93">
        <v>8</v>
      </c>
      <c r="CC12" s="93">
        <v>5139.3</v>
      </c>
      <c r="CD12" s="100">
        <f t="shared" si="3"/>
        <v>139.30000000000018</v>
      </c>
      <c r="CF12" s="95">
        <v>8</v>
      </c>
      <c r="CG12" s="95">
        <v>4853.8</v>
      </c>
      <c r="CH12" s="100">
        <f t="shared" si="4"/>
        <v>-146.19999999999982</v>
      </c>
      <c r="CJ12" s="100">
        <v>8</v>
      </c>
      <c r="CK12" s="100">
        <v>5291.98</v>
      </c>
      <c r="CL12" s="102">
        <f t="shared" si="5"/>
        <v>291.97999999999956</v>
      </c>
      <c r="CN12" s="100">
        <v>8</v>
      </c>
      <c r="CO12" s="100">
        <v>4856.92</v>
      </c>
      <c r="CP12" s="102">
        <f t="shared" si="6"/>
        <v>-143.07999999999993</v>
      </c>
    </row>
    <row r="13" spans="1:94" ht="15.75" thickBot="1" x14ac:dyDescent="0.3">
      <c r="A13" s="19">
        <v>9</v>
      </c>
      <c r="B13" s="19">
        <v>244.63</v>
      </c>
      <c r="C13" s="19"/>
      <c r="D13" s="19">
        <v>37.72</v>
      </c>
      <c r="E13" s="19"/>
      <c r="F13" s="19">
        <v>136.53</v>
      </c>
      <c r="H13" s="19">
        <v>9</v>
      </c>
      <c r="I13" s="19">
        <v>244.63</v>
      </c>
      <c r="J13" s="19">
        <v>37.72</v>
      </c>
      <c r="K13" s="19">
        <v>133.36000000000001</v>
      </c>
      <c r="L13" s="1"/>
      <c r="M13" s="37">
        <v>9</v>
      </c>
      <c r="N13" s="38">
        <v>554.25</v>
      </c>
      <c r="O13" s="38">
        <v>181.46</v>
      </c>
      <c r="P13" s="39">
        <v>599.4</v>
      </c>
      <c r="R13" s="15">
        <v>9</v>
      </c>
      <c r="S13" s="16">
        <v>554.25</v>
      </c>
      <c r="T13" s="16">
        <v>181.46</v>
      </c>
      <c r="U13" s="87"/>
      <c r="V13" s="17">
        <v>143.04</v>
      </c>
      <c r="X13" s="19">
        <v>9</v>
      </c>
      <c r="Y13" s="19">
        <v>394.5</v>
      </c>
      <c r="Z13" s="19"/>
      <c r="AA13" s="19">
        <v>-20.49</v>
      </c>
      <c r="AB13" s="19"/>
      <c r="AC13" s="19"/>
      <c r="AD13" s="19">
        <v>38.67</v>
      </c>
      <c r="AF13" s="19">
        <v>9</v>
      </c>
      <c r="AG13" s="19">
        <v>394.5</v>
      </c>
      <c r="AH13" s="19">
        <v>-20.49</v>
      </c>
      <c r="AI13" s="19">
        <v>0</v>
      </c>
      <c r="AK13" s="3">
        <v>9</v>
      </c>
      <c r="AL13" s="3">
        <v>15.9</v>
      </c>
      <c r="AM13" s="3">
        <v>-27.63</v>
      </c>
      <c r="AN13" s="89"/>
      <c r="AO13" s="3">
        <v>68.319999999999993</v>
      </c>
      <c r="AQ13" s="3">
        <v>9</v>
      </c>
      <c r="AR13" s="3">
        <v>15.9</v>
      </c>
      <c r="AS13" s="3">
        <v>-27.63</v>
      </c>
      <c r="AT13" s="3">
        <v>8.58</v>
      </c>
      <c r="AV13" s="15">
        <v>9</v>
      </c>
      <c r="AW13" s="16">
        <v>379.6</v>
      </c>
      <c r="AX13" s="16"/>
      <c r="AY13" s="16">
        <v>130.6</v>
      </c>
      <c r="AZ13" s="87"/>
      <c r="BA13" s="17">
        <v>188.04</v>
      </c>
      <c r="BC13" s="15">
        <v>9</v>
      </c>
      <c r="BD13" s="16">
        <v>379.6</v>
      </c>
      <c r="BE13" s="16">
        <v>130.6</v>
      </c>
      <c r="BF13" s="17">
        <v>158.15</v>
      </c>
      <c r="BH13" s="3">
        <v>9</v>
      </c>
      <c r="BI13" s="3">
        <v>267.89999999999998</v>
      </c>
      <c r="BJ13" s="3">
        <v>99.34</v>
      </c>
      <c r="BK13" s="3">
        <v>-61.74</v>
      </c>
      <c r="BL13" t="s">
        <v>595</v>
      </c>
      <c r="BM13" s="3">
        <v>9</v>
      </c>
      <c r="BN13" s="92">
        <v>1171.5</v>
      </c>
      <c r="BO13" s="92"/>
      <c r="BP13" s="92">
        <v>5126.07</v>
      </c>
      <c r="BQ13" s="92">
        <f t="shared" si="0"/>
        <v>126.06999999999971</v>
      </c>
      <c r="BS13" s="52"/>
      <c r="BT13" s="94">
        <v>9</v>
      </c>
      <c r="BU13" s="94">
        <v>5209.37</v>
      </c>
      <c r="BV13" s="94">
        <f t="shared" si="1"/>
        <v>209.36999999999989</v>
      </c>
      <c r="BX13" s="94">
        <v>9</v>
      </c>
      <c r="BY13" s="94">
        <v>5001.8999999999996</v>
      </c>
      <c r="BZ13" s="96">
        <f t="shared" si="2"/>
        <v>1.8999999999996362</v>
      </c>
      <c r="CB13" s="94">
        <v>9</v>
      </c>
      <c r="CC13" s="94">
        <v>5068.92</v>
      </c>
      <c r="CD13" s="101">
        <f t="shared" si="3"/>
        <v>68.920000000000073</v>
      </c>
      <c r="CF13" s="96">
        <v>9</v>
      </c>
      <c r="CG13" s="96">
        <v>5000</v>
      </c>
      <c r="CH13" s="101">
        <f t="shared" si="4"/>
        <v>0</v>
      </c>
      <c r="CJ13" s="101">
        <v>9</v>
      </c>
      <c r="CK13" s="101">
        <v>4767.96</v>
      </c>
      <c r="CL13" s="103">
        <f t="shared" si="5"/>
        <v>-232.03999999999996</v>
      </c>
      <c r="CN13" s="101">
        <v>9</v>
      </c>
      <c r="CO13" s="101">
        <v>4999.88</v>
      </c>
      <c r="CP13" s="103">
        <f t="shared" si="6"/>
        <v>-0.11999999999989086</v>
      </c>
    </row>
    <row r="14" spans="1:94" x14ac:dyDescent="0.25">
      <c r="A14" s="4">
        <v>10</v>
      </c>
      <c r="B14" s="4">
        <v>202.74</v>
      </c>
      <c r="C14" s="73"/>
      <c r="D14" s="4">
        <v>166.6</v>
      </c>
      <c r="E14" s="73"/>
      <c r="F14" s="4">
        <v>-58.56</v>
      </c>
      <c r="H14" s="26">
        <v>10</v>
      </c>
      <c r="I14" s="26">
        <v>202.74</v>
      </c>
      <c r="J14" s="26">
        <v>166.6</v>
      </c>
      <c r="K14" s="26">
        <v>-123.33</v>
      </c>
      <c r="L14" s="1"/>
      <c r="M14" s="11">
        <v>10</v>
      </c>
      <c r="N14" s="11">
        <v>288.54000000000002</v>
      </c>
      <c r="O14" s="11">
        <v>71.63</v>
      </c>
      <c r="P14" s="11">
        <v>170.68</v>
      </c>
      <c r="R14" s="11">
        <v>10</v>
      </c>
      <c r="S14" s="11">
        <v>288.54000000000002</v>
      </c>
      <c r="T14" s="11">
        <v>71.63</v>
      </c>
      <c r="U14" s="11"/>
      <c r="V14" s="11">
        <v>-121.63</v>
      </c>
      <c r="X14" s="59">
        <v>10</v>
      </c>
      <c r="Y14" s="59">
        <v>410.39</v>
      </c>
      <c r="Z14" s="75"/>
      <c r="AA14" s="59">
        <v>1.79</v>
      </c>
      <c r="AB14" s="75"/>
      <c r="AC14" s="75"/>
      <c r="AD14" s="59">
        <v>140.72</v>
      </c>
      <c r="AF14" s="26">
        <v>10</v>
      </c>
      <c r="AG14" s="26">
        <v>410.39</v>
      </c>
      <c r="AH14" s="26">
        <v>1.79</v>
      </c>
      <c r="AI14" s="26">
        <v>75.930000000000007</v>
      </c>
      <c r="AK14" s="69">
        <v>10</v>
      </c>
      <c r="AL14" s="69">
        <v>756.82</v>
      </c>
      <c r="AM14" s="69">
        <v>-67.819999999999993</v>
      </c>
      <c r="AN14" s="88"/>
      <c r="AO14" s="69">
        <v>305.3</v>
      </c>
      <c r="AQ14" s="26">
        <v>10</v>
      </c>
      <c r="AR14" s="26">
        <v>756.82</v>
      </c>
      <c r="AS14" s="26">
        <v>-67.819999999999993</v>
      </c>
      <c r="AT14" s="26">
        <v>16.399999999999999</v>
      </c>
      <c r="AV14" s="11">
        <v>10</v>
      </c>
      <c r="AW14" s="11">
        <v>805</v>
      </c>
      <c r="AX14" s="11"/>
      <c r="AY14" s="11">
        <v>-88.21</v>
      </c>
      <c r="AZ14" s="11"/>
      <c r="BA14" s="11">
        <v>-63.4</v>
      </c>
      <c r="BC14" s="11">
        <v>10</v>
      </c>
      <c r="BD14" s="11">
        <v>805</v>
      </c>
      <c r="BE14" s="11">
        <v>-88.21</v>
      </c>
      <c r="BF14" s="11">
        <v>31.03</v>
      </c>
      <c r="BH14" s="9">
        <v>10</v>
      </c>
      <c r="BI14" s="9">
        <v>106.5</v>
      </c>
      <c r="BJ14" s="9">
        <v>-30.76</v>
      </c>
      <c r="BK14" s="9">
        <v>0</v>
      </c>
      <c r="BL14" t="s">
        <v>595</v>
      </c>
      <c r="BM14" s="27">
        <v>10</v>
      </c>
      <c r="BN14" s="91">
        <v>287.10000000000002</v>
      </c>
      <c r="BO14" s="91"/>
      <c r="BP14" s="91">
        <v>4907.03</v>
      </c>
      <c r="BQ14" s="91">
        <f t="shared" si="0"/>
        <v>-92.970000000000255</v>
      </c>
      <c r="BS14" s="52"/>
      <c r="BT14" s="93">
        <v>10</v>
      </c>
      <c r="BU14" s="93">
        <v>5173.54</v>
      </c>
      <c r="BV14" s="93">
        <f t="shared" si="1"/>
        <v>173.53999999999996</v>
      </c>
      <c r="BX14" s="93">
        <v>10</v>
      </c>
      <c r="BY14" s="93">
        <v>4865.7</v>
      </c>
      <c r="BZ14" s="95">
        <f t="shared" si="2"/>
        <v>-134.30000000000018</v>
      </c>
      <c r="CB14" s="93">
        <v>10</v>
      </c>
      <c r="CC14" s="93">
        <v>5345.04</v>
      </c>
      <c r="CD14" s="101">
        <f>CC14-5000</f>
        <v>345.03999999999996</v>
      </c>
      <c r="CF14" s="95">
        <v>10</v>
      </c>
      <c r="CG14" s="95">
        <v>5177.66</v>
      </c>
      <c r="CH14" s="100">
        <f t="shared" si="4"/>
        <v>177.65999999999985</v>
      </c>
      <c r="CJ14" s="100">
        <v>10</v>
      </c>
      <c r="CK14" s="100">
        <v>5045.5</v>
      </c>
      <c r="CL14" s="102">
        <f t="shared" si="5"/>
        <v>45.5</v>
      </c>
      <c r="CN14" s="100">
        <v>10</v>
      </c>
      <c r="CO14" s="100">
        <v>5034.76</v>
      </c>
      <c r="CP14" s="102">
        <f t="shared" si="6"/>
        <v>34.760000000000218</v>
      </c>
    </row>
    <row r="15" spans="1:94" x14ac:dyDescent="0.25">
      <c r="A15" s="19">
        <v>11</v>
      </c>
      <c r="B15" s="3">
        <v>348.8</v>
      </c>
      <c r="C15" s="74"/>
      <c r="D15" s="3">
        <v>188.71</v>
      </c>
      <c r="E15" s="74"/>
      <c r="F15" s="3">
        <v>300.02</v>
      </c>
      <c r="H15" s="19">
        <v>11</v>
      </c>
      <c r="I15" s="74"/>
      <c r="J15" s="74"/>
      <c r="K15" s="74"/>
      <c r="L15" s="1"/>
      <c r="M15" s="3">
        <v>11</v>
      </c>
      <c r="N15" s="3">
        <v>101.6</v>
      </c>
      <c r="O15" s="3">
        <v>-31.38</v>
      </c>
      <c r="P15" s="3">
        <v>96.44</v>
      </c>
      <c r="R15" s="19">
        <v>11</v>
      </c>
      <c r="S15" s="74">
        <v>813.89</v>
      </c>
      <c r="T15" s="74"/>
      <c r="U15" s="85">
        <v>5224.41</v>
      </c>
      <c r="V15" s="74">
        <f t="shared" ref="V15:V54" si="7">U15-5000</f>
        <v>224.40999999999985</v>
      </c>
      <c r="W15" t="s">
        <v>993</v>
      </c>
      <c r="X15" s="19">
        <v>11</v>
      </c>
      <c r="Y15" s="3">
        <v>514.6</v>
      </c>
      <c r="Z15" s="76">
        <v>5032.83</v>
      </c>
      <c r="AA15" s="3">
        <f>Z15-5000</f>
        <v>32.829999999999927</v>
      </c>
      <c r="AB15" s="76">
        <v>4221.1499999999996</v>
      </c>
      <c r="AC15" s="76">
        <v>5051.68</v>
      </c>
      <c r="AD15" s="3">
        <f>AC15-5000</f>
        <v>51.680000000000291</v>
      </c>
      <c r="AE15" t="s">
        <v>993</v>
      </c>
      <c r="AF15" s="58"/>
      <c r="AG15" s="58"/>
      <c r="AH15" s="58"/>
      <c r="AI15" s="58"/>
      <c r="AK15" s="70">
        <v>11</v>
      </c>
      <c r="AL15" s="70">
        <v>872.6</v>
      </c>
      <c r="AM15" s="70"/>
      <c r="AN15" s="89">
        <v>4949.72</v>
      </c>
      <c r="AO15" s="70">
        <f t="shared" ref="AO15:AO54" si="8">AN15-5000</f>
        <v>-50.279999999999745</v>
      </c>
      <c r="AQ15" s="58"/>
      <c r="AR15" s="58"/>
      <c r="AS15" s="58"/>
      <c r="AT15" s="58"/>
      <c r="AV15" s="70">
        <v>11</v>
      </c>
      <c r="AW15" s="70">
        <v>733</v>
      </c>
      <c r="AX15" s="82">
        <v>5003.8999999999996</v>
      </c>
      <c r="AY15" s="70">
        <f>AX15-5000</f>
        <v>3.8999999999996362</v>
      </c>
      <c r="AZ15" s="82">
        <v>5067.38</v>
      </c>
      <c r="BA15" s="70">
        <f>AZ15-5000</f>
        <v>67.380000000000109</v>
      </c>
      <c r="BH15" s="70">
        <v>11</v>
      </c>
      <c r="BI15" s="70">
        <v>415.5</v>
      </c>
      <c r="BJ15" s="70">
        <v>-132.85</v>
      </c>
      <c r="BK15" s="70">
        <v>73.900000000000006</v>
      </c>
      <c r="BM15" s="92">
        <v>11</v>
      </c>
      <c r="BN15" s="92">
        <v>749.7</v>
      </c>
      <c r="BO15" s="92"/>
      <c r="BP15" s="92">
        <v>5039.62</v>
      </c>
      <c r="BQ15" s="92">
        <f t="shared" si="0"/>
        <v>39.619999999999891</v>
      </c>
      <c r="BS15" s="52"/>
      <c r="BT15" s="94">
        <v>11</v>
      </c>
      <c r="BU15" s="94">
        <v>4623</v>
      </c>
      <c r="BV15" s="94">
        <f t="shared" si="1"/>
        <v>-377</v>
      </c>
      <c r="BX15" s="94">
        <v>11</v>
      </c>
      <c r="BY15" s="94">
        <v>5126.29</v>
      </c>
      <c r="BZ15" s="96">
        <f t="shared" si="2"/>
        <v>126.28999999999996</v>
      </c>
      <c r="CB15" s="94">
        <v>11</v>
      </c>
      <c r="CC15" s="94">
        <v>5240.1400000000003</v>
      </c>
      <c r="CD15" s="94">
        <f>CC15-5000</f>
        <v>240.14000000000033</v>
      </c>
      <c r="CF15" s="96">
        <v>11</v>
      </c>
      <c r="CG15" s="96">
        <v>5014.8599999999997</v>
      </c>
      <c r="CH15" s="96">
        <f>CG15-5000</f>
        <v>14.859999999999673</v>
      </c>
      <c r="CJ15" s="101">
        <v>11</v>
      </c>
      <c r="CK15" s="101">
        <v>5432.6</v>
      </c>
      <c r="CL15" s="101">
        <f t="shared" si="5"/>
        <v>432.60000000000036</v>
      </c>
      <c r="CN15" s="101">
        <v>11</v>
      </c>
      <c r="CO15" s="101">
        <v>4874.16</v>
      </c>
      <c r="CP15" s="101">
        <f t="shared" si="6"/>
        <v>-125.84000000000015</v>
      </c>
    </row>
    <row r="16" spans="1:94" x14ac:dyDescent="0.25">
      <c r="A16" s="55">
        <v>12</v>
      </c>
      <c r="B16" s="55">
        <v>62.89</v>
      </c>
      <c r="C16" s="73"/>
      <c r="D16" s="55">
        <v>0</v>
      </c>
      <c r="E16" s="73"/>
      <c r="F16" s="55">
        <v>97.61</v>
      </c>
      <c r="H16" s="73">
        <v>12</v>
      </c>
      <c r="I16" s="73"/>
      <c r="J16" s="73"/>
      <c r="K16" s="73"/>
      <c r="L16" s="1"/>
      <c r="M16" s="57">
        <v>12</v>
      </c>
      <c r="N16" s="57">
        <v>229.3</v>
      </c>
      <c r="O16" s="57">
        <v>99.34</v>
      </c>
      <c r="P16" s="57">
        <v>36.99</v>
      </c>
      <c r="R16" s="73">
        <v>12</v>
      </c>
      <c r="S16" s="73">
        <v>851.2</v>
      </c>
      <c r="T16" s="73"/>
      <c r="U16" s="84">
        <v>4983.91</v>
      </c>
      <c r="V16" s="73">
        <f t="shared" si="7"/>
        <v>-16.090000000000146</v>
      </c>
      <c r="X16" s="59">
        <v>12</v>
      </c>
      <c r="Y16" s="59">
        <v>550.1</v>
      </c>
      <c r="Z16" s="75">
        <v>5236.95</v>
      </c>
      <c r="AA16" s="59">
        <f>Z16-5000</f>
        <v>236.94999999999982</v>
      </c>
      <c r="AB16" s="75">
        <v>4413.2700000000004</v>
      </c>
      <c r="AC16" s="75">
        <v>5010.66</v>
      </c>
      <c r="AD16" s="59">
        <f>AC16-5000</f>
        <v>10.659999999999854</v>
      </c>
      <c r="AF16" s="58"/>
      <c r="AG16" s="58"/>
      <c r="AH16" s="58"/>
      <c r="AI16" s="58"/>
      <c r="AK16" s="69">
        <v>12</v>
      </c>
      <c r="AL16" s="69">
        <v>804.79</v>
      </c>
      <c r="AM16" s="69"/>
      <c r="AN16" s="88">
        <v>4517</v>
      </c>
      <c r="AO16" s="69">
        <f t="shared" si="8"/>
        <v>-483</v>
      </c>
      <c r="AQ16" s="58"/>
      <c r="AR16" s="58"/>
      <c r="AS16" s="58"/>
      <c r="AT16" s="58"/>
      <c r="AV16" s="69">
        <v>12</v>
      </c>
      <c r="AW16" s="69">
        <v>515.20000000000005</v>
      </c>
      <c r="AX16" s="81">
        <v>5008.0600000000004</v>
      </c>
      <c r="AY16" s="69">
        <f>AX16-5000</f>
        <v>8.0600000000004002</v>
      </c>
      <c r="AZ16" s="81">
        <v>4841.0600000000004</v>
      </c>
      <c r="BA16" s="69">
        <f>AZ16-5000</f>
        <v>-158.9399999999996</v>
      </c>
      <c r="BH16" s="69">
        <v>12</v>
      </c>
      <c r="BI16" s="69">
        <v>583.29</v>
      </c>
      <c r="BJ16" s="69">
        <v>-124.66</v>
      </c>
      <c r="BK16" s="69">
        <v>280.27</v>
      </c>
      <c r="BM16" s="91">
        <v>12</v>
      </c>
      <c r="BN16" s="91">
        <v>541.20000000000005</v>
      </c>
      <c r="BO16" s="91"/>
      <c r="BP16" s="91">
        <v>5028.17</v>
      </c>
      <c r="BQ16" s="91">
        <f t="shared" si="0"/>
        <v>28.170000000000073</v>
      </c>
      <c r="BS16" s="52"/>
      <c r="BT16" s="93">
        <v>12</v>
      </c>
      <c r="BU16" s="93">
        <v>5281.96</v>
      </c>
      <c r="BV16" s="93">
        <f t="shared" si="1"/>
        <v>281.96000000000004</v>
      </c>
      <c r="BX16" s="93">
        <v>12</v>
      </c>
      <c r="BY16" s="93">
        <v>5007.6000000000004</v>
      </c>
      <c r="BZ16" s="95">
        <f t="shared" si="2"/>
        <v>7.6000000000003638</v>
      </c>
      <c r="CB16" s="93">
        <v>12</v>
      </c>
      <c r="CC16" s="93">
        <v>5358.12</v>
      </c>
      <c r="CD16" s="93">
        <f>CC16-5000</f>
        <v>358.11999999999989</v>
      </c>
      <c r="CF16" s="95">
        <v>12</v>
      </c>
      <c r="CG16" s="95">
        <v>5065.8999999999996</v>
      </c>
      <c r="CH16" s="95">
        <f>CG16-5000</f>
        <v>65.899999999999636</v>
      </c>
      <c r="CJ16" s="100">
        <v>12</v>
      </c>
      <c r="CK16" s="100">
        <v>4901.5600000000004</v>
      </c>
      <c r="CL16" s="100">
        <f t="shared" si="5"/>
        <v>-98.4399999999996</v>
      </c>
      <c r="CN16" s="100">
        <v>12</v>
      </c>
      <c r="CO16" s="100">
        <v>5112.1000000000004</v>
      </c>
      <c r="CP16" s="100">
        <f t="shared" si="6"/>
        <v>112.10000000000036</v>
      </c>
    </row>
    <row r="17" spans="1:94" x14ac:dyDescent="0.25">
      <c r="A17" s="19">
        <v>13</v>
      </c>
      <c r="B17" s="3">
        <v>21</v>
      </c>
      <c r="C17" s="74"/>
      <c r="D17" s="3">
        <v>-423.3</v>
      </c>
      <c r="E17" s="74"/>
      <c r="F17" s="3">
        <v>-238.92</v>
      </c>
      <c r="H17" s="19">
        <v>13</v>
      </c>
      <c r="I17" s="74"/>
      <c r="J17" s="74"/>
      <c r="K17" s="74"/>
      <c r="L17" s="1"/>
      <c r="M17" s="3">
        <v>13</v>
      </c>
      <c r="N17" s="3">
        <v>662.2</v>
      </c>
      <c r="O17" s="3">
        <v>123.51</v>
      </c>
      <c r="P17" s="3">
        <v>57.63</v>
      </c>
      <c r="R17" s="19">
        <v>13</v>
      </c>
      <c r="S17" s="74">
        <v>451.7</v>
      </c>
      <c r="T17" s="74"/>
      <c r="U17" s="85">
        <v>5193.83</v>
      </c>
      <c r="V17" s="85">
        <f t="shared" si="7"/>
        <v>193.82999999999993</v>
      </c>
      <c r="X17" s="19">
        <v>13</v>
      </c>
      <c r="Y17" s="3">
        <v>618.1</v>
      </c>
      <c r="Z17" s="76">
        <v>4930.75</v>
      </c>
      <c r="AA17" s="76">
        <f t="shared" ref="AA17:AA55" si="9">Z17-5000</f>
        <v>-69.25</v>
      </c>
      <c r="AB17" s="76">
        <v>4027.41</v>
      </c>
      <c r="AC17" s="76">
        <v>4802.66</v>
      </c>
      <c r="AD17" s="76">
        <f t="shared" ref="AD17:AD55" si="10">AC17-5000</f>
        <v>-197.34000000000015</v>
      </c>
      <c r="AF17" s="58"/>
      <c r="AG17" s="58"/>
      <c r="AH17" s="58"/>
      <c r="AI17" s="58"/>
      <c r="AK17" s="70">
        <v>13</v>
      </c>
      <c r="AL17" s="70">
        <v>620.20000000000005</v>
      </c>
      <c r="AM17" s="70"/>
      <c r="AN17" s="89">
        <v>4697.12</v>
      </c>
      <c r="AO17" s="89">
        <f t="shared" si="8"/>
        <v>-302.88000000000011</v>
      </c>
      <c r="AQ17" s="58"/>
      <c r="AR17" s="58"/>
      <c r="AS17" s="58"/>
      <c r="AT17" s="58"/>
      <c r="AV17" s="70">
        <v>13</v>
      </c>
      <c r="AW17" s="70">
        <v>856.7</v>
      </c>
      <c r="AX17" s="82">
        <v>5169.08</v>
      </c>
      <c r="AY17" s="82">
        <f t="shared" ref="AY17:AY42" si="11">AX17-5000</f>
        <v>169.07999999999993</v>
      </c>
      <c r="AZ17" s="82">
        <v>5160.93</v>
      </c>
      <c r="BA17" s="82">
        <f t="shared" ref="BA17:BA54" si="12">AZ17-5000</f>
        <v>160.93000000000029</v>
      </c>
      <c r="BH17" s="70">
        <v>13</v>
      </c>
      <c r="BI17" s="70">
        <v>209.39</v>
      </c>
      <c r="BJ17" s="70">
        <v>-61.62</v>
      </c>
      <c r="BK17" s="70">
        <v>63.11</v>
      </c>
      <c r="BM17" s="92">
        <v>13</v>
      </c>
      <c r="BN17" s="92">
        <v>915.39</v>
      </c>
      <c r="BO17" s="92"/>
      <c r="BP17" s="92">
        <v>4807.21</v>
      </c>
      <c r="BQ17" s="92">
        <f t="shared" si="0"/>
        <v>-192.78999999999996</v>
      </c>
      <c r="BS17" s="52"/>
      <c r="BT17" s="94">
        <v>13</v>
      </c>
      <c r="BU17" s="94">
        <v>4754.74</v>
      </c>
      <c r="BV17" s="94">
        <f t="shared" si="1"/>
        <v>-245.26000000000022</v>
      </c>
      <c r="BW17" s="99"/>
      <c r="BX17" s="94">
        <v>13</v>
      </c>
      <c r="BY17" s="94">
        <v>5167.03</v>
      </c>
      <c r="BZ17" s="96">
        <f t="shared" si="2"/>
        <v>167.02999999999975</v>
      </c>
      <c r="CB17" s="94">
        <v>13</v>
      </c>
      <c r="CC17" s="94">
        <v>5378.74</v>
      </c>
      <c r="CD17" s="101">
        <f t="shared" ref="CD17:CD54" si="13">CC17-5000</f>
        <v>378.73999999999978</v>
      </c>
      <c r="CF17" s="96">
        <v>13</v>
      </c>
      <c r="CG17" s="96">
        <v>5164.84</v>
      </c>
      <c r="CH17" s="101">
        <f t="shared" ref="CH17:CH54" si="14">CG17-5000</f>
        <v>164.84000000000015</v>
      </c>
      <c r="CJ17" s="101">
        <v>13</v>
      </c>
      <c r="CK17" s="101">
        <v>5153.3599999999997</v>
      </c>
      <c r="CL17" s="101">
        <f t="shared" si="5"/>
        <v>153.35999999999967</v>
      </c>
      <c r="CN17" s="101">
        <v>13</v>
      </c>
      <c r="CO17" s="101">
        <v>4815.3599999999997</v>
      </c>
      <c r="CP17" s="101">
        <f t="shared" si="6"/>
        <v>-184.64000000000033</v>
      </c>
    </row>
    <row r="18" spans="1:94" x14ac:dyDescent="0.25">
      <c r="A18" s="55">
        <v>14</v>
      </c>
      <c r="B18" s="55">
        <v>288.60000000000002</v>
      </c>
      <c r="C18" s="73"/>
      <c r="D18" s="55">
        <v>-297.8</v>
      </c>
      <c r="E18" s="73"/>
      <c r="F18" s="55">
        <v>-310.01</v>
      </c>
      <c r="H18" s="73">
        <v>14</v>
      </c>
      <c r="I18" s="73"/>
      <c r="J18" s="73"/>
      <c r="K18" s="73"/>
      <c r="L18" s="1"/>
      <c r="M18" s="57">
        <v>14</v>
      </c>
      <c r="N18" s="57">
        <v>199</v>
      </c>
      <c r="O18" s="57">
        <v>-433.76</v>
      </c>
      <c r="P18" s="57">
        <v>97.32</v>
      </c>
      <c r="R18" s="73">
        <v>14</v>
      </c>
      <c r="S18" s="73">
        <v>336.7</v>
      </c>
      <c r="T18" s="73"/>
      <c r="U18" s="84">
        <v>5131.93</v>
      </c>
      <c r="V18" s="84">
        <f t="shared" si="7"/>
        <v>131.93000000000029</v>
      </c>
      <c r="X18" s="59">
        <v>14</v>
      </c>
      <c r="Y18" s="59">
        <v>621</v>
      </c>
      <c r="Z18" s="75">
        <v>4707.49</v>
      </c>
      <c r="AA18" s="75">
        <f t="shared" si="9"/>
        <v>-292.51000000000022</v>
      </c>
      <c r="AB18" s="75">
        <v>4844.37</v>
      </c>
      <c r="AC18" s="75">
        <v>5256.7</v>
      </c>
      <c r="AD18" s="75">
        <f t="shared" si="10"/>
        <v>256.69999999999982</v>
      </c>
      <c r="AF18" s="58"/>
      <c r="AG18" s="58"/>
      <c r="AH18" s="58"/>
      <c r="AI18" s="58"/>
      <c r="AK18" s="69">
        <v>14</v>
      </c>
      <c r="AL18" s="69">
        <v>703.89</v>
      </c>
      <c r="AM18" s="69"/>
      <c r="AN18" s="88">
        <v>5000</v>
      </c>
      <c r="AO18" s="88">
        <f t="shared" si="8"/>
        <v>0</v>
      </c>
      <c r="AQ18" s="58"/>
      <c r="AR18" s="58"/>
      <c r="AS18" s="58"/>
      <c r="AT18" s="58"/>
      <c r="AV18" s="69">
        <v>14</v>
      </c>
      <c r="AW18" s="69">
        <v>549.6</v>
      </c>
      <c r="AX18" s="81">
        <v>5379.22</v>
      </c>
      <c r="AY18" s="81">
        <f t="shared" si="11"/>
        <v>379.22000000000025</v>
      </c>
      <c r="AZ18" s="81">
        <v>5005.79</v>
      </c>
      <c r="BA18" s="81">
        <f t="shared" si="12"/>
        <v>5.7899999999999636</v>
      </c>
      <c r="BH18" s="69">
        <v>14</v>
      </c>
      <c r="BI18" s="69">
        <v>206.2</v>
      </c>
      <c r="BJ18" s="69">
        <v>-82.13</v>
      </c>
      <c r="BK18" s="69">
        <v>122.03</v>
      </c>
      <c r="BM18" s="91">
        <v>14</v>
      </c>
      <c r="BN18" s="91">
        <v>523</v>
      </c>
      <c r="BO18" s="91"/>
      <c r="BP18" s="91">
        <v>5172.01</v>
      </c>
      <c r="BQ18" s="91">
        <f t="shared" si="0"/>
        <v>172.01000000000022</v>
      </c>
      <c r="BS18" s="52"/>
      <c r="BT18" s="93">
        <v>14</v>
      </c>
      <c r="BU18" s="93">
        <v>5191.32</v>
      </c>
      <c r="BV18" s="93">
        <f t="shared" si="1"/>
        <v>191.31999999999971</v>
      </c>
      <c r="BX18" s="93">
        <v>14</v>
      </c>
      <c r="BY18" s="93">
        <v>4885.38</v>
      </c>
      <c r="BZ18" s="95">
        <f t="shared" si="2"/>
        <v>-114.61999999999989</v>
      </c>
      <c r="CB18" s="93">
        <v>14</v>
      </c>
      <c r="CC18" s="93">
        <v>5141.3</v>
      </c>
      <c r="CD18" s="100">
        <f t="shared" si="13"/>
        <v>141.30000000000018</v>
      </c>
      <c r="CF18" s="95">
        <v>14</v>
      </c>
      <c r="CG18" s="95">
        <v>4834.1000000000004</v>
      </c>
      <c r="CH18" s="100">
        <f t="shared" si="14"/>
        <v>-165.89999999999964</v>
      </c>
      <c r="CJ18" s="100">
        <v>14</v>
      </c>
      <c r="CK18" s="100">
        <v>5291.38</v>
      </c>
      <c r="CL18" s="100">
        <f t="shared" si="5"/>
        <v>291.38000000000011</v>
      </c>
      <c r="CN18" s="100">
        <v>14</v>
      </c>
      <c r="CO18" s="100">
        <v>4928.2</v>
      </c>
      <c r="CP18" s="100">
        <f t="shared" si="6"/>
        <v>-71.800000000000182</v>
      </c>
    </row>
    <row r="19" spans="1:94" x14ac:dyDescent="0.25">
      <c r="A19" s="19">
        <v>15</v>
      </c>
      <c r="B19" s="3">
        <v>115.29</v>
      </c>
      <c r="C19" s="74"/>
      <c r="D19" s="3">
        <v>133.91999999999999</v>
      </c>
      <c r="E19" s="74"/>
      <c r="F19" s="3">
        <v>245.48</v>
      </c>
      <c r="H19" s="19">
        <v>15</v>
      </c>
      <c r="I19" s="74"/>
      <c r="J19" s="74"/>
      <c r="K19" s="74"/>
      <c r="L19" s="1"/>
      <c r="M19" s="3">
        <v>15</v>
      </c>
      <c r="N19" s="3">
        <v>535.39</v>
      </c>
      <c r="O19" s="3">
        <v>238.24</v>
      </c>
      <c r="P19" s="3">
        <v>276.27999999999997</v>
      </c>
      <c r="R19" s="19">
        <v>15</v>
      </c>
      <c r="S19" s="74">
        <v>593.70000000000005</v>
      </c>
      <c r="T19" s="74"/>
      <c r="U19" s="85">
        <v>5145.21</v>
      </c>
      <c r="V19" s="74">
        <f t="shared" si="7"/>
        <v>145.21000000000004</v>
      </c>
      <c r="X19" s="19">
        <v>15</v>
      </c>
      <c r="Y19" s="3">
        <v>352.2</v>
      </c>
      <c r="Z19" s="76">
        <v>5000</v>
      </c>
      <c r="AA19" s="76">
        <f t="shared" si="9"/>
        <v>0</v>
      </c>
      <c r="AB19" s="76">
        <v>5039.51</v>
      </c>
      <c r="AC19" s="76">
        <v>5099.9399999999996</v>
      </c>
      <c r="AD19" s="76">
        <f t="shared" si="10"/>
        <v>99.9399999999996</v>
      </c>
      <c r="AF19" s="58"/>
      <c r="AG19" s="58"/>
      <c r="AH19" s="58"/>
      <c r="AI19" s="58"/>
      <c r="AK19" s="70">
        <v>15</v>
      </c>
      <c r="AL19" s="70">
        <v>698.6</v>
      </c>
      <c r="AM19" s="70"/>
      <c r="AN19" s="89">
        <v>5000</v>
      </c>
      <c r="AO19" s="70">
        <f t="shared" si="8"/>
        <v>0</v>
      </c>
      <c r="AQ19" s="58"/>
      <c r="AR19" s="58"/>
      <c r="AS19" s="58"/>
      <c r="AT19" s="58"/>
      <c r="AV19" s="70">
        <v>15</v>
      </c>
      <c r="AW19" s="70">
        <v>685.79</v>
      </c>
      <c r="AX19" s="82">
        <v>4942.3599999999997</v>
      </c>
      <c r="AY19" s="82">
        <f t="shared" si="11"/>
        <v>-57.640000000000327</v>
      </c>
      <c r="AZ19" s="82">
        <v>5034.6000000000004</v>
      </c>
      <c r="BA19" s="82">
        <f t="shared" si="12"/>
        <v>34.600000000000364</v>
      </c>
      <c r="BH19" s="70">
        <v>15</v>
      </c>
      <c r="BI19" s="70">
        <v>109.5</v>
      </c>
      <c r="BJ19" s="70">
        <v>-54.11</v>
      </c>
      <c r="BK19" s="70">
        <v>-31.12</v>
      </c>
      <c r="BM19" s="92">
        <v>15</v>
      </c>
      <c r="BN19" s="92">
        <v>5517.5</v>
      </c>
      <c r="BO19" s="92"/>
      <c r="BP19" s="92">
        <v>4970.72</v>
      </c>
      <c r="BQ19" s="92">
        <f t="shared" si="0"/>
        <v>-29.279999999999745</v>
      </c>
      <c r="BS19" s="52"/>
      <c r="BT19" s="94">
        <v>15</v>
      </c>
      <c r="BU19" s="94">
        <v>5217.8599999999997</v>
      </c>
      <c r="BV19" s="94">
        <f t="shared" si="1"/>
        <v>217.85999999999967</v>
      </c>
      <c r="BX19" s="94">
        <v>15</v>
      </c>
      <c r="BY19" s="94">
        <v>5061.84</v>
      </c>
      <c r="BZ19" s="96">
        <f t="shared" si="2"/>
        <v>61.840000000000146</v>
      </c>
      <c r="CB19" s="94">
        <v>15</v>
      </c>
      <c r="CC19" s="94">
        <v>4987.3999999999996</v>
      </c>
      <c r="CD19" s="101">
        <f t="shared" si="13"/>
        <v>-12.600000000000364</v>
      </c>
      <c r="CF19" s="96">
        <v>15</v>
      </c>
      <c r="CG19" s="96">
        <v>4939.8</v>
      </c>
      <c r="CH19" s="101">
        <f t="shared" si="14"/>
        <v>-60.199999999999818</v>
      </c>
      <c r="CJ19" s="101">
        <v>15</v>
      </c>
      <c r="CK19" s="101">
        <v>5002.3999999999996</v>
      </c>
      <c r="CL19" s="101">
        <f t="shared" si="5"/>
        <v>2.3999999999996362</v>
      </c>
      <c r="CN19" s="101">
        <v>15</v>
      </c>
      <c r="CO19" s="101">
        <v>5102</v>
      </c>
      <c r="CP19" s="101">
        <f t="shared" si="6"/>
        <v>102</v>
      </c>
    </row>
    <row r="20" spans="1:94" x14ac:dyDescent="0.25">
      <c r="A20" s="55">
        <v>16</v>
      </c>
      <c r="B20" s="55">
        <v>401.6</v>
      </c>
      <c r="C20" s="73"/>
      <c r="D20" s="55">
        <v>-122.2</v>
      </c>
      <c r="E20" s="73"/>
      <c r="F20" s="55">
        <v>-283.72000000000003</v>
      </c>
      <c r="H20" s="73">
        <v>16</v>
      </c>
      <c r="I20" s="73"/>
      <c r="J20" s="73"/>
      <c r="K20" s="73"/>
      <c r="L20" s="1"/>
      <c r="M20" s="57">
        <v>16</v>
      </c>
      <c r="N20" s="57">
        <v>613.89</v>
      </c>
      <c r="O20" s="57">
        <v>-276.62</v>
      </c>
      <c r="P20" s="57">
        <v>270.45999999999998</v>
      </c>
      <c r="R20" s="73">
        <v>16</v>
      </c>
      <c r="S20" s="73">
        <v>453.39</v>
      </c>
      <c r="T20" s="73"/>
      <c r="U20" s="84">
        <v>5000</v>
      </c>
      <c r="V20" s="73">
        <f t="shared" si="7"/>
        <v>0</v>
      </c>
      <c r="X20" s="59">
        <v>16</v>
      </c>
      <c r="Y20" s="59">
        <v>223.39</v>
      </c>
      <c r="Z20" s="75">
        <v>4969.62</v>
      </c>
      <c r="AA20" s="75">
        <f t="shared" si="9"/>
        <v>-30.380000000000109</v>
      </c>
      <c r="AB20" s="75">
        <v>5107.87</v>
      </c>
      <c r="AC20" s="75">
        <v>5021.25</v>
      </c>
      <c r="AD20" s="75">
        <f t="shared" si="10"/>
        <v>21.25</v>
      </c>
      <c r="AF20" s="58"/>
      <c r="AG20" s="58"/>
      <c r="AH20" s="58"/>
      <c r="AI20" s="58"/>
      <c r="AK20" s="69">
        <v>16</v>
      </c>
      <c r="AL20" s="69">
        <v>982.1</v>
      </c>
      <c r="AM20" s="69"/>
      <c r="AN20" s="88">
        <v>5064.3</v>
      </c>
      <c r="AO20" s="69">
        <f t="shared" si="8"/>
        <v>64.300000000000182</v>
      </c>
      <c r="AQ20" s="58"/>
      <c r="AR20" s="58"/>
      <c r="AS20" s="58"/>
      <c r="AT20" s="58"/>
      <c r="AV20" s="69">
        <v>16</v>
      </c>
      <c r="AW20" s="69">
        <v>934.89</v>
      </c>
      <c r="AX20" s="81">
        <v>5246.15</v>
      </c>
      <c r="AY20" s="81">
        <f t="shared" si="11"/>
        <v>246.14999999999964</v>
      </c>
      <c r="AZ20" s="81">
        <v>4951.24</v>
      </c>
      <c r="BA20" s="81">
        <f t="shared" si="12"/>
        <v>-48.760000000000218</v>
      </c>
      <c r="BH20" s="69">
        <v>16</v>
      </c>
      <c r="BI20" s="69">
        <v>233.5</v>
      </c>
      <c r="BJ20" s="69">
        <v>41.6</v>
      </c>
      <c r="BK20" s="69">
        <v>33.43</v>
      </c>
      <c r="BM20" s="91">
        <v>16</v>
      </c>
      <c r="BN20" s="91">
        <v>913.79</v>
      </c>
      <c r="BO20" s="91"/>
      <c r="BP20" s="91">
        <v>5083.2700000000004</v>
      </c>
      <c r="BQ20" s="91">
        <f t="shared" si="0"/>
        <v>83.270000000000437</v>
      </c>
      <c r="BS20" s="52"/>
      <c r="BT20" s="93">
        <v>16</v>
      </c>
      <c r="BU20" s="93">
        <v>5000</v>
      </c>
      <c r="BV20" s="93">
        <f t="shared" si="1"/>
        <v>0</v>
      </c>
      <c r="BX20" s="93">
        <v>16</v>
      </c>
      <c r="BY20" s="93">
        <v>5000</v>
      </c>
      <c r="BZ20" s="95">
        <f t="shared" si="2"/>
        <v>0</v>
      </c>
      <c r="CB20" s="93">
        <v>16</v>
      </c>
      <c r="CC20" s="93">
        <v>4957.6000000000004</v>
      </c>
      <c r="CD20" s="100">
        <f t="shared" si="13"/>
        <v>-42.399999999999636</v>
      </c>
      <c r="CF20" s="95">
        <v>16</v>
      </c>
      <c r="CG20" s="95">
        <v>5036.3999999999996</v>
      </c>
      <c r="CH20" s="100">
        <f t="shared" si="14"/>
        <v>36.399999999999636</v>
      </c>
      <c r="CJ20" s="100">
        <v>16</v>
      </c>
      <c r="CK20" s="100">
        <v>5202.8</v>
      </c>
      <c r="CL20" s="100">
        <f t="shared" si="5"/>
        <v>202.80000000000018</v>
      </c>
      <c r="CN20" s="100">
        <v>16</v>
      </c>
      <c r="CO20" s="100">
        <v>4886.46</v>
      </c>
      <c r="CP20" s="100">
        <f t="shared" si="6"/>
        <v>-113.53999999999996</v>
      </c>
    </row>
    <row r="21" spans="1:94" x14ac:dyDescent="0.25">
      <c r="A21" s="19">
        <v>17</v>
      </c>
      <c r="B21" s="3">
        <v>189.2</v>
      </c>
      <c r="C21" s="74"/>
      <c r="D21" s="3">
        <v>95.12</v>
      </c>
      <c r="E21" s="74"/>
      <c r="F21" s="3">
        <v>0</v>
      </c>
      <c r="H21" s="19">
        <v>17</v>
      </c>
      <c r="I21" s="74"/>
      <c r="J21" s="74"/>
      <c r="K21" s="74"/>
      <c r="L21" s="1"/>
      <c r="M21" s="3">
        <v>17</v>
      </c>
      <c r="N21" s="3">
        <v>78.8</v>
      </c>
      <c r="O21" s="3">
        <v>-31.38</v>
      </c>
      <c r="P21" s="3">
        <v>194.98</v>
      </c>
      <c r="R21" s="19">
        <v>17</v>
      </c>
      <c r="S21" s="74">
        <v>453.39</v>
      </c>
      <c r="T21" s="74"/>
      <c r="U21" s="85">
        <v>5000</v>
      </c>
      <c r="V21" s="74">
        <f t="shared" si="7"/>
        <v>0</v>
      </c>
      <c r="X21" s="19">
        <v>17</v>
      </c>
      <c r="Y21" s="3">
        <v>179</v>
      </c>
      <c r="Z21" s="76">
        <v>5082.07</v>
      </c>
      <c r="AA21" s="76">
        <f t="shared" si="9"/>
        <v>82.069999999999709</v>
      </c>
      <c r="AB21" s="76">
        <v>4660.95</v>
      </c>
      <c r="AC21" s="76">
        <v>4930.38</v>
      </c>
      <c r="AD21" s="76">
        <f t="shared" si="10"/>
        <v>-69.619999999999891</v>
      </c>
      <c r="AF21" s="58"/>
      <c r="AG21" s="58"/>
      <c r="AH21" s="58"/>
      <c r="AI21" s="58"/>
      <c r="AK21" s="70">
        <v>17</v>
      </c>
      <c r="AL21" s="70">
        <v>1045.0999999999999</v>
      </c>
      <c r="AM21" s="70"/>
      <c r="AN21" s="89">
        <v>4816.33</v>
      </c>
      <c r="AO21" s="70">
        <f t="shared" si="8"/>
        <v>-183.67000000000007</v>
      </c>
      <c r="AQ21" s="58"/>
      <c r="AR21" s="58"/>
      <c r="AS21" s="58"/>
      <c r="AT21" s="58"/>
      <c r="AV21" s="70">
        <v>17</v>
      </c>
      <c r="AW21" s="70">
        <v>979.89</v>
      </c>
      <c r="AX21" s="82">
        <v>4903.42</v>
      </c>
      <c r="AY21" s="82">
        <f t="shared" si="11"/>
        <v>-96.579999999999927</v>
      </c>
      <c r="AZ21" s="82">
        <v>4955.88</v>
      </c>
      <c r="BA21" s="82">
        <f t="shared" si="12"/>
        <v>-44.119999999999891</v>
      </c>
      <c r="BH21" s="70">
        <v>17</v>
      </c>
      <c r="BI21" s="70">
        <v>379.79</v>
      </c>
      <c r="BJ21" s="70">
        <v>-117.35</v>
      </c>
      <c r="BK21" s="70">
        <v>74.569999999999993</v>
      </c>
      <c r="BM21" s="92">
        <v>17</v>
      </c>
      <c r="BN21" s="92">
        <v>550</v>
      </c>
      <c r="BO21" s="92"/>
      <c r="BP21" s="92">
        <v>4667.12</v>
      </c>
      <c r="BQ21" s="92">
        <f t="shared" si="0"/>
        <v>-332.88000000000011</v>
      </c>
      <c r="BS21" s="52"/>
      <c r="BT21" s="94">
        <v>17</v>
      </c>
      <c r="BU21" s="94">
        <v>5000</v>
      </c>
      <c r="BV21" s="94">
        <f t="shared" si="1"/>
        <v>0</v>
      </c>
      <c r="BX21" s="94">
        <v>17</v>
      </c>
      <c r="BY21" s="94">
        <v>5000</v>
      </c>
      <c r="BZ21" s="96">
        <f t="shared" si="2"/>
        <v>0</v>
      </c>
      <c r="CB21" s="94">
        <v>17</v>
      </c>
      <c r="CC21" s="94">
        <v>5294.84</v>
      </c>
      <c r="CD21" s="101">
        <f t="shared" si="13"/>
        <v>294.84000000000015</v>
      </c>
      <c r="CF21" s="96">
        <v>17</v>
      </c>
      <c r="CG21" s="96">
        <v>5314.64</v>
      </c>
      <c r="CH21" s="101">
        <f t="shared" si="14"/>
        <v>314.64000000000033</v>
      </c>
      <c r="CJ21" s="101">
        <v>17</v>
      </c>
      <c r="CK21" s="101">
        <v>5118.4799999999996</v>
      </c>
      <c r="CL21" s="101">
        <f t="shared" si="5"/>
        <v>118.47999999999956</v>
      </c>
      <c r="CN21" s="101">
        <v>17</v>
      </c>
      <c r="CO21" s="101">
        <v>4879.3</v>
      </c>
      <c r="CP21" s="101">
        <f t="shared" si="6"/>
        <v>-120.69999999999982</v>
      </c>
    </row>
    <row r="22" spans="1:94" x14ac:dyDescent="0.25">
      <c r="A22" s="55">
        <v>18</v>
      </c>
      <c r="B22" s="55">
        <v>310.7</v>
      </c>
      <c r="C22" s="73"/>
      <c r="D22" s="55">
        <v>405.01</v>
      </c>
      <c r="E22" s="73"/>
      <c r="F22" s="55">
        <v>-10.15</v>
      </c>
      <c r="H22" s="73">
        <v>18</v>
      </c>
      <c r="I22" s="73"/>
      <c r="J22" s="73"/>
      <c r="K22" s="73"/>
      <c r="L22" s="1"/>
      <c r="M22" s="57">
        <v>18</v>
      </c>
      <c r="N22" s="57">
        <v>243.5</v>
      </c>
      <c r="O22" s="57">
        <v>31.99</v>
      </c>
      <c r="P22" s="57">
        <v>696.98</v>
      </c>
      <c r="R22" s="73">
        <v>18</v>
      </c>
      <c r="S22" s="73">
        <v>526.79</v>
      </c>
      <c r="T22" s="73"/>
      <c r="U22" s="84">
        <v>5136.8900000000003</v>
      </c>
      <c r="V22" s="73">
        <f t="shared" si="7"/>
        <v>136.89000000000033</v>
      </c>
      <c r="X22" s="59">
        <v>18</v>
      </c>
      <c r="Y22" s="59">
        <v>474.29</v>
      </c>
      <c r="Z22" s="75">
        <v>4936.6899999999996</v>
      </c>
      <c r="AA22" s="75">
        <f t="shared" si="9"/>
        <v>-63.3100000000004</v>
      </c>
      <c r="AB22" s="75"/>
      <c r="AC22" s="75">
        <v>4656.45</v>
      </c>
      <c r="AD22" s="75">
        <f t="shared" si="10"/>
        <v>-343.55000000000018</v>
      </c>
      <c r="AF22" s="58"/>
      <c r="AG22" s="58"/>
      <c r="AH22" s="58"/>
      <c r="AI22" s="58"/>
      <c r="AK22" s="69">
        <v>18</v>
      </c>
      <c r="AL22" s="69">
        <v>650</v>
      </c>
      <c r="AM22" s="69"/>
      <c r="AN22" s="88">
        <v>5155.8500000000004</v>
      </c>
      <c r="AO22" s="69">
        <f t="shared" si="8"/>
        <v>155.85000000000036</v>
      </c>
      <c r="AQ22" s="58"/>
      <c r="AR22" s="58"/>
      <c r="AS22" s="58"/>
      <c r="AT22" s="58"/>
      <c r="AV22" s="69">
        <v>18</v>
      </c>
      <c r="AW22" s="69">
        <v>758.79</v>
      </c>
      <c r="AX22" s="81">
        <v>5356.42</v>
      </c>
      <c r="AY22" s="81">
        <f t="shared" si="11"/>
        <v>356.42000000000007</v>
      </c>
      <c r="AZ22" s="81">
        <v>5080.3100000000004</v>
      </c>
      <c r="BA22" s="81">
        <f t="shared" si="12"/>
        <v>80.3100000000004</v>
      </c>
      <c r="BH22" s="69">
        <v>18</v>
      </c>
      <c r="BI22" s="69">
        <v>311.29000000000002</v>
      </c>
      <c r="BJ22" s="69">
        <v>-76.290000000000006</v>
      </c>
      <c r="BK22" s="69">
        <v>162.76</v>
      </c>
      <c r="BM22" s="91">
        <v>18</v>
      </c>
      <c r="BN22" s="91">
        <v>579.6</v>
      </c>
      <c r="BO22" s="91"/>
      <c r="BP22" s="91">
        <v>4965.66</v>
      </c>
      <c r="BQ22" s="91">
        <f t="shared" si="0"/>
        <v>-34.340000000000146</v>
      </c>
      <c r="BS22" s="52"/>
      <c r="BT22" s="93">
        <v>18</v>
      </c>
      <c r="BU22" s="93">
        <v>4898.54</v>
      </c>
      <c r="BV22" s="93">
        <f t="shared" si="1"/>
        <v>-101.46000000000004</v>
      </c>
      <c r="BX22" s="93">
        <v>18</v>
      </c>
      <c r="BY22" s="93">
        <v>5109.1000000000004</v>
      </c>
      <c r="BZ22" s="95">
        <f t="shared" si="2"/>
        <v>109.10000000000036</v>
      </c>
      <c r="CB22" s="93">
        <v>18</v>
      </c>
      <c r="CC22" s="93">
        <v>5093.3</v>
      </c>
      <c r="CD22" s="100">
        <f t="shared" si="13"/>
        <v>93.300000000000182</v>
      </c>
      <c r="CF22" s="95">
        <v>18</v>
      </c>
      <c r="CG22" s="95">
        <v>5178.0200000000004</v>
      </c>
      <c r="CH22" s="100">
        <f t="shared" si="14"/>
        <v>178.02000000000044</v>
      </c>
      <c r="CJ22" s="100">
        <v>18</v>
      </c>
      <c r="CK22" s="100">
        <v>5259.76</v>
      </c>
      <c r="CL22" s="100">
        <f t="shared" si="5"/>
        <v>259.76000000000022</v>
      </c>
      <c r="CN22" s="100">
        <v>18</v>
      </c>
      <c r="CO22" s="100">
        <v>4875.22</v>
      </c>
      <c r="CP22" s="100">
        <f t="shared" si="6"/>
        <v>-124.77999999999975</v>
      </c>
    </row>
    <row r="23" spans="1:94" x14ac:dyDescent="0.25">
      <c r="A23" s="19">
        <v>19</v>
      </c>
      <c r="B23" s="3">
        <v>328.4</v>
      </c>
      <c r="C23" s="74"/>
      <c r="D23" s="3">
        <v>-21.9</v>
      </c>
      <c r="E23" s="74"/>
      <c r="F23" s="3">
        <v>-207.68</v>
      </c>
      <c r="H23" s="19">
        <v>19</v>
      </c>
      <c r="I23" s="74"/>
      <c r="J23" s="74"/>
      <c r="K23" s="74"/>
      <c r="L23" s="1"/>
      <c r="M23" s="3">
        <v>19</v>
      </c>
      <c r="N23" s="3">
        <v>638.39</v>
      </c>
      <c r="O23" s="3">
        <v>212.17</v>
      </c>
      <c r="P23" s="3">
        <v>108.73</v>
      </c>
      <c r="R23" s="19">
        <v>19</v>
      </c>
      <c r="S23" s="74">
        <v>747.29</v>
      </c>
      <c r="T23" s="74"/>
      <c r="U23" s="85">
        <v>5219.79</v>
      </c>
      <c r="V23" s="74">
        <f t="shared" si="7"/>
        <v>219.78999999999996</v>
      </c>
      <c r="X23" s="19">
        <v>19</v>
      </c>
      <c r="Y23" s="3">
        <v>513.29</v>
      </c>
      <c r="Z23" s="76">
        <v>5026.93</v>
      </c>
      <c r="AA23" s="76">
        <f t="shared" si="9"/>
        <v>26.930000000000291</v>
      </c>
      <c r="AB23" s="76"/>
      <c r="AC23" s="76">
        <v>4789.6899999999996</v>
      </c>
      <c r="AD23" s="76">
        <f t="shared" si="10"/>
        <v>-210.3100000000004</v>
      </c>
      <c r="AF23" s="58"/>
      <c r="AG23" s="58"/>
      <c r="AH23" s="58"/>
      <c r="AI23" s="58"/>
      <c r="AK23" s="70">
        <v>19</v>
      </c>
      <c r="AL23" s="70">
        <v>605.29</v>
      </c>
      <c r="AM23" s="70"/>
      <c r="AN23" s="89">
        <v>5283</v>
      </c>
      <c r="AO23" s="70">
        <f t="shared" si="8"/>
        <v>283</v>
      </c>
      <c r="AQ23" s="58"/>
      <c r="AR23" s="58"/>
      <c r="AS23" s="58"/>
      <c r="AT23" s="58"/>
      <c r="AV23" s="70">
        <v>19</v>
      </c>
      <c r="AW23" s="70">
        <v>718.7</v>
      </c>
      <c r="AX23" s="82">
        <v>5432.36</v>
      </c>
      <c r="AY23" s="82">
        <f t="shared" si="11"/>
        <v>432.35999999999967</v>
      </c>
      <c r="AZ23" s="82">
        <v>5034.7700000000004</v>
      </c>
      <c r="BA23" s="82">
        <f t="shared" si="12"/>
        <v>34.770000000000437</v>
      </c>
      <c r="BH23" s="70">
        <v>19</v>
      </c>
      <c r="BI23" s="70">
        <v>334.29</v>
      </c>
      <c r="BJ23" s="70">
        <v>117.18</v>
      </c>
      <c r="BK23" s="70">
        <v>-49.26</v>
      </c>
      <c r="BM23" s="92">
        <v>19</v>
      </c>
      <c r="BN23" s="92">
        <v>498.2</v>
      </c>
      <c r="BO23" s="92"/>
      <c r="BP23" s="92">
        <v>5034.13</v>
      </c>
      <c r="BQ23" s="92">
        <f t="shared" si="0"/>
        <v>34.130000000000109</v>
      </c>
      <c r="BS23" s="52"/>
      <c r="BT23" s="94">
        <v>19</v>
      </c>
      <c r="BU23" s="94">
        <v>5308.7</v>
      </c>
      <c r="BV23" s="94">
        <f t="shared" si="1"/>
        <v>308.69999999999982</v>
      </c>
      <c r="BW23" s="52"/>
      <c r="BX23" s="94">
        <v>19</v>
      </c>
      <c r="BY23" s="94">
        <v>5193.3900000000003</v>
      </c>
      <c r="BZ23" s="96">
        <f t="shared" si="2"/>
        <v>193.39000000000033</v>
      </c>
      <c r="CB23" s="94">
        <v>19</v>
      </c>
      <c r="CC23" s="94">
        <v>4874.3999999999996</v>
      </c>
      <c r="CD23" s="101">
        <f t="shared" si="13"/>
        <v>-125.60000000000036</v>
      </c>
      <c r="CF23" s="96">
        <v>19</v>
      </c>
      <c r="CG23" s="96">
        <v>5168.1400000000003</v>
      </c>
      <c r="CH23" s="101">
        <f t="shared" si="14"/>
        <v>168.14000000000033</v>
      </c>
      <c r="CJ23" s="101">
        <v>19</v>
      </c>
      <c r="CK23" s="101">
        <v>5150.68</v>
      </c>
      <c r="CL23" s="101">
        <f t="shared" si="5"/>
        <v>150.68000000000029</v>
      </c>
      <c r="CN23" s="101">
        <v>19</v>
      </c>
      <c r="CO23" s="101">
        <v>4746.92</v>
      </c>
      <c r="CP23" s="101">
        <f t="shared" si="6"/>
        <v>-253.07999999999993</v>
      </c>
    </row>
    <row r="24" spans="1:94" x14ac:dyDescent="0.25">
      <c r="A24" s="55">
        <v>20</v>
      </c>
      <c r="B24" s="55">
        <v>287.39999999999998</v>
      </c>
      <c r="C24" s="73"/>
      <c r="D24" s="55">
        <v>366.81</v>
      </c>
      <c r="E24" s="73"/>
      <c r="F24" s="55">
        <v>170.02</v>
      </c>
      <c r="H24" s="73">
        <v>20</v>
      </c>
      <c r="I24" s="73"/>
      <c r="J24" s="73"/>
      <c r="K24" s="73"/>
      <c r="L24" s="1"/>
      <c r="M24" s="57">
        <v>20</v>
      </c>
      <c r="N24" s="57">
        <v>229.89</v>
      </c>
      <c r="O24" s="57">
        <v>602.07000000000005</v>
      </c>
      <c r="P24" s="57">
        <v>213.09</v>
      </c>
      <c r="R24" s="73">
        <v>20</v>
      </c>
      <c r="S24" s="73">
        <v>718.89</v>
      </c>
      <c r="T24" s="73"/>
      <c r="U24" s="84">
        <v>5085.93</v>
      </c>
      <c r="V24" s="73">
        <f t="shared" si="7"/>
        <v>85.930000000000291</v>
      </c>
      <c r="X24" s="59">
        <v>20</v>
      </c>
      <c r="Y24" s="59">
        <v>419.2</v>
      </c>
      <c r="Z24" s="75">
        <v>4969.22</v>
      </c>
      <c r="AA24" s="75">
        <f t="shared" si="9"/>
        <v>-30.779999999999745</v>
      </c>
      <c r="AB24" s="75"/>
      <c r="AC24" s="75">
        <v>5201.25</v>
      </c>
      <c r="AD24" s="75">
        <f t="shared" si="10"/>
        <v>201.25</v>
      </c>
      <c r="AF24" s="58"/>
      <c r="AG24" s="58"/>
      <c r="AH24" s="58"/>
      <c r="AI24" s="58"/>
      <c r="AK24" s="69">
        <v>20</v>
      </c>
      <c r="AL24" s="69">
        <v>982.2</v>
      </c>
      <c r="AM24" s="69"/>
      <c r="AN24" s="88">
        <v>4668.3999999999996</v>
      </c>
      <c r="AO24" s="69">
        <f t="shared" si="8"/>
        <v>-331.60000000000036</v>
      </c>
      <c r="AQ24" s="58"/>
      <c r="AR24" s="58"/>
      <c r="AS24" s="58"/>
      <c r="AT24" s="58"/>
      <c r="AV24" s="69">
        <v>20</v>
      </c>
      <c r="AW24" s="69">
        <v>729.5</v>
      </c>
      <c r="AX24" s="81">
        <v>4984.22</v>
      </c>
      <c r="AY24" s="81">
        <f t="shared" si="11"/>
        <v>-15.779999999999745</v>
      </c>
      <c r="AZ24" s="81">
        <v>4971.28</v>
      </c>
      <c r="BA24" s="81">
        <f t="shared" si="12"/>
        <v>-28.720000000000255</v>
      </c>
      <c r="BH24" s="69">
        <v>20</v>
      </c>
      <c r="BI24" s="69">
        <v>238.7</v>
      </c>
      <c r="BJ24" s="69">
        <v>-118.36</v>
      </c>
      <c r="BK24" s="69">
        <v>-32.08</v>
      </c>
      <c r="BM24" s="91">
        <v>20</v>
      </c>
      <c r="BN24" s="91">
        <v>373.79</v>
      </c>
      <c r="BO24" s="91"/>
      <c r="BP24" s="91">
        <v>4966.59</v>
      </c>
      <c r="BQ24" s="91">
        <f t="shared" si="0"/>
        <v>-33.409999999999854</v>
      </c>
      <c r="BS24" s="52"/>
      <c r="BT24" s="93">
        <v>20</v>
      </c>
      <c r="BU24" s="93">
        <v>5603.06</v>
      </c>
      <c r="BV24" s="93">
        <f t="shared" si="1"/>
        <v>603.0600000000004</v>
      </c>
      <c r="BW24" s="98" t="s">
        <v>997</v>
      </c>
      <c r="BX24" s="93">
        <v>20</v>
      </c>
      <c r="BY24" s="93">
        <v>5135.88</v>
      </c>
      <c r="BZ24" s="95">
        <f t="shared" si="2"/>
        <v>135.88000000000011</v>
      </c>
      <c r="CB24" s="93">
        <v>20</v>
      </c>
      <c r="CC24" s="93">
        <v>4987.3999999999996</v>
      </c>
      <c r="CD24" s="100">
        <f t="shared" si="13"/>
        <v>-12.600000000000364</v>
      </c>
      <c r="CF24" s="95">
        <v>20</v>
      </c>
      <c r="CG24" s="95">
        <v>4939.6000000000004</v>
      </c>
      <c r="CH24" s="100">
        <f t="shared" si="14"/>
        <v>-60.399999999999636</v>
      </c>
      <c r="CJ24" s="100">
        <v>20</v>
      </c>
      <c r="CK24" s="100">
        <v>4989.6000000000004</v>
      </c>
      <c r="CL24" s="100">
        <f t="shared" si="5"/>
        <v>-10.399999999999636</v>
      </c>
      <c r="CN24" s="100">
        <v>20</v>
      </c>
      <c r="CO24" s="100">
        <v>5178.32</v>
      </c>
      <c r="CP24" s="100">
        <f t="shared" si="6"/>
        <v>178.31999999999971</v>
      </c>
    </row>
    <row r="25" spans="1:94" x14ac:dyDescent="0.25">
      <c r="A25" s="19">
        <v>21</v>
      </c>
      <c r="B25" s="72">
        <v>564.29</v>
      </c>
      <c r="C25" s="74"/>
      <c r="D25" s="72">
        <v>409.67</v>
      </c>
      <c r="E25" s="74"/>
      <c r="F25" s="72">
        <v>186.37</v>
      </c>
      <c r="H25" s="19">
        <v>21</v>
      </c>
      <c r="I25" s="72"/>
      <c r="J25" s="72"/>
      <c r="K25" s="72"/>
      <c r="L25" s="1"/>
      <c r="M25" s="74">
        <v>21</v>
      </c>
      <c r="N25" s="72"/>
      <c r="O25" s="72"/>
      <c r="P25" s="72"/>
      <c r="R25" s="19">
        <v>21</v>
      </c>
      <c r="S25" s="72">
        <v>346.89</v>
      </c>
      <c r="T25" s="72"/>
      <c r="U25" s="85">
        <v>5195.1499999999996</v>
      </c>
      <c r="V25" s="72">
        <f t="shared" si="7"/>
        <v>195.14999999999964</v>
      </c>
      <c r="X25" s="19">
        <v>21</v>
      </c>
      <c r="Y25" s="72">
        <v>330.29</v>
      </c>
      <c r="Z25" s="76">
        <v>5140.7</v>
      </c>
      <c r="AA25" s="76">
        <f t="shared" si="9"/>
        <v>140.69999999999982</v>
      </c>
      <c r="AB25" s="76"/>
      <c r="AC25" s="76">
        <v>4934.3999999999996</v>
      </c>
      <c r="AD25" s="76">
        <f t="shared" si="10"/>
        <v>-65.600000000000364</v>
      </c>
      <c r="AF25" s="19">
        <v>21</v>
      </c>
      <c r="AG25" s="72"/>
      <c r="AH25" s="72"/>
      <c r="AI25" s="72"/>
      <c r="AK25" s="19">
        <v>21</v>
      </c>
      <c r="AL25" s="72">
        <v>765.2</v>
      </c>
      <c r="AM25" s="72"/>
      <c r="AN25" s="89">
        <v>5169.2</v>
      </c>
      <c r="AO25" s="72">
        <f t="shared" si="8"/>
        <v>169.19999999999982</v>
      </c>
      <c r="AQ25" s="19">
        <v>21</v>
      </c>
      <c r="AR25" s="72"/>
      <c r="AS25" s="72"/>
      <c r="AT25" s="72"/>
      <c r="AV25" s="19">
        <v>21</v>
      </c>
      <c r="AW25" s="72">
        <v>1151.79</v>
      </c>
      <c r="AX25" s="82">
        <v>5058.58</v>
      </c>
      <c r="AY25" s="82">
        <f t="shared" si="11"/>
        <v>58.579999999999927</v>
      </c>
      <c r="AZ25" s="82">
        <v>4988.67</v>
      </c>
      <c r="BA25" s="82">
        <f t="shared" si="12"/>
        <v>-11.329999999999927</v>
      </c>
      <c r="BH25" s="19">
        <v>21</v>
      </c>
      <c r="BI25" s="72"/>
      <c r="BJ25" s="72"/>
      <c r="BK25" s="72"/>
      <c r="BM25" s="19">
        <v>21</v>
      </c>
      <c r="BN25" s="92">
        <v>685.89</v>
      </c>
      <c r="BO25" s="92"/>
      <c r="BP25" s="92">
        <v>5259.13</v>
      </c>
      <c r="BQ25" s="92">
        <f t="shared" si="0"/>
        <v>259.13000000000011</v>
      </c>
      <c r="BS25" s="52"/>
      <c r="BT25" s="19">
        <v>21</v>
      </c>
      <c r="BU25" s="94">
        <v>4890.0600000000004</v>
      </c>
      <c r="BV25" s="94">
        <f t="shared" si="1"/>
        <v>-109.9399999999996</v>
      </c>
      <c r="BX25" s="19">
        <v>21</v>
      </c>
      <c r="BY25" s="94">
        <v>4749.42</v>
      </c>
      <c r="BZ25" s="96">
        <f t="shared" si="2"/>
        <v>-250.57999999999993</v>
      </c>
      <c r="CB25" s="19">
        <v>21</v>
      </c>
      <c r="CC25" s="94">
        <v>5090</v>
      </c>
      <c r="CD25" s="94">
        <f t="shared" si="13"/>
        <v>90</v>
      </c>
      <c r="CF25" s="19">
        <v>21</v>
      </c>
      <c r="CG25" s="96">
        <v>5067.3</v>
      </c>
      <c r="CH25" s="96">
        <f t="shared" si="14"/>
        <v>67.300000000000182</v>
      </c>
      <c r="CJ25" s="19">
        <v>21</v>
      </c>
      <c r="CK25" s="101">
        <v>5097.5200000000004</v>
      </c>
      <c r="CL25" s="101">
        <f t="shared" si="5"/>
        <v>97.520000000000437</v>
      </c>
      <c r="CN25" s="19">
        <v>21</v>
      </c>
      <c r="CO25" s="101">
        <v>5111</v>
      </c>
      <c r="CP25" s="101">
        <f t="shared" si="6"/>
        <v>111</v>
      </c>
    </row>
    <row r="26" spans="1:94" x14ac:dyDescent="0.25">
      <c r="A26" s="71">
        <v>22</v>
      </c>
      <c r="B26" s="71">
        <v>44.89</v>
      </c>
      <c r="C26" s="73"/>
      <c r="D26" s="71">
        <v>98.61</v>
      </c>
      <c r="E26" s="73"/>
      <c r="F26" s="71">
        <v>175.87</v>
      </c>
      <c r="H26" s="73">
        <v>22</v>
      </c>
      <c r="I26" s="71"/>
      <c r="J26" s="71"/>
      <c r="K26" s="71"/>
      <c r="L26" s="1"/>
      <c r="M26" s="73">
        <v>22</v>
      </c>
      <c r="N26" s="71"/>
      <c r="O26" s="71"/>
      <c r="P26" s="71"/>
      <c r="R26" s="73">
        <v>22</v>
      </c>
      <c r="S26" s="71">
        <v>453.39</v>
      </c>
      <c r="T26" s="71"/>
      <c r="U26" s="84">
        <v>5000</v>
      </c>
      <c r="V26" s="71">
        <f t="shared" si="7"/>
        <v>0</v>
      </c>
      <c r="X26" s="75">
        <v>22</v>
      </c>
      <c r="Y26" s="71">
        <v>653.89</v>
      </c>
      <c r="Z26" s="75">
        <v>5000</v>
      </c>
      <c r="AA26" s="75">
        <f t="shared" si="9"/>
        <v>0</v>
      </c>
      <c r="AB26" s="75"/>
      <c r="AC26" s="75">
        <v>5099.9399999999996</v>
      </c>
      <c r="AD26" s="75">
        <f t="shared" si="10"/>
        <v>99.9399999999996</v>
      </c>
      <c r="AF26" s="71">
        <v>22</v>
      </c>
      <c r="AG26" s="71"/>
      <c r="AH26" s="71"/>
      <c r="AI26" s="71"/>
      <c r="AK26" s="71">
        <v>22</v>
      </c>
      <c r="AL26" s="71">
        <v>810.5</v>
      </c>
      <c r="AM26" s="71"/>
      <c r="AN26" s="88">
        <v>4968.26</v>
      </c>
      <c r="AO26" s="71">
        <f t="shared" si="8"/>
        <v>-31.739999999999782</v>
      </c>
      <c r="AQ26" s="71">
        <v>22</v>
      </c>
      <c r="AR26" s="71"/>
      <c r="AS26" s="71"/>
      <c r="AT26" s="71"/>
      <c r="AV26" s="81">
        <v>22</v>
      </c>
      <c r="AW26" s="71">
        <v>839.89</v>
      </c>
      <c r="AX26" s="81">
        <v>5390.7</v>
      </c>
      <c r="AY26" s="81">
        <f t="shared" si="11"/>
        <v>390.69999999999982</v>
      </c>
      <c r="AZ26" s="81">
        <v>4864.2</v>
      </c>
      <c r="BA26" s="81">
        <f t="shared" si="12"/>
        <v>-135.80000000000018</v>
      </c>
      <c r="BH26" s="71">
        <v>22</v>
      </c>
      <c r="BI26" s="71"/>
      <c r="BJ26" s="71"/>
      <c r="BK26" s="71"/>
      <c r="BM26" s="71">
        <v>22</v>
      </c>
      <c r="BN26" s="91">
        <v>594</v>
      </c>
      <c r="BO26" s="91"/>
      <c r="BP26" s="91">
        <v>4803.13</v>
      </c>
      <c r="BQ26" s="91">
        <f t="shared" si="0"/>
        <v>-196.86999999999989</v>
      </c>
      <c r="BS26" s="52"/>
      <c r="BT26" s="93">
        <v>22</v>
      </c>
      <c r="BU26" s="93">
        <v>5000</v>
      </c>
      <c r="BV26" s="93">
        <f t="shared" si="1"/>
        <v>0</v>
      </c>
      <c r="BX26" s="93">
        <v>22</v>
      </c>
      <c r="BY26" s="93">
        <v>5000</v>
      </c>
      <c r="BZ26" s="95">
        <f t="shared" si="2"/>
        <v>0</v>
      </c>
      <c r="CB26" s="93">
        <v>22</v>
      </c>
      <c r="CC26" s="93">
        <v>4987.3999999999996</v>
      </c>
      <c r="CD26" s="93">
        <f t="shared" si="13"/>
        <v>-12.600000000000364</v>
      </c>
      <c r="CF26" s="95">
        <v>22</v>
      </c>
      <c r="CG26" s="95">
        <v>5036.24</v>
      </c>
      <c r="CH26" s="95">
        <f t="shared" si="14"/>
        <v>36.239999999999782</v>
      </c>
      <c r="CJ26" s="100">
        <v>22</v>
      </c>
      <c r="CK26" s="100">
        <v>4962.0600000000004</v>
      </c>
      <c r="CL26" s="100">
        <f t="shared" si="5"/>
        <v>-37.9399999999996</v>
      </c>
      <c r="CN26" s="100">
        <v>22</v>
      </c>
      <c r="CO26" s="100">
        <v>4301.3599999999997</v>
      </c>
      <c r="CP26" s="100">
        <f t="shared" si="6"/>
        <v>-698.64000000000033</v>
      </c>
    </row>
    <row r="27" spans="1:94" x14ac:dyDescent="0.25">
      <c r="A27" s="19">
        <v>23</v>
      </c>
      <c r="B27" s="72">
        <v>592.79</v>
      </c>
      <c r="C27" s="74">
        <v>4779.8900000000003</v>
      </c>
      <c r="D27" s="72">
        <f>C27-5000</f>
        <v>-220.10999999999967</v>
      </c>
      <c r="E27" s="74">
        <v>4853.3500000000004</v>
      </c>
      <c r="F27" s="72">
        <f>E27-5000</f>
        <v>-146.64999999999964</v>
      </c>
      <c r="G27" t="s">
        <v>989</v>
      </c>
      <c r="H27" s="19">
        <v>23</v>
      </c>
      <c r="I27" s="72"/>
      <c r="J27" s="72"/>
      <c r="K27" s="72"/>
      <c r="L27" s="1"/>
      <c r="M27" s="74">
        <v>23</v>
      </c>
      <c r="N27" s="72"/>
      <c r="O27" s="72"/>
      <c r="P27" s="72"/>
      <c r="R27" s="19">
        <v>23</v>
      </c>
      <c r="S27" s="72">
        <v>453.39</v>
      </c>
      <c r="T27" s="72"/>
      <c r="U27" s="85">
        <v>5000</v>
      </c>
      <c r="V27" s="72">
        <f t="shared" si="7"/>
        <v>0</v>
      </c>
      <c r="X27" s="19">
        <v>23</v>
      </c>
      <c r="Y27" s="72">
        <v>360.79</v>
      </c>
      <c r="Z27" s="76">
        <v>4875.6099999999997</v>
      </c>
      <c r="AA27" s="76">
        <f t="shared" si="9"/>
        <v>-124.39000000000033</v>
      </c>
      <c r="AB27" s="76"/>
      <c r="AC27" s="76">
        <v>5333.06</v>
      </c>
      <c r="AD27" s="76">
        <f t="shared" si="10"/>
        <v>333.0600000000004</v>
      </c>
      <c r="AF27" s="19">
        <v>23</v>
      </c>
      <c r="AG27" s="72"/>
      <c r="AH27" s="72"/>
      <c r="AI27" s="72"/>
      <c r="AK27" s="19">
        <v>23</v>
      </c>
      <c r="AL27" s="72">
        <v>703.89</v>
      </c>
      <c r="AM27" s="72"/>
      <c r="AN27" s="89">
        <v>5000</v>
      </c>
      <c r="AO27" s="72">
        <f t="shared" si="8"/>
        <v>0</v>
      </c>
      <c r="AQ27" s="19">
        <v>23</v>
      </c>
      <c r="AR27" s="72"/>
      <c r="AS27" s="72"/>
      <c r="AT27" s="72"/>
      <c r="AV27" s="19">
        <v>23</v>
      </c>
      <c r="AW27" s="72">
        <v>490.39</v>
      </c>
      <c r="AX27" s="82">
        <v>5294.04</v>
      </c>
      <c r="AY27" s="82">
        <f t="shared" si="11"/>
        <v>294.03999999999996</v>
      </c>
      <c r="AZ27" s="82">
        <v>5130.25</v>
      </c>
      <c r="BA27" s="82">
        <f t="shared" si="12"/>
        <v>130.25</v>
      </c>
      <c r="BH27" s="19">
        <v>23</v>
      </c>
      <c r="BI27" s="72"/>
      <c r="BJ27" s="72"/>
      <c r="BK27" s="72"/>
      <c r="BM27" s="19">
        <v>23</v>
      </c>
      <c r="BN27" s="92">
        <v>444</v>
      </c>
      <c r="BO27" s="92"/>
      <c r="BP27" s="92">
        <v>4969.18</v>
      </c>
      <c r="BQ27" s="92">
        <f t="shared" si="0"/>
        <v>-30.819999999999709</v>
      </c>
      <c r="BS27" s="52"/>
      <c r="BT27" s="19">
        <v>23</v>
      </c>
      <c r="BU27" s="94">
        <v>5000</v>
      </c>
      <c r="BV27" s="94">
        <f t="shared" si="1"/>
        <v>0</v>
      </c>
      <c r="BX27" s="19">
        <v>23</v>
      </c>
      <c r="BY27" s="94">
        <v>5000</v>
      </c>
      <c r="BZ27" s="96">
        <f t="shared" si="2"/>
        <v>0</v>
      </c>
      <c r="CB27" s="19">
        <v>23</v>
      </c>
      <c r="CC27" s="94">
        <v>5061.1400000000003</v>
      </c>
      <c r="CD27" s="94">
        <f t="shared" si="13"/>
        <v>61.140000000000327</v>
      </c>
      <c r="CF27" s="19">
        <v>23</v>
      </c>
      <c r="CG27" s="96">
        <v>4944.3</v>
      </c>
      <c r="CH27" s="96">
        <f t="shared" si="14"/>
        <v>-55.699999999999818</v>
      </c>
      <c r="CJ27" s="19">
        <v>23</v>
      </c>
      <c r="CK27" s="101">
        <v>5307.58</v>
      </c>
      <c r="CL27" s="101">
        <f t="shared" si="5"/>
        <v>307.57999999999993</v>
      </c>
      <c r="CN27" s="19">
        <v>23</v>
      </c>
      <c r="CO27" s="101">
        <v>5109.76</v>
      </c>
      <c r="CP27" s="101">
        <f t="shared" si="6"/>
        <v>109.76000000000022</v>
      </c>
    </row>
    <row r="28" spans="1:94" x14ac:dyDescent="0.25">
      <c r="A28" s="73">
        <v>24</v>
      </c>
      <c r="B28" s="71">
        <v>534.20000000000005</v>
      </c>
      <c r="C28" s="73">
        <v>5126.75</v>
      </c>
      <c r="D28" s="71">
        <f>C28-5000</f>
        <v>126.75</v>
      </c>
      <c r="E28" s="73">
        <v>5279.97</v>
      </c>
      <c r="F28" s="71">
        <f>E28-5000</f>
        <v>279.97000000000025</v>
      </c>
      <c r="H28" s="73">
        <v>24</v>
      </c>
      <c r="I28" s="71"/>
      <c r="J28" s="71"/>
      <c r="K28" s="71"/>
      <c r="L28" s="1"/>
      <c r="M28" s="73">
        <v>24</v>
      </c>
      <c r="N28" s="71"/>
      <c r="O28" s="71"/>
      <c r="P28" s="71"/>
      <c r="R28" s="73">
        <v>24</v>
      </c>
      <c r="S28" s="71">
        <v>453.39</v>
      </c>
      <c r="T28" s="71"/>
      <c r="U28" s="84">
        <v>5000</v>
      </c>
      <c r="V28" s="71">
        <f t="shared" si="7"/>
        <v>0</v>
      </c>
      <c r="X28" s="75">
        <v>24</v>
      </c>
      <c r="Y28" s="71">
        <v>600.29</v>
      </c>
      <c r="Z28" s="75">
        <v>5026.2700000000004</v>
      </c>
      <c r="AA28" s="75">
        <f t="shared" si="9"/>
        <v>26.270000000000437</v>
      </c>
      <c r="AB28" s="75"/>
      <c r="AC28" s="75">
        <v>4727.28</v>
      </c>
      <c r="AD28" s="75">
        <f t="shared" si="10"/>
        <v>-272.72000000000025</v>
      </c>
      <c r="AF28" s="71">
        <v>24</v>
      </c>
      <c r="AG28" s="71"/>
      <c r="AH28" s="71"/>
      <c r="AI28" s="71"/>
      <c r="AK28" s="71">
        <v>24</v>
      </c>
      <c r="AL28" s="71">
        <v>685.2</v>
      </c>
      <c r="AM28" s="71"/>
      <c r="AN28" s="88">
        <v>5126.07</v>
      </c>
      <c r="AO28" s="71">
        <f t="shared" si="8"/>
        <v>126.06999999999971</v>
      </c>
      <c r="AQ28" s="71">
        <v>24</v>
      </c>
      <c r="AR28" s="71"/>
      <c r="AS28" s="71"/>
      <c r="AT28" s="71"/>
      <c r="AV28" s="81">
        <v>24</v>
      </c>
      <c r="AW28" s="71">
        <v>538.29</v>
      </c>
      <c r="AX28" s="81">
        <v>4970.29</v>
      </c>
      <c r="AY28" s="81">
        <f t="shared" si="11"/>
        <v>-29.710000000000036</v>
      </c>
      <c r="AZ28" s="81">
        <v>4902.8999999999996</v>
      </c>
      <c r="BA28" s="81">
        <f t="shared" si="12"/>
        <v>-97.100000000000364</v>
      </c>
      <c r="BH28" s="71">
        <v>24</v>
      </c>
      <c r="BI28" s="71"/>
      <c r="BJ28" s="71"/>
      <c r="BK28" s="71"/>
      <c r="BM28" s="71">
        <v>24</v>
      </c>
      <c r="BN28" s="91">
        <v>998.5</v>
      </c>
      <c r="BO28" s="91"/>
      <c r="BP28" s="91">
        <v>4811.2299999999996</v>
      </c>
      <c r="BQ28" s="91">
        <f t="shared" si="0"/>
        <v>-188.77000000000044</v>
      </c>
      <c r="BS28" s="52"/>
      <c r="BT28" s="93">
        <v>24</v>
      </c>
      <c r="BU28" s="93">
        <v>5000</v>
      </c>
      <c r="BV28" s="93">
        <f t="shared" si="1"/>
        <v>0</v>
      </c>
      <c r="BX28" s="93">
        <v>24</v>
      </c>
      <c r="BY28" s="93">
        <v>5000</v>
      </c>
      <c r="BZ28" s="95">
        <f t="shared" si="2"/>
        <v>0</v>
      </c>
      <c r="CB28" s="93">
        <v>24</v>
      </c>
      <c r="CC28" s="93">
        <v>5340.58</v>
      </c>
      <c r="CD28" s="93">
        <f t="shared" si="13"/>
        <v>340.57999999999993</v>
      </c>
      <c r="CF28" s="95">
        <v>24</v>
      </c>
      <c r="CG28" s="95">
        <v>5041.62</v>
      </c>
      <c r="CH28" s="95">
        <f t="shared" si="14"/>
        <v>41.619999999999891</v>
      </c>
      <c r="CJ28" s="100">
        <v>24</v>
      </c>
      <c r="CK28" s="100">
        <v>5150.68</v>
      </c>
      <c r="CL28" s="100">
        <f t="shared" si="5"/>
        <v>150.68000000000029</v>
      </c>
      <c r="CN28" s="100">
        <v>24</v>
      </c>
      <c r="CO28" s="100">
        <v>5176.18</v>
      </c>
      <c r="CP28" s="100">
        <f t="shared" si="6"/>
        <v>176.18000000000029</v>
      </c>
    </row>
    <row r="29" spans="1:94" x14ac:dyDescent="0.25">
      <c r="A29" s="19">
        <v>25</v>
      </c>
      <c r="B29" s="74">
        <v>373.2</v>
      </c>
      <c r="C29" s="74">
        <v>5184.95</v>
      </c>
      <c r="D29" s="74">
        <f t="shared" ref="D29:D40" si="15">C29-5000</f>
        <v>184.94999999999982</v>
      </c>
      <c r="E29" s="74">
        <v>5077.01</v>
      </c>
      <c r="F29" s="74">
        <f t="shared" ref="F29:F54" si="16">E29-5000</f>
        <v>77.010000000000218</v>
      </c>
      <c r="H29" s="19">
        <v>25</v>
      </c>
      <c r="I29" s="72"/>
      <c r="J29" s="72"/>
      <c r="K29" s="72"/>
      <c r="L29" s="1"/>
      <c r="M29" s="74">
        <v>25</v>
      </c>
      <c r="N29" s="72"/>
      <c r="O29" s="72"/>
      <c r="P29" s="72"/>
      <c r="R29" s="19">
        <v>25</v>
      </c>
      <c r="S29" s="72">
        <v>355.5</v>
      </c>
      <c r="T29" s="72"/>
      <c r="U29" s="85">
        <v>5205.53</v>
      </c>
      <c r="V29" s="72">
        <f t="shared" si="7"/>
        <v>205.52999999999975</v>
      </c>
      <c r="X29" s="19">
        <v>25</v>
      </c>
      <c r="Y29" s="72">
        <v>263.2</v>
      </c>
      <c r="Z29" s="76">
        <v>5031.3900000000003</v>
      </c>
      <c r="AA29" s="76">
        <f t="shared" si="9"/>
        <v>31.390000000000327</v>
      </c>
      <c r="AB29" s="76"/>
      <c r="AC29" s="76">
        <v>4734.26</v>
      </c>
      <c r="AD29" s="76">
        <f t="shared" si="10"/>
        <v>-265.73999999999978</v>
      </c>
      <c r="AF29" s="19">
        <v>25</v>
      </c>
      <c r="AG29" s="72"/>
      <c r="AH29" s="72"/>
      <c r="AI29" s="72"/>
      <c r="AK29" s="19">
        <v>25</v>
      </c>
      <c r="AL29" s="72">
        <v>698.29</v>
      </c>
      <c r="AM29" s="72"/>
      <c r="AN29" s="89">
        <v>5198.76</v>
      </c>
      <c r="AO29" s="72">
        <f t="shared" si="8"/>
        <v>198.76000000000022</v>
      </c>
      <c r="AQ29" s="19">
        <v>25</v>
      </c>
      <c r="AR29" s="72"/>
      <c r="AS29" s="72"/>
      <c r="AT29" s="72"/>
      <c r="AV29" s="19">
        <v>25</v>
      </c>
      <c r="AW29" s="72">
        <v>612.79</v>
      </c>
      <c r="AX29" s="82">
        <v>5352.28</v>
      </c>
      <c r="AY29" s="72">
        <f t="shared" si="11"/>
        <v>352.27999999999975</v>
      </c>
      <c r="AZ29" s="82">
        <v>5038.58</v>
      </c>
      <c r="BA29" s="72">
        <f t="shared" si="12"/>
        <v>38.579999999999927</v>
      </c>
      <c r="BH29" s="19">
        <v>25</v>
      </c>
      <c r="BI29" s="72"/>
      <c r="BJ29" s="72"/>
      <c r="BK29" s="72"/>
      <c r="BM29" s="19">
        <v>25</v>
      </c>
      <c r="BN29" s="92">
        <v>274.60000000000002</v>
      </c>
      <c r="BO29" s="92"/>
      <c r="BP29" s="92">
        <v>5051.6899999999996</v>
      </c>
      <c r="BQ29" s="92">
        <f t="shared" si="0"/>
        <v>51.6899999999996</v>
      </c>
      <c r="BS29" s="52"/>
      <c r="BT29" s="19">
        <v>25</v>
      </c>
      <c r="BU29" s="94">
        <v>4759.4799999999996</v>
      </c>
      <c r="BV29" s="94">
        <f t="shared" si="1"/>
        <v>-240.52000000000044</v>
      </c>
      <c r="BW29" s="99"/>
      <c r="BX29" s="19">
        <v>25</v>
      </c>
      <c r="BY29" s="94">
        <v>4872.8900000000003</v>
      </c>
      <c r="BZ29" s="96">
        <f t="shared" si="2"/>
        <v>-127.10999999999967</v>
      </c>
      <c r="CB29" s="19">
        <v>25</v>
      </c>
      <c r="CC29" s="94">
        <v>5247.58</v>
      </c>
      <c r="CD29" s="94">
        <f t="shared" si="13"/>
        <v>247.57999999999993</v>
      </c>
      <c r="CF29" s="19">
        <v>25</v>
      </c>
      <c r="CG29" s="96">
        <v>4944.58</v>
      </c>
      <c r="CH29" s="96">
        <f t="shared" si="14"/>
        <v>-55.420000000000073</v>
      </c>
      <c r="CJ29" s="19">
        <v>25</v>
      </c>
      <c r="CK29" s="101">
        <v>5146.3</v>
      </c>
      <c r="CL29" s="101">
        <f t="shared" si="5"/>
        <v>146.30000000000018</v>
      </c>
      <c r="CN29" s="19">
        <v>25</v>
      </c>
      <c r="CO29" s="101">
        <v>4859.92</v>
      </c>
      <c r="CP29" s="101">
        <f t="shared" si="6"/>
        <v>-140.07999999999993</v>
      </c>
    </row>
    <row r="30" spans="1:94" x14ac:dyDescent="0.25">
      <c r="A30" s="73">
        <v>26</v>
      </c>
      <c r="B30" s="73">
        <v>428.29</v>
      </c>
      <c r="C30" s="73">
        <v>4969.72</v>
      </c>
      <c r="D30" s="73">
        <f t="shared" si="15"/>
        <v>-30.279999999999745</v>
      </c>
      <c r="E30" s="73">
        <v>5036.51</v>
      </c>
      <c r="F30" s="73">
        <f t="shared" si="16"/>
        <v>36.510000000000218</v>
      </c>
      <c r="H30" s="73">
        <v>26</v>
      </c>
      <c r="I30" s="71"/>
      <c r="J30" s="71"/>
      <c r="K30" s="71"/>
      <c r="L30" s="1"/>
      <c r="M30" s="73">
        <v>26</v>
      </c>
      <c r="N30" s="71"/>
      <c r="O30" s="71"/>
      <c r="P30" s="71"/>
      <c r="R30" s="73">
        <v>26</v>
      </c>
      <c r="S30" s="71">
        <v>453.39</v>
      </c>
      <c r="T30" s="71"/>
      <c r="U30" s="84">
        <v>5000</v>
      </c>
      <c r="V30" s="71">
        <f t="shared" si="7"/>
        <v>0</v>
      </c>
      <c r="X30" s="75">
        <v>26</v>
      </c>
      <c r="Y30" s="71">
        <v>201.2</v>
      </c>
      <c r="Z30" s="75">
        <v>4848.47</v>
      </c>
      <c r="AA30" s="75">
        <f t="shared" si="9"/>
        <v>-151.52999999999975</v>
      </c>
      <c r="AB30" s="75"/>
      <c r="AC30" s="75">
        <v>4551.04</v>
      </c>
      <c r="AD30" s="75">
        <f t="shared" si="10"/>
        <v>-448.96000000000004</v>
      </c>
      <c r="AF30" s="71">
        <v>26</v>
      </c>
      <c r="AG30" s="71"/>
      <c r="AH30" s="71"/>
      <c r="AI30" s="71"/>
      <c r="AK30" s="71">
        <v>26</v>
      </c>
      <c r="AL30" s="71">
        <v>438.1</v>
      </c>
      <c r="AM30" s="71"/>
      <c r="AN30" s="88">
        <v>4968.96</v>
      </c>
      <c r="AO30" s="71">
        <f t="shared" si="8"/>
        <v>-31.039999999999964</v>
      </c>
      <c r="AQ30" s="71">
        <v>26</v>
      </c>
      <c r="AR30" s="71"/>
      <c r="AS30" s="71"/>
      <c r="AT30" s="71"/>
      <c r="AV30" s="81">
        <v>26</v>
      </c>
      <c r="AW30" s="71">
        <v>801.7</v>
      </c>
      <c r="AX30" s="81">
        <v>4922.5</v>
      </c>
      <c r="AY30" s="71">
        <f t="shared" si="11"/>
        <v>-77.5</v>
      </c>
      <c r="AZ30" s="81">
        <v>4981.3500000000004</v>
      </c>
      <c r="BA30" s="71">
        <f t="shared" si="12"/>
        <v>-18.649999999999636</v>
      </c>
      <c r="BH30" s="71">
        <v>26</v>
      </c>
      <c r="BI30" s="71"/>
      <c r="BJ30" s="71"/>
      <c r="BK30" s="71"/>
      <c r="BM30" s="71">
        <v>26</v>
      </c>
      <c r="BN30" s="91">
        <v>803.1</v>
      </c>
      <c r="BO30" s="91"/>
      <c r="BP30" s="91">
        <v>5014.96</v>
      </c>
      <c r="BQ30" s="91">
        <f t="shared" si="0"/>
        <v>14.960000000000036</v>
      </c>
      <c r="BS30" s="52"/>
      <c r="BT30" s="93">
        <v>26</v>
      </c>
      <c r="BU30" s="93">
        <v>5000</v>
      </c>
      <c r="BV30" s="93">
        <f t="shared" si="1"/>
        <v>0</v>
      </c>
      <c r="BX30" s="93">
        <v>26</v>
      </c>
      <c r="BY30" s="93">
        <v>5000</v>
      </c>
      <c r="BZ30" s="95">
        <f t="shared" si="2"/>
        <v>0</v>
      </c>
      <c r="CB30" s="93">
        <v>26</v>
      </c>
      <c r="CC30" s="93">
        <v>5259.18</v>
      </c>
      <c r="CD30" s="93">
        <f t="shared" si="13"/>
        <v>259.18000000000029</v>
      </c>
      <c r="CF30" s="95">
        <v>26</v>
      </c>
      <c r="CG30" s="95">
        <v>5191.18</v>
      </c>
      <c r="CH30" s="95">
        <f t="shared" si="14"/>
        <v>191.18000000000029</v>
      </c>
      <c r="CJ30" s="100">
        <v>26</v>
      </c>
      <c r="CK30" s="100">
        <v>5347.84</v>
      </c>
      <c r="CL30" s="100">
        <f t="shared" si="5"/>
        <v>347.84000000000015</v>
      </c>
      <c r="CN30" s="100">
        <v>26</v>
      </c>
      <c r="CO30" s="100">
        <v>4909.32</v>
      </c>
      <c r="CP30" s="100">
        <f t="shared" si="6"/>
        <v>-90.680000000000291</v>
      </c>
    </row>
    <row r="31" spans="1:94" x14ac:dyDescent="0.25">
      <c r="A31" s="19">
        <v>27</v>
      </c>
      <c r="B31" s="74">
        <v>540.20000000000005</v>
      </c>
      <c r="C31" s="74">
        <v>4973.1400000000003</v>
      </c>
      <c r="D31" s="74">
        <f t="shared" si="15"/>
        <v>-26.859999999999673</v>
      </c>
      <c r="E31" s="74">
        <v>5170.63</v>
      </c>
      <c r="F31" s="74">
        <f t="shared" si="16"/>
        <v>170.63000000000011</v>
      </c>
      <c r="H31" s="19">
        <v>27</v>
      </c>
      <c r="I31" s="72"/>
      <c r="J31" s="72"/>
      <c r="K31" s="72"/>
      <c r="L31" s="1"/>
      <c r="M31" s="74">
        <v>27</v>
      </c>
      <c r="N31" s="72"/>
      <c r="O31" s="72"/>
      <c r="P31" s="72"/>
      <c r="R31" s="19">
        <v>27</v>
      </c>
      <c r="S31" s="72">
        <v>359.6</v>
      </c>
      <c r="T31" s="72"/>
      <c r="U31" s="85">
        <v>4876.16</v>
      </c>
      <c r="V31" s="72">
        <f t="shared" si="7"/>
        <v>-123.84000000000015</v>
      </c>
      <c r="X31" s="19">
        <v>27</v>
      </c>
      <c r="Y31" s="72">
        <v>492.5</v>
      </c>
      <c r="Z31" s="76">
        <v>4986.67</v>
      </c>
      <c r="AA31" s="76">
        <f t="shared" si="9"/>
        <v>-13.329999999999927</v>
      </c>
      <c r="AB31" s="76"/>
      <c r="AC31" s="76">
        <v>5265.06</v>
      </c>
      <c r="AD31" s="76">
        <f t="shared" si="10"/>
        <v>265.0600000000004</v>
      </c>
      <c r="AF31" s="19">
        <v>27</v>
      </c>
      <c r="AG31" s="72"/>
      <c r="AH31" s="72"/>
      <c r="AI31" s="72"/>
      <c r="AK31" s="19">
        <v>27</v>
      </c>
      <c r="AL31" s="72">
        <v>703.89</v>
      </c>
      <c r="AM31" s="72"/>
      <c r="AN31" s="89">
        <v>5000</v>
      </c>
      <c r="AO31" s="72">
        <f t="shared" si="8"/>
        <v>0</v>
      </c>
      <c r="AQ31" s="19">
        <v>27</v>
      </c>
      <c r="AR31" s="72"/>
      <c r="AS31" s="72"/>
      <c r="AT31" s="72"/>
      <c r="AV31" s="19">
        <v>27</v>
      </c>
      <c r="AW31" s="72">
        <v>671.89</v>
      </c>
      <c r="AX31" s="82">
        <v>5004.4799999999996</v>
      </c>
      <c r="AY31" s="72">
        <f t="shared" si="11"/>
        <v>4.4799999999995634</v>
      </c>
      <c r="AZ31" s="82">
        <v>4718.71</v>
      </c>
      <c r="BA31" s="72">
        <f t="shared" si="12"/>
        <v>-281.28999999999996</v>
      </c>
      <c r="BH31" s="19">
        <v>27</v>
      </c>
      <c r="BI31" s="72"/>
      <c r="BJ31" s="72"/>
      <c r="BK31" s="72"/>
      <c r="BM31" s="19">
        <v>27</v>
      </c>
      <c r="BN31" s="92">
        <v>806.1</v>
      </c>
      <c r="BO31" s="92"/>
      <c r="BP31" s="92">
        <v>5007.07</v>
      </c>
      <c r="BQ31" s="92">
        <f t="shared" si="0"/>
        <v>7.069999999999709</v>
      </c>
      <c r="BS31" s="52"/>
      <c r="BT31" s="19">
        <v>27</v>
      </c>
      <c r="BU31" s="94">
        <v>5036.74</v>
      </c>
      <c r="BV31" s="94">
        <f t="shared" si="1"/>
        <v>36.739999999999782</v>
      </c>
      <c r="BX31" s="19">
        <v>27</v>
      </c>
      <c r="BY31" s="94">
        <v>4947.1099999999997</v>
      </c>
      <c r="BZ31" s="96">
        <f t="shared" si="2"/>
        <v>-52.890000000000327</v>
      </c>
      <c r="CB31" s="19">
        <v>27</v>
      </c>
      <c r="CC31" s="94">
        <v>5066.4399999999996</v>
      </c>
      <c r="CD31" s="94">
        <f t="shared" si="13"/>
        <v>66.4399999999996</v>
      </c>
      <c r="CF31" s="19">
        <v>27</v>
      </c>
      <c r="CG31" s="96">
        <v>4789.5</v>
      </c>
      <c r="CH31" s="96">
        <f t="shared" si="14"/>
        <v>-210.5</v>
      </c>
      <c r="CJ31" s="19">
        <v>27</v>
      </c>
      <c r="CK31" s="101">
        <v>5287.62</v>
      </c>
      <c r="CL31" s="101">
        <f t="shared" si="5"/>
        <v>287.61999999999989</v>
      </c>
      <c r="CN31" s="19">
        <v>27</v>
      </c>
      <c r="CO31" s="101">
        <v>5042.88</v>
      </c>
      <c r="CP31" s="101">
        <f t="shared" si="6"/>
        <v>42.880000000000109</v>
      </c>
    </row>
    <row r="32" spans="1:94" x14ac:dyDescent="0.25">
      <c r="A32" s="73">
        <v>28</v>
      </c>
      <c r="B32" s="73">
        <v>403.2</v>
      </c>
      <c r="C32" s="73">
        <v>4729.91</v>
      </c>
      <c r="D32" s="73">
        <f t="shared" si="15"/>
        <v>-270.09000000000015</v>
      </c>
      <c r="E32" s="73">
        <v>4730.83</v>
      </c>
      <c r="F32" s="73">
        <f t="shared" si="16"/>
        <v>-269.17000000000007</v>
      </c>
      <c r="H32" s="73">
        <v>28</v>
      </c>
      <c r="I32" s="71"/>
      <c r="J32" s="71"/>
      <c r="K32" s="71"/>
      <c r="L32" s="1"/>
      <c r="M32" s="73">
        <v>28</v>
      </c>
      <c r="N32" s="71"/>
      <c r="O32" s="71"/>
      <c r="P32" s="71"/>
      <c r="R32" s="73">
        <v>28</v>
      </c>
      <c r="S32" s="71">
        <v>453.39</v>
      </c>
      <c r="T32" s="71"/>
      <c r="U32" s="84">
        <v>5000</v>
      </c>
      <c r="V32" s="71">
        <f t="shared" si="7"/>
        <v>0</v>
      </c>
      <c r="X32" s="75">
        <v>28</v>
      </c>
      <c r="Y32" s="71">
        <v>279.10000000000002</v>
      </c>
      <c r="Z32" s="75">
        <v>5120.3</v>
      </c>
      <c r="AA32" s="75">
        <f t="shared" si="9"/>
        <v>120.30000000000018</v>
      </c>
      <c r="AB32" s="75"/>
      <c r="AC32" s="75">
        <v>5284.4</v>
      </c>
      <c r="AD32" s="75">
        <f t="shared" si="10"/>
        <v>284.39999999999964</v>
      </c>
      <c r="AF32" s="71">
        <v>28</v>
      </c>
      <c r="AG32" s="71"/>
      <c r="AH32" s="71"/>
      <c r="AI32" s="71"/>
      <c r="AK32" s="71">
        <v>28</v>
      </c>
      <c r="AL32" s="71">
        <v>767.29</v>
      </c>
      <c r="AM32" s="71"/>
      <c r="AN32" s="88">
        <v>5157.4799999999996</v>
      </c>
      <c r="AO32" s="71">
        <f t="shared" si="8"/>
        <v>157.47999999999956</v>
      </c>
      <c r="AQ32" s="71">
        <v>28</v>
      </c>
      <c r="AR32" s="71"/>
      <c r="AS32" s="71"/>
      <c r="AT32" s="71"/>
      <c r="AV32" s="81">
        <v>28</v>
      </c>
      <c r="AW32" s="71">
        <v>708.79</v>
      </c>
      <c r="AX32" s="81">
        <v>5049.34</v>
      </c>
      <c r="AY32" s="71">
        <f t="shared" si="11"/>
        <v>49.340000000000146</v>
      </c>
      <c r="AZ32" s="81">
        <v>4867.17</v>
      </c>
      <c r="BA32" s="71">
        <f t="shared" si="12"/>
        <v>-132.82999999999993</v>
      </c>
      <c r="BH32" s="71">
        <v>28</v>
      </c>
      <c r="BI32" s="71"/>
      <c r="BJ32" s="71"/>
      <c r="BK32" s="71"/>
      <c r="BM32" s="71">
        <v>28</v>
      </c>
      <c r="BN32" s="91">
        <v>584.89</v>
      </c>
      <c r="BO32" s="91"/>
      <c r="BP32" s="91">
        <v>5077.07</v>
      </c>
      <c r="BQ32" s="91">
        <f t="shared" si="0"/>
        <v>77.069999999999709</v>
      </c>
      <c r="BS32" s="52"/>
      <c r="BT32" s="93">
        <v>28</v>
      </c>
      <c r="BU32" s="93">
        <v>5000</v>
      </c>
      <c r="BV32" s="93">
        <f t="shared" si="1"/>
        <v>0</v>
      </c>
      <c r="BX32" s="93">
        <v>28</v>
      </c>
      <c r="BY32" s="93">
        <v>5000</v>
      </c>
      <c r="BZ32" s="95">
        <f t="shared" si="2"/>
        <v>0</v>
      </c>
      <c r="CB32" s="93">
        <v>28</v>
      </c>
      <c r="CC32" s="93">
        <v>5017.16</v>
      </c>
      <c r="CD32" s="93">
        <f t="shared" si="13"/>
        <v>17.159999999999854</v>
      </c>
      <c r="CF32" s="95">
        <v>28</v>
      </c>
      <c r="CG32" s="95">
        <v>5014.28</v>
      </c>
      <c r="CH32" s="95">
        <f t="shared" si="14"/>
        <v>14.279999999999745</v>
      </c>
      <c r="CJ32" s="100">
        <v>28</v>
      </c>
      <c r="CK32" s="100">
        <v>5138.74</v>
      </c>
      <c r="CL32" s="100">
        <f t="shared" si="5"/>
        <v>138.73999999999978</v>
      </c>
      <c r="CN32" s="100">
        <v>28</v>
      </c>
      <c r="CO32" s="100">
        <v>5249.14</v>
      </c>
      <c r="CP32" s="100">
        <f t="shared" si="6"/>
        <v>249.14000000000033</v>
      </c>
    </row>
    <row r="33" spans="1:94" x14ac:dyDescent="0.25">
      <c r="A33" s="19">
        <v>29</v>
      </c>
      <c r="B33" s="74">
        <v>349.6</v>
      </c>
      <c r="C33" s="74">
        <v>5353.13</v>
      </c>
      <c r="D33" s="74">
        <f t="shared" si="15"/>
        <v>353.13000000000011</v>
      </c>
      <c r="E33" s="74">
        <v>5122.41</v>
      </c>
      <c r="F33" s="74">
        <f t="shared" si="16"/>
        <v>122.40999999999985</v>
      </c>
      <c r="H33" s="19">
        <v>29</v>
      </c>
      <c r="I33" s="72"/>
      <c r="J33" s="72"/>
      <c r="K33" s="72"/>
      <c r="L33" s="1"/>
      <c r="M33" s="74">
        <v>29</v>
      </c>
      <c r="N33" s="72"/>
      <c r="O33" s="72"/>
      <c r="P33" s="72"/>
      <c r="R33" s="19">
        <v>29</v>
      </c>
      <c r="S33" s="72">
        <v>1041.2</v>
      </c>
      <c r="T33" s="72"/>
      <c r="U33" s="85">
        <v>5011.6499999999996</v>
      </c>
      <c r="V33" s="72">
        <f t="shared" si="7"/>
        <v>11.649999999999636</v>
      </c>
      <c r="X33" s="19">
        <v>29</v>
      </c>
      <c r="Y33" s="72">
        <v>457.2</v>
      </c>
      <c r="Z33" s="76">
        <v>4961.58</v>
      </c>
      <c r="AA33" s="76">
        <f t="shared" si="9"/>
        <v>-38.420000000000073</v>
      </c>
      <c r="AB33" s="76"/>
      <c r="AC33" s="76">
        <v>4913.12</v>
      </c>
      <c r="AD33" s="76">
        <f t="shared" si="10"/>
        <v>-86.880000000000109</v>
      </c>
      <c r="AF33" s="19">
        <v>29</v>
      </c>
      <c r="AG33" s="72"/>
      <c r="AH33" s="72"/>
      <c r="AI33" s="72"/>
      <c r="AK33" s="19">
        <v>29</v>
      </c>
      <c r="AL33" s="72">
        <v>703.89</v>
      </c>
      <c r="AM33" s="72"/>
      <c r="AN33" s="89">
        <v>5000</v>
      </c>
      <c r="AO33" s="72">
        <f t="shared" si="8"/>
        <v>0</v>
      </c>
      <c r="AQ33" s="19">
        <v>29</v>
      </c>
      <c r="AR33" s="72"/>
      <c r="AS33" s="72"/>
      <c r="AT33" s="72"/>
      <c r="AV33" s="19">
        <v>29</v>
      </c>
      <c r="AW33" s="72">
        <v>786.1</v>
      </c>
      <c r="AX33" s="82">
        <v>4984.42</v>
      </c>
      <c r="AY33" s="72">
        <f t="shared" si="11"/>
        <v>-15.579999999999927</v>
      </c>
      <c r="AZ33" s="82">
        <v>4878.43</v>
      </c>
      <c r="BA33" s="72">
        <f t="shared" si="12"/>
        <v>-121.56999999999971</v>
      </c>
      <c r="BH33" s="19">
        <v>29</v>
      </c>
      <c r="BI33" s="72"/>
      <c r="BJ33" s="72"/>
      <c r="BK33" s="72"/>
      <c r="BM33" s="19">
        <v>29</v>
      </c>
      <c r="BN33" s="92">
        <v>384.79</v>
      </c>
      <c r="BO33" s="92"/>
      <c r="BP33" s="92">
        <v>5081.3900000000003</v>
      </c>
      <c r="BQ33" s="92">
        <f t="shared" si="0"/>
        <v>81.390000000000327</v>
      </c>
      <c r="BS33" s="52"/>
      <c r="BT33" s="19">
        <v>29</v>
      </c>
      <c r="BU33" s="94">
        <v>4832.5600000000004</v>
      </c>
      <c r="BV33" s="94">
        <f t="shared" si="1"/>
        <v>-167.4399999999996</v>
      </c>
      <c r="BX33" s="19">
        <v>29</v>
      </c>
      <c r="BY33" s="94">
        <v>4994.12</v>
      </c>
      <c r="BZ33" s="96">
        <f t="shared" si="2"/>
        <v>-5.8800000000001091</v>
      </c>
      <c r="CB33" s="19">
        <v>29</v>
      </c>
      <c r="CC33" s="94">
        <v>5465.16</v>
      </c>
      <c r="CD33" s="94">
        <f t="shared" si="13"/>
        <v>465.15999999999985</v>
      </c>
      <c r="CF33" s="19">
        <v>29</v>
      </c>
      <c r="CG33" s="96">
        <v>4956.08</v>
      </c>
      <c r="CH33" s="96">
        <f t="shared" si="14"/>
        <v>-43.920000000000073</v>
      </c>
      <c r="CJ33" s="19">
        <v>29</v>
      </c>
      <c r="CK33" s="101">
        <v>4932.0600000000004</v>
      </c>
      <c r="CL33" s="101">
        <f t="shared" si="5"/>
        <v>-67.9399999999996</v>
      </c>
      <c r="CN33" s="19">
        <v>29</v>
      </c>
      <c r="CO33" s="101">
        <v>5064.8</v>
      </c>
      <c r="CP33" s="101">
        <f t="shared" si="6"/>
        <v>64.800000000000182</v>
      </c>
    </row>
    <row r="34" spans="1:94" x14ac:dyDescent="0.25">
      <c r="A34" s="73">
        <v>30</v>
      </c>
      <c r="B34" s="73">
        <v>387.89</v>
      </c>
      <c r="C34" s="73">
        <v>5046.92</v>
      </c>
      <c r="D34" s="73">
        <f t="shared" si="15"/>
        <v>46.920000000000073</v>
      </c>
      <c r="E34" s="73">
        <v>4936.8500000000004</v>
      </c>
      <c r="F34" s="73">
        <f t="shared" si="16"/>
        <v>-63.149999999999636</v>
      </c>
      <c r="H34" s="73">
        <v>30</v>
      </c>
      <c r="I34" s="71"/>
      <c r="J34" s="71"/>
      <c r="K34" s="71"/>
      <c r="L34" s="1"/>
      <c r="M34" s="73">
        <v>30</v>
      </c>
      <c r="N34" s="71"/>
      <c r="O34" s="71"/>
      <c r="P34" s="71"/>
      <c r="R34" s="73">
        <v>30</v>
      </c>
      <c r="S34" s="71">
        <v>441.6</v>
      </c>
      <c r="T34" s="71"/>
      <c r="U34" s="84">
        <v>5032.1099999999997</v>
      </c>
      <c r="V34" s="71">
        <f t="shared" si="7"/>
        <v>32.109999999999673</v>
      </c>
      <c r="X34" s="75">
        <v>30</v>
      </c>
      <c r="Y34" s="71">
        <v>474.1</v>
      </c>
      <c r="Z34" s="75">
        <v>4961.58</v>
      </c>
      <c r="AA34" s="75">
        <f t="shared" si="9"/>
        <v>-38.420000000000073</v>
      </c>
      <c r="AB34" s="75"/>
      <c r="AC34" s="75">
        <v>4913.12</v>
      </c>
      <c r="AD34" s="75">
        <f t="shared" si="10"/>
        <v>-86.880000000000109</v>
      </c>
      <c r="AF34" s="71">
        <v>30</v>
      </c>
      <c r="AG34" s="71"/>
      <c r="AH34" s="71"/>
      <c r="AI34" s="71"/>
      <c r="AK34" s="71">
        <v>30</v>
      </c>
      <c r="AL34" s="71">
        <v>698.6</v>
      </c>
      <c r="AM34" s="71"/>
      <c r="AN34" s="88">
        <v>5000</v>
      </c>
      <c r="AO34" s="71">
        <f t="shared" si="8"/>
        <v>0</v>
      </c>
      <c r="AQ34" s="71">
        <v>30</v>
      </c>
      <c r="AR34" s="71"/>
      <c r="AS34" s="71"/>
      <c r="AT34" s="71"/>
      <c r="AV34" s="81">
        <v>30</v>
      </c>
      <c r="AW34" s="71">
        <v>597.39</v>
      </c>
      <c r="AX34" s="81">
        <v>5361.54</v>
      </c>
      <c r="AY34" s="71">
        <f t="shared" si="11"/>
        <v>361.53999999999996</v>
      </c>
      <c r="AZ34" s="81">
        <v>5021.71</v>
      </c>
      <c r="BA34" s="71">
        <f t="shared" si="12"/>
        <v>21.710000000000036</v>
      </c>
      <c r="BH34" s="71">
        <v>30</v>
      </c>
      <c r="BI34" s="71"/>
      <c r="BJ34" s="71"/>
      <c r="BK34" s="71"/>
      <c r="BM34" s="71">
        <v>30</v>
      </c>
      <c r="BN34" s="91">
        <v>522.1</v>
      </c>
      <c r="BO34" s="91"/>
      <c r="BP34" s="91">
        <v>4845.16</v>
      </c>
      <c r="BQ34" s="91">
        <f t="shared" si="0"/>
        <v>-154.84000000000015</v>
      </c>
      <c r="BS34" s="52"/>
      <c r="BT34" s="93">
        <v>30</v>
      </c>
      <c r="BU34" s="93">
        <v>5115.6899999999996</v>
      </c>
      <c r="BV34" s="93">
        <f t="shared" si="1"/>
        <v>115.6899999999996</v>
      </c>
      <c r="BX34" s="93">
        <v>30</v>
      </c>
      <c r="BY34" s="93">
        <v>4813.16</v>
      </c>
      <c r="BZ34" s="95">
        <f t="shared" si="2"/>
        <v>-186.84000000000015</v>
      </c>
      <c r="CB34" s="93">
        <v>30</v>
      </c>
      <c r="CC34" s="93">
        <v>5437.48</v>
      </c>
      <c r="CD34" s="93">
        <f t="shared" si="13"/>
        <v>437.47999999999956</v>
      </c>
      <c r="CF34" s="95">
        <v>30</v>
      </c>
      <c r="CG34" s="95">
        <v>4901.74</v>
      </c>
      <c r="CH34" s="95">
        <f t="shared" si="14"/>
        <v>-98.260000000000218</v>
      </c>
      <c r="CJ34" s="100">
        <v>30</v>
      </c>
      <c r="CK34" s="100">
        <v>5176.38</v>
      </c>
      <c r="CL34" s="100">
        <f t="shared" si="5"/>
        <v>176.38000000000011</v>
      </c>
      <c r="CN34" s="100">
        <v>30</v>
      </c>
      <c r="CO34" s="100">
        <v>4842.6000000000004</v>
      </c>
      <c r="CP34" s="100">
        <f t="shared" si="6"/>
        <v>-157.39999999999964</v>
      </c>
    </row>
    <row r="35" spans="1:94" x14ac:dyDescent="0.25">
      <c r="A35" s="19">
        <v>31</v>
      </c>
      <c r="B35" s="74">
        <v>468.29</v>
      </c>
      <c r="C35" s="74">
        <v>5046.92</v>
      </c>
      <c r="D35" s="74">
        <f t="shared" si="15"/>
        <v>46.920000000000073</v>
      </c>
      <c r="E35" s="74">
        <v>4989.2299999999996</v>
      </c>
      <c r="F35" s="74">
        <f t="shared" si="16"/>
        <v>-10.770000000000437</v>
      </c>
      <c r="H35" s="19">
        <v>31</v>
      </c>
      <c r="I35" s="74"/>
      <c r="J35" s="74"/>
      <c r="K35" s="74"/>
      <c r="M35" s="74">
        <v>31</v>
      </c>
      <c r="N35" s="74"/>
      <c r="O35" s="74"/>
      <c r="P35" s="74"/>
      <c r="R35" s="19">
        <v>31</v>
      </c>
      <c r="S35" s="74">
        <v>436</v>
      </c>
      <c r="T35" s="74"/>
      <c r="U35" s="85">
        <v>5058.83</v>
      </c>
      <c r="V35" s="74">
        <f t="shared" si="7"/>
        <v>58.829999999999927</v>
      </c>
      <c r="W35" s="1"/>
      <c r="X35" s="19">
        <v>31</v>
      </c>
      <c r="Y35" s="76">
        <v>190.39</v>
      </c>
      <c r="Z35" s="76">
        <v>4954.63</v>
      </c>
      <c r="AA35" s="76">
        <f t="shared" si="9"/>
        <v>-45.369999999999891</v>
      </c>
      <c r="AB35" s="76"/>
      <c r="AC35" s="76">
        <v>4722.6400000000003</v>
      </c>
      <c r="AD35" s="76">
        <f t="shared" si="10"/>
        <v>-277.35999999999967</v>
      </c>
      <c r="AK35" s="19">
        <v>31</v>
      </c>
      <c r="AL35" s="85">
        <v>619</v>
      </c>
      <c r="AM35" s="85"/>
      <c r="AN35" s="89">
        <v>4776.25</v>
      </c>
      <c r="AO35" s="85">
        <f t="shared" si="8"/>
        <v>-223.75</v>
      </c>
      <c r="AV35" s="19">
        <v>31</v>
      </c>
      <c r="AW35" s="82">
        <v>980.1</v>
      </c>
      <c r="AX35" s="82">
        <v>4984.62</v>
      </c>
      <c r="AY35" s="82">
        <f t="shared" si="11"/>
        <v>-15.380000000000109</v>
      </c>
      <c r="AZ35" s="82">
        <v>5039.34</v>
      </c>
      <c r="BA35" s="82">
        <f t="shared" si="12"/>
        <v>39.340000000000146</v>
      </c>
      <c r="BM35" s="19">
        <v>31</v>
      </c>
      <c r="BN35" s="92">
        <v>509.7</v>
      </c>
      <c r="BO35" s="92"/>
      <c r="BP35" s="92">
        <v>5020.3500000000004</v>
      </c>
      <c r="BQ35" s="92">
        <f t="shared" si="0"/>
        <v>20.350000000000364</v>
      </c>
      <c r="BS35" s="52"/>
      <c r="BT35" s="19">
        <v>31</v>
      </c>
      <c r="BU35" s="94">
        <v>4977.87</v>
      </c>
      <c r="BV35" s="94">
        <f t="shared" si="1"/>
        <v>-22.130000000000109</v>
      </c>
      <c r="BX35" s="19">
        <v>31</v>
      </c>
      <c r="BY35" s="94">
        <v>4946.26</v>
      </c>
      <c r="BZ35" s="96">
        <f t="shared" si="2"/>
        <v>-53.739999999999782</v>
      </c>
      <c r="CB35" s="19">
        <v>31</v>
      </c>
      <c r="CC35" s="94">
        <v>5001.3999999999996</v>
      </c>
      <c r="CD35" s="94">
        <f t="shared" si="13"/>
        <v>1.3999999999996362</v>
      </c>
      <c r="CF35" s="19">
        <v>31</v>
      </c>
      <c r="CG35" s="96">
        <v>4922.3</v>
      </c>
      <c r="CH35" s="96">
        <f t="shared" si="14"/>
        <v>-77.699999999999818</v>
      </c>
      <c r="CJ35" s="19">
        <v>31</v>
      </c>
      <c r="CK35" s="101">
        <v>5354.38</v>
      </c>
      <c r="CL35" s="101">
        <f t="shared" ref="CL35:CL54" si="17">CK35-5000</f>
        <v>354.38000000000011</v>
      </c>
      <c r="CN35" s="19">
        <v>31</v>
      </c>
      <c r="CO35" s="101">
        <v>4720.88</v>
      </c>
      <c r="CP35" s="101">
        <f t="shared" si="6"/>
        <v>-279.11999999999989</v>
      </c>
    </row>
    <row r="36" spans="1:94" x14ac:dyDescent="0.25">
      <c r="A36" s="73">
        <v>32</v>
      </c>
      <c r="B36" s="73">
        <v>390.1</v>
      </c>
      <c r="C36" s="73">
        <v>4857.6099999999997</v>
      </c>
      <c r="D36" s="73">
        <f t="shared" si="15"/>
        <v>-142.39000000000033</v>
      </c>
      <c r="E36" s="73">
        <v>4884.3500000000004</v>
      </c>
      <c r="F36" s="73">
        <f t="shared" si="16"/>
        <v>-115.64999999999964</v>
      </c>
      <c r="H36" s="73">
        <v>32</v>
      </c>
      <c r="I36" s="73"/>
      <c r="J36" s="73"/>
      <c r="K36" s="73"/>
      <c r="M36" s="73">
        <v>32</v>
      </c>
      <c r="N36" s="73"/>
      <c r="O36" s="73"/>
      <c r="P36" s="73"/>
      <c r="R36" s="73">
        <v>32</v>
      </c>
      <c r="S36" s="73">
        <v>232.29</v>
      </c>
      <c r="T36" s="73"/>
      <c r="U36" s="84">
        <v>5360.91</v>
      </c>
      <c r="V36" s="73">
        <f t="shared" si="7"/>
        <v>360.90999999999985</v>
      </c>
      <c r="X36" s="75">
        <v>32</v>
      </c>
      <c r="Y36" s="75">
        <v>270.60000000000002</v>
      </c>
      <c r="Z36" s="75">
        <v>5072.6499999999996</v>
      </c>
      <c r="AA36" s="75">
        <f t="shared" si="9"/>
        <v>72.649999999999636</v>
      </c>
      <c r="AB36" s="75"/>
      <c r="AC36" s="75">
        <v>4637.7</v>
      </c>
      <c r="AD36" s="75">
        <f t="shared" si="10"/>
        <v>-362.30000000000018</v>
      </c>
      <c r="AK36" s="84">
        <v>32</v>
      </c>
      <c r="AL36" s="84">
        <v>1025.8900000000001</v>
      </c>
      <c r="AM36" s="84"/>
      <c r="AN36" s="88">
        <v>5139.08</v>
      </c>
      <c r="AO36" s="84">
        <f t="shared" si="8"/>
        <v>139.07999999999993</v>
      </c>
      <c r="AV36" s="81">
        <v>32</v>
      </c>
      <c r="AW36" s="81">
        <v>571.89</v>
      </c>
      <c r="AX36" s="81">
        <v>5091.1000000000004</v>
      </c>
      <c r="AY36" s="81">
        <f t="shared" si="11"/>
        <v>91.100000000000364</v>
      </c>
      <c r="AZ36" s="81">
        <v>5113.17</v>
      </c>
      <c r="BA36" s="81">
        <f t="shared" si="12"/>
        <v>113.17000000000007</v>
      </c>
      <c r="BM36" s="91">
        <v>32</v>
      </c>
      <c r="BN36" s="91">
        <v>603.29</v>
      </c>
      <c r="BO36" s="91"/>
      <c r="BP36" s="91">
        <v>5033.76</v>
      </c>
      <c r="BQ36" s="91">
        <f t="shared" si="0"/>
        <v>33.760000000000218</v>
      </c>
      <c r="BS36" s="52"/>
      <c r="BT36" s="93">
        <v>32</v>
      </c>
      <c r="BU36" s="93">
        <v>5114.1000000000004</v>
      </c>
      <c r="BV36" s="93">
        <f t="shared" si="1"/>
        <v>114.10000000000036</v>
      </c>
      <c r="BX36" s="93">
        <v>32</v>
      </c>
      <c r="BY36" s="93">
        <v>5080.62</v>
      </c>
      <c r="BZ36" s="95">
        <f t="shared" si="2"/>
        <v>80.619999999999891</v>
      </c>
      <c r="CB36" s="93">
        <v>32</v>
      </c>
      <c r="CC36" s="93">
        <v>4901.42</v>
      </c>
      <c r="CD36" s="93">
        <f t="shared" si="13"/>
        <v>-98.579999999999927</v>
      </c>
      <c r="CF36" s="95">
        <v>32</v>
      </c>
      <c r="CG36" s="95">
        <v>5073.08</v>
      </c>
      <c r="CH36" s="95">
        <f t="shared" si="14"/>
        <v>73.079999999999927</v>
      </c>
      <c r="CJ36" s="100">
        <v>32</v>
      </c>
      <c r="CK36" s="100">
        <v>5148.88</v>
      </c>
      <c r="CL36" s="100">
        <f t="shared" si="17"/>
        <v>148.88000000000011</v>
      </c>
      <c r="CN36" s="100">
        <v>32</v>
      </c>
      <c r="CO36" s="100">
        <v>5145.16</v>
      </c>
      <c r="CP36" s="100">
        <f t="shared" si="6"/>
        <v>145.15999999999985</v>
      </c>
    </row>
    <row r="37" spans="1:94" x14ac:dyDescent="0.25">
      <c r="A37" s="19">
        <v>33</v>
      </c>
      <c r="B37" s="74">
        <v>246.8</v>
      </c>
      <c r="C37" s="74">
        <v>5062.7700000000004</v>
      </c>
      <c r="D37" s="74">
        <f t="shared" si="15"/>
        <v>62.770000000000437</v>
      </c>
      <c r="E37" s="74">
        <v>5165.49</v>
      </c>
      <c r="F37" s="74">
        <f t="shared" si="16"/>
        <v>165.48999999999978</v>
      </c>
      <c r="H37" s="19">
        <v>33</v>
      </c>
      <c r="I37" s="74"/>
      <c r="J37" s="74"/>
      <c r="K37" s="74"/>
      <c r="M37" s="74">
        <v>33</v>
      </c>
      <c r="N37" s="74"/>
      <c r="O37" s="74"/>
      <c r="P37" s="74"/>
      <c r="R37" s="19">
        <v>33</v>
      </c>
      <c r="S37" s="74">
        <v>244.39</v>
      </c>
      <c r="T37" s="74"/>
      <c r="U37" s="85">
        <v>4727.41</v>
      </c>
      <c r="V37" s="74">
        <f t="shared" si="7"/>
        <v>-272.59000000000015</v>
      </c>
      <c r="X37" s="19">
        <v>33</v>
      </c>
      <c r="Y37" s="76">
        <v>429.29</v>
      </c>
      <c r="Z37" s="76">
        <v>5001.1899999999996</v>
      </c>
      <c r="AA37" s="76">
        <f t="shared" si="9"/>
        <v>1.1899999999995998</v>
      </c>
      <c r="AB37" s="76"/>
      <c r="AC37" s="76">
        <v>5000.93</v>
      </c>
      <c r="AD37" s="76">
        <f t="shared" si="10"/>
        <v>0.93000000000029104</v>
      </c>
      <c r="AK37" s="19">
        <v>33</v>
      </c>
      <c r="AL37" s="85">
        <v>1317.2</v>
      </c>
      <c r="AM37" s="85"/>
      <c r="AN37" s="89">
        <v>4524.96</v>
      </c>
      <c r="AO37" s="85">
        <f t="shared" si="8"/>
        <v>-475.03999999999996</v>
      </c>
      <c r="AV37" s="19">
        <v>33</v>
      </c>
      <c r="AW37" s="82">
        <v>1126.7</v>
      </c>
      <c r="AX37" s="82">
        <v>5019.6099999999997</v>
      </c>
      <c r="AY37" s="82">
        <f t="shared" si="11"/>
        <v>19.609999999999673</v>
      </c>
      <c r="AZ37" s="82">
        <v>4972.88</v>
      </c>
      <c r="BA37" s="82">
        <f t="shared" si="12"/>
        <v>-27.119999999999891</v>
      </c>
      <c r="BM37" s="19">
        <v>33</v>
      </c>
      <c r="BN37" s="92">
        <v>720.79</v>
      </c>
      <c r="BO37" s="92"/>
      <c r="BP37" s="92">
        <v>5004</v>
      </c>
      <c r="BQ37" s="92">
        <f t="shared" ref="BQ37:BQ54" si="18">BP37-5000</f>
        <v>4</v>
      </c>
      <c r="BS37" s="52"/>
      <c r="BT37" s="19">
        <v>33</v>
      </c>
      <c r="BU37" s="94">
        <v>4899.57</v>
      </c>
      <c r="BV37" s="94">
        <f t="shared" si="1"/>
        <v>-100.43000000000029</v>
      </c>
      <c r="BX37" s="19">
        <v>33</v>
      </c>
      <c r="BY37" s="94">
        <v>5095.5</v>
      </c>
      <c r="BZ37" s="96">
        <f t="shared" si="2"/>
        <v>95.5</v>
      </c>
      <c r="CB37" s="19">
        <v>33</v>
      </c>
      <c r="CC37" s="94">
        <v>5161.1400000000003</v>
      </c>
      <c r="CD37" s="94">
        <f t="shared" si="13"/>
        <v>161.14000000000033</v>
      </c>
      <c r="CF37" s="19">
        <v>33</v>
      </c>
      <c r="CG37" s="96">
        <v>5113.34</v>
      </c>
      <c r="CH37" s="96">
        <f t="shared" si="14"/>
        <v>113.34000000000015</v>
      </c>
      <c r="CJ37" s="19">
        <v>33</v>
      </c>
      <c r="CK37" s="101">
        <v>4878.42</v>
      </c>
      <c r="CL37" s="101">
        <f t="shared" si="17"/>
        <v>-121.57999999999993</v>
      </c>
      <c r="CN37" s="19">
        <v>33</v>
      </c>
      <c r="CO37" s="101">
        <v>5065.8999999999996</v>
      </c>
      <c r="CP37" s="101">
        <f t="shared" si="6"/>
        <v>65.899999999999636</v>
      </c>
    </row>
    <row r="38" spans="1:94" x14ac:dyDescent="0.25">
      <c r="A38" s="73">
        <v>34</v>
      </c>
      <c r="B38" s="73">
        <v>341.2</v>
      </c>
      <c r="C38" s="73">
        <v>5000</v>
      </c>
      <c r="D38" s="73">
        <f t="shared" si="15"/>
        <v>0</v>
      </c>
      <c r="E38" s="73">
        <v>5000</v>
      </c>
      <c r="F38" s="73">
        <f t="shared" si="16"/>
        <v>0</v>
      </c>
      <c r="H38" s="73">
        <v>34</v>
      </c>
      <c r="I38" s="73"/>
      <c r="J38" s="73"/>
      <c r="K38" s="73"/>
      <c r="M38" s="73">
        <v>34</v>
      </c>
      <c r="N38" s="73"/>
      <c r="O38" s="73"/>
      <c r="P38" s="73"/>
      <c r="R38" s="73">
        <v>34</v>
      </c>
      <c r="S38" s="73">
        <v>382.5</v>
      </c>
      <c r="T38" s="73"/>
      <c r="U38" s="84">
        <v>5186.1899999999996</v>
      </c>
      <c r="V38" s="73">
        <f t="shared" si="7"/>
        <v>186.1899999999996</v>
      </c>
      <c r="X38" s="75">
        <v>34</v>
      </c>
      <c r="Y38" s="75">
        <v>157.69999999999999</v>
      </c>
      <c r="Z38" s="75">
        <v>5231.29</v>
      </c>
      <c r="AA38" s="75">
        <f t="shared" si="9"/>
        <v>231.28999999999996</v>
      </c>
      <c r="AB38" s="75"/>
      <c r="AC38" s="75">
        <v>5284.26</v>
      </c>
      <c r="AD38" s="75">
        <f t="shared" si="10"/>
        <v>284.26000000000022</v>
      </c>
      <c r="AK38" s="84">
        <v>34</v>
      </c>
      <c r="AL38" s="84">
        <v>984.89</v>
      </c>
      <c r="AM38" s="84"/>
      <c r="AN38" s="88">
        <v>4480.8</v>
      </c>
      <c r="AO38" s="84">
        <f t="shared" si="8"/>
        <v>-519.19999999999982</v>
      </c>
      <c r="AV38" s="81">
        <v>34</v>
      </c>
      <c r="AW38" s="81">
        <v>448.2</v>
      </c>
      <c r="AX38" s="81">
        <v>5037.3900000000003</v>
      </c>
      <c r="AY38" s="81">
        <f t="shared" si="11"/>
        <v>37.390000000000327</v>
      </c>
      <c r="AZ38" s="81">
        <v>4967.5</v>
      </c>
      <c r="BA38" s="81">
        <f t="shared" si="12"/>
        <v>-32.5</v>
      </c>
      <c r="BM38" s="91">
        <v>34</v>
      </c>
      <c r="BN38" s="91">
        <v>820.29</v>
      </c>
      <c r="BO38" s="91"/>
      <c r="BP38" s="91">
        <v>4931.83</v>
      </c>
      <c r="BQ38" s="91">
        <f t="shared" si="18"/>
        <v>-68.170000000000073</v>
      </c>
      <c r="BS38" s="52"/>
      <c r="BT38" s="93">
        <v>34</v>
      </c>
      <c r="BU38" s="93">
        <v>5321.87</v>
      </c>
      <c r="BV38" s="93">
        <f t="shared" si="1"/>
        <v>321.86999999999989</v>
      </c>
      <c r="BW38" s="52"/>
      <c r="BX38" s="93">
        <v>34</v>
      </c>
      <c r="BY38" s="93">
        <v>4899.3999999999996</v>
      </c>
      <c r="BZ38" s="95">
        <f t="shared" si="2"/>
        <v>-100.60000000000036</v>
      </c>
      <c r="CB38" s="93">
        <v>34</v>
      </c>
      <c r="CC38" s="93">
        <v>5040.18</v>
      </c>
      <c r="CD38" s="93">
        <f t="shared" si="13"/>
        <v>40.180000000000291</v>
      </c>
      <c r="CF38" s="95">
        <v>34</v>
      </c>
      <c r="CG38" s="95">
        <v>4978.8</v>
      </c>
      <c r="CH38" s="95">
        <f t="shared" si="14"/>
        <v>-21.199999999999818</v>
      </c>
      <c r="CJ38" s="100">
        <v>34</v>
      </c>
      <c r="CK38" s="100">
        <v>5094.6499999999996</v>
      </c>
      <c r="CL38" s="100">
        <f t="shared" si="17"/>
        <v>94.649999999999636</v>
      </c>
      <c r="CN38" s="100">
        <v>34</v>
      </c>
      <c r="CO38" s="100">
        <v>5194.66</v>
      </c>
      <c r="CP38" s="100">
        <f t="shared" si="6"/>
        <v>194.65999999999985</v>
      </c>
    </row>
    <row r="39" spans="1:94" x14ac:dyDescent="0.25">
      <c r="A39" s="19">
        <v>35</v>
      </c>
      <c r="B39" s="74">
        <v>327.89</v>
      </c>
      <c r="C39" s="74">
        <v>5282.03</v>
      </c>
      <c r="D39" s="74">
        <f t="shared" si="15"/>
        <v>282.02999999999975</v>
      </c>
      <c r="E39" s="74">
        <v>5169.53</v>
      </c>
      <c r="F39" s="74">
        <f t="shared" si="16"/>
        <v>169.52999999999975</v>
      </c>
      <c r="H39" s="19">
        <v>35</v>
      </c>
      <c r="I39" s="74"/>
      <c r="J39" s="74"/>
      <c r="K39" s="74"/>
      <c r="M39" s="74">
        <v>35</v>
      </c>
      <c r="N39" s="74"/>
      <c r="O39" s="74"/>
      <c r="P39" s="74"/>
      <c r="R39" s="19">
        <v>35</v>
      </c>
      <c r="S39" s="74">
        <v>802.7</v>
      </c>
      <c r="T39" s="74"/>
      <c r="U39" s="85">
        <v>5299.61</v>
      </c>
      <c r="V39" s="74">
        <f t="shared" si="7"/>
        <v>299.60999999999967</v>
      </c>
      <c r="X39" s="19">
        <v>35</v>
      </c>
      <c r="Y39" s="76">
        <v>410.39</v>
      </c>
      <c r="Z39" s="76">
        <v>5099.3900000000003</v>
      </c>
      <c r="AA39" s="76">
        <f t="shared" si="9"/>
        <v>99.390000000000327</v>
      </c>
      <c r="AB39" s="76"/>
      <c r="AC39" s="76">
        <v>5000</v>
      </c>
      <c r="AD39" s="76">
        <f t="shared" si="10"/>
        <v>0</v>
      </c>
      <c r="AK39" s="19">
        <v>35</v>
      </c>
      <c r="AL39" s="85">
        <v>774.2</v>
      </c>
      <c r="AM39" s="85"/>
      <c r="AN39" s="89">
        <v>4969.7299999999996</v>
      </c>
      <c r="AO39" s="85">
        <f t="shared" si="8"/>
        <v>-30.270000000000437</v>
      </c>
      <c r="AV39" s="19">
        <v>35</v>
      </c>
      <c r="AW39" s="82">
        <v>634.5</v>
      </c>
      <c r="AX39" s="82">
        <v>5170.04</v>
      </c>
      <c r="AY39" s="82">
        <f t="shared" si="11"/>
        <v>170.03999999999996</v>
      </c>
      <c r="AZ39" s="82">
        <v>5192.49</v>
      </c>
      <c r="BA39" s="82">
        <f t="shared" si="12"/>
        <v>192.48999999999978</v>
      </c>
      <c r="BM39" s="19">
        <v>35</v>
      </c>
      <c r="BN39" s="92">
        <v>933.2</v>
      </c>
      <c r="BO39" s="92"/>
      <c r="BP39" s="92">
        <v>5080.16</v>
      </c>
      <c r="BQ39" s="92">
        <f t="shared" si="18"/>
        <v>80.159999999999854</v>
      </c>
      <c r="BS39" s="52"/>
      <c r="BT39" s="19">
        <v>35</v>
      </c>
      <c r="BU39" s="94">
        <v>4750.3599999999997</v>
      </c>
      <c r="BV39" s="94">
        <f t="shared" si="1"/>
        <v>-249.64000000000033</v>
      </c>
      <c r="BW39" s="99"/>
      <c r="BX39" s="19">
        <v>35</v>
      </c>
      <c r="BY39" s="94">
        <v>4988.17</v>
      </c>
      <c r="BZ39" s="96">
        <f t="shared" si="2"/>
        <v>-11.829999999999927</v>
      </c>
      <c r="CB39" s="19">
        <v>35</v>
      </c>
      <c r="CC39" s="94">
        <v>4987.8</v>
      </c>
      <c r="CD39" s="94">
        <f t="shared" si="13"/>
        <v>-12.199999999999818</v>
      </c>
      <c r="CF39" s="19">
        <v>35</v>
      </c>
      <c r="CG39" s="96">
        <v>5034.97</v>
      </c>
      <c r="CH39" s="96">
        <f t="shared" si="14"/>
        <v>34.970000000000255</v>
      </c>
      <c r="CJ39" s="19">
        <v>35</v>
      </c>
      <c r="CK39" s="101">
        <v>5191.04</v>
      </c>
      <c r="CL39" s="101">
        <f t="shared" si="17"/>
        <v>191.03999999999996</v>
      </c>
      <c r="CN39" s="19">
        <v>35</v>
      </c>
      <c r="CO39" s="101">
        <v>4933.66</v>
      </c>
      <c r="CP39" s="101">
        <f t="shared" si="6"/>
        <v>-66.340000000000146</v>
      </c>
    </row>
    <row r="40" spans="1:94" x14ac:dyDescent="0.25">
      <c r="A40" s="73">
        <v>36</v>
      </c>
      <c r="B40" s="73">
        <v>420.7</v>
      </c>
      <c r="C40" s="73">
        <v>5251.13</v>
      </c>
      <c r="D40" s="73">
        <f t="shared" si="15"/>
        <v>251.13000000000011</v>
      </c>
      <c r="E40" s="73">
        <v>5230.13</v>
      </c>
      <c r="F40" s="73">
        <f t="shared" si="16"/>
        <v>230.13000000000011</v>
      </c>
      <c r="H40" s="73">
        <v>36</v>
      </c>
      <c r="I40" s="73"/>
      <c r="J40" s="73"/>
      <c r="K40" s="73"/>
      <c r="M40" s="73">
        <v>36</v>
      </c>
      <c r="N40" s="73"/>
      <c r="O40" s="73"/>
      <c r="P40" s="73"/>
      <c r="R40" s="73">
        <v>36</v>
      </c>
      <c r="S40" s="73">
        <v>873.79</v>
      </c>
      <c r="T40" s="73"/>
      <c r="U40" s="84">
        <v>5236.51</v>
      </c>
      <c r="V40" s="73">
        <f t="shared" si="7"/>
        <v>236.51000000000022</v>
      </c>
      <c r="X40" s="75">
        <v>36</v>
      </c>
      <c r="Y40" s="75">
        <v>254.7</v>
      </c>
      <c r="Z40" s="75">
        <v>4905.62</v>
      </c>
      <c r="AA40" s="75">
        <f t="shared" si="9"/>
        <v>-94.380000000000109</v>
      </c>
      <c r="AB40" s="75"/>
      <c r="AC40" s="75">
        <v>5107.6000000000004</v>
      </c>
      <c r="AD40" s="75">
        <f t="shared" si="10"/>
        <v>107.60000000000036</v>
      </c>
      <c r="AK40" s="84">
        <v>36</v>
      </c>
      <c r="AL40" s="84">
        <v>480.29</v>
      </c>
      <c r="AM40" s="84"/>
      <c r="AN40" s="88">
        <v>5033.83</v>
      </c>
      <c r="AO40" s="84">
        <f t="shared" si="8"/>
        <v>33.829999999999927</v>
      </c>
      <c r="AV40" s="81">
        <v>36</v>
      </c>
      <c r="AW40" s="81">
        <v>772.89</v>
      </c>
      <c r="AX40" s="81">
        <v>4871.08</v>
      </c>
      <c r="AY40" s="81">
        <f t="shared" si="11"/>
        <v>-128.92000000000007</v>
      </c>
      <c r="AZ40" s="81">
        <v>5036.68</v>
      </c>
      <c r="BA40" s="81">
        <f t="shared" si="12"/>
        <v>36.680000000000291</v>
      </c>
      <c r="BM40" s="91">
        <v>36</v>
      </c>
      <c r="BN40" s="91">
        <v>877.5</v>
      </c>
      <c r="BO40" s="91"/>
      <c r="BP40" s="91">
        <v>5261.21</v>
      </c>
      <c r="BQ40" s="91">
        <f t="shared" si="18"/>
        <v>261.21000000000004</v>
      </c>
      <c r="BS40" s="52"/>
      <c r="BT40" s="93">
        <v>36</v>
      </c>
      <c r="BU40" s="93">
        <v>5157.79</v>
      </c>
      <c r="BV40" s="93">
        <f t="shared" si="1"/>
        <v>157.78999999999996</v>
      </c>
      <c r="BX40" s="93">
        <v>36</v>
      </c>
      <c r="BY40" s="93">
        <v>4946.8</v>
      </c>
      <c r="BZ40" s="95">
        <f t="shared" si="2"/>
        <v>-53.199999999999818</v>
      </c>
      <c r="CB40" s="93">
        <v>36</v>
      </c>
      <c r="CC40" s="93">
        <v>4953.1000000000004</v>
      </c>
      <c r="CD40" s="93">
        <f t="shared" si="13"/>
        <v>-46.899999999999636</v>
      </c>
      <c r="CF40" s="95">
        <v>36</v>
      </c>
      <c r="CG40" s="95">
        <v>4896.6000000000004</v>
      </c>
      <c r="CH40" s="95">
        <f t="shared" si="14"/>
        <v>-103.39999999999964</v>
      </c>
      <c r="CJ40" s="100">
        <v>36</v>
      </c>
      <c r="CK40" s="100">
        <v>5191.04</v>
      </c>
      <c r="CL40" s="100">
        <f t="shared" si="17"/>
        <v>191.03999999999996</v>
      </c>
      <c r="CN40" s="100">
        <v>36</v>
      </c>
      <c r="CO40" s="100">
        <v>4933.16</v>
      </c>
      <c r="CP40" s="100">
        <f t="shared" si="6"/>
        <v>-66.840000000000146</v>
      </c>
    </row>
    <row r="41" spans="1:94" x14ac:dyDescent="0.25">
      <c r="A41" s="19">
        <v>37</v>
      </c>
      <c r="B41" s="74">
        <v>457</v>
      </c>
      <c r="C41" s="74">
        <v>4849.03</v>
      </c>
      <c r="D41" s="74">
        <f>C41-5000</f>
        <v>-150.97000000000025</v>
      </c>
      <c r="E41" s="74">
        <v>5218.95</v>
      </c>
      <c r="F41" s="74">
        <f t="shared" si="16"/>
        <v>218.94999999999982</v>
      </c>
      <c r="H41" s="19">
        <v>37</v>
      </c>
      <c r="I41" s="74"/>
      <c r="J41" s="74"/>
      <c r="K41" s="74"/>
      <c r="M41" s="74">
        <v>37</v>
      </c>
      <c r="N41" s="74"/>
      <c r="O41" s="74"/>
      <c r="P41" s="74"/>
      <c r="R41" s="19">
        <v>37</v>
      </c>
      <c r="S41" s="74">
        <v>453.39</v>
      </c>
      <c r="T41" s="74"/>
      <c r="U41" s="85">
        <v>5000</v>
      </c>
      <c r="V41" s="74">
        <f t="shared" si="7"/>
        <v>0</v>
      </c>
      <c r="X41" s="19">
        <v>37</v>
      </c>
      <c r="Y41" s="76">
        <v>270.7</v>
      </c>
      <c r="Z41" s="76">
        <v>4731.21</v>
      </c>
      <c r="AA41" s="76">
        <f t="shared" si="9"/>
        <v>-268.78999999999996</v>
      </c>
      <c r="AB41" s="76"/>
      <c r="AC41" s="76">
        <v>4607.66</v>
      </c>
      <c r="AD41" s="76">
        <f t="shared" si="10"/>
        <v>-392.34000000000015</v>
      </c>
      <c r="AK41" s="19">
        <v>37</v>
      </c>
      <c r="AL41" s="85">
        <v>1197.8900000000001</v>
      </c>
      <c r="AM41" s="85"/>
      <c r="AN41" s="89">
        <v>4983.42</v>
      </c>
      <c r="AO41" s="85">
        <f t="shared" si="8"/>
        <v>-16.579999999999927</v>
      </c>
      <c r="AV41" s="19">
        <v>37</v>
      </c>
      <c r="AW41" s="82">
        <v>475.5</v>
      </c>
      <c r="AX41" s="82">
        <v>4880.58</v>
      </c>
      <c r="AY41" s="82">
        <f t="shared" si="11"/>
        <v>-119.42000000000007</v>
      </c>
      <c r="AZ41" s="82">
        <v>5033.74</v>
      </c>
      <c r="BA41" s="82">
        <f t="shared" si="12"/>
        <v>33.739999999999782</v>
      </c>
      <c r="BM41" s="19">
        <v>37</v>
      </c>
      <c r="BN41" s="92">
        <v>811.29</v>
      </c>
      <c r="BO41" s="92"/>
      <c r="BP41" s="92">
        <v>4932.8500000000004</v>
      </c>
      <c r="BQ41" s="92">
        <f t="shared" si="18"/>
        <v>-67.149999999999636</v>
      </c>
      <c r="BS41" s="52"/>
      <c r="BT41" s="19">
        <v>37</v>
      </c>
      <c r="BU41" s="94">
        <v>5000</v>
      </c>
      <c r="BV41" s="94">
        <f t="shared" si="1"/>
        <v>0</v>
      </c>
      <c r="BX41" s="19">
        <v>37</v>
      </c>
      <c r="BY41" s="94">
        <v>5000</v>
      </c>
      <c r="BZ41" s="96">
        <f t="shared" si="2"/>
        <v>0</v>
      </c>
      <c r="CB41" s="19">
        <v>37</v>
      </c>
      <c r="CC41" s="94">
        <v>4771.28</v>
      </c>
      <c r="CD41" s="94">
        <f t="shared" si="13"/>
        <v>-228.72000000000025</v>
      </c>
      <c r="CF41" s="19">
        <v>37</v>
      </c>
      <c r="CG41" s="96">
        <v>5112.34</v>
      </c>
      <c r="CH41" s="96">
        <f t="shared" si="14"/>
        <v>112.34000000000015</v>
      </c>
      <c r="CJ41" s="19">
        <v>37</v>
      </c>
      <c r="CK41" s="101">
        <v>5143.4399999999996</v>
      </c>
      <c r="CL41" s="101">
        <f t="shared" si="17"/>
        <v>143.4399999999996</v>
      </c>
      <c r="CN41" s="19">
        <v>37</v>
      </c>
      <c r="CO41" s="101">
        <v>5068.12</v>
      </c>
      <c r="CP41" s="104">
        <f t="shared" si="6"/>
        <v>68.119999999999891</v>
      </c>
    </row>
    <row r="42" spans="1:94" x14ac:dyDescent="0.25">
      <c r="A42" s="73">
        <v>38</v>
      </c>
      <c r="B42" s="73">
        <v>446</v>
      </c>
      <c r="C42" s="73">
        <v>5419.05</v>
      </c>
      <c r="D42" s="73">
        <f>C42-5000</f>
        <v>419.05000000000018</v>
      </c>
      <c r="E42" s="73">
        <v>5114.71</v>
      </c>
      <c r="F42" s="73">
        <f t="shared" si="16"/>
        <v>114.71000000000004</v>
      </c>
      <c r="H42" s="73">
        <v>38</v>
      </c>
      <c r="I42" s="73"/>
      <c r="J42" s="73"/>
      <c r="K42" s="73"/>
      <c r="M42" s="73">
        <v>38</v>
      </c>
      <c r="N42" s="73"/>
      <c r="O42" s="73"/>
      <c r="P42" s="73"/>
      <c r="R42" s="73">
        <v>38</v>
      </c>
      <c r="S42" s="73">
        <v>453.39</v>
      </c>
      <c r="T42" s="73"/>
      <c r="U42" s="84">
        <v>5000</v>
      </c>
      <c r="V42" s="73">
        <f t="shared" si="7"/>
        <v>0</v>
      </c>
      <c r="X42" s="75">
        <v>38</v>
      </c>
      <c r="Y42" s="75">
        <v>272.36</v>
      </c>
      <c r="Z42" s="75">
        <v>5159.87</v>
      </c>
      <c r="AA42" s="75">
        <f t="shared" si="9"/>
        <v>159.86999999999989</v>
      </c>
      <c r="AB42" s="75"/>
      <c r="AC42" s="75">
        <v>4717.92</v>
      </c>
      <c r="AD42" s="75">
        <f t="shared" si="10"/>
        <v>-282.07999999999993</v>
      </c>
      <c r="AK42" s="84">
        <v>38</v>
      </c>
      <c r="AL42" s="84">
        <v>1002.39</v>
      </c>
      <c r="AM42" s="84"/>
      <c r="AN42" s="88">
        <v>4617.08</v>
      </c>
      <c r="AO42" s="84">
        <f t="shared" si="8"/>
        <v>-382.92000000000007</v>
      </c>
      <c r="AV42" s="81">
        <v>38</v>
      </c>
      <c r="AW42" s="81">
        <v>948.94</v>
      </c>
      <c r="AX42" s="81">
        <v>5368.46</v>
      </c>
      <c r="AY42" s="81">
        <f t="shared" si="11"/>
        <v>368.46000000000004</v>
      </c>
      <c r="AZ42" s="81">
        <v>5145.3500000000004</v>
      </c>
      <c r="BA42" s="81">
        <f t="shared" si="12"/>
        <v>145.35000000000036</v>
      </c>
      <c r="BM42" s="91">
        <v>38</v>
      </c>
      <c r="BN42" s="91">
        <v>460.29</v>
      </c>
      <c r="BO42" s="91"/>
      <c r="BP42" s="91">
        <v>5044.99</v>
      </c>
      <c r="BQ42" s="91">
        <f t="shared" si="18"/>
        <v>44.989999999999782</v>
      </c>
      <c r="BS42" s="52"/>
      <c r="BT42" s="93">
        <v>38</v>
      </c>
      <c r="BU42" s="93">
        <v>5000</v>
      </c>
      <c r="BV42" s="93">
        <f t="shared" si="1"/>
        <v>0</v>
      </c>
      <c r="BX42" s="93">
        <v>38</v>
      </c>
      <c r="BY42" s="93">
        <v>5000</v>
      </c>
      <c r="BZ42" s="95">
        <f t="shared" si="2"/>
        <v>0</v>
      </c>
      <c r="CB42" s="93">
        <v>38</v>
      </c>
      <c r="CC42" s="93">
        <v>5412.88</v>
      </c>
      <c r="CD42" s="93">
        <f t="shared" si="13"/>
        <v>412.88000000000011</v>
      </c>
      <c r="CF42" s="95">
        <v>38</v>
      </c>
      <c r="CG42" s="95">
        <v>4907.5600000000004</v>
      </c>
      <c r="CH42" s="95">
        <f t="shared" si="14"/>
        <v>-92.4399999999996</v>
      </c>
      <c r="CJ42" s="100">
        <v>38</v>
      </c>
      <c r="CK42" s="100">
        <v>5320.86</v>
      </c>
      <c r="CL42" s="100">
        <f t="shared" si="17"/>
        <v>320.85999999999967</v>
      </c>
      <c r="CN42" s="100">
        <v>38</v>
      </c>
      <c r="CO42" s="100">
        <v>4738.5</v>
      </c>
      <c r="CP42" s="100">
        <f t="shared" si="6"/>
        <v>-261.5</v>
      </c>
    </row>
    <row r="43" spans="1:94" x14ac:dyDescent="0.25">
      <c r="A43" s="19">
        <v>39</v>
      </c>
      <c r="B43" s="74">
        <v>395.39</v>
      </c>
      <c r="C43" s="74">
        <v>5126.3</v>
      </c>
      <c r="D43" s="74">
        <f t="shared" ref="D43:D54" si="19">C43-5000</f>
        <v>126.30000000000018</v>
      </c>
      <c r="E43" s="74">
        <v>5225.49</v>
      </c>
      <c r="F43" s="74">
        <f t="shared" si="16"/>
        <v>225.48999999999978</v>
      </c>
      <c r="H43" s="19">
        <v>39</v>
      </c>
      <c r="I43" s="74"/>
      <c r="J43" s="74"/>
      <c r="K43" s="74"/>
      <c r="M43" s="74">
        <v>39</v>
      </c>
      <c r="N43" s="74"/>
      <c r="O43" s="74"/>
      <c r="P43" s="74"/>
      <c r="R43" s="19">
        <v>39</v>
      </c>
      <c r="S43" s="74">
        <v>453.39</v>
      </c>
      <c r="T43" s="74"/>
      <c r="U43" s="85">
        <v>5000</v>
      </c>
      <c r="V43" s="74">
        <f t="shared" si="7"/>
        <v>0</v>
      </c>
      <c r="X43" s="19">
        <v>39</v>
      </c>
      <c r="Y43" s="76">
        <v>336.79</v>
      </c>
      <c r="Z43" s="76">
        <v>5045.8500000000004</v>
      </c>
      <c r="AA43" s="76">
        <f t="shared" si="9"/>
        <v>45.850000000000364</v>
      </c>
      <c r="AB43" s="76"/>
      <c r="AC43" s="76">
        <v>4614.54</v>
      </c>
      <c r="AD43" s="76">
        <f t="shared" si="10"/>
        <v>-385.46000000000004</v>
      </c>
      <c r="AK43" s="19">
        <v>39</v>
      </c>
      <c r="AL43" s="85">
        <v>1321</v>
      </c>
      <c r="AM43" s="85"/>
      <c r="AN43" s="89">
        <v>4673.4399999999996</v>
      </c>
      <c r="AO43" s="85">
        <f t="shared" si="8"/>
        <v>-326.5600000000004</v>
      </c>
      <c r="AV43" s="19">
        <v>39</v>
      </c>
      <c r="AW43" s="82">
        <v>830</v>
      </c>
      <c r="AX43" s="82">
        <v>5013.66</v>
      </c>
      <c r="AY43" s="82">
        <f t="shared" ref="AY43:AY54" si="20">AX43-5000</f>
        <v>13.659999999999854</v>
      </c>
      <c r="AZ43" s="82">
        <v>4881.34</v>
      </c>
      <c r="BA43" s="82">
        <f t="shared" si="12"/>
        <v>-118.65999999999985</v>
      </c>
      <c r="BM43" s="19">
        <v>39</v>
      </c>
      <c r="BN43" s="92">
        <v>779.6</v>
      </c>
      <c r="BO43" s="92"/>
      <c r="BP43" s="92">
        <v>4873</v>
      </c>
      <c r="BQ43" s="92">
        <f t="shared" si="18"/>
        <v>-127</v>
      </c>
      <c r="BS43" s="52"/>
      <c r="BT43" s="19">
        <v>39</v>
      </c>
      <c r="BU43" s="94">
        <v>5000</v>
      </c>
      <c r="BV43" s="94">
        <f t="shared" si="1"/>
        <v>0</v>
      </c>
      <c r="BX43" s="19">
        <v>39</v>
      </c>
      <c r="BY43" s="94">
        <v>5000</v>
      </c>
      <c r="BZ43" s="96">
        <f t="shared" si="2"/>
        <v>0</v>
      </c>
      <c r="CB43" s="19">
        <v>39</v>
      </c>
      <c r="CC43" s="94">
        <v>5284.08</v>
      </c>
      <c r="CD43" s="94">
        <f t="shared" si="13"/>
        <v>284.07999999999993</v>
      </c>
      <c r="CF43" s="19">
        <v>39</v>
      </c>
      <c r="CG43" s="96">
        <v>5115.78</v>
      </c>
      <c r="CH43" s="96">
        <f t="shared" si="14"/>
        <v>115.77999999999975</v>
      </c>
      <c r="CJ43" s="19">
        <v>39</v>
      </c>
      <c r="CK43" s="101">
        <v>5108.74</v>
      </c>
      <c r="CL43" s="101">
        <f t="shared" si="17"/>
        <v>108.73999999999978</v>
      </c>
      <c r="CN43" s="19">
        <v>39</v>
      </c>
      <c r="CO43" s="101">
        <v>5131.08</v>
      </c>
      <c r="CP43" s="101">
        <f t="shared" si="6"/>
        <v>131.07999999999993</v>
      </c>
    </row>
    <row r="44" spans="1:94" x14ac:dyDescent="0.25">
      <c r="A44" s="73">
        <v>40</v>
      </c>
      <c r="B44" s="73">
        <v>491.5</v>
      </c>
      <c r="C44" s="73">
        <v>5206.7299999999996</v>
      </c>
      <c r="D44" s="73">
        <f t="shared" si="19"/>
        <v>206.72999999999956</v>
      </c>
      <c r="E44" s="73">
        <v>5244.11</v>
      </c>
      <c r="F44" s="73">
        <f t="shared" si="16"/>
        <v>244.10999999999967</v>
      </c>
      <c r="H44" s="73">
        <v>40</v>
      </c>
      <c r="I44" s="73"/>
      <c r="J44" s="73"/>
      <c r="K44" s="73"/>
      <c r="M44" s="73">
        <v>40</v>
      </c>
      <c r="N44" s="73"/>
      <c r="O44" s="73"/>
      <c r="P44" s="73"/>
      <c r="R44" s="73">
        <v>40</v>
      </c>
      <c r="S44" s="73">
        <v>259.79000000000002</v>
      </c>
      <c r="T44" s="73"/>
      <c r="U44" s="84">
        <v>5367.63</v>
      </c>
      <c r="V44" s="73">
        <f t="shared" si="7"/>
        <v>367.63000000000011</v>
      </c>
      <c r="X44" s="75">
        <v>40</v>
      </c>
      <c r="Y44" s="75">
        <v>394.25</v>
      </c>
      <c r="Z44" s="75">
        <v>4882.09</v>
      </c>
      <c r="AA44" s="75">
        <f t="shared" si="9"/>
        <v>-117.90999999999985</v>
      </c>
      <c r="AB44" s="75"/>
      <c r="AC44" s="75">
        <v>5116.68</v>
      </c>
      <c r="AD44" s="75">
        <f t="shared" si="10"/>
        <v>116.68000000000029</v>
      </c>
      <c r="AK44" s="84">
        <v>40</v>
      </c>
      <c r="AL44" s="84">
        <v>766.7</v>
      </c>
      <c r="AM44" s="84"/>
      <c r="AN44" s="88">
        <v>4968.96</v>
      </c>
      <c r="AO44" s="84">
        <f t="shared" si="8"/>
        <v>-31.039999999999964</v>
      </c>
      <c r="AV44" s="81">
        <v>40</v>
      </c>
      <c r="AW44" s="81">
        <v>803.29</v>
      </c>
      <c r="AX44" s="81">
        <v>5410.74</v>
      </c>
      <c r="AY44" s="81">
        <f t="shared" si="20"/>
        <v>410.73999999999978</v>
      </c>
      <c r="AZ44" s="81">
        <v>4961.6099999999997</v>
      </c>
      <c r="BA44" s="81">
        <f t="shared" si="12"/>
        <v>-38.390000000000327</v>
      </c>
      <c r="BM44" s="91">
        <v>40</v>
      </c>
      <c r="BN44" s="91">
        <v>552.6</v>
      </c>
      <c r="BO44" s="91"/>
      <c r="BP44" s="91">
        <v>5231.1499999999996</v>
      </c>
      <c r="BQ44" s="91">
        <f t="shared" si="18"/>
        <v>231.14999999999964</v>
      </c>
      <c r="BS44" s="52"/>
      <c r="BT44" s="93">
        <v>40</v>
      </c>
      <c r="BU44" s="93">
        <v>4845.0200000000004</v>
      </c>
      <c r="BV44" s="93">
        <f t="shared" si="1"/>
        <v>-154.97999999999956</v>
      </c>
      <c r="BX44" s="93">
        <v>40</v>
      </c>
      <c r="BY44" s="93">
        <v>4594.71</v>
      </c>
      <c r="BZ44" s="95">
        <f t="shared" si="2"/>
        <v>-405.28999999999996</v>
      </c>
      <c r="CB44" s="93">
        <v>40</v>
      </c>
      <c r="CC44" s="93">
        <v>5177.46</v>
      </c>
      <c r="CD44" s="93">
        <f t="shared" si="13"/>
        <v>177.46000000000004</v>
      </c>
      <c r="CF44" s="95">
        <v>40</v>
      </c>
      <c r="CG44" s="95">
        <v>4860.8</v>
      </c>
      <c r="CH44" s="95">
        <f t="shared" si="14"/>
        <v>-139.19999999999982</v>
      </c>
      <c r="CJ44" s="100">
        <v>40</v>
      </c>
      <c r="CK44" s="100">
        <v>5275.38</v>
      </c>
      <c r="CL44" s="100">
        <f t="shared" si="17"/>
        <v>275.38000000000011</v>
      </c>
      <c r="CN44" s="100">
        <v>40</v>
      </c>
      <c r="CO44" s="100">
        <v>4972.5200000000004</v>
      </c>
      <c r="CP44" s="100">
        <f t="shared" si="6"/>
        <v>-27.479999999999563</v>
      </c>
    </row>
    <row r="45" spans="1:94" x14ac:dyDescent="0.25">
      <c r="A45" s="19">
        <v>41</v>
      </c>
      <c r="B45" s="74">
        <v>470.6</v>
      </c>
      <c r="C45" s="74">
        <v>4995</v>
      </c>
      <c r="D45" s="74">
        <f t="shared" si="19"/>
        <v>-5</v>
      </c>
      <c r="E45" s="74">
        <v>5324.77</v>
      </c>
      <c r="F45" s="74">
        <f t="shared" si="16"/>
        <v>324.77000000000044</v>
      </c>
      <c r="H45" s="19">
        <v>41</v>
      </c>
      <c r="I45" s="74"/>
      <c r="J45" s="74"/>
      <c r="K45" s="74"/>
      <c r="M45" s="74">
        <v>41</v>
      </c>
      <c r="N45" s="74"/>
      <c r="O45" s="74"/>
      <c r="P45" s="74"/>
      <c r="R45" s="19">
        <v>41</v>
      </c>
      <c r="S45" s="74">
        <v>1031.3900000000001</v>
      </c>
      <c r="T45" s="74"/>
      <c r="U45" s="85">
        <v>4959.1899999999996</v>
      </c>
      <c r="V45" s="74">
        <f t="shared" si="7"/>
        <v>-40.8100000000004</v>
      </c>
      <c r="X45" s="19">
        <v>41</v>
      </c>
      <c r="Y45" s="76">
        <v>474.29</v>
      </c>
      <c r="Z45" s="76">
        <v>4972.8900000000003</v>
      </c>
      <c r="AA45" s="76">
        <f t="shared" si="9"/>
        <v>-27.109999999999673</v>
      </c>
      <c r="AB45" s="76"/>
      <c r="AC45" s="76">
        <v>4730.04</v>
      </c>
      <c r="AD45" s="76">
        <f t="shared" si="10"/>
        <v>-269.96000000000004</v>
      </c>
      <c r="AK45" s="19">
        <v>41</v>
      </c>
      <c r="AL45" s="85">
        <v>742.79</v>
      </c>
      <c r="AM45" s="85"/>
      <c r="AN45" s="89">
        <v>4754.4799999999996</v>
      </c>
      <c r="AO45" s="85">
        <f t="shared" si="8"/>
        <v>-245.52000000000044</v>
      </c>
      <c r="AV45" s="19">
        <v>41</v>
      </c>
      <c r="AW45" s="82">
        <v>657.29</v>
      </c>
      <c r="AX45" s="82">
        <v>4965.84</v>
      </c>
      <c r="AY45" s="82">
        <f t="shared" si="20"/>
        <v>-34.159999999999854</v>
      </c>
      <c r="AZ45" s="82">
        <v>5171.34</v>
      </c>
      <c r="BA45" s="82">
        <f t="shared" si="12"/>
        <v>171.34000000000015</v>
      </c>
      <c r="BM45" s="19">
        <v>41</v>
      </c>
      <c r="BN45" s="92">
        <v>739.1</v>
      </c>
      <c r="BO45" s="92"/>
      <c r="BP45" s="92">
        <v>5186.17</v>
      </c>
      <c r="BQ45" s="92">
        <f t="shared" si="18"/>
        <v>186.17000000000007</v>
      </c>
      <c r="BS45" s="52"/>
      <c r="BT45" s="19">
        <v>41</v>
      </c>
      <c r="BU45" s="94">
        <v>5294.3</v>
      </c>
      <c r="BV45" s="94">
        <f t="shared" si="1"/>
        <v>294.30000000000018</v>
      </c>
      <c r="BW45" s="52"/>
      <c r="BX45" s="19">
        <v>41</v>
      </c>
      <c r="BY45" s="94">
        <v>4818.42</v>
      </c>
      <c r="BZ45" s="96">
        <f t="shared" si="2"/>
        <v>-181.57999999999993</v>
      </c>
      <c r="CB45" s="19">
        <v>41</v>
      </c>
      <c r="CC45" s="94">
        <v>5290.52</v>
      </c>
      <c r="CD45" s="94">
        <f t="shared" si="13"/>
        <v>290.52000000000044</v>
      </c>
      <c r="CF45" s="19">
        <v>41</v>
      </c>
      <c r="CG45" s="96">
        <v>5259.68</v>
      </c>
      <c r="CH45" s="96">
        <f t="shared" si="14"/>
        <v>259.68000000000029</v>
      </c>
      <c r="CJ45" s="19">
        <v>41</v>
      </c>
      <c r="CK45" s="101">
        <v>4911.26</v>
      </c>
      <c r="CL45" s="101">
        <f t="shared" si="17"/>
        <v>-88.739999999999782</v>
      </c>
      <c r="CN45" s="19">
        <v>41</v>
      </c>
      <c r="CO45" s="101">
        <v>5008.12</v>
      </c>
      <c r="CP45" s="101">
        <f t="shared" si="6"/>
        <v>8.1199999999998909</v>
      </c>
    </row>
    <row r="46" spans="1:94" x14ac:dyDescent="0.25">
      <c r="A46" s="73">
        <v>42</v>
      </c>
      <c r="B46" s="73">
        <v>341.2</v>
      </c>
      <c r="C46" s="73">
        <v>5000</v>
      </c>
      <c r="D46" s="73">
        <f t="shared" si="19"/>
        <v>0</v>
      </c>
      <c r="E46" s="73">
        <v>5000</v>
      </c>
      <c r="F46" s="73">
        <f t="shared" si="16"/>
        <v>0</v>
      </c>
      <c r="H46" s="73">
        <v>42</v>
      </c>
      <c r="I46" s="73"/>
      <c r="J46" s="73"/>
      <c r="K46" s="73"/>
      <c r="M46" s="73">
        <v>42</v>
      </c>
      <c r="N46" s="73"/>
      <c r="O46" s="73"/>
      <c r="P46" s="73"/>
      <c r="R46" s="73">
        <v>42</v>
      </c>
      <c r="S46" s="73">
        <v>534</v>
      </c>
      <c r="T46" s="73"/>
      <c r="U46" s="84">
        <v>4989.13</v>
      </c>
      <c r="V46" s="73">
        <f t="shared" si="7"/>
        <v>-10.869999999999891</v>
      </c>
      <c r="X46" s="75">
        <v>42</v>
      </c>
      <c r="Y46" s="75">
        <v>474.24</v>
      </c>
      <c r="Z46" s="75">
        <v>4917.03</v>
      </c>
      <c r="AA46" s="75">
        <f t="shared" si="9"/>
        <v>-82.970000000000255</v>
      </c>
      <c r="AB46" s="75"/>
      <c r="AC46" s="75">
        <v>4610.0600000000004</v>
      </c>
      <c r="AD46" s="75">
        <f t="shared" si="10"/>
        <v>-389.9399999999996</v>
      </c>
      <c r="AK46" s="84">
        <v>42</v>
      </c>
      <c r="AL46" s="84">
        <v>1001.2</v>
      </c>
      <c r="AM46" s="84"/>
      <c r="AN46" s="88">
        <v>4546.38</v>
      </c>
      <c r="AO46" s="84">
        <f t="shared" si="8"/>
        <v>-453.61999999999989</v>
      </c>
      <c r="AV46" s="81">
        <v>42</v>
      </c>
      <c r="AW46" s="81">
        <v>570.29</v>
      </c>
      <c r="AX46" s="81">
        <v>4993.76</v>
      </c>
      <c r="AY46" s="81">
        <f t="shared" si="20"/>
        <v>-6.2399999999997817</v>
      </c>
      <c r="AZ46" s="81">
        <v>5015.01</v>
      </c>
      <c r="BA46" s="81">
        <f t="shared" si="12"/>
        <v>15.010000000000218</v>
      </c>
      <c r="BM46" s="91">
        <v>42</v>
      </c>
      <c r="BN46" s="91">
        <v>276.29000000000002</v>
      </c>
      <c r="BO46" s="91"/>
      <c r="BP46" s="91">
        <v>4751.28</v>
      </c>
      <c r="BQ46" s="91">
        <f t="shared" si="18"/>
        <v>-248.72000000000025</v>
      </c>
      <c r="BS46" s="52"/>
      <c r="BT46" s="93">
        <v>42</v>
      </c>
      <c r="BU46" s="93">
        <v>4614.9399999999996</v>
      </c>
      <c r="BV46" s="93">
        <f t="shared" si="1"/>
        <v>-385.0600000000004</v>
      </c>
      <c r="BW46" s="99"/>
      <c r="BX46" s="93">
        <v>42</v>
      </c>
      <c r="BY46" s="93">
        <v>5224.29</v>
      </c>
      <c r="BZ46" s="95">
        <f t="shared" si="2"/>
        <v>224.28999999999996</v>
      </c>
      <c r="CB46" s="93">
        <v>42</v>
      </c>
      <c r="CC46" s="93">
        <v>5165.58</v>
      </c>
      <c r="CD46" s="93">
        <f t="shared" si="13"/>
        <v>165.57999999999993</v>
      </c>
      <c r="CF46" s="95">
        <v>42</v>
      </c>
      <c r="CG46" s="95">
        <v>5249.6</v>
      </c>
      <c r="CH46" s="95">
        <f t="shared" si="14"/>
        <v>249.60000000000036</v>
      </c>
      <c r="CJ46" s="100">
        <v>42</v>
      </c>
      <c r="CK46" s="100">
        <v>5005.22</v>
      </c>
      <c r="CL46" s="100">
        <f t="shared" si="17"/>
        <v>5.2200000000002547</v>
      </c>
      <c r="CN46" s="100">
        <v>42</v>
      </c>
      <c r="CO46" s="100">
        <v>4748.58</v>
      </c>
      <c r="CP46" s="100">
        <f t="shared" si="6"/>
        <v>-251.42000000000007</v>
      </c>
    </row>
    <row r="47" spans="1:94" x14ac:dyDescent="0.25">
      <c r="A47" s="19">
        <v>43</v>
      </c>
      <c r="B47" s="74">
        <v>489.1</v>
      </c>
      <c r="C47" s="74">
        <v>5061.3100000000004</v>
      </c>
      <c r="D47" s="74">
        <f t="shared" si="19"/>
        <v>61.3100000000004</v>
      </c>
      <c r="E47" s="74">
        <v>5161.6099999999997</v>
      </c>
      <c r="F47" s="74">
        <f t="shared" si="16"/>
        <v>161.60999999999967</v>
      </c>
      <c r="H47" s="19">
        <v>43</v>
      </c>
      <c r="I47" s="74"/>
      <c r="J47" s="74"/>
      <c r="K47" s="74"/>
      <c r="M47" s="74">
        <v>43</v>
      </c>
      <c r="N47" s="74"/>
      <c r="O47" s="74"/>
      <c r="P47" s="74"/>
      <c r="R47" s="19">
        <v>43</v>
      </c>
      <c r="S47" s="74">
        <v>453.39</v>
      </c>
      <c r="T47" s="74"/>
      <c r="U47" s="85">
        <v>5000</v>
      </c>
      <c r="V47" s="74">
        <f t="shared" si="7"/>
        <v>0</v>
      </c>
      <c r="X47" s="19">
        <v>43</v>
      </c>
      <c r="Y47" s="76">
        <v>531.79</v>
      </c>
      <c r="Z47" s="76">
        <v>4938</v>
      </c>
      <c r="AA47" s="76">
        <f t="shared" si="9"/>
        <v>-62</v>
      </c>
      <c r="AB47" s="76"/>
      <c r="AC47" s="76">
        <v>5170.57</v>
      </c>
      <c r="AD47" s="76">
        <f t="shared" si="10"/>
        <v>170.56999999999971</v>
      </c>
      <c r="AK47" s="19">
        <v>43</v>
      </c>
      <c r="AL47" s="85">
        <v>1147.29</v>
      </c>
      <c r="AM47" s="85"/>
      <c r="AN47" s="89">
        <v>5080.8</v>
      </c>
      <c r="AO47" s="85">
        <f t="shared" si="8"/>
        <v>80.800000000000182</v>
      </c>
      <c r="AV47" s="19">
        <v>43</v>
      </c>
      <c r="AW47" s="82">
        <v>892.29</v>
      </c>
      <c r="AX47" s="82">
        <v>5070.8599999999997</v>
      </c>
      <c r="AY47" s="82">
        <f t="shared" si="20"/>
        <v>70.859999999999673</v>
      </c>
      <c r="AZ47" s="82">
        <v>4792.66</v>
      </c>
      <c r="BA47" s="82">
        <f t="shared" si="12"/>
        <v>-207.34000000000015</v>
      </c>
      <c r="BM47" s="19">
        <v>43</v>
      </c>
      <c r="BN47" s="92">
        <v>601.6</v>
      </c>
      <c r="BO47" s="92"/>
      <c r="BP47" s="92">
        <v>5099.63</v>
      </c>
      <c r="BQ47" s="92">
        <f t="shared" si="18"/>
        <v>99.630000000000109</v>
      </c>
      <c r="BS47" s="52"/>
      <c r="BT47" s="19">
        <v>43</v>
      </c>
      <c r="BU47" s="94">
        <v>5000</v>
      </c>
      <c r="BV47" s="94">
        <f t="shared" si="1"/>
        <v>0</v>
      </c>
      <c r="BX47" s="19">
        <v>43</v>
      </c>
      <c r="BY47" s="94">
        <v>5000</v>
      </c>
      <c r="BZ47" s="96">
        <f t="shared" si="2"/>
        <v>0</v>
      </c>
      <c r="CB47" s="19">
        <v>43</v>
      </c>
      <c r="CC47" s="94">
        <v>4987.3999999999996</v>
      </c>
      <c r="CD47" s="94">
        <f t="shared" si="13"/>
        <v>-12.600000000000364</v>
      </c>
      <c r="CF47" s="19">
        <v>43</v>
      </c>
      <c r="CG47" s="96">
        <v>5036.24</v>
      </c>
      <c r="CH47" s="96">
        <f t="shared" si="14"/>
        <v>36.239999999999782</v>
      </c>
      <c r="CJ47" s="19">
        <v>43</v>
      </c>
      <c r="CK47" s="101">
        <v>5064.22</v>
      </c>
      <c r="CL47" s="101">
        <f t="shared" si="17"/>
        <v>64.220000000000255</v>
      </c>
      <c r="CN47" s="19">
        <v>43</v>
      </c>
      <c r="CO47" s="101">
        <v>4741.42</v>
      </c>
      <c r="CP47" s="101">
        <f t="shared" si="6"/>
        <v>-258.57999999999993</v>
      </c>
    </row>
    <row r="48" spans="1:94" x14ac:dyDescent="0.25">
      <c r="A48" s="73">
        <v>44</v>
      </c>
      <c r="B48" s="73">
        <v>529.79</v>
      </c>
      <c r="C48" s="73">
        <v>4831.91</v>
      </c>
      <c r="D48" s="73">
        <f t="shared" si="19"/>
        <v>-168.09000000000015</v>
      </c>
      <c r="E48" s="73">
        <v>5026.7299999999996</v>
      </c>
      <c r="F48" s="73">
        <f t="shared" si="16"/>
        <v>26.729999999999563</v>
      </c>
      <c r="H48" s="73">
        <v>44</v>
      </c>
      <c r="I48" s="73"/>
      <c r="J48" s="73"/>
      <c r="K48" s="73"/>
      <c r="M48" s="73">
        <v>44</v>
      </c>
      <c r="N48" s="73"/>
      <c r="O48" s="73"/>
      <c r="P48" s="73"/>
      <c r="R48" s="73">
        <v>44</v>
      </c>
      <c r="S48" s="73">
        <v>453.39</v>
      </c>
      <c r="T48" s="73"/>
      <c r="U48" s="84">
        <v>5000</v>
      </c>
      <c r="V48" s="73">
        <f t="shared" si="7"/>
        <v>0</v>
      </c>
      <c r="X48" s="75">
        <v>44</v>
      </c>
      <c r="Y48" s="75">
        <v>230.14</v>
      </c>
      <c r="Z48" s="75">
        <v>4938.6400000000003</v>
      </c>
      <c r="AA48" s="75">
        <f t="shared" si="9"/>
        <v>-61.359999999999673</v>
      </c>
      <c r="AB48" s="75"/>
      <c r="AC48" s="75">
        <v>5064.54</v>
      </c>
      <c r="AD48" s="75">
        <f t="shared" si="10"/>
        <v>64.539999999999964</v>
      </c>
      <c r="AK48" s="84">
        <v>44</v>
      </c>
      <c r="AL48" s="84">
        <v>820.89</v>
      </c>
      <c r="AM48" s="84"/>
      <c r="AN48" s="88">
        <v>4776.8599999999997</v>
      </c>
      <c r="AO48" s="84">
        <f t="shared" si="8"/>
        <v>-223.14000000000033</v>
      </c>
      <c r="AV48" s="81">
        <v>44</v>
      </c>
      <c r="AW48" s="81">
        <v>928.89</v>
      </c>
      <c r="AX48" s="81">
        <v>4964.04</v>
      </c>
      <c r="AY48" s="81">
        <f t="shared" si="20"/>
        <v>-35.960000000000036</v>
      </c>
      <c r="AZ48" s="81">
        <v>4898.57</v>
      </c>
      <c r="BA48" s="81">
        <f t="shared" si="12"/>
        <v>-101.43000000000029</v>
      </c>
      <c r="BM48" s="91">
        <v>44</v>
      </c>
      <c r="BN48" s="91">
        <v>641.5</v>
      </c>
      <c r="BO48" s="91"/>
      <c r="BP48" s="91">
        <v>5166.01</v>
      </c>
      <c r="BQ48" s="91">
        <f t="shared" si="18"/>
        <v>166.01000000000022</v>
      </c>
      <c r="BS48" s="52"/>
      <c r="BT48" s="93">
        <v>44</v>
      </c>
      <c r="BU48" s="93">
        <v>5000</v>
      </c>
      <c r="BV48" s="93">
        <f t="shared" si="1"/>
        <v>0</v>
      </c>
      <c r="BX48" s="93">
        <v>44</v>
      </c>
      <c r="BY48" s="93">
        <v>5000</v>
      </c>
      <c r="BZ48" s="95">
        <f t="shared" si="2"/>
        <v>0</v>
      </c>
      <c r="CB48" s="93">
        <v>44</v>
      </c>
      <c r="CC48" s="93">
        <v>4908.5200000000004</v>
      </c>
      <c r="CD48" s="93">
        <f t="shared" si="13"/>
        <v>-91.479999999999563</v>
      </c>
      <c r="CF48" s="95">
        <v>44</v>
      </c>
      <c r="CG48" s="95">
        <v>4968.32</v>
      </c>
      <c r="CH48" s="95">
        <f t="shared" si="14"/>
        <v>-31.680000000000291</v>
      </c>
      <c r="CJ48" s="100">
        <v>44</v>
      </c>
      <c r="CK48" s="100">
        <v>4980.22</v>
      </c>
      <c r="CL48" s="100">
        <f t="shared" si="17"/>
        <v>-19.779999999999745</v>
      </c>
      <c r="CN48" s="100">
        <v>44</v>
      </c>
      <c r="CO48" s="100">
        <v>5277.5</v>
      </c>
      <c r="CP48" s="100">
        <f t="shared" si="6"/>
        <v>277.5</v>
      </c>
    </row>
    <row r="49" spans="1:94" x14ac:dyDescent="0.25">
      <c r="A49" s="19">
        <v>45</v>
      </c>
      <c r="B49" s="74">
        <v>512.89</v>
      </c>
      <c r="C49" s="74">
        <v>4929.22</v>
      </c>
      <c r="D49" s="74">
        <f t="shared" si="19"/>
        <v>-70.779999999999745</v>
      </c>
      <c r="E49" s="74">
        <v>5010.71</v>
      </c>
      <c r="F49" s="74">
        <f t="shared" si="16"/>
        <v>10.710000000000036</v>
      </c>
      <c r="H49" s="19">
        <v>45</v>
      </c>
      <c r="I49" s="74"/>
      <c r="J49" s="74"/>
      <c r="K49" s="74"/>
      <c r="M49" s="74">
        <v>45</v>
      </c>
      <c r="N49" s="74"/>
      <c r="O49" s="74"/>
      <c r="P49" s="74"/>
      <c r="R49" s="19">
        <v>45</v>
      </c>
      <c r="S49" s="74">
        <v>446.2</v>
      </c>
      <c r="T49" s="74"/>
      <c r="U49" s="85">
        <v>5318.61</v>
      </c>
      <c r="V49" s="74">
        <f t="shared" si="7"/>
        <v>318.60999999999967</v>
      </c>
      <c r="X49" s="19">
        <v>45</v>
      </c>
      <c r="Y49" s="76">
        <v>520.20000000000005</v>
      </c>
      <c r="Z49" s="76">
        <v>5036.05</v>
      </c>
      <c r="AA49" s="76">
        <f t="shared" si="9"/>
        <v>36.050000000000182</v>
      </c>
      <c r="AB49" s="76"/>
      <c r="AC49" s="76">
        <v>5094.6000000000004</v>
      </c>
      <c r="AD49" s="76">
        <f t="shared" si="10"/>
        <v>94.600000000000364</v>
      </c>
      <c r="AK49" s="19">
        <v>45</v>
      </c>
      <c r="AL49" s="85">
        <v>703.89</v>
      </c>
      <c r="AM49" s="85"/>
      <c r="AN49" s="89">
        <v>5000</v>
      </c>
      <c r="AO49" s="85">
        <f t="shared" si="8"/>
        <v>0</v>
      </c>
      <c r="AV49" s="19">
        <v>45</v>
      </c>
      <c r="AW49" s="82">
        <v>670.79</v>
      </c>
      <c r="AX49" s="82">
        <v>4909.5200000000004</v>
      </c>
      <c r="AY49" s="82">
        <f t="shared" si="20"/>
        <v>-90.479999999999563</v>
      </c>
      <c r="AZ49" s="82">
        <v>4970.2</v>
      </c>
      <c r="BA49" s="82">
        <f t="shared" si="12"/>
        <v>-29.800000000000182</v>
      </c>
      <c r="BM49" s="19">
        <v>45</v>
      </c>
      <c r="BN49" s="92">
        <v>441.39</v>
      </c>
      <c r="BO49" s="92"/>
      <c r="BP49" s="92">
        <v>4856.88</v>
      </c>
      <c r="BQ49" s="92">
        <f t="shared" si="18"/>
        <v>-143.11999999999989</v>
      </c>
      <c r="BS49" s="52"/>
      <c r="BT49" s="19">
        <v>45</v>
      </c>
      <c r="BU49" s="94">
        <v>5040.62</v>
      </c>
      <c r="BV49" s="94">
        <f t="shared" si="1"/>
        <v>40.619999999999891</v>
      </c>
      <c r="BX49" s="19">
        <v>45</v>
      </c>
      <c r="BY49" s="94">
        <v>5010.76</v>
      </c>
      <c r="BZ49" s="96">
        <f t="shared" si="2"/>
        <v>10.760000000000218</v>
      </c>
      <c r="CB49" s="19">
        <v>45</v>
      </c>
      <c r="CC49" s="94">
        <v>5276</v>
      </c>
      <c r="CD49" s="94">
        <f t="shared" si="13"/>
        <v>276</v>
      </c>
      <c r="CF49" s="19">
        <v>45</v>
      </c>
      <c r="CG49" s="96">
        <v>4900.1000000000004</v>
      </c>
      <c r="CH49" s="96">
        <f t="shared" si="14"/>
        <v>-99.899999999999636</v>
      </c>
      <c r="CJ49" s="19">
        <v>45</v>
      </c>
      <c r="CK49" s="101">
        <v>4957.3999999999996</v>
      </c>
      <c r="CL49" s="101">
        <f t="shared" si="17"/>
        <v>-42.600000000000364</v>
      </c>
      <c r="CN49" s="19">
        <v>45</v>
      </c>
      <c r="CO49" s="101">
        <v>5168.72</v>
      </c>
      <c r="CP49" s="101">
        <f t="shared" si="6"/>
        <v>168.72000000000025</v>
      </c>
    </row>
    <row r="50" spans="1:94" x14ac:dyDescent="0.25">
      <c r="A50" s="73">
        <v>46</v>
      </c>
      <c r="B50" s="73">
        <v>297.39</v>
      </c>
      <c r="C50" s="73">
        <v>4938.8100000000004</v>
      </c>
      <c r="D50" s="73">
        <f t="shared" si="19"/>
        <v>-61.1899999999996</v>
      </c>
      <c r="E50" s="73">
        <v>5106.3</v>
      </c>
      <c r="F50" s="73">
        <f t="shared" si="16"/>
        <v>106.30000000000018</v>
      </c>
      <c r="H50" s="73">
        <v>46</v>
      </c>
      <c r="I50" s="73"/>
      <c r="J50" s="73"/>
      <c r="K50" s="73"/>
      <c r="M50" s="73">
        <v>46</v>
      </c>
      <c r="N50" s="73"/>
      <c r="O50" s="73"/>
      <c r="P50" s="73"/>
      <c r="R50" s="73">
        <v>46</v>
      </c>
      <c r="S50" s="73">
        <v>115.79</v>
      </c>
      <c r="T50" s="73"/>
      <c r="U50" s="84">
        <v>4758.83</v>
      </c>
      <c r="V50" s="73">
        <f t="shared" si="7"/>
        <v>-241.17000000000007</v>
      </c>
      <c r="X50" s="75">
        <v>46</v>
      </c>
      <c r="Y50" s="75">
        <v>286.42</v>
      </c>
      <c r="Z50" s="75">
        <v>4903.68</v>
      </c>
      <c r="AA50" s="75">
        <f t="shared" si="9"/>
        <v>-96.319999999999709</v>
      </c>
      <c r="AB50" s="75"/>
      <c r="AC50" s="75">
        <v>5206.42</v>
      </c>
      <c r="AD50" s="75">
        <f t="shared" si="10"/>
        <v>206.42000000000007</v>
      </c>
      <c r="AK50" s="84">
        <v>46</v>
      </c>
      <c r="AL50" s="84">
        <v>703.89</v>
      </c>
      <c r="AM50" s="84"/>
      <c r="AN50" s="88">
        <v>5000</v>
      </c>
      <c r="AO50" s="84">
        <f t="shared" si="8"/>
        <v>0</v>
      </c>
      <c r="AV50" s="81">
        <v>46</v>
      </c>
      <c r="AW50" s="81">
        <v>626.39</v>
      </c>
      <c r="AX50" s="81">
        <v>4935.2</v>
      </c>
      <c r="AY50" s="81">
        <f t="shared" si="20"/>
        <v>-64.800000000000182</v>
      </c>
      <c r="AZ50" s="81">
        <v>4929.47</v>
      </c>
      <c r="BA50" s="81">
        <f t="shared" si="12"/>
        <v>-70.529999999999745</v>
      </c>
      <c r="BM50" s="91">
        <v>46</v>
      </c>
      <c r="BN50" s="91">
        <v>791.5</v>
      </c>
      <c r="BO50" s="91"/>
      <c r="BP50" s="91">
        <v>5039.62</v>
      </c>
      <c r="BQ50" s="91">
        <f t="shared" si="18"/>
        <v>39.619999999999891</v>
      </c>
      <c r="BS50" s="52"/>
      <c r="BT50" s="93">
        <v>46</v>
      </c>
      <c r="BU50" s="93">
        <v>5313.02</v>
      </c>
      <c r="BV50" s="93">
        <f t="shared" si="1"/>
        <v>313.02000000000044</v>
      </c>
      <c r="BW50" s="52"/>
      <c r="BX50" s="93">
        <v>46</v>
      </c>
      <c r="BY50" s="93">
        <v>4921.1400000000003</v>
      </c>
      <c r="BZ50" s="95">
        <f t="shared" si="2"/>
        <v>-78.859999999999673</v>
      </c>
      <c r="CB50" s="93">
        <v>46</v>
      </c>
      <c r="CC50" s="93">
        <v>5284.64</v>
      </c>
      <c r="CD50" s="93">
        <f t="shared" si="13"/>
        <v>284.64000000000033</v>
      </c>
      <c r="CF50" s="95">
        <v>46</v>
      </c>
      <c r="CG50" s="95">
        <v>4881.3999999999996</v>
      </c>
      <c r="CH50" s="95">
        <f t="shared" si="14"/>
        <v>-118.60000000000036</v>
      </c>
      <c r="CJ50" s="100">
        <v>46</v>
      </c>
      <c r="CK50" s="100">
        <v>5192</v>
      </c>
      <c r="CL50" s="100">
        <f t="shared" si="17"/>
        <v>192</v>
      </c>
      <c r="CN50" s="100">
        <v>46</v>
      </c>
      <c r="CO50" s="100">
        <v>4874.8999999999996</v>
      </c>
      <c r="CP50" s="100">
        <f t="shared" si="6"/>
        <v>-125.10000000000036</v>
      </c>
    </row>
    <row r="51" spans="1:94" x14ac:dyDescent="0.25">
      <c r="A51" s="19">
        <v>47</v>
      </c>
      <c r="B51" s="74">
        <v>373.5</v>
      </c>
      <c r="C51" s="74">
        <v>4994.8500000000004</v>
      </c>
      <c r="D51" s="74">
        <f t="shared" si="19"/>
        <v>-5.1499999999996362</v>
      </c>
      <c r="E51" s="74">
        <v>5424.47</v>
      </c>
      <c r="F51" s="74">
        <f t="shared" si="16"/>
        <v>424.47000000000025</v>
      </c>
      <c r="H51" s="19">
        <v>47</v>
      </c>
      <c r="I51" s="74"/>
      <c r="J51" s="74"/>
      <c r="K51" s="74"/>
      <c r="M51" s="74">
        <v>47</v>
      </c>
      <c r="N51" s="74"/>
      <c r="O51" s="74"/>
      <c r="P51" s="74"/>
      <c r="R51" s="19">
        <v>47</v>
      </c>
      <c r="S51" s="74">
        <v>489.2</v>
      </c>
      <c r="T51" s="74"/>
      <c r="U51" s="85">
        <v>5051.3599999999997</v>
      </c>
      <c r="V51" s="74">
        <f t="shared" si="7"/>
        <v>51.359999999999673</v>
      </c>
      <c r="X51" s="19">
        <v>47</v>
      </c>
      <c r="Y51" s="76">
        <v>428.21</v>
      </c>
      <c r="Z51" s="76">
        <v>4969.62</v>
      </c>
      <c r="AA51" s="76">
        <f t="shared" si="9"/>
        <v>-30.380000000000109</v>
      </c>
      <c r="AB51" s="76"/>
      <c r="AC51" s="76">
        <v>5201.25</v>
      </c>
      <c r="AD51" s="76">
        <f t="shared" si="10"/>
        <v>201.25</v>
      </c>
      <c r="AK51" s="19">
        <v>47</v>
      </c>
      <c r="AL51" s="85">
        <v>650.39</v>
      </c>
      <c r="AM51" s="85"/>
      <c r="AN51" s="89">
        <v>5265.23</v>
      </c>
      <c r="AO51" s="85">
        <f t="shared" si="8"/>
        <v>265.22999999999956</v>
      </c>
      <c r="AV51" s="19">
        <v>47</v>
      </c>
      <c r="AW51" s="82">
        <v>597.79</v>
      </c>
      <c r="AX51" s="82">
        <v>4874.04</v>
      </c>
      <c r="AY51" s="82">
        <f t="shared" si="20"/>
        <v>-125.96000000000004</v>
      </c>
      <c r="AZ51" s="82">
        <v>5235.3599999999997</v>
      </c>
      <c r="BA51" s="82">
        <f t="shared" si="12"/>
        <v>235.35999999999967</v>
      </c>
      <c r="BM51" s="19">
        <v>47</v>
      </c>
      <c r="BN51" s="92">
        <v>815.5</v>
      </c>
      <c r="BO51" s="92"/>
      <c r="BP51" s="92">
        <v>4958.63</v>
      </c>
      <c r="BQ51" s="92">
        <f t="shared" si="18"/>
        <v>-41.369999999999891</v>
      </c>
      <c r="BS51" s="52"/>
      <c r="BT51" s="19">
        <v>47</v>
      </c>
      <c r="BU51" s="94">
        <v>5268.88</v>
      </c>
      <c r="BV51" s="94">
        <f t="shared" si="1"/>
        <v>268.88000000000011</v>
      </c>
      <c r="BW51" s="52"/>
      <c r="BX51" s="19">
        <v>47</v>
      </c>
      <c r="BY51" s="94">
        <v>4908.88</v>
      </c>
      <c r="BZ51" s="96">
        <f t="shared" si="2"/>
        <v>-91.119999999999891</v>
      </c>
      <c r="CB51" s="19">
        <v>47</v>
      </c>
      <c r="CC51" s="94">
        <v>4987.3999999999996</v>
      </c>
      <c r="CD51" s="94">
        <f t="shared" si="13"/>
        <v>-12.600000000000364</v>
      </c>
      <c r="CF51" s="19">
        <v>47</v>
      </c>
      <c r="CG51" s="96">
        <v>5036.24</v>
      </c>
      <c r="CH51" s="96">
        <f t="shared" si="14"/>
        <v>36.239999999999782</v>
      </c>
      <c r="CJ51" s="19">
        <v>47</v>
      </c>
      <c r="CK51" s="101">
        <v>4987.5</v>
      </c>
      <c r="CL51" s="101">
        <f t="shared" si="17"/>
        <v>-12.5</v>
      </c>
      <c r="CN51" s="19">
        <v>47</v>
      </c>
      <c r="CO51" s="101">
        <v>4937.92</v>
      </c>
      <c r="CP51" s="101">
        <f t="shared" si="6"/>
        <v>-62.079999999999927</v>
      </c>
    </row>
    <row r="52" spans="1:94" x14ac:dyDescent="0.25">
      <c r="A52" s="73">
        <v>48</v>
      </c>
      <c r="B52" s="73">
        <v>519.6</v>
      </c>
      <c r="C52" s="73">
        <v>5259.37</v>
      </c>
      <c r="D52" s="73">
        <f t="shared" si="19"/>
        <v>259.36999999999989</v>
      </c>
      <c r="E52" s="73">
        <v>4802.21</v>
      </c>
      <c r="F52" s="73">
        <f t="shared" si="16"/>
        <v>-197.78999999999996</v>
      </c>
      <c r="H52" s="73">
        <v>48</v>
      </c>
      <c r="I52" s="73"/>
      <c r="J52" s="73"/>
      <c r="K52" s="73"/>
      <c r="M52" s="73">
        <v>48</v>
      </c>
      <c r="N52" s="73"/>
      <c r="O52" s="73"/>
      <c r="P52" s="73"/>
      <c r="R52" s="73">
        <v>48</v>
      </c>
      <c r="S52" s="73">
        <v>418.89</v>
      </c>
      <c r="T52" s="73"/>
      <c r="U52" s="84">
        <v>5102.1099999999997</v>
      </c>
      <c r="V52" s="73">
        <f t="shared" si="7"/>
        <v>102.10999999999967</v>
      </c>
      <c r="X52" s="75">
        <v>48</v>
      </c>
      <c r="Y52" s="75">
        <v>320.5</v>
      </c>
      <c r="Z52" s="75">
        <v>4927.28</v>
      </c>
      <c r="AA52" s="75">
        <f t="shared" si="9"/>
        <v>-72.720000000000255</v>
      </c>
      <c r="AB52" s="75"/>
      <c r="AC52" s="75">
        <v>5108.9799999999996</v>
      </c>
      <c r="AD52" s="75">
        <f t="shared" si="10"/>
        <v>108.97999999999956</v>
      </c>
      <c r="AK52" s="84">
        <v>48</v>
      </c>
      <c r="AL52" s="84">
        <v>676.89</v>
      </c>
      <c r="AM52" s="84"/>
      <c r="AN52" s="88">
        <v>5042.41</v>
      </c>
      <c r="AO52" s="84">
        <f t="shared" si="8"/>
        <v>42.409999999999854</v>
      </c>
      <c r="AV52" s="81">
        <v>48</v>
      </c>
      <c r="AW52" s="81">
        <v>619.20000000000005</v>
      </c>
      <c r="AX52" s="81">
        <v>5366.3</v>
      </c>
      <c r="AY52" s="81">
        <f t="shared" si="20"/>
        <v>366.30000000000018</v>
      </c>
      <c r="AZ52" s="81">
        <v>4929.37</v>
      </c>
      <c r="BA52" s="81">
        <f t="shared" si="12"/>
        <v>-70.630000000000109</v>
      </c>
      <c r="BM52" s="91">
        <v>48</v>
      </c>
      <c r="BN52" s="91">
        <v>656.5</v>
      </c>
      <c r="BO52" s="91"/>
      <c r="BP52" s="91">
        <v>4969.18</v>
      </c>
      <c r="BQ52" s="91">
        <f t="shared" si="18"/>
        <v>-30.819999999999709</v>
      </c>
      <c r="BS52" s="52"/>
      <c r="BT52" s="93">
        <v>48</v>
      </c>
      <c r="BU52" s="93">
        <v>4779.82</v>
      </c>
      <c r="BV52" s="93">
        <f t="shared" si="1"/>
        <v>-220.18000000000029</v>
      </c>
      <c r="BW52" s="99"/>
      <c r="BX52" s="93">
        <v>48</v>
      </c>
      <c r="BY52" s="93">
        <v>5311.43</v>
      </c>
      <c r="BZ52" s="95">
        <f t="shared" si="2"/>
        <v>311.43000000000029</v>
      </c>
      <c r="CB52" s="93">
        <v>48</v>
      </c>
      <c r="CC52" s="93">
        <v>4948.0200000000004</v>
      </c>
      <c r="CD52" s="93">
        <f t="shared" si="13"/>
        <v>-51.979999999999563</v>
      </c>
      <c r="CF52" s="95">
        <v>48</v>
      </c>
      <c r="CG52" s="95">
        <v>4985.42</v>
      </c>
      <c r="CH52" s="95">
        <f t="shared" si="14"/>
        <v>-14.579999999999927</v>
      </c>
      <c r="CJ52" s="100">
        <v>48</v>
      </c>
      <c r="CK52" s="100">
        <v>5280.6</v>
      </c>
      <c r="CL52" s="100">
        <f t="shared" si="17"/>
        <v>280.60000000000036</v>
      </c>
      <c r="CN52" s="100">
        <v>48</v>
      </c>
      <c r="CO52" s="100">
        <v>4932.84</v>
      </c>
      <c r="CP52" s="100">
        <f t="shared" si="6"/>
        <v>-67.159999999999854</v>
      </c>
    </row>
    <row r="53" spans="1:94" x14ac:dyDescent="0.25">
      <c r="A53" s="19">
        <v>49</v>
      </c>
      <c r="B53" s="74">
        <v>341.2</v>
      </c>
      <c r="C53" s="74">
        <v>5000</v>
      </c>
      <c r="D53" s="74">
        <f t="shared" si="19"/>
        <v>0</v>
      </c>
      <c r="E53" s="74">
        <v>5000</v>
      </c>
      <c r="F53" s="74">
        <f t="shared" si="16"/>
        <v>0</v>
      </c>
      <c r="H53" s="19">
        <v>49</v>
      </c>
      <c r="I53" s="74"/>
      <c r="J53" s="74"/>
      <c r="K53" s="74"/>
      <c r="M53" s="74">
        <v>49</v>
      </c>
      <c r="N53" s="74"/>
      <c r="O53" s="74"/>
      <c r="P53" s="74"/>
      <c r="R53" s="19">
        <v>49</v>
      </c>
      <c r="S53" s="74">
        <v>483.1</v>
      </c>
      <c r="T53" s="74"/>
      <c r="U53" s="85">
        <v>5038.29</v>
      </c>
      <c r="V53" s="74">
        <f t="shared" si="7"/>
        <v>38.289999999999964</v>
      </c>
      <c r="X53" s="19">
        <v>49</v>
      </c>
      <c r="Y53" s="76">
        <v>200</v>
      </c>
      <c r="Z53" s="76">
        <v>4974.22</v>
      </c>
      <c r="AA53" s="76">
        <f t="shared" si="9"/>
        <v>-25.779999999999745</v>
      </c>
      <c r="AB53" s="76"/>
      <c r="AC53" s="76">
        <v>5002.96</v>
      </c>
      <c r="AD53" s="76">
        <f t="shared" si="10"/>
        <v>2.9600000000000364</v>
      </c>
      <c r="AK53" s="19">
        <v>49</v>
      </c>
      <c r="AL53" s="85">
        <v>765.6</v>
      </c>
      <c r="AM53" s="85"/>
      <c r="AN53" s="89">
        <v>4985.3999999999996</v>
      </c>
      <c r="AO53" s="85">
        <f t="shared" si="8"/>
        <v>-14.600000000000364</v>
      </c>
      <c r="AV53" s="19">
        <v>49</v>
      </c>
      <c r="AW53" s="82">
        <v>614.6</v>
      </c>
      <c r="AX53" s="82">
        <v>4977.08</v>
      </c>
      <c r="AY53" s="82">
        <f t="shared" si="20"/>
        <v>-22.920000000000073</v>
      </c>
      <c r="AZ53" s="82">
        <v>5029.41</v>
      </c>
      <c r="BA53" s="82">
        <f t="shared" si="12"/>
        <v>29.409999999999854</v>
      </c>
      <c r="BM53" s="19">
        <v>49</v>
      </c>
      <c r="BN53" s="92">
        <v>861.2</v>
      </c>
      <c r="BO53" s="92"/>
      <c r="BP53" s="92">
        <v>5036.99</v>
      </c>
      <c r="BQ53" s="92">
        <f t="shared" si="18"/>
        <v>36.989999999999782</v>
      </c>
      <c r="BS53" s="52"/>
      <c r="BT53" s="19">
        <v>49</v>
      </c>
      <c r="BU53" s="94">
        <v>4907.5</v>
      </c>
      <c r="BV53" s="94">
        <f t="shared" si="1"/>
        <v>-92.5</v>
      </c>
      <c r="BX53" s="19">
        <v>49</v>
      </c>
      <c r="BY53" s="94">
        <v>5005.34</v>
      </c>
      <c r="BZ53" s="96">
        <f t="shared" si="2"/>
        <v>5.3400000000001455</v>
      </c>
      <c r="CB53" s="19">
        <v>49</v>
      </c>
      <c r="CC53" s="94">
        <v>5292.28</v>
      </c>
      <c r="CD53" s="94">
        <f t="shared" si="13"/>
        <v>292.27999999999975</v>
      </c>
      <c r="CF53" s="19">
        <v>49</v>
      </c>
      <c r="CG53" s="96">
        <v>4910.5200000000004</v>
      </c>
      <c r="CH53" s="96">
        <f t="shared" si="14"/>
        <v>-89.479999999999563</v>
      </c>
      <c r="CJ53" s="19">
        <v>49</v>
      </c>
      <c r="CK53" s="101">
        <v>5254.34</v>
      </c>
      <c r="CL53" s="101">
        <f t="shared" si="17"/>
        <v>254.34000000000015</v>
      </c>
      <c r="CN53" s="19">
        <v>49</v>
      </c>
      <c r="CO53" s="101">
        <v>5099.8999999999996</v>
      </c>
      <c r="CP53" s="101">
        <f t="shared" si="6"/>
        <v>99.899999999999636</v>
      </c>
    </row>
    <row r="54" spans="1:94" x14ac:dyDescent="0.25">
      <c r="A54" s="73">
        <v>50</v>
      </c>
      <c r="B54" s="73">
        <v>554.39</v>
      </c>
      <c r="C54" s="73">
        <v>5121.8900000000003</v>
      </c>
      <c r="D54" s="73">
        <f t="shared" si="19"/>
        <v>121.89000000000033</v>
      </c>
      <c r="E54" s="73">
        <v>5200.7299999999996</v>
      </c>
      <c r="F54" s="73">
        <f t="shared" si="16"/>
        <v>200.72999999999956</v>
      </c>
      <c r="G54" t="s">
        <v>990</v>
      </c>
      <c r="H54" s="73">
        <v>50</v>
      </c>
      <c r="I54" s="73"/>
      <c r="J54" s="73"/>
      <c r="K54" s="73"/>
      <c r="M54" s="73">
        <v>50</v>
      </c>
      <c r="N54" s="73"/>
      <c r="O54" s="73"/>
      <c r="P54" s="73"/>
      <c r="R54" s="73">
        <v>50</v>
      </c>
      <c r="S54" s="73">
        <v>520.6</v>
      </c>
      <c r="T54" s="73"/>
      <c r="U54" s="84">
        <v>5458.45</v>
      </c>
      <c r="V54" s="73">
        <f t="shared" si="7"/>
        <v>458.44999999999982</v>
      </c>
      <c r="W54" t="s">
        <v>995</v>
      </c>
      <c r="X54" s="75">
        <v>50</v>
      </c>
      <c r="Y54" s="75">
        <v>129.38999999999999</v>
      </c>
      <c r="Z54" s="75">
        <v>5100.03</v>
      </c>
      <c r="AA54" s="75">
        <f t="shared" si="9"/>
        <v>100.02999999999975</v>
      </c>
      <c r="AB54" s="75"/>
      <c r="AC54" s="75">
        <v>4449.68</v>
      </c>
      <c r="AD54" s="75">
        <f t="shared" si="10"/>
        <v>-550.31999999999971</v>
      </c>
      <c r="AK54" s="84">
        <v>50</v>
      </c>
      <c r="AL54" s="84">
        <v>731.39</v>
      </c>
      <c r="AM54" s="84"/>
      <c r="AN54" s="88">
        <v>5201.25</v>
      </c>
      <c r="AO54" s="84">
        <f t="shared" si="8"/>
        <v>201.25</v>
      </c>
      <c r="AV54" s="81">
        <v>50</v>
      </c>
      <c r="AW54" s="81">
        <v>667.39</v>
      </c>
      <c r="AX54" s="81">
        <v>5216.96</v>
      </c>
      <c r="AY54" s="81">
        <f t="shared" si="20"/>
        <v>216.96000000000004</v>
      </c>
      <c r="AZ54" s="81">
        <v>4898.33</v>
      </c>
      <c r="BA54" s="81">
        <f t="shared" si="12"/>
        <v>-101.67000000000007</v>
      </c>
      <c r="BB54" t="s">
        <v>994</v>
      </c>
      <c r="BM54" s="91">
        <v>50</v>
      </c>
      <c r="BN54" s="91">
        <v>570.5</v>
      </c>
      <c r="BO54" s="91"/>
      <c r="BP54" s="91">
        <v>4960.32</v>
      </c>
      <c r="BQ54" s="91">
        <f t="shared" si="18"/>
        <v>-39.680000000000291</v>
      </c>
      <c r="BS54" s="52"/>
      <c r="BT54" s="93">
        <v>50</v>
      </c>
      <c r="BU54" s="93">
        <v>4500.32</v>
      </c>
      <c r="BV54" s="93">
        <f t="shared" si="1"/>
        <v>-499.68000000000029</v>
      </c>
      <c r="BW54" s="99"/>
      <c r="BX54" s="93">
        <v>50</v>
      </c>
      <c r="BY54" s="93">
        <v>5099.1099999999997</v>
      </c>
      <c r="BZ54" s="95">
        <f t="shared" si="2"/>
        <v>99.109999999999673</v>
      </c>
      <c r="CB54" s="93">
        <v>50</v>
      </c>
      <c r="CC54" s="93">
        <v>5182.74</v>
      </c>
      <c r="CD54" s="93">
        <f t="shared" si="13"/>
        <v>182.73999999999978</v>
      </c>
      <c r="CF54" s="95">
        <v>50</v>
      </c>
      <c r="CG54" s="95">
        <v>5221.9799999999996</v>
      </c>
      <c r="CH54" s="95">
        <f t="shared" si="14"/>
        <v>221.97999999999956</v>
      </c>
      <c r="CJ54" s="100">
        <v>50</v>
      </c>
      <c r="CK54" s="100">
        <v>5257.2</v>
      </c>
      <c r="CL54" s="100">
        <f t="shared" si="17"/>
        <v>257.19999999999982</v>
      </c>
      <c r="CN54" s="100">
        <v>50</v>
      </c>
      <c r="CO54" s="100">
        <v>4629.46</v>
      </c>
      <c r="CP54" s="100">
        <f t="shared" si="6"/>
        <v>-370.53999999999996</v>
      </c>
    </row>
    <row r="55" spans="1:94" x14ac:dyDescent="0.25">
      <c r="B55">
        <f>SUM(B5:B54)/50</f>
        <v>382.12640000000005</v>
      </c>
      <c r="C55">
        <f t="shared" ref="C55:D55" si="21">SUM(C5:C54)/50</f>
        <v>2827.9668000000006</v>
      </c>
      <c r="D55">
        <f t="shared" si="21"/>
        <v>87.137200000000036</v>
      </c>
      <c r="E55">
        <f t="shared" ref="E55" si="22">SUM(E5:E54)/50</f>
        <v>2850.1416000000008</v>
      </c>
      <c r="F55">
        <f t="shared" ref="F55" si="23">SUM(F5:F54)/50</f>
        <v>80.904399999999995</v>
      </c>
      <c r="M55" t="s">
        <v>515</v>
      </c>
      <c r="S55">
        <f>AVERAGE(S5:S54)</f>
        <v>486.46559999999988</v>
      </c>
      <c r="T55">
        <f>AVERAGE(T5:T54)</f>
        <v>68.346000000000004</v>
      </c>
      <c r="U55">
        <f>AVERAGE(U5:U54)</f>
        <v>5083.8890000000001</v>
      </c>
      <c r="V55">
        <f>AVERAGE(V5:V54)</f>
        <v>93.082799999999935</v>
      </c>
      <c r="Y55">
        <v>418.2</v>
      </c>
      <c r="Z55" s="83">
        <v>4866.4399999999996</v>
      </c>
      <c r="AA55" s="76">
        <f t="shared" si="9"/>
        <v>-133.5600000000004</v>
      </c>
      <c r="AC55" s="83">
        <v>4814.5</v>
      </c>
      <c r="AD55" s="76">
        <f t="shared" si="10"/>
        <v>-185.5</v>
      </c>
      <c r="AL55">
        <f>AVERAGE(AL5:AL54)</f>
        <v>755.28419999999994</v>
      </c>
      <c r="AM55">
        <f t="shared" ref="AM55:AO55" si="24">AVERAGE(AM5:AM54)</f>
        <v>141.46699999999998</v>
      </c>
      <c r="AN55">
        <f t="shared" si="24"/>
        <v>4939.0202499999996</v>
      </c>
      <c r="AO55">
        <f t="shared" si="24"/>
        <v>-54.587200000000045</v>
      </c>
      <c r="AW55">
        <f>AVERAGE(AW5:AW54)</f>
        <v>665.03700000000015</v>
      </c>
      <c r="AX55">
        <f t="shared" ref="AX55:BA55" si="25">AVERAGE(AX5:AX54)</f>
        <v>5098.3559999999979</v>
      </c>
      <c r="AY55">
        <f t="shared" si="25"/>
        <v>92.756599999999978</v>
      </c>
      <c r="AZ55">
        <f t="shared" si="25"/>
        <v>4992.7257499999996</v>
      </c>
      <c r="BA55">
        <f t="shared" si="25"/>
        <v>0.15420000000003142</v>
      </c>
      <c r="BN55">
        <f>AVERAGE(BN5:BN54)</f>
        <v>745.92459999999994</v>
      </c>
      <c r="BO55" t="e">
        <f t="shared" ref="BO55:BQ55" si="26">AVERAGE(BO5:BO54)</f>
        <v>#DIV/0!</v>
      </c>
      <c r="BP55">
        <f t="shared" si="26"/>
        <v>4995.5746000000017</v>
      </c>
      <c r="BQ55">
        <f t="shared" si="26"/>
        <v>-4.4253999999999909</v>
      </c>
      <c r="BS55" s="52"/>
      <c r="BU55">
        <f t="shared" ref="BU55:BV55" si="27">AVERAGE(BU5:BU54)</f>
        <v>5015.2675999999992</v>
      </c>
      <c r="BV55">
        <f t="shared" si="27"/>
        <v>15.267599999999984</v>
      </c>
      <c r="BY55">
        <f t="shared" ref="BY55:BZ55" si="28">AVERAGE(BY5:BY54)</f>
        <v>4991.7561999999998</v>
      </c>
      <c r="BZ55">
        <f t="shared" si="28"/>
        <v>-8.2437999999999736</v>
      </c>
      <c r="CC55">
        <f t="shared" ref="CC55:CD55" si="29">AVERAGE(CC5:CC54)</f>
        <v>5132.7659999999996</v>
      </c>
      <c r="CD55">
        <f t="shared" si="29"/>
        <v>132.76599999999999</v>
      </c>
      <c r="CG55">
        <f t="shared" ref="CG55:CH55" si="30">AVERAGE(CG5:CG54)</f>
        <v>5024.2549999999992</v>
      </c>
      <c r="CH55">
        <f t="shared" si="30"/>
        <v>24.255000000000038</v>
      </c>
      <c r="CK55">
        <f t="shared" ref="CK55:CL55" si="31">AVERAGE(CK5:CK54)</f>
        <v>5136.4398000000001</v>
      </c>
      <c r="CL55">
        <f t="shared" si="31"/>
        <v>136.43980000000005</v>
      </c>
      <c r="CO55">
        <f t="shared" ref="CO55:CP55" si="32">AVERAGE(CO5:CO54)</f>
        <v>4973.6439999999993</v>
      </c>
      <c r="CP55">
        <f t="shared" si="32"/>
        <v>-26.356000000000005</v>
      </c>
    </row>
    <row r="56" spans="1:94" x14ac:dyDescent="0.25">
      <c r="Y56">
        <f>AVERAGE(Y5:Y55)</f>
        <v>368.70666666666682</v>
      </c>
      <c r="Z56">
        <f t="shared" ref="Z56:AA56" si="33">AVERAGE(Z5:Z55)</f>
        <v>4987.1412195121948</v>
      </c>
      <c r="AA56">
        <f t="shared" si="33"/>
        <v>-9.2101960784313732</v>
      </c>
      <c r="AB56">
        <f t="shared" ref="AB56" si="34">AVERAGE(AB5:AB55)</f>
        <v>4616.3614285714284</v>
      </c>
      <c r="AC56">
        <f t="shared" ref="AC56" si="35">AVERAGE(AC5:AC55)</f>
        <v>4947.3139024390239</v>
      </c>
      <c r="AD56">
        <f t="shared" ref="AD56" si="36">AVERAGE(AD5:AD55)</f>
        <v>-40.609803921568634</v>
      </c>
      <c r="AO56" t="s">
        <v>996</v>
      </c>
      <c r="BS56" s="52"/>
    </row>
    <row r="57" spans="1:94" x14ac:dyDescent="0.25">
      <c r="BS57" s="52"/>
    </row>
    <row r="58" spans="1:94" x14ac:dyDescent="0.25">
      <c r="BS58" s="52"/>
    </row>
    <row r="59" spans="1:94" x14ac:dyDescent="0.25">
      <c r="BS59" s="52"/>
    </row>
    <row r="60" spans="1:94" x14ac:dyDescent="0.25">
      <c r="BS60" s="52"/>
    </row>
    <row r="61" spans="1:94" x14ac:dyDescent="0.25">
      <c r="BS61" s="52"/>
    </row>
    <row r="62" spans="1:94" x14ac:dyDescent="0.25">
      <c r="BS62" s="52"/>
    </row>
    <row r="63" spans="1:94" x14ac:dyDescent="0.25">
      <c r="BS63" s="52"/>
    </row>
    <row r="64" spans="1:94" x14ac:dyDescent="0.25">
      <c r="BS64" s="52"/>
    </row>
    <row r="65" spans="71:71" x14ac:dyDescent="0.25">
      <c r="BS65" s="52"/>
    </row>
    <row r="66" spans="71:71" x14ac:dyDescent="0.25">
      <c r="BS66" s="52"/>
    </row>
  </sheetData>
  <mergeCells count="18">
    <mergeCell ref="A2:F2"/>
    <mergeCell ref="M2:P2"/>
    <mergeCell ref="X2:AD2"/>
    <mergeCell ref="AK2:AO2"/>
    <mergeCell ref="AV2:BA2"/>
    <mergeCell ref="H2:K2"/>
    <mergeCell ref="R2:V2"/>
    <mergeCell ref="AF2:AI2"/>
    <mergeCell ref="AQ2:AT2"/>
    <mergeCell ref="BM2:BQ2"/>
    <mergeCell ref="BH2:BK2"/>
    <mergeCell ref="CJ2:CL2"/>
    <mergeCell ref="CN2:CP2"/>
    <mergeCell ref="BC2:BF2"/>
    <mergeCell ref="CF2:CH2"/>
    <mergeCell ref="BT2:BV2"/>
    <mergeCell ref="BX2:BZ2"/>
    <mergeCell ref="CB2:CD2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23"/>
  <sheetViews>
    <sheetView tabSelected="1" topLeftCell="A55" zoomScale="85" zoomScaleNormal="85" workbookViewId="0">
      <selection activeCell="H69" sqref="H69"/>
    </sheetView>
  </sheetViews>
  <sheetFormatPr defaultRowHeight="15" x14ac:dyDescent="0.25"/>
  <cols>
    <col min="1" max="1" width="15.5703125" style="61" bestFit="1" customWidth="1"/>
    <col min="2" max="2" width="13.42578125" style="61" bestFit="1" customWidth="1"/>
    <col min="3" max="3" width="13.42578125" style="61" hidden="1" customWidth="1"/>
    <col min="4" max="4" width="15.85546875" style="61" bestFit="1" customWidth="1"/>
    <col min="5" max="5" width="15.85546875" style="61" hidden="1" customWidth="1"/>
    <col min="6" max="6" width="11.7109375" style="61" bestFit="1" customWidth="1"/>
    <col min="7" max="7" width="13.42578125" style="61" customWidth="1"/>
    <col min="8" max="8" width="15.5703125" style="61" bestFit="1" customWidth="1"/>
    <col min="9" max="9" width="13.42578125" style="61" bestFit="1" customWidth="1"/>
    <col min="10" max="11" width="15.85546875" style="61" hidden="1" customWidth="1"/>
    <col min="12" max="12" width="11.7109375" style="61" bestFit="1" customWidth="1"/>
    <col min="13" max="13" width="10.140625" style="61" bestFit="1" customWidth="1"/>
    <col min="14" max="14" width="15.5703125" style="61" bestFit="1" customWidth="1"/>
    <col min="15" max="15" width="13.42578125" style="61" bestFit="1" customWidth="1"/>
    <col min="16" max="16" width="13.42578125" style="61" hidden="1" customWidth="1"/>
    <col min="17" max="17" width="15.85546875" style="61" bestFit="1" customWidth="1"/>
    <col min="18" max="19" width="15.85546875" style="61" hidden="1" customWidth="1"/>
    <col min="20" max="20" width="11.7109375" style="61" bestFit="1" customWidth="1"/>
    <col min="21" max="21" width="9.140625" style="61"/>
    <col min="22" max="22" width="15.5703125" style="61" bestFit="1" customWidth="1"/>
    <col min="23" max="23" width="13.42578125" style="61" bestFit="1" customWidth="1"/>
    <col min="24" max="25" width="15.85546875" style="61" hidden="1" customWidth="1"/>
    <col min="26" max="26" width="11.7109375" style="61" bestFit="1" customWidth="1"/>
    <col min="27" max="27" width="9.140625" style="61"/>
    <col min="28" max="28" width="15.5703125" style="61" bestFit="1" customWidth="1"/>
    <col min="29" max="29" width="13.42578125" style="61" bestFit="1" customWidth="1"/>
    <col min="30" max="30" width="13.42578125" style="61" hidden="1" customWidth="1"/>
    <col min="31" max="31" width="15.85546875" style="61" bestFit="1" customWidth="1"/>
    <col min="32" max="32" width="15.85546875" style="61" hidden="1" customWidth="1"/>
    <col min="33" max="33" width="11.7109375" style="61" bestFit="1" customWidth="1"/>
    <col min="34" max="34" width="10.140625" style="61" bestFit="1" customWidth="1"/>
    <col min="35" max="35" width="15.5703125" style="61" bestFit="1" customWidth="1"/>
    <col min="36" max="36" width="13.42578125" style="61" bestFit="1" customWidth="1"/>
    <col min="37" max="38" width="15.85546875" style="61" hidden="1" customWidth="1"/>
    <col min="39" max="39" width="11.7109375" style="61" bestFit="1" customWidth="1"/>
    <col min="40" max="40" width="9.28515625" style="61" customWidth="1"/>
    <col min="41" max="41" width="15.5703125" style="61" bestFit="1" customWidth="1"/>
    <col min="42" max="42" width="11.140625" style="61" hidden="1" customWidth="1"/>
    <col min="43" max="43" width="11.7109375" style="61" bestFit="1" customWidth="1"/>
    <col min="44" max="44" width="9.140625" style="61"/>
    <col min="45" max="45" width="15.5703125" style="61" bestFit="1" customWidth="1"/>
    <col min="46" max="46" width="9.28515625" style="61" hidden="1" customWidth="1"/>
    <col min="47" max="47" width="11.7109375" style="61" bestFit="1" customWidth="1"/>
    <col min="48" max="48" width="9.140625" style="61"/>
    <col min="49" max="49" width="15.5703125" style="61" bestFit="1" customWidth="1"/>
    <col min="50" max="50" width="9.28515625" style="61" hidden="1" customWidth="1"/>
    <col min="51" max="51" width="11.7109375" style="61" bestFit="1" customWidth="1"/>
    <col min="52" max="52" width="9.140625" style="61"/>
    <col min="53" max="53" width="15.5703125" style="61" bestFit="1" customWidth="1"/>
    <col min="54" max="54" width="9.28515625" style="61" hidden="1" customWidth="1"/>
    <col min="55" max="55" width="11.7109375" style="61" bestFit="1" customWidth="1"/>
    <col min="56" max="56" width="9.140625" style="61"/>
    <col min="57" max="57" width="15.5703125" style="61" bestFit="1" customWidth="1"/>
    <col min="58" max="58" width="13.28515625" style="61" hidden="1" customWidth="1"/>
    <col min="59" max="59" width="11.7109375" style="61" bestFit="1" customWidth="1"/>
    <col min="60" max="60" width="9.140625" style="61"/>
    <col min="61" max="61" width="15.5703125" style="61" bestFit="1" customWidth="1"/>
    <col min="62" max="62" width="13.28515625" style="61" hidden="1" customWidth="1"/>
    <col min="63" max="63" width="11.7109375" style="61" bestFit="1" customWidth="1"/>
    <col min="64" max="64" width="9.140625" style="61"/>
    <col min="65" max="65" width="34.5703125" style="61" bestFit="1" customWidth="1"/>
    <col min="66" max="71" width="10" style="61" customWidth="1"/>
    <col min="72" max="16384" width="9.140625" style="61"/>
  </cols>
  <sheetData>
    <row r="1" spans="1:63" s="105" customFormat="1" ht="21.75" customHeight="1" x14ac:dyDescent="0.25">
      <c r="A1" s="105" t="s">
        <v>597</v>
      </c>
      <c r="B1" s="105" t="s">
        <v>598</v>
      </c>
    </row>
    <row r="2" spans="1:63" ht="35.25" customHeight="1" x14ac:dyDescent="0.25">
      <c r="A2" s="133" t="s">
        <v>59</v>
      </c>
      <c r="B2" s="133"/>
      <c r="C2" s="133"/>
      <c r="D2" s="133"/>
      <c r="E2" s="133"/>
      <c r="F2" s="133"/>
      <c r="G2" s="106"/>
      <c r="H2" s="133" t="s">
        <v>59</v>
      </c>
      <c r="I2" s="133"/>
      <c r="J2" s="133"/>
      <c r="K2" s="133"/>
      <c r="L2" s="133"/>
      <c r="M2" s="106"/>
      <c r="N2" s="133" t="s">
        <v>59</v>
      </c>
      <c r="O2" s="133"/>
      <c r="P2" s="133"/>
      <c r="Q2" s="133"/>
      <c r="R2" s="133"/>
      <c r="S2" s="133"/>
      <c r="T2" s="133"/>
      <c r="U2" s="106"/>
      <c r="V2" s="133" t="s">
        <v>59</v>
      </c>
      <c r="W2" s="133"/>
      <c r="X2" s="133"/>
      <c r="Y2" s="133"/>
      <c r="Z2" s="133"/>
      <c r="AA2" s="106"/>
      <c r="AB2" s="133" t="s">
        <v>59</v>
      </c>
      <c r="AC2" s="133"/>
      <c r="AD2" s="133"/>
      <c r="AE2" s="133"/>
      <c r="AF2" s="133"/>
      <c r="AG2" s="133"/>
      <c r="AH2" s="106"/>
      <c r="AI2" s="133" t="s">
        <v>59</v>
      </c>
      <c r="AJ2" s="133"/>
      <c r="AK2" s="133"/>
      <c r="AL2" s="133"/>
      <c r="AM2" s="133"/>
      <c r="AN2" s="106"/>
      <c r="AO2" s="133" t="s">
        <v>59</v>
      </c>
      <c r="AP2" s="133"/>
      <c r="AQ2" s="133"/>
      <c r="AS2" s="133" t="s">
        <v>59</v>
      </c>
      <c r="AT2" s="133"/>
      <c r="AU2" s="133"/>
      <c r="AW2" s="133" t="s">
        <v>59</v>
      </c>
      <c r="AX2" s="133"/>
      <c r="AY2" s="133"/>
      <c r="BA2" s="133" t="s">
        <v>59</v>
      </c>
      <c r="BB2" s="133"/>
      <c r="BC2" s="133"/>
      <c r="BE2" s="133" t="s">
        <v>59</v>
      </c>
      <c r="BF2" s="133"/>
      <c r="BG2" s="133"/>
      <c r="BI2" s="133" t="s">
        <v>59</v>
      </c>
      <c r="BJ2" s="133"/>
      <c r="BK2" s="133"/>
    </row>
    <row r="3" spans="1:63" x14ac:dyDescent="0.25">
      <c r="A3" s="67" t="s">
        <v>60</v>
      </c>
      <c r="B3" s="67" t="s">
        <v>67</v>
      </c>
      <c r="C3" s="67"/>
      <c r="D3" s="67" t="s">
        <v>61</v>
      </c>
      <c r="E3" s="67"/>
      <c r="F3" s="67" t="s">
        <v>68</v>
      </c>
      <c r="G3" s="107"/>
      <c r="H3" s="67" t="s">
        <v>60</v>
      </c>
      <c r="I3" s="67" t="s">
        <v>438</v>
      </c>
      <c r="J3" s="67" t="s">
        <v>61</v>
      </c>
      <c r="K3" s="67"/>
      <c r="L3" s="67" t="s">
        <v>68</v>
      </c>
      <c r="M3" s="108"/>
      <c r="N3" s="67" t="s">
        <v>60</v>
      </c>
      <c r="O3" s="67" t="s">
        <v>527</v>
      </c>
      <c r="P3" s="67"/>
      <c r="Q3" s="67" t="s">
        <v>61</v>
      </c>
      <c r="R3" s="67"/>
      <c r="S3" s="67"/>
      <c r="T3" s="67" t="s">
        <v>528</v>
      </c>
      <c r="U3" s="108"/>
      <c r="V3" s="67" t="s">
        <v>60</v>
      </c>
      <c r="W3" s="67" t="s">
        <v>558</v>
      </c>
      <c r="X3" s="67" t="s">
        <v>61</v>
      </c>
      <c r="Y3" s="67"/>
      <c r="Z3" s="67" t="s">
        <v>528</v>
      </c>
      <c r="AA3" s="109"/>
      <c r="AB3" s="67" t="s">
        <v>60</v>
      </c>
      <c r="AC3" s="67" t="s">
        <v>578</v>
      </c>
      <c r="AD3" s="67"/>
      <c r="AE3" s="67" t="s">
        <v>61</v>
      </c>
      <c r="AF3" s="67"/>
      <c r="AG3" s="67" t="s">
        <v>579</v>
      </c>
      <c r="AH3" s="109"/>
      <c r="AI3" s="67" t="s">
        <v>60</v>
      </c>
      <c r="AJ3" s="67" t="s">
        <v>588</v>
      </c>
      <c r="AK3" s="67" t="s">
        <v>61</v>
      </c>
      <c r="AL3" s="67"/>
      <c r="AM3" s="67" t="s">
        <v>579</v>
      </c>
      <c r="AN3" s="109"/>
      <c r="AO3" s="67" t="s">
        <v>60</v>
      </c>
      <c r="AP3" s="67" t="s">
        <v>438</v>
      </c>
      <c r="AQ3" s="67" t="s">
        <v>1001</v>
      </c>
      <c r="AS3" s="67" t="s">
        <v>60</v>
      </c>
      <c r="AT3" s="67" t="s">
        <v>438</v>
      </c>
      <c r="AU3" s="67" t="s">
        <v>1002</v>
      </c>
      <c r="AW3" s="67" t="s">
        <v>60</v>
      </c>
      <c r="AX3" s="67" t="s">
        <v>527</v>
      </c>
      <c r="AY3" s="67" t="s">
        <v>1003</v>
      </c>
      <c r="BA3" s="67" t="s">
        <v>60</v>
      </c>
      <c r="BB3" s="67" t="s">
        <v>527</v>
      </c>
      <c r="BC3" s="67" t="s">
        <v>1004</v>
      </c>
      <c r="BE3" s="67" t="s">
        <v>60</v>
      </c>
      <c r="BF3" s="67" t="s">
        <v>578</v>
      </c>
      <c r="BG3" s="67" t="s">
        <v>1005</v>
      </c>
      <c r="BI3" s="67" t="s">
        <v>60</v>
      </c>
      <c r="BJ3" s="67" t="s">
        <v>578</v>
      </c>
      <c r="BK3" s="67" t="s">
        <v>1006</v>
      </c>
    </row>
    <row r="4" spans="1:63" x14ac:dyDescent="0.25">
      <c r="A4" s="67" t="s">
        <v>62</v>
      </c>
      <c r="B4" s="67" t="s">
        <v>65</v>
      </c>
      <c r="C4" s="67" t="s">
        <v>987</v>
      </c>
      <c r="D4" s="67" t="s">
        <v>63</v>
      </c>
      <c r="E4" s="67" t="s">
        <v>988</v>
      </c>
      <c r="F4" s="67" t="s">
        <v>64</v>
      </c>
      <c r="G4" s="107"/>
      <c r="H4" s="67" t="s">
        <v>62</v>
      </c>
      <c r="I4" s="67" t="s">
        <v>65</v>
      </c>
      <c r="J4" s="67" t="s">
        <v>63</v>
      </c>
      <c r="K4" s="67" t="s">
        <v>6</v>
      </c>
      <c r="L4" s="67" t="s">
        <v>64</v>
      </c>
      <c r="M4" s="106"/>
      <c r="N4" s="67" t="s">
        <v>62</v>
      </c>
      <c r="O4" s="67" t="s">
        <v>65</v>
      </c>
      <c r="P4" s="67" t="s">
        <v>987</v>
      </c>
      <c r="Q4" s="67" t="s">
        <v>63</v>
      </c>
      <c r="R4" s="67" t="s">
        <v>991</v>
      </c>
      <c r="S4" s="67" t="s">
        <v>992</v>
      </c>
      <c r="T4" s="67" t="s">
        <v>64</v>
      </c>
      <c r="U4" s="107"/>
      <c r="V4" s="67" t="s">
        <v>62</v>
      </c>
      <c r="W4" s="67" t="s">
        <v>65</v>
      </c>
      <c r="X4" s="67" t="s">
        <v>63</v>
      </c>
      <c r="Y4" s="67" t="s">
        <v>6</v>
      </c>
      <c r="Z4" s="67" t="s">
        <v>64</v>
      </c>
      <c r="AA4" s="108"/>
      <c r="AB4" s="67" t="s">
        <v>62</v>
      </c>
      <c r="AC4" s="67" t="s">
        <v>65</v>
      </c>
      <c r="AD4" s="67" t="s">
        <v>6</v>
      </c>
      <c r="AE4" s="67" t="s">
        <v>63</v>
      </c>
      <c r="AF4" s="67" t="s">
        <v>6</v>
      </c>
      <c r="AG4" s="67" t="s">
        <v>64</v>
      </c>
      <c r="AH4" s="110"/>
      <c r="AI4" s="67" t="s">
        <v>62</v>
      </c>
      <c r="AJ4" s="67" t="s">
        <v>65</v>
      </c>
      <c r="AK4" s="67" t="s">
        <v>63</v>
      </c>
      <c r="AL4" s="67" t="s">
        <v>6</v>
      </c>
      <c r="AM4" s="67" t="s">
        <v>64</v>
      </c>
      <c r="AN4" s="109"/>
      <c r="AO4" s="67" t="s">
        <v>62</v>
      </c>
      <c r="AP4" s="67" t="s">
        <v>6</v>
      </c>
      <c r="AQ4" s="67" t="s">
        <v>64</v>
      </c>
      <c r="AS4" s="67" t="s">
        <v>62</v>
      </c>
      <c r="AT4" s="67" t="s">
        <v>6</v>
      </c>
      <c r="AU4" s="67" t="s">
        <v>64</v>
      </c>
      <c r="AW4" s="67" t="s">
        <v>62</v>
      </c>
      <c r="AX4" s="67" t="s">
        <v>6</v>
      </c>
      <c r="AY4" s="67" t="s">
        <v>64</v>
      </c>
      <c r="BA4" s="67" t="s">
        <v>62</v>
      </c>
      <c r="BB4" s="67" t="s">
        <v>6</v>
      </c>
      <c r="BC4" s="67" t="s">
        <v>64</v>
      </c>
      <c r="BE4" s="67" t="s">
        <v>62</v>
      </c>
      <c r="BF4" s="67" t="s">
        <v>6</v>
      </c>
      <c r="BG4" s="67" t="s">
        <v>64</v>
      </c>
      <c r="BI4" s="67" t="s">
        <v>62</v>
      </c>
      <c r="BJ4" s="67" t="s">
        <v>6</v>
      </c>
      <c r="BK4" s="67" t="s">
        <v>64</v>
      </c>
    </row>
    <row r="5" spans="1:63" x14ac:dyDescent="0.25">
      <c r="A5" s="114">
        <v>1</v>
      </c>
      <c r="B5" s="68">
        <v>591.5</v>
      </c>
      <c r="C5" s="68"/>
      <c r="D5" s="68">
        <v>202.97</v>
      </c>
      <c r="E5" s="68"/>
      <c r="F5" s="68">
        <v>134.07</v>
      </c>
      <c r="G5" s="106"/>
      <c r="H5" s="114">
        <v>1</v>
      </c>
      <c r="I5" s="68">
        <v>1019.4</v>
      </c>
      <c r="J5" s="68">
        <v>397.77</v>
      </c>
      <c r="K5" s="68"/>
      <c r="L5" s="68">
        <v>-58.86</v>
      </c>
      <c r="M5" s="106"/>
      <c r="N5" s="114">
        <v>1</v>
      </c>
      <c r="O5" s="68">
        <v>263.54000000000002</v>
      </c>
      <c r="P5" s="68"/>
      <c r="Q5" s="68">
        <v>5.58</v>
      </c>
      <c r="R5" s="68"/>
      <c r="S5" s="68"/>
      <c r="T5" s="68">
        <v>-110.81</v>
      </c>
      <c r="U5" s="106"/>
      <c r="V5" s="114">
        <v>1</v>
      </c>
      <c r="W5" s="68">
        <v>522.20000000000005</v>
      </c>
      <c r="X5" s="68">
        <v>352.15</v>
      </c>
      <c r="Y5" s="68"/>
      <c r="Z5" s="68">
        <v>87.26</v>
      </c>
      <c r="AA5" s="106"/>
      <c r="AB5" s="114">
        <v>1</v>
      </c>
      <c r="AC5" s="68">
        <v>568.5</v>
      </c>
      <c r="AD5" s="68"/>
      <c r="AE5" s="68">
        <v>70.55</v>
      </c>
      <c r="AF5" s="68"/>
      <c r="AG5" s="68">
        <v>-129.88999999999999</v>
      </c>
      <c r="AH5" s="106"/>
      <c r="AI5" s="114">
        <v>1</v>
      </c>
      <c r="AJ5" s="68">
        <v>597</v>
      </c>
      <c r="AK5" s="68"/>
      <c r="AL5" s="68">
        <v>5053.59</v>
      </c>
      <c r="AM5" s="68">
        <f t="shared" ref="AM5:AM54" si="0">AL5-5000</f>
        <v>53.590000000000146</v>
      </c>
      <c r="AN5" s="106"/>
      <c r="AO5" s="114">
        <v>1</v>
      </c>
      <c r="AP5" s="68">
        <v>5148.5200000000004</v>
      </c>
      <c r="AQ5" s="68">
        <f>AP5-5000</f>
        <v>148.52000000000044</v>
      </c>
      <c r="AS5" s="114">
        <v>1</v>
      </c>
      <c r="AT5" s="68">
        <v>4967.09</v>
      </c>
      <c r="AU5" s="68">
        <f>AT5-5000</f>
        <v>-32.909999999999854</v>
      </c>
      <c r="AW5" s="114">
        <v>1</v>
      </c>
      <c r="AX5" s="68">
        <v>4934.68</v>
      </c>
      <c r="AY5" s="68">
        <f>AX5-5000</f>
        <v>-65.319999999999709</v>
      </c>
      <c r="BA5" s="114">
        <v>1</v>
      </c>
      <c r="BB5" s="68">
        <v>4956.38</v>
      </c>
      <c r="BC5" s="68">
        <f>BB5-5000</f>
        <v>-43.619999999999891</v>
      </c>
      <c r="BE5" s="114">
        <v>1</v>
      </c>
      <c r="BF5" s="68">
        <v>4931.22</v>
      </c>
      <c r="BG5" s="68">
        <f>BF5-5000</f>
        <v>-68.779999999999745</v>
      </c>
      <c r="BI5" s="114">
        <v>1</v>
      </c>
      <c r="BJ5" s="68">
        <v>5198.32</v>
      </c>
      <c r="BK5" s="68">
        <f>BJ5-5000</f>
        <v>198.31999999999971</v>
      </c>
    </row>
    <row r="6" spans="1:63" x14ac:dyDescent="0.25">
      <c r="A6" s="115">
        <v>2</v>
      </c>
      <c r="B6" s="67">
        <v>442.6</v>
      </c>
      <c r="C6" s="67"/>
      <c r="D6" s="67">
        <v>355.21</v>
      </c>
      <c r="E6" s="67"/>
      <c r="F6" s="67">
        <v>188.29</v>
      </c>
      <c r="G6" s="106"/>
      <c r="H6" s="115">
        <v>2</v>
      </c>
      <c r="I6" s="67">
        <v>354.89</v>
      </c>
      <c r="J6" s="67">
        <v>-26.4</v>
      </c>
      <c r="K6" s="67"/>
      <c r="L6" s="67">
        <v>157.77000000000001</v>
      </c>
      <c r="M6" s="106"/>
      <c r="N6" s="115">
        <v>2</v>
      </c>
      <c r="O6" s="67">
        <v>0</v>
      </c>
      <c r="P6" s="67"/>
      <c r="Q6" s="67">
        <v>0</v>
      </c>
      <c r="R6" s="67"/>
      <c r="S6" s="67"/>
      <c r="T6" s="67">
        <v>100.03</v>
      </c>
      <c r="U6" s="106"/>
      <c r="V6" s="115">
        <v>2</v>
      </c>
      <c r="W6" s="67">
        <v>1213.56</v>
      </c>
      <c r="X6" s="67">
        <v>-362.25</v>
      </c>
      <c r="Y6" s="67"/>
      <c r="Z6" s="67">
        <v>224.81</v>
      </c>
      <c r="AA6" s="106"/>
      <c r="AB6" s="115">
        <v>2</v>
      </c>
      <c r="AC6" s="67">
        <v>118.86</v>
      </c>
      <c r="AD6" s="67"/>
      <c r="AE6" s="67">
        <v>-221.56</v>
      </c>
      <c r="AF6" s="67"/>
      <c r="AG6" s="67">
        <v>13.97</v>
      </c>
      <c r="AH6" s="106"/>
      <c r="AI6" s="115">
        <v>2</v>
      </c>
      <c r="AJ6" s="67">
        <v>502.79</v>
      </c>
      <c r="AK6" s="67"/>
      <c r="AL6" s="67">
        <v>4938.66</v>
      </c>
      <c r="AM6" s="67">
        <f t="shared" si="0"/>
        <v>-61.340000000000146</v>
      </c>
      <c r="AN6" s="106"/>
      <c r="AO6" s="115">
        <v>2</v>
      </c>
      <c r="AP6" s="67">
        <v>4935.63</v>
      </c>
      <c r="AQ6" s="67">
        <f>AP6-5000</f>
        <v>-64.369999999999891</v>
      </c>
      <c r="AS6" s="115">
        <v>2</v>
      </c>
      <c r="AT6" s="67">
        <v>4875.5</v>
      </c>
      <c r="AU6" s="67">
        <f>AT6-5000</f>
        <v>-124.5</v>
      </c>
      <c r="AW6" s="115">
        <v>2</v>
      </c>
      <c r="AX6" s="67">
        <v>4970.2</v>
      </c>
      <c r="AY6" s="67">
        <f>AX6-5000</f>
        <v>-29.800000000000182</v>
      </c>
      <c r="BA6" s="115">
        <v>2</v>
      </c>
      <c r="BB6" s="67">
        <v>5000</v>
      </c>
      <c r="BC6" s="67">
        <f>BB6-5000</f>
        <v>0</v>
      </c>
      <c r="BE6" s="115">
        <v>2</v>
      </c>
      <c r="BF6" s="67">
        <v>5137.08</v>
      </c>
      <c r="BG6" s="67">
        <f>BF6-5000</f>
        <v>137.07999999999993</v>
      </c>
      <c r="BI6" s="115">
        <v>2</v>
      </c>
      <c r="BJ6" s="67">
        <v>4907.82</v>
      </c>
      <c r="BK6" s="67">
        <f>BJ6-5000</f>
        <v>-92.180000000000291</v>
      </c>
    </row>
    <row r="7" spans="1:63" x14ac:dyDescent="0.25">
      <c r="A7" s="114">
        <v>3</v>
      </c>
      <c r="B7" s="68">
        <v>523.4</v>
      </c>
      <c r="C7" s="68"/>
      <c r="D7" s="68">
        <v>295.89</v>
      </c>
      <c r="E7" s="68"/>
      <c r="F7" s="68">
        <v>261.83999999999997</v>
      </c>
      <c r="G7" s="106"/>
      <c r="H7" s="114">
        <v>3</v>
      </c>
      <c r="I7" s="68">
        <v>206.36</v>
      </c>
      <c r="J7" s="68">
        <v>-153.24</v>
      </c>
      <c r="K7" s="68"/>
      <c r="L7" s="68">
        <v>298.66000000000003</v>
      </c>
      <c r="M7" s="106"/>
      <c r="N7" s="114">
        <v>3</v>
      </c>
      <c r="O7" s="68">
        <v>307.7</v>
      </c>
      <c r="P7" s="68"/>
      <c r="Q7" s="68">
        <v>138.61000000000001</v>
      </c>
      <c r="R7" s="68"/>
      <c r="S7" s="68"/>
      <c r="T7" s="68">
        <v>-350.62</v>
      </c>
      <c r="U7" s="106"/>
      <c r="V7" s="114">
        <v>3</v>
      </c>
      <c r="W7" s="68">
        <v>660.5</v>
      </c>
      <c r="X7" s="68">
        <v>-63.18</v>
      </c>
      <c r="Y7" s="68"/>
      <c r="Z7" s="68">
        <v>99.72</v>
      </c>
      <c r="AA7" s="106"/>
      <c r="AB7" s="114">
        <v>3</v>
      </c>
      <c r="AC7" s="68">
        <v>166.79</v>
      </c>
      <c r="AD7" s="68"/>
      <c r="AE7" s="68">
        <v>-28.51</v>
      </c>
      <c r="AF7" s="68"/>
      <c r="AG7" s="68">
        <v>128.53</v>
      </c>
      <c r="AH7" s="106"/>
      <c r="AI7" s="114">
        <v>3</v>
      </c>
      <c r="AJ7" s="68">
        <v>783</v>
      </c>
      <c r="AK7" s="68"/>
      <c r="AL7" s="68">
        <v>5118.3100000000004</v>
      </c>
      <c r="AM7" s="68">
        <f t="shared" si="0"/>
        <v>118.3100000000004</v>
      </c>
      <c r="AN7" s="106"/>
      <c r="AO7" s="114">
        <v>3</v>
      </c>
      <c r="AP7" s="68">
        <v>4860.62</v>
      </c>
      <c r="AQ7" s="68">
        <f t="shared" ref="AQ7:AQ54" si="1">AP7-5000</f>
        <v>-139.38000000000011</v>
      </c>
      <c r="AS7" s="114">
        <v>3</v>
      </c>
      <c r="AT7" s="68">
        <v>5027.67</v>
      </c>
      <c r="AU7" s="68">
        <f t="shared" ref="AU7:AU54" si="2">AT7-5000</f>
        <v>27.670000000000073</v>
      </c>
      <c r="AW7" s="114">
        <v>3</v>
      </c>
      <c r="AX7" s="68">
        <v>5261.98</v>
      </c>
      <c r="AY7" s="68">
        <f t="shared" ref="AY7:AY13" si="3">AX7-5000</f>
        <v>261.97999999999956</v>
      </c>
      <c r="BA7" s="114">
        <v>3</v>
      </c>
      <c r="BB7" s="68">
        <v>5039.9799999999996</v>
      </c>
      <c r="BC7" s="68">
        <f t="shared" ref="BC7:BC14" si="4">BB7-5000</f>
        <v>39.979999999999563</v>
      </c>
      <c r="BE7" s="114">
        <v>3</v>
      </c>
      <c r="BF7" s="68">
        <v>5340.3</v>
      </c>
      <c r="BG7" s="68">
        <f t="shared" ref="BG7:BG54" si="5">BF7-5000</f>
        <v>340.30000000000018</v>
      </c>
      <c r="BI7" s="114">
        <v>3</v>
      </c>
      <c r="BJ7" s="68">
        <v>5189.3999999999996</v>
      </c>
      <c r="BK7" s="68">
        <f t="shared" ref="BK7:BK54" si="6">BJ7-5000</f>
        <v>189.39999999999964</v>
      </c>
    </row>
    <row r="8" spans="1:63" x14ac:dyDescent="0.25">
      <c r="A8" s="115">
        <v>4</v>
      </c>
      <c r="B8" s="67">
        <v>177.6</v>
      </c>
      <c r="C8" s="67"/>
      <c r="D8" s="67">
        <v>-91.23</v>
      </c>
      <c r="E8" s="67"/>
      <c r="F8" s="67">
        <v>179.34</v>
      </c>
      <c r="H8" s="115">
        <v>4</v>
      </c>
      <c r="I8" s="67">
        <v>635.5</v>
      </c>
      <c r="J8" s="67">
        <v>106.01</v>
      </c>
      <c r="K8" s="67"/>
      <c r="L8" s="67">
        <v>239.66</v>
      </c>
      <c r="M8" s="106"/>
      <c r="N8" s="115">
        <v>4</v>
      </c>
      <c r="O8" s="67">
        <v>414.1</v>
      </c>
      <c r="P8" s="67"/>
      <c r="Q8" s="67">
        <v>39.58</v>
      </c>
      <c r="R8" s="67"/>
      <c r="S8" s="67"/>
      <c r="T8" s="67">
        <v>7.94</v>
      </c>
      <c r="U8" s="106"/>
      <c r="V8" s="115">
        <v>4</v>
      </c>
      <c r="W8" s="67">
        <v>469.15</v>
      </c>
      <c r="X8" s="67">
        <v>-154.07</v>
      </c>
      <c r="Y8" s="67"/>
      <c r="Z8" s="67">
        <v>-230.56</v>
      </c>
      <c r="AA8" s="106"/>
      <c r="AB8" s="115">
        <v>4</v>
      </c>
      <c r="AC8" s="67">
        <v>620.4</v>
      </c>
      <c r="AD8" s="67"/>
      <c r="AE8" s="67">
        <v>293.67</v>
      </c>
      <c r="AF8" s="67"/>
      <c r="AG8" s="67">
        <v>84.83</v>
      </c>
      <c r="AH8" s="106"/>
      <c r="AI8" s="115">
        <v>4</v>
      </c>
      <c r="AJ8" s="67">
        <v>468.79</v>
      </c>
      <c r="AK8" s="67"/>
      <c r="AL8" s="67">
        <v>5123.8500000000004</v>
      </c>
      <c r="AM8" s="67">
        <f t="shared" si="0"/>
        <v>123.85000000000036</v>
      </c>
      <c r="AN8" s="106"/>
      <c r="AO8" s="115">
        <v>4</v>
      </c>
      <c r="AP8" s="67">
        <v>5024.1099999999997</v>
      </c>
      <c r="AQ8" s="67">
        <f t="shared" si="1"/>
        <v>24.109999999999673</v>
      </c>
      <c r="AS8" s="115">
        <v>4</v>
      </c>
      <c r="AT8" s="67">
        <v>5104.07</v>
      </c>
      <c r="AU8" s="67">
        <f t="shared" si="2"/>
        <v>104.06999999999971</v>
      </c>
      <c r="AW8" s="115">
        <v>4</v>
      </c>
      <c r="AX8" s="67">
        <v>5301.88</v>
      </c>
      <c r="AY8" s="67">
        <f t="shared" si="3"/>
        <v>301.88000000000011</v>
      </c>
      <c r="BA8" s="115">
        <v>4</v>
      </c>
      <c r="BB8" s="67">
        <v>5149.88</v>
      </c>
      <c r="BC8" s="67">
        <f t="shared" si="4"/>
        <v>149.88000000000011</v>
      </c>
      <c r="BE8" s="115">
        <v>4</v>
      </c>
      <c r="BF8" s="67">
        <v>5184.38</v>
      </c>
      <c r="BG8" s="67">
        <f t="shared" si="5"/>
        <v>184.38000000000011</v>
      </c>
      <c r="BI8" s="115">
        <v>4</v>
      </c>
      <c r="BJ8" s="67">
        <v>4878.0600000000004</v>
      </c>
      <c r="BK8" s="67">
        <f t="shared" si="6"/>
        <v>-121.9399999999996</v>
      </c>
    </row>
    <row r="9" spans="1:63" x14ac:dyDescent="0.25">
      <c r="A9" s="114">
        <v>5</v>
      </c>
      <c r="B9" s="68">
        <v>485.6</v>
      </c>
      <c r="C9" s="68"/>
      <c r="D9" s="68">
        <v>431.67</v>
      </c>
      <c r="E9" s="68"/>
      <c r="F9" s="68">
        <v>229.86</v>
      </c>
      <c r="H9" s="114">
        <v>5</v>
      </c>
      <c r="I9" s="68">
        <v>304</v>
      </c>
      <c r="J9" s="68">
        <v>-126.31</v>
      </c>
      <c r="K9" s="68"/>
      <c r="L9" s="68">
        <v>198.92</v>
      </c>
      <c r="M9" s="106"/>
      <c r="N9" s="114">
        <v>5</v>
      </c>
      <c r="O9" s="68">
        <v>412.85</v>
      </c>
      <c r="P9" s="68"/>
      <c r="Q9" s="68">
        <v>15.44</v>
      </c>
      <c r="R9" s="68"/>
      <c r="S9" s="68"/>
      <c r="T9" s="68">
        <v>33</v>
      </c>
      <c r="U9" s="106"/>
      <c r="V9" s="114">
        <v>5</v>
      </c>
      <c r="W9" s="68">
        <v>976.79</v>
      </c>
      <c r="X9" s="68">
        <v>741.38</v>
      </c>
      <c r="Y9" s="68"/>
      <c r="Z9" s="68">
        <v>-621.21</v>
      </c>
      <c r="AA9" s="106"/>
      <c r="AB9" s="114">
        <v>5</v>
      </c>
      <c r="AC9" s="68">
        <v>321.39</v>
      </c>
      <c r="AD9" s="68"/>
      <c r="AE9" s="68">
        <v>201.22</v>
      </c>
      <c r="AF9" s="68"/>
      <c r="AG9" s="68">
        <v>-4.33</v>
      </c>
      <c r="AH9" s="106"/>
      <c r="AI9" s="114">
        <v>5</v>
      </c>
      <c r="AJ9" s="68">
        <v>562.89</v>
      </c>
      <c r="AK9" s="68"/>
      <c r="AL9" s="68">
        <v>4969.18</v>
      </c>
      <c r="AM9" s="68">
        <f t="shared" si="0"/>
        <v>-30.819999999999709</v>
      </c>
      <c r="AN9" s="106"/>
      <c r="AO9" s="114">
        <v>5</v>
      </c>
      <c r="AP9" s="68">
        <v>4969.0600000000004</v>
      </c>
      <c r="AQ9" s="68">
        <f t="shared" si="1"/>
        <v>-30.9399999999996</v>
      </c>
      <c r="AS9" s="114">
        <v>5</v>
      </c>
      <c r="AT9" s="68">
        <v>4876.8900000000003</v>
      </c>
      <c r="AU9" s="68">
        <f t="shared" si="2"/>
        <v>-123.10999999999967</v>
      </c>
      <c r="AW9" s="114">
        <v>5</v>
      </c>
      <c r="AX9" s="68">
        <v>4962.0600000000004</v>
      </c>
      <c r="AY9" s="68">
        <f t="shared" si="3"/>
        <v>-37.9399999999996</v>
      </c>
      <c r="BA9" s="114">
        <v>5</v>
      </c>
      <c r="BB9" s="68">
        <v>4896.28</v>
      </c>
      <c r="BC9" s="68">
        <f t="shared" si="4"/>
        <v>-103.72000000000025</v>
      </c>
      <c r="BE9" s="114">
        <v>5</v>
      </c>
      <c r="BF9" s="68">
        <v>5248.92</v>
      </c>
      <c r="BG9" s="68">
        <f t="shared" si="5"/>
        <v>248.92000000000007</v>
      </c>
      <c r="BI9" s="114">
        <v>5</v>
      </c>
      <c r="BJ9" s="68">
        <v>5049.62</v>
      </c>
      <c r="BK9" s="68">
        <f t="shared" si="6"/>
        <v>49.619999999999891</v>
      </c>
    </row>
    <row r="10" spans="1:63" x14ac:dyDescent="0.25">
      <c r="A10" s="115">
        <v>6</v>
      </c>
      <c r="B10" s="67">
        <v>497.5</v>
      </c>
      <c r="C10" s="67"/>
      <c r="D10" s="67">
        <v>144.44</v>
      </c>
      <c r="E10" s="67"/>
      <c r="F10" s="67">
        <v>62.8</v>
      </c>
      <c r="H10" s="115">
        <v>6</v>
      </c>
      <c r="I10" s="67">
        <v>62</v>
      </c>
      <c r="J10" s="67">
        <v>-31.38</v>
      </c>
      <c r="K10" s="67"/>
      <c r="L10" s="67">
        <v>0</v>
      </c>
      <c r="M10" s="106"/>
      <c r="N10" s="115">
        <v>6</v>
      </c>
      <c r="O10" s="67">
        <v>456</v>
      </c>
      <c r="P10" s="67"/>
      <c r="Q10" s="67">
        <v>-92.53</v>
      </c>
      <c r="R10" s="67"/>
      <c r="S10" s="67"/>
      <c r="T10" s="67">
        <v>7.55</v>
      </c>
      <c r="U10" s="106"/>
      <c r="V10" s="115">
        <v>6</v>
      </c>
      <c r="W10" s="67">
        <v>518.89</v>
      </c>
      <c r="X10" s="67">
        <v>237.36</v>
      </c>
      <c r="Y10" s="67"/>
      <c r="Z10" s="67">
        <v>7.92</v>
      </c>
      <c r="AA10" s="106"/>
      <c r="AB10" s="115">
        <v>6</v>
      </c>
      <c r="AC10" s="67">
        <v>230.1</v>
      </c>
      <c r="AD10" s="67"/>
      <c r="AE10" s="67">
        <v>-95.1</v>
      </c>
      <c r="AF10" s="67"/>
      <c r="AG10" s="67">
        <v>-92.66</v>
      </c>
      <c r="AH10" s="106"/>
      <c r="AI10" s="115">
        <v>6</v>
      </c>
      <c r="AJ10" s="67">
        <v>929</v>
      </c>
      <c r="AK10" s="67"/>
      <c r="AL10" s="67">
        <v>4969.18</v>
      </c>
      <c r="AM10" s="67">
        <f t="shared" si="0"/>
        <v>-30.819999999999709</v>
      </c>
      <c r="AN10" s="106"/>
      <c r="AO10" s="115">
        <v>6</v>
      </c>
      <c r="AP10" s="67">
        <v>5000</v>
      </c>
      <c r="AQ10" s="67">
        <f t="shared" si="1"/>
        <v>0</v>
      </c>
      <c r="AS10" s="115">
        <v>6</v>
      </c>
      <c r="AT10" s="67">
        <v>5000</v>
      </c>
      <c r="AU10" s="67">
        <f t="shared" si="2"/>
        <v>0</v>
      </c>
      <c r="AW10" s="115">
        <v>6</v>
      </c>
      <c r="AX10" s="67">
        <v>5286.12</v>
      </c>
      <c r="AY10" s="67">
        <f t="shared" si="3"/>
        <v>286.11999999999989</v>
      </c>
      <c r="BA10" s="115">
        <v>6</v>
      </c>
      <c r="BB10" s="67">
        <v>5130.58</v>
      </c>
      <c r="BC10" s="67">
        <f t="shared" si="4"/>
        <v>130.57999999999993</v>
      </c>
      <c r="BE10" s="115">
        <v>6</v>
      </c>
      <c r="BF10" s="67">
        <v>5171.8</v>
      </c>
      <c r="BG10" s="67">
        <f t="shared" si="5"/>
        <v>171.80000000000018</v>
      </c>
      <c r="BI10" s="115">
        <v>6</v>
      </c>
      <c r="BJ10" s="67">
        <v>5010.7</v>
      </c>
      <c r="BK10" s="67">
        <f t="shared" si="6"/>
        <v>10.699999999999818</v>
      </c>
    </row>
    <row r="11" spans="1:63" x14ac:dyDescent="0.25">
      <c r="A11" s="114">
        <v>7</v>
      </c>
      <c r="B11" s="68">
        <v>259.29000000000002</v>
      </c>
      <c r="C11" s="68"/>
      <c r="D11" s="68">
        <v>403.15</v>
      </c>
      <c r="E11" s="68"/>
      <c r="F11" s="68">
        <v>218.7</v>
      </c>
      <c r="H11" s="114">
        <v>7</v>
      </c>
      <c r="I11" s="68">
        <v>422.39</v>
      </c>
      <c r="J11" s="68">
        <v>197.67</v>
      </c>
      <c r="K11" s="68"/>
      <c r="L11" s="68">
        <v>265.48</v>
      </c>
      <c r="M11" s="106"/>
      <c r="N11" s="114">
        <v>7</v>
      </c>
      <c r="O11" s="68">
        <v>299.29000000000002</v>
      </c>
      <c r="P11" s="68"/>
      <c r="Q11" s="68">
        <v>0</v>
      </c>
      <c r="R11" s="68"/>
      <c r="S11" s="68"/>
      <c r="T11" s="68">
        <v>38.76</v>
      </c>
      <c r="V11" s="114">
        <v>7</v>
      </c>
      <c r="W11" s="68">
        <v>160.61000000000001</v>
      </c>
      <c r="X11" s="68">
        <v>543.75</v>
      </c>
      <c r="Y11" s="68"/>
      <c r="Z11" s="68">
        <v>30.87</v>
      </c>
      <c r="AA11" s="106"/>
      <c r="AB11" s="114">
        <v>7</v>
      </c>
      <c r="AC11" s="68">
        <v>618.20000000000005</v>
      </c>
      <c r="AD11" s="68"/>
      <c r="AE11" s="68">
        <v>8.31</v>
      </c>
      <c r="AF11" s="68"/>
      <c r="AG11" s="68">
        <v>2.14</v>
      </c>
      <c r="AH11" s="106"/>
      <c r="AI11" s="114">
        <v>7</v>
      </c>
      <c r="AJ11" s="68">
        <v>425.1</v>
      </c>
      <c r="AK11" s="68"/>
      <c r="AL11" s="68">
        <v>4922.1099999999997</v>
      </c>
      <c r="AM11" s="68">
        <f t="shared" si="0"/>
        <v>-77.890000000000327</v>
      </c>
      <c r="AN11" s="106"/>
      <c r="AO11" s="114">
        <v>7</v>
      </c>
      <c r="AP11" s="68">
        <v>5142.84</v>
      </c>
      <c r="AQ11" s="68">
        <f t="shared" si="1"/>
        <v>142.84000000000015</v>
      </c>
      <c r="AS11" s="114">
        <v>7</v>
      </c>
      <c r="AT11" s="68">
        <v>4954.95</v>
      </c>
      <c r="AU11" s="68">
        <f t="shared" si="2"/>
        <v>-45.050000000000182</v>
      </c>
      <c r="AW11" s="114">
        <v>7</v>
      </c>
      <c r="AX11" s="68">
        <v>5068.92</v>
      </c>
      <c r="AY11" s="68">
        <f t="shared" si="3"/>
        <v>68.920000000000073</v>
      </c>
      <c r="BA11" s="114">
        <v>7</v>
      </c>
      <c r="BB11" s="68">
        <v>5000</v>
      </c>
      <c r="BC11" s="68">
        <f t="shared" si="4"/>
        <v>0</v>
      </c>
      <c r="BE11" s="114">
        <v>7</v>
      </c>
      <c r="BF11" s="68">
        <v>5056.66</v>
      </c>
      <c r="BG11" s="68">
        <f t="shared" si="5"/>
        <v>56.659999999999854</v>
      </c>
      <c r="BI11" s="114">
        <v>7</v>
      </c>
      <c r="BJ11" s="68">
        <v>5168.72</v>
      </c>
      <c r="BK11" s="68">
        <f t="shared" si="6"/>
        <v>168.72000000000025</v>
      </c>
    </row>
    <row r="12" spans="1:63" x14ac:dyDescent="0.25">
      <c r="A12" s="115">
        <v>8</v>
      </c>
      <c r="B12" s="67">
        <v>694.5</v>
      </c>
      <c r="C12" s="67"/>
      <c r="D12" s="67">
        <v>179.45</v>
      </c>
      <c r="E12" s="67"/>
      <c r="F12" s="67">
        <v>60.38</v>
      </c>
      <c r="H12" s="115">
        <v>8</v>
      </c>
      <c r="I12" s="67">
        <v>179.69</v>
      </c>
      <c r="J12" s="67">
        <v>66.25</v>
      </c>
      <c r="K12" s="67"/>
      <c r="L12" s="67">
        <v>175.54</v>
      </c>
      <c r="M12" s="106"/>
      <c r="N12" s="115">
        <v>8</v>
      </c>
      <c r="O12" s="67">
        <v>267.39</v>
      </c>
      <c r="P12" s="67"/>
      <c r="Q12" s="67">
        <v>-30.49</v>
      </c>
      <c r="R12" s="67"/>
      <c r="S12" s="67"/>
      <c r="T12" s="67">
        <v>183.79</v>
      </c>
      <c r="V12" s="115">
        <v>8</v>
      </c>
      <c r="W12" s="67">
        <v>96.5</v>
      </c>
      <c r="X12" s="67">
        <v>214.98</v>
      </c>
      <c r="Y12" s="67"/>
      <c r="Z12" s="67">
        <v>-262.60000000000002</v>
      </c>
      <c r="AA12" s="106"/>
      <c r="AB12" s="115">
        <v>8</v>
      </c>
      <c r="AC12" s="67">
        <v>325</v>
      </c>
      <c r="AD12" s="67"/>
      <c r="AE12" s="67">
        <v>432.62</v>
      </c>
      <c r="AF12" s="67"/>
      <c r="AG12" s="67">
        <v>171.45</v>
      </c>
      <c r="AH12" s="106"/>
      <c r="AI12" s="115">
        <v>8</v>
      </c>
      <c r="AJ12" s="67">
        <v>845.29</v>
      </c>
      <c r="AK12" s="67"/>
      <c r="AL12" s="67">
        <v>4558.2299999999996</v>
      </c>
      <c r="AM12" s="67">
        <f t="shared" si="0"/>
        <v>-441.77000000000044</v>
      </c>
      <c r="AN12" s="106"/>
      <c r="AO12" s="115">
        <v>8</v>
      </c>
      <c r="AP12" s="67">
        <v>5000</v>
      </c>
      <c r="AQ12" s="67">
        <f t="shared" si="1"/>
        <v>0</v>
      </c>
      <c r="AS12" s="115">
        <v>8</v>
      </c>
      <c r="AT12" s="67">
        <v>5000</v>
      </c>
      <c r="AU12" s="67">
        <f t="shared" si="2"/>
        <v>0</v>
      </c>
      <c r="AW12" s="115">
        <v>8</v>
      </c>
      <c r="AX12" s="67">
        <v>5139.3</v>
      </c>
      <c r="AY12" s="67">
        <f t="shared" si="3"/>
        <v>139.30000000000018</v>
      </c>
      <c r="BA12" s="115">
        <v>8</v>
      </c>
      <c r="BB12" s="67">
        <v>4853.8</v>
      </c>
      <c r="BC12" s="67">
        <f t="shared" si="4"/>
        <v>-146.19999999999982</v>
      </c>
      <c r="BE12" s="115">
        <v>8</v>
      </c>
      <c r="BF12" s="67">
        <v>5291.98</v>
      </c>
      <c r="BG12" s="67">
        <f t="shared" si="5"/>
        <v>291.97999999999956</v>
      </c>
      <c r="BI12" s="115">
        <v>8</v>
      </c>
      <c r="BJ12" s="67">
        <v>4856.92</v>
      </c>
      <c r="BK12" s="67">
        <f t="shared" si="6"/>
        <v>-143.07999999999993</v>
      </c>
    </row>
    <row r="13" spans="1:63" x14ac:dyDescent="0.25">
      <c r="A13" s="114">
        <v>9</v>
      </c>
      <c r="B13" s="68">
        <v>244.63</v>
      </c>
      <c r="C13" s="68"/>
      <c r="D13" s="68">
        <v>37.72</v>
      </c>
      <c r="E13" s="68"/>
      <c r="F13" s="68">
        <v>136.53</v>
      </c>
      <c r="H13" s="114">
        <v>9</v>
      </c>
      <c r="I13" s="68">
        <v>554.25</v>
      </c>
      <c r="J13" s="68">
        <v>181.46</v>
      </c>
      <c r="K13" s="68"/>
      <c r="L13" s="68">
        <v>143.04</v>
      </c>
      <c r="M13" s="106"/>
      <c r="N13" s="114">
        <v>9</v>
      </c>
      <c r="O13" s="68">
        <v>394.5</v>
      </c>
      <c r="P13" s="68"/>
      <c r="Q13" s="68">
        <v>-20.49</v>
      </c>
      <c r="R13" s="68"/>
      <c r="S13" s="68"/>
      <c r="T13" s="68">
        <v>38.67</v>
      </c>
      <c r="V13" s="114">
        <v>9</v>
      </c>
      <c r="W13" s="68">
        <v>15.9</v>
      </c>
      <c r="X13" s="68">
        <v>-27.63</v>
      </c>
      <c r="Y13" s="68"/>
      <c r="Z13" s="68">
        <v>68.319999999999993</v>
      </c>
      <c r="AA13" s="106"/>
      <c r="AB13" s="114">
        <v>9</v>
      </c>
      <c r="AC13" s="68">
        <v>379.6</v>
      </c>
      <c r="AD13" s="68"/>
      <c r="AE13" s="68">
        <v>130.6</v>
      </c>
      <c r="AF13" s="68"/>
      <c r="AG13" s="68">
        <v>188.04</v>
      </c>
      <c r="AH13" s="106"/>
      <c r="AI13" s="114">
        <v>9</v>
      </c>
      <c r="AJ13" s="68">
        <v>1171.5</v>
      </c>
      <c r="AK13" s="68"/>
      <c r="AL13" s="68">
        <v>5126.07</v>
      </c>
      <c r="AM13" s="68">
        <f t="shared" si="0"/>
        <v>126.06999999999971</v>
      </c>
      <c r="AN13" s="106"/>
      <c r="AO13" s="114">
        <v>9</v>
      </c>
      <c r="AP13" s="68">
        <v>5209.37</v>
      </c>
      <c r="AQ13" s="68">
        <f t="shared" si="1"/>
        <v>209.36999999999989</v>
      </c>
      <c r="AS13" s="114">
        <v>9</v>
      </c>
      <c r="AT13" s="68">
        <v>5001.8999999999996</v>
      </c>
      <c r="AU13" s="68">
        <f t="shared" si="2"/>
        <v>1.8999999999996362</v>
      </c>
      <c r="AW13" s="114">
        <v>9</v>
      </c>
      <c r="AX13" s="68">
        <v>5068.92</v>
      </c>
      <c r="AY13" s="68">
        <f t="shared" si="3"/>
        <v>68.920000000000073</v>
      </c>
      <c r="BA13" s="114">
        <v>9</v>
      </c>
      <c r="BB13" s="68">
        <v>5000</v>
      </c>
      <c r="BC13" s="68">
        <f t="shared" si="4"/>
        <v>0</v>
      </c>
      <c r="BE13" s="114">
        <v>9</v>
      </c>
      <c r="BF13" s="68">
        <v>4767.96</v>
      </c>
      <c r="BG13" s="68">
        <f t="shared" si="5"/>
        <v>-232.03999999999996</v>
      </c>
      <c r="BI13" s="114">
        <v>9</v>
      </c>
      <c r="BJ13" s="68">
        <v>4999.88</v>
      </c>
      <c r="BK13" s="68">
        <f t="shared" si="6"/>
        <v>-0.11999999999989086</v>
      </c>
    </row>
    <row r="14" spans="1:63" x14ac:dyDescent="0.25">
      <c r="A14" s="115">
        <v>10</v>
      </c>
      <c r="B14" s="67">
        <v>202.74</v>
      </c>
      <c r="C14" s="67"/>
      <c r="D14" s="67">
        <v>166.6</v>
      </c>
      <c r="E14" s="67"/>
      <c r="F14" s="67">
        <v>-58.56</v>
      </c>
      <c r="H14" s="115">
        <v>10</v>
      </c>
      <c r="I14" s="67">
        <v>288.54000000000002</v>
      </c>
      <c r="J14" s="67">
        <v>71.63</v>
      </c>
      <c r="K14" s="67"/>
      <c r="L14" s="67">
        <v>-121.63</v>
      </c>
      <c r="M14" s="106"/>
      <c r="N14" s="115">
        <v>10</v>
      </c>
      <c r="O14" s="67">
        <v>410.39</v>
      </c>
      <c r="P14" s="67"/>
      <c r="Q14" s="67">
        <v>1.79</v>
      </c>
      <c r="R14" s="67"/>
      <c r="S14" s="67"/>
      <c r="T14" s="67">
        <v>140.72</v>
      </c>
      <c r="V14" s="115">
        <v>10</v>
      </c>
      <c r="W14" s="67">
        <v>756.82</v>
      </c>
      <c r="X14" s="67">
        <v>-67.819999999999993</v>
      </c>
      <c r="Y14" s="67"/>
      <c r="Z14" s="67">
        <v>305.3</v>
      </c>
      <c r="AA14" s="106"/>
      <c r="AB14" s="115">
        <v>10</v>
      </c>
      <c r="AC14" s="67">
        <v>805</v>
      </c>
      <c r="AD14" s="67"/>
      <c r="AE14" s="67">
        <v>-88.21</v>
      </c>
      <c r="AF14" s="67"/>
      <c r="AG14" s="67">
        <v>-63.4</v>
      </c>
      <c r="AH14" s="106"/>
      <c r="AI14" s="115">
        <v>10</v>
      </c>
      <c r="AJ14" s="67">
        <v>287.10000000000002</v>
      </c>
      <c r="AK14" s="67"/>
      <c r="AL14" s="67">
        <v>4907.03</v>
      </c>
      <c r="AM14" s="67">
        <f t="shared" si="0"/>
        <v>-92.970000000000255</v>
      </c>
      <c r="AN14" s="106"/>
      <c r="AO14" s="115">
        <v>10</v>
      </c>
      <c r="AP14" s="67">
        <v>5173.54</v>
      </c>
      <c r="AQ14" s="67">
        <f t="shared" si="1"/>
        <v>173.53999999999996</v>
      </c>
      <c r="AS14" s="115">
        <v>10</v>
      </c>
      <c r="AT14" s="67">
        <v>4865.7</v>
      </c>
      <c r="AU14" s="67">
        <f t="shared" si="2"/>
        <v>-134.30000000000018</v>
      </c>
      <c r="AW14" s="115">
        <v>10</v>
      </c>
      <c r="AX14" s="67">
        <v>5345.04</v>
      </c>
      <c r="AY14" s="68">
        <f>AX14-5000</f>
        <v>345.03999999999996</v>
      </c>
      <c r="BA14" s="115">
        <v>10</v>
      </c>
      <c r="BB14" s="67">
        <v>5177.66</v>
      </c>
      <c r="BC14" s="67">
        <f t="shared" si="4"/>
        <v>177.65999999999985</v>
      </c>
      <c r="BE14" s="115">
        <v>10</v>
      </c>
      <c r="BF14" s="67">
        <v>5045.5</v>
      </c>
      <c r="BG14" s="67">
        <f t="shared" si="5"/>
        <v>45.5</v>
      </c>
      <c r="BI14" s="115">
        <v>10</v>
      </c>
      <c r="BJ14" s="67">
        <v>5034.76</v>
      </c>
      <c r="BK14" s="67">
        <f t="shared" si="6"/>
        <v>34.760000000000218</v>
      </c>
    </row>
    <row r="15" spans="1:63" x14ac:dyDescent="0.25">
      <c r="A15" s="114">
        <v>11</v>
      </c>
      <c r="B15" s="68">
        <v>348.8</v>
      </c>
      <c r="C15" s="68"/>
      <c r="D15" s="68">
        <v>188.71</v>
      </c>
      <c r="E15" s="68"/>
      <c r="F15" s="68">
        <v>300.02</v>
      </c>
      <c r="H15" s="114">
        <v>11</v>
      </c>
      <c r="I15" s="68">
        <v>813.89</v>
      </c>
      <c r="J15" s="68"/>
      <c r="K15" s="68">
        <v>5224.41</v>
      </c>
      <c r="L15" s="68">
        <f t="shared" ref="L15:L54" si="7">K15-5000</f>
        <v>224.40999999999985</v>
      </c>
      <c r="M15" s="106"/>
      <c r="N15" s="114">
        <v>11</v>
      </c>
      <c r="O15" s="68">
        <v>514.6</v>
      </c>
      <c r="P15" s="68">
        <v>5032.83</v>
      </c>
      <c r="Q15" s="68">
        <f>P15-5000</f>
        <v>32.829999999999927</v>
      </c>
      <c r="R15" s="68">
        <v>4221.1499999999996</v>
      </c>
      <c r="S15" s="68">
        <v>5051.68</v>
      </c>
      <c r="T15" s="68">
        <f>S15-5000</f>
        <v>51.680000000000291</v>
      </c>
      <c r="V15" s="114">
        <v>11</v>
      </c>
      <c r="W15" s="68">
        <v>872.6</v>
      </c>
      <c r="X15" s="68"/>
      <c r="Y15" s="68">
        <v>4949.72</v>
      </c>
      <c r="Z15" s="68">
        <f t="shared" ref="Z15:Z54" si="8">Y15-5000</f>
        <v>-50.279999999999745</v>
      </c>
      <c r="AB15" s="114">
        <v>11</v>
      </c>
      <c r="AC15" s="68">
        <v>733</v>
      </c>
      <c r="AD15" s="68">
        <v>5003.8999999999996</v>
      </c>
      <c r="AE15" s="68">
        <f>AD15-5000</f>
        <v>3.8999999999996362</v>
      </c>
      <c r="AF15" s="68">
        <v>5067.38</v>
      </c>
      <c r="AG15" s="68">
        <f>AF15-5000</f>
        <v>67.380000000000109</v>
      </c>
      <c r="AI15" s="114">
        <v>11</v>
      </c>
      <c r="AJ15" s="68">
        <v>749.7</v>
      </c>
      <c r="AK15" s="68"/>
      <c r="AL15" s="68">
        <v>5039.62</v>
      </c>
      <c r="AM15" s="68">
        <f t="shared" si="0"/>
        <v>39.619999999999891</v>
      </c>
      <c r="AN15" s="106"/>
      <c r="AO15" s="114">
        <v>11</v>
      </c>
      <c r="AP15" s="68">
        <v>4623</v>
      </c>
      <c r="AQ15" s="68">
        <f t="shared" si="1"/>
        <v>-377</v>
      </c>
      <c r="AS15" s="114">
        <v>11</v>
      </c>
      <c r="AT15" s="68">
        <v>5126.29</v>
      </c>
      <c r="AU15" s="68">
        <f t="shared" si="2"/>
        <v>126.28999999999996</v>
      </c>
      <c r="AW15" s="114">
        <v>11</v>
      </c>
      <c r="AX15" s="68">
        <v>5240.1400000000003</v>
      </c>
      <c r="AY15" s="68">
        <f>AX15-5000</f>
        <v>240.14000000000033</v>
      </c>
      <c r="BA15" s="114">
        <v>11</v>
      </c>
      <c r="BB15" s="68">
        <v>5014.8599999999997</v>
      </c>
      <c r="BC15" s="68">
        <f>BB15-5000</f>
        <v>14.859999999999673</v>
      </c>
      <c r="BE15" s="114">
        <v>11</v>
      </c>
      <c r="BF15" s="68">
        <v>5432.6</v>
      </c>
      <c r="BG15" s="68">
        <f t="shared" si="5"/>
        <v>432.60000000000036</v>
      </c>
      <c r="BI15" s="114">
        <v>11</v>
      </c>
      <c r="BJ15" s="68">
        <v>4874.16</v>
      </c>
      <c r="BK15" s="68">
        <f t="shared" si="6"/>
        <v>-125.84000000000015</v>
      </c>
    </row>
    <row r="16" spans="1:63" x14ac:dyDescent="0.25">
      <c r="A16" s="115">
        <v>12</v>
      </c>
      <c r="B16" s="67">
        <v>62.89</v>
      </c>
      <c r="C16" s="67"/>
      <c r="D16" s="67">
        <v>0</v>
      </c>
      <c r="E16" s="67"/>
      <c r="F16" s="67">
        <v>97.61</v>
      </c>
      <c r="H16" s="115">
        <v>12</v>
      </c>
      <c r="I16" s="67">
        <v>851.2</v>
      </c>
      <c r="J16" s="67"/>
      <c r="K16" s="67">
        <v>4983.91</v>
      </c>
      <c r="L16" s="67">
        <f t="shared" si="7"/>
        <v>-16.090000000000146</v>
      </c>
      <c r="M16" s="106"/>
      <c r="N16" s="115">
        <v>12</v>
      </c>
      <c r="O16" s="67">
        <v>550.1</v>
      </c>
      <c r="P16" s="67">
        <v>5236.95</v>
      </c>
      <c r="Q16" s="67">
        <f>P16-5000</f>
        <v>236.94999999999982</v>
      </c>
      <c r="R16" s="67">
        <v>4413.2700000000004</v>
      </c>
      <c r="S16" s="67">
        <v>5010.66</v>
      </c>
      <c r="T16" s="67">
        <f>S16-5000</f>
        <v>10.659999999999854</v>
      </c>
      <c r="V16" s="115">
        <v>12</v>
      </c>
      <c r="W16" s="67">
        <v>804.79</v>
      </c>
      <c r="X16" s="67"/>
      <c r="Y16" s="67">
        <v>4517</v>
      </c>
      <c r="Z16" s="67">
        <f t="shared" si="8"/>
        <v>-483</v>
      </c>
      <c r="AB16" s="115">
        <v>12</v>
      </c>
      <c r="AC16" s="67">
        <v>515.20000000000005</v>
      </c>
      <c r="AD16" s="67">
        <v>5008.0600000000004</v>
      </c>
      <c r="AE16" s="67">
        <f>AD16-5000</f>
        <v>8.0600000000004002</v>
      </c>
      <c r="AF16" s="67">
        <v>4841.0600000000004</v>
      </c>
      <c r="AG16" s="67">
        <f>AF16-5000</f>
        <v>-158.9399999999996</v>
      </c>
      <c r="AI16" s="115">
        <v>12</v>
      </c>
      <c r="AJ16" s="67">
        <v>541.20000000000005</v>
      </c>
      <c r="AK16" s="67"/>
      <c r="AL16" s="67">
        <v>5028.17</v>
      </c>
      <c r="AM16" s="67">
        <f t="shared" si="0"/>
        <v>28.170000000000073</v>
      </c>
      <c r="AN16" s="106"/>
      <c r="AO16" s="115">
        <v>12</v>
      </c>
      <c r="AP16" s="67">
        <v>5281.96</v>
      </c>
      <c r="AQ16" s="67">
        <f t="shared" si="1"/>
        <v>281.96000000000004</v>
      </c>
      <c r="AS16" s="115">
        <v>12</v>
      </c>
      <c r="AT16" s="67">
        <v>5007.6000000000004</v>
      </c>
      <c r="AU16" s="67">
        <f t="shared" si="2"/>
        <v>7.6000000000003638</v>
      </c>
      <c r="AW16" s="115">
        <v>12</v>
      </c>
      <c r="AX16" s="67">
        <v>5358.12</v>
      </c>
      <c r="AY16" s="67">
        <f>AX16-5000</f>
        <v>358.11999999999989</v>
      </c>
      <c r="BA16" s="115">
        <v>12</v>
      </c>
      <c r="BB16" s="67">
        <v>5065.8999999999996</v>
      </c>
      <c r="BC16" s="67">
        <f>BB16-5000</f>
        <v>65.899999999999636</v>
      </c>
      <c r="BE16" s="115">
        <v>12</v>
      </c>
      <c r="BF16" s="67">
        <v>4901.5600000000004</v>
      </c>
      <c r="BG16" s="67">
        <f t="shared" si="5"/>
        <v>-98.4399999999996</v>
      </c>
      <c r="BI16" s="115">
        <v>12</v>
      </c>
      <c r="BJ16" s="67">
        <v>5112.1000000000004</v>
      </c>
      <c r="BK16" s="67">
        <f t="shared" si="6"/>
        <v>112.10000000000036</v>
      </c>
    </row>
    <row r="17" spans="1:63" x14ac:dyDescent="0.25">
      <c r="A17" s="114">
        <v>13</v>
      </c>
      <c r="B17" s="68">
        <v>21</v>
      </c>
      <c r="C17" s="68"/>
      <c r="D17" s="68">
        <v>-423.3</v>
      </c>
      <c r="E17" s="68"/>
      <c r="F17" s="68">
        <v>-238.92</v>
      </c>
      <c r="H17" s="114">
        <v>13</v>
      </c>
      <c r="I17" s="68">
        <v>451.7</v>
      </c>
      <c r="J17" s="68"/>
      <c r="K17" s="68">
        <v>5193.83</v>
      </c>
      <c r="L17" s="68">
        <f t="shared" si="7"/>
        <v>193.82999999999993</v>
      </c>
      <c r="M17" s="106"/>
      <c r="N17" s="114">
        <v>13</v>
      </c>
      <c r="O17" s="68">
        <v>618.1</v>
      </c>
      <c r="P17" s="68">
        <v>4930.75</v>
      </c>
      <c r="Q17" s="68">
        <f t="shared" ref="Q17:Q54" si="9">P17-5000</f>
        <v>-69.25</v>
      </c>
      <c r="R17" s="68">
        <v>4027.41</v>
      </c>
      <c r="S17" s="68">
        <v>4802.66</v>
      </c>
      <c r="T17" s="68">
        <f t="shared" ref="T17:T54" si="10">S17-5000</f>
        <v>-197.34000000000015</v>
      </c>
      <c r="V17" s="114">
        <v>13</v>
      </c>
      <c r="W17" s="68">
        <v>620.20000000000005</v>
      </c>
      <c r="X17" s="68"/>
      <c r="Y17" s="68">
        <v>4697.12</v>
      </c>
      <c r="Z17" s="68">
        <f t="shared" si="8"/>
        <v>-302.88000000000011</v>
      </c>
      <c r="AB17" s="114">
        <v>13</v>
      </c>
      <c r="AC17" s="68">
        <v>856.7</v>
      </c>
      <c r="AD17" s="68">
        <v>5169.08</v>
      </c>
      <c r="AE17" s="68">
        <f t="shared" ref="AE17:AE54" si="11">AD17-5000</f>
        <v>169.07999999999993</v>
      </c>
      <c r="AF17" s="68">
        <v>5160.93</v>
      </c>
      <c r="AG17" s="68">
        <f t="shared" ref="AG17:AG54" si="12">AF17-5000</f>
        <v>160.93000000000029</v>
      </c>
      <c r="AI17" s="114">
        <v>13</v>
      </c>
      <c r="AJ17" s="68">
        <v>915.39</v>
      </c>
      <c r="AK17" s="68"/>
      <c r="AL17" s="68">
        <v>4807.21</v>
      </c>
      <c r="AM17" s="68">
        <f t="shared" si="0"/>
        <v>-192.78999999999996</v>
      </c>
      <c r="AN17" s="106"/>
      <c r="AO17" s="114">
        <v>13</v>
      </c>
      <c r="AP17" s="68">
        <v>4754.74</v>
      </c>
      <c r="AQ17" s="68">
        <f t="shared" si="1"/>
        <v>-245.26000000000022</v>
      </c>
      <c r="AR17" s="111"/>
      <c r="AS17" s="114">
        <v>13</v>
      </c>
      <c r="AT17" s="68">
        <v>5167.03</v>
      </c>
      <c r="AU17" s="68">
        <f t="shared" si="2"/>
        <v>167.02999999999975</v>
      </c>
      <c r="AW17" s="114">
        <v>13</v>
      </c>
      <c r="AX17" s="68">
        <v>5378.74</v>
      </c>
      <c r="AY17" s="68">
        <f t="shared" ref="AY17:AY54" si="13">AX17-5000</f>
        <v>378.73999999999978</v>
      </c>
      <c r="BA17" s="114">
        <v>13</v>
      </c>
      <c r="BB17" s="68">
        <v>5164.84</v>
      </c>
      <c r="BC17" s="68">
        <f t="shared" ref="BC17:BC54" si="14">BB17-5000</f>
        <v>164.84000000000015</v>
      </c>
      <c r="BE17" s="114">
        <v>13</v>
      </c>
      <c r="BF17" s="68">
        <v>5153.3599999999997</v>
      </c>
      <c r="BG17" s="68">
        <f t="shared" si="5"/>
        <v>153.35999999999967</v>
      </c>
      <c r="BI17" s="114">
        <v>13</v>
      </c>
      <c r="BJ17" s="68">
        <v>4815.3599999999997</v>
      </c>
      <c r="BK17" s="68">
        <f t="shared" si="6"/>
        <v>-184.64000000000033</v>
      </c>
    </row>
    <row r="18" spans="1:63" x14ac:dyDescent="0.25">
      <c r="A18" s="115">
        <v>14</v>
      </c>
      <c r="B18" s="67">
        <v>288.60000000000002</v>
      </c>
      <c r="C18" s="67"/>
      <c r="D18" s="67">
        <v>-297.8</v>
      </c>
      <c r="E18" s="67"/>
      <c r="F18" s="67">
        <v>-310.01</v>
      </c>
      <c r="H18" s="115">
        <v>14</v>
      </c>
      <c r="I18" s="67">
        <v>336.7</v>
      </c>
      <c r="J18" s="67"/>
      <c r="K18" s="67">
        <v>5131.93</v>
      </c>
      <c r="L18" s="67">
        <f t="shared" si="7"/>
        <v>131.93000000000029</v>
      </c>
      <c r="M18" s="106"/>
      <c r="N18" s="115">
        <v>14</v>
      </c>
      <c r="O18" s="67">
        <v>621</v>
      </c>
      <c r="P18" s="67">
        <v>4707.49</v>
      </c>
      <c r="Q18" s="67">
        <f t="shared" si="9"/>
        <v>-292.51000000000022</v>
      </c>
      <c r="R18" s="67">
        <v>4844.37</v>
      </c>
      <c r="S18" s="67">
        <v>5256.7</v>
      </c>
      <c r="T18" s="67">
        <f t="shared" si="10"/>
        <v>256.69999999999982</v>
      </c>
      <c r="V18" s="115">
        <v>14</v>
      </c>
      <c r="W18" s="67">
        <v>703.89</v>
      </c>
      <c r="X18" s="67"/>
      <c r="Y18" s="67">
        <v>5000</v>
      </c>
      <c r="Z18" s="67">
        <f t="shared" si="8"/>
        <v>0</v>
      </c>
      <c r="AB18" s="115">
        <v>14</v>
      </c>
      <c r="AC18" s="67">
        <v>549.6</v>
      </c>
      <c r="AD18" s="67">
        <v>5379.22</v>
      </c>
      <c r="AE18" s="67">
        <f t="shared" si="11"/>
        <v>379.22000000000025</v>
      </c>
      <c r="AF18" s="67">
        <v>5005.79</v>
      </c>
      <c r="AG18" s="67">
        <f t="shared" si="12"/>
        <v>5.7899999999999636</v>
      </c>
      <c r="AI18" s="115">
        <v>14</v>
      </c>
      <c r="AJ18" s="67">
        <v>523</v>
      </c>
      <c r="AK18" s="67"/>
      <c r="AL18" s="67">
        <v>5172.01</v>
      </c>
      <c r="AM18" s="67">
        <f t="shared" si="0"/>
        <v>172.01000000000022</v>
      </c>
      <c r="AO18" s="115">
        <v>14</v>
      </c>
      <c r="AP18" s="67">
        <v>5191.32</v>
      </c>
      <c r="AQ18" s="67">
        <f t="shared" si="1"/>
        <v>191.31999999999971</v>
      </c>
      <c r="AS18" s="115">
        <v>14</v>
      </c>
      <c r="AT18" s="67">
        <v>4885.38</v>
      </c>
      <c r="AU18" s="67">
        <f t="shared" si="2"/>
        <v>-114.61999999999989</v>
      </c>
      <c r="AW18" s="115">
        <v>14</v>
      </c>
      <c r="AX18" s="67">
        <v>5141.3</v>
      </c>
      <c r="AY18" s="67">
        <f t="shared" si="13"/>
        <v>141.30000000000018</v>
      </c>
      <c r="BA18" s="115">
        <v>14</v>
      </c>
      <c r="BB18" s="67">
        <v>4834.1000000000004</v>
      </c>
      <c r="BC18" s="67">
        <f t="shared" si="14"/>
        <v>-165.89999999999964</v>
      </c>
      <c r="BE18" s="115">
        <v>14</v>
      </c>
      <c r="BF18" s="67">
        <v>5291.38</v>
      </c>
      <c r="BG18" s="67">
        <f t="shared" si="5"/>
        <v>291.38000000000011</v>
      </c>
      <c r="BI18" s="115">
        <v>14</v>
      </c>
      <c r="BJ18" s="67">
        <v>4928.2</v>
      </c>
      <c r="BK18" s="67">
        <f t="shared" si="6"/>
        <v>-71.800000000000182</v>
      </c>
    </row>
    <row r="19" spans="1:63" x14ac:dyDescent="0.25">
      <c r="A19" s="114">
        <v>15</v>
      </c>
      <c r="B19" s="68">
        <v>115.29</v>
      </c>
      <c r="C19" s="68"/>
      <c r="D19" s="68">
        <v>133.91999999999999</v>
      </c>
      <c r="E19" s="68"/>
      <c r="F19" s="68">
        <v>245.48</v>
      </c>
      <c r="H19" s="114">
        <v>15</v>
      </c>
      <c r="I19" s="68">
        <v>593.70000000000005</v>
      </c>
      <c r="J19" s="68"/>
      <c r="K19" s="68">
        <v>5145.21</v>
      </c>
      <c r="L19" s="68">
        <f t="shared" si="7"/>
        <v>145.21000000000004</v>
      </c>
      <c r="M19" s="106"/>
      <c r="N19" s="114">
        <v>15</v>
      </c>
      <c r="O19" s="68">
        <v>352.2</v>
      </c>
      <c r="P19" s="68">
        <v>5000</v>
      </c>
      <c r="Q19" s="68">
        <f t="shared" si="9"/>
        <v>0</v>
      </c>
      <c r="R19" s="68">
        <v>5039.51</v>
      </c>
      <c r="S19" s="68">
        <v>5099.9399999999996</v>
      </c>
      <c r="T19" s="68">
        <f t="shared" si="10"/>
        <v>99.9399999999996</v>
      </c>
      <c r="V19" s="114">
        <v>15</v>
      </c>
      <c r="W19" s="68">
        <v>698.6</v>
      </c>
      <c r="X19" s="68"/>
      <c r="Y19" s="68">
        <v>5000</v>
      </c>
      <c r="Z19" s="68">
        <f t="shared" si="8"/>
        <v>0</v>
      </c>
      <c r="AB19" s="114">
        <v>15</v>
      </c>
      <c r="AC19" s="68">
        <v>685.79</v>
      </c>
      <c r="AD19" s="68">
        <v>4942.3599999999997</v>
      </c>
      <c r="AE19" s="68">
        <f t="shared" si="11"/>
        <v>-57.640000000000327</v>
      </c>
      <c r="AF19" s="68">
        <v>5034.6000000000004</v>
      </c>
      <c r="AG19" s="68">
        <f t="shared" si="12"/>
        <v>34.600000000000364</v>
      </c>
      <c r="AI19" s="114">
        <v>15</v>
      </c>
      <c r="AJ19" s="68">
        <v>5517.5</v>
      </c>
      <c r="AK19" s="68"/>
      <c r="AL19" s="68">
        <v>4970.72</v>
      </c>
      <c r="AM19" s="68">
        <f t="shared" si="0"/>
        <v>-29.279999999999745</v>
      </c>
      <c r="AO19" s="114">
        <v>15</v>
      </c>
      <c r="AP19" s="68">
        <v>5217.8599999999997</v>
      </c>
      <c r="AQ19" s="68">
        <f t="shared" si="1"/>
        <v>217.85999999999967</v>
      </c>
      <c r="AS19" s="114">
        <v>15</v>
      </c>
      <c r="AT19" s="68">
        <v>5061.84</v>
      </c>
      <c r="AU19" s="68">
        <f t="shared" si="2"/>
        <v>61.840000000000146</v>
      </c>
      <c r="AW19" s="114">
        <v>15</v>
      </c>
      <c r="AX19" s="68">
        <v>4987.3999999999996</v>
      </c>
      <c r="AY19" s="68">
        <f t="shared" si="13"/>
        <v>-12.600000000000364</v>
      </c>
      <c r="BA19" s="114">
        <v>15</v>
      </c>
      <c r="BB19" s="68">
        <v>4939.8</v>
      </c>
      <c r="BC19" s="68">
        <f t="shared" si="14"/>
        <v>-60.199999999999818</v>
      </c>
      <c r="BE19" s="114">
        <v>15</v>
      </c>
      <c r="BF19" s="68">
        <v>5002.3999999999996</v>
      </c>
      <c r="BG19" s="68">
        <f t="shared" si="5"/>
        <v>2.3999999999996362</v>
      </c>
      <c r="BI19" s="114">
        <v>15</v>
      </c>
      <c r="BJ19" s="68">
        <v>5102</v>
      </c>
      <c r="BK19" s="68">
        <f t="shared" si="6"/>
        <v>102</v>
      </c>
    </row>
    <row r="20" spans="1:63" x14ac:dyDescent="0.25">
      <c r="A20" s="115">
        <v>16</v>
      </c>
      <c r="B20" s="67">
        <v>401.6</v>
      </c>
      <c r="C20" s="67"/>
      <c r="D20" s="67">
        <v>-122.2</v>
      </c>
      <c r="E20" s="67"/>
      <c r="F20" s="67">
        <v>-283.72000000000003</v>
      </c>
      <c r="H20" s="115">
        <v>16</v>
      </c>
      <c r="I20" s="67">
        <v>453.39</v>
      </c>
      <c r="J20" s="67"/>
      <c r="K20" s="67">
        <v>5000</v>
      </c>
      <c r="L20" s="67">
        <f t="shared" si="7"/>
        <v>0</v>
      </c>
      <c r="M20" s="106"/>
      <c r="N20" s="115">
        <v>16</v>
      </c>
      <c r="O20" s="67">
        <v>223.39</v>
      </c>
      <c r="P20" s="67">
        <v>4969.62</v>
      </c>
      <c r="Q20" s="67">
        <f t="shared" si="9"/>
        <v>-30.380000000000109</v>
      </c>
      <c r="R20" s="67">
        <v>5107.87</v>
      </c>
      <c r="S20" s="67">
        <v>5021.25</v>
      </c>
      <c r="T20" s="67">
        <f t="shared" si="10"/>
        <v>21.25</v>
      </c>
      <c r="V20" s="115">
        <v>16</v>
      </c>
      <c r="W20" s="67">
        <v>982.1</v>
      </c>
      <c r="X20" s="67"/>
      <c r="Y20" s="67">
        <v>5064.3</v>
      </c>
      <c r="Z20" s="67">
        <f t="shared" si="8"/>
        <v>64.300000000000182</v>
      </c>
      <c r="AB20" s="115">
        <v>16</v>
      </c>
      <c r="AC20" s="67">
        <v>934.89</v>
      </c>
      <c r="AD20" s="67">
        <v>5246.15</v>
      </c>
      <c r="AE20" s="67">
        <f t="shared" si="11"/>
        <v>246.14999999999964</v>
      </c>
      <c r="AF20" s="67">
        <v>4951.24</v>
      </c>
      <c r="AG20" s="67">
        <f t="shared" si="12"/>
        <v>-48.760000000000218</v>
      </c>
      <c r="AI20" s="115">
        <v>16</v>
      </c>
      <c r="AJ20" s="67">
        <v>913.79</v>
      </c>
      <c r="AK20" s="67"/>
      <c r="AL20" s="67">
        <v>5083.2700000000004</v>
      </c>
      <c r="AM20" s="67">
        <f t="shared" si="0"/>
        <v>83.270000000000437</v>
      </c>
      <c r="AO20" s="115">
        <v>16</v>
      </c>
      <c r="AP20" s="67">
        <v>5000</v>
      </c>
      <c r="AQ20" s="67">
        <f t="shared" si="1"/>
        <v>0</v>
      </c>
      <c r="AS20" s="115">
        <v>16</v>
      </c>
      <c r="AT20" s="67">
        <v>5000</v>
      </c>
      <c r="AU20" s="67">
        <f t="shared" si="2"/>
        <v>0</v>
      </c>
      <c r="AW20" s="115">
        <v>16</v>
      </c>
      <c r="AX20" s="67">
        <v>4957.6000000000004</v>
      </c>
      <c r="AY20" s="67">
        <f t="shared" si="13"/>
        <v>-42.399999999999636</v>
      </c>
      <c r="BA20" s="115">
        <v>16</v>
      </c>
      <c r="BB20" s="67">
        <v>5036.3999999999996</v>
      </c>
      <c r="BC20" s="67">
        <f t="shared" si="14"/>
        <v>36.399999999999636</v>
      </c>
      <c r="BE20" s="115">
        <v>16</v>
      </c>
      <c r="BF20" s="67">
        <v>5202.8</v>
      </c>
      <c r="BG20" s="67">
        <f t="shared" si="5"/>
        <v>202.80000000000018</v>
      </c>
      <c r="BI20" s="115">
        <v>16</v>
      </c>
      <c r="BJ20" s="67">
        <v>4886.46</v>
      </c>
      <c r="BK20" s="67">
        <f t="shared" si="6"/>
        <v>-113.53999999999996</v>
      </c>
    </row>
    <row r="21" spans="1:63" x14ac:dyDescent="0.25">
      <c r="A21" s="114">
        <v>17</v>
      </c>
      <c r="B21" s="68">
        <v>189.2</v>
      </c>
      <c r="C21" s="68"/>
      <c r="D21" s="68">
        <v>95.12</v>
      </c>
      <c r="E21" s="68"/>
      <c r="F21" s="68">
        <v>0</v>
      </c>
      <c r="H21" s="114">
        <v>17</v>
      </c>
      <c r="I21" s="68">
        <v>453.39</v>
      </c>
      <c r="J21" s="68"/>
      <c r="K21" s="68">
        <v>5000</v>
      </c>
      <c r="L21" s="68">
        <f t="shared" si="7"/>
        <v>0</v>
      </c>
      <c r="M21" s="106"/>
      <c r="N21" s="114">
        <v>17</v>
      </c>
      <c r="O21" s="68">
        <v>179</v>
      </c>
      <c r="P21" s="68">
        <v>5082.07</v>
      </c>
      <c r="Q21" s="68">
        <f t="shared" si="9"/>
        <v>82.069999999999709</v>
      </c>
      <c r="R21" s="68">
        <v>4660.95</v>
      </c>
      <c r="S21" s="68">
        <v>4930.38</v>
      </c>
      <c r="T21" s="68">
        <f t="shared" si="10"/>
        <v>-69.619999999999891</v>
      </c>
      <c r="V21" s="114">
        <v>17</v>
      </c>
      <c r="W21" s="68">
        <v>1045.0999999999999</v>
      </c>
      <c r="X21" s="68"/>
      <c r="Y21" s="68">
        <v>4816.33</v>
      </c>
      <c r="Z21" s="68">
        <f t="shared" si="8"/>
        <v>-183.67000000000007</v>
      </c>
      <c r="AB21" s="114">
        <v>17</v>
      </c>
      <c r="AC21" s="68">
        <v>979.89</v>
      </c>
      <c r="AD21" s="68">
        <v>4903.42</v>
      </c>
      <c r="AE21" s="68">
        <f t="shared" si="11"/>
        <v>-96.579999999999927</v>
      </c>
      <c r="AF21" s="68">
        <v>4955.88</v>
      </c>
      <c r="AG21" s="68">
        <f t="shared" si="12"/>
        <v>-44.119999999999891</v>
      </c>
      <c r="AI21" s="114">
        <v>17</v>
      </c>
      <c r="AJ21" s="68">
        <v>550</v>
      </c>
      <c r="AK21" s="68"/>
      <c r="AL21" s="68">
        <v>4667.12</v>
      </c>
      <c r="AM21" s="68">
        <f t="shared" si="0"/>
        <v>-332.88000000000011</v>
      </c>
      <c r="AO21" s="114">
        <v>17</v>
      </c>
      <c r="AP21" s="68">
        <v>5000</v>
      </c>
      <c r="AQ21" s="68">
        <f t="shared" si="1"/>
        <v>0</v>
      </c>
      <c r="AS21" s="114">
        <v>17</v>
      </c>
      <c r="AT21" s="68">
        <v>5000</v>
      </c>
      <c r="AU21" s="68">
        <f t="shared" si="2"/>
        <v>0</v>
      </c>
      <c r="AW21" s="114">
        <v>17</v>
      </c>
      <c r="AX21" s="68">
        <v>5294.84</v>
      </c>
      <c r="AY21" s="68">
        <f t="shared" si="13"/>
        <v>294.84000000000015</v>
      </c>
      <c r="BA21" s="114">
        <v>17</v>
      </c>
      <c r="BB21" s="68">
        <v>5314.64</v>
      </c>
      <c r="BC21" s="68">
        <f t="shared" si="14"/>
        <v>314.64000000000033</v>
      </c>
      <c r="BE21" s="114">
        <v>17</v>
      </c>
      <c r="BF21" s="68">
        <v>5118.4799999999996</v>
      </c>
      <c r="BG21" s="68">
        <f t="shared" si="5"/>
        <v>118.47999999999956</v>
      </c>
      <c r="BI21" s="114">
        <v>17</v>
      </c>
      <c r="BJ21" s="68">
        <v>4879.3</v>
      </c>
      <c r="BK21" s="68">
        <f t="shared" si="6"/>
        <v>-120.69999999999982</v>
      </c>
    </row>
    <row r="22" spans="1:63" x14ac:dyDescent="0.25">
      <c r="A22" s="115">
        <v>18</v>
      </c>
      <c r="B22" s="67">
        <v>310.7</v>
      </c>
      <c r="C22" s="67"/>
      <c r="D22" s="67">
        <v>405.01</v>
      </c>
      <c r="E22" s="67"/>
      <c r="F22" s="67">
        <v>-10.15</v>
      </c>
      <c r="H22" s="115">
        <v>18</v>
      </c>
      <c r="I22" s="67">
        <v>526.79</v>
      </c>
      <c r="J22" s="67"/>
      <c r="K22" s="67">
        <v>5136.8900000000003</v>
      </c>
      <c r="L22" s="67">
        <f t="shared" si="7"/>
        <v>136.89000000000033</v>
      </c>
      <c r="M22" s="106"/>
      <c r="N22" s="115">
        <v>18</v>
      </c>
      <c r="O22" s="67">
        <v>474.29</v>
      </c>
      <c r="P22" s="67">
        <v>4936.6899999999996</v>
      </c>
      <c r="Q22" s="67">
        <f t="shared" si="9"/>
        <v>-63.3100000000004</v>
      </c>
      <c r="R22" s="67"/>
      <c r="S22" s="67">
        <v>4656.45</v>
      </c>
      <c r="T22" s="67">
        <f t="shared" si="10"/>
        <v>-343.55000000000018</v>
      </c>
      <c r="V22" s="115">
        <v>18</v>
      </c>
      <c r="W22" s="67">
        <v>650</v>
      </c>
      <c r="X22" s="67"/>
      <c r="Y22" s="67">
        <v>5155.8500000000004</v>
      </c>
      <c r="Z22" s="67">
        <f t="shared" si="8"/>
        <v>155.85000000000036</v>
      </c>
      <c r="AB22" s="115">
        <v>18</v>
      </c>
      <c r="AC22" s="67">
        <v>758.79</v>
      </c>
      <c r="AD22" s="67">
        <v>5356.42</v>
      </c>
      <c r="AE22" s="67">
        <f t="shared" si="11"/>
        <v>356.42000000000007</v>
      </c>
      <c r="AF22" s="67">
        <v>5080.3100000000004</v>
      </c>
      <c r="AG22" s="67">
        <f t="shared" si="12"/>
        <v>80.3100000000004</v>
      </c>
      <c r="AI22" s="115">
        <v>18</v>
      </c>
      <c r="AJ22" s="67">
        <v>579.6</v>
      </c>
      <c r="AK22" s="67"/>
      <c r="AL22" s="67">
        <v>4965.66</v>
      </c>
      <c r="AM22" s="67">
        <f t="shared" si="0"/>
        <v>-34.340000000000146</v>
      </c>
      <c r="AO22" s="115">
        <v>18</v>
      </c>
      <c r="AP22" s="67">
        <v>4898.54</v>
      </c>
      <c r="AQ22" s="67">
        <f t="shared" si="1"/>
        <v>-101.46000000000004</v>
      </c>
      <c r="AS22" s="115">
        <v>18</v>
      </c>
      <c r="AT22" s="67">
        <v>5109.1000000000004</v>
      </c>
      <c r="AU22" s="67">
        <f t="shared" si="2"/>
        <v>109.10000000000036</v>
      </c>
      <c r="AW22" s="115">
        <v>18</v>
      </c>
      <c r="AX22" s="67">
        <v>5093.3</v>
      </c>
      <c r="AY22" s="67">
        <f t="shared" si="13"/>
        <v>93.300000000000182</v>
      </c>
      <c r="BA22" s="115">
        <v>18</v>
      </c>
      <c r="BB22" s="67">
        <v>5178.0200000000004</v>
      </c>
      <c r="BC22" s="67">
        <f t="shared" si="14"/>
        <v>178.02000000000044</v>
      </c>
      <c r="BE22" s="115">
        <v>18</v>
      </c>
      <c r="BF22" s="67">
        <v>5259.76</v>
      </c>
      <c r="BG22" s="67">
        <f t="shared" si="5"/>
        <v>259.76000000000022</v>
      </c>
      <c r="BI22" s="115">
        <v>18</v>
      </c>
      <c r="BJ22" s="67">
        <v>4875.22</v>
      </c>
      <c r="BK22" s="67">
        <f t="shared" si="6"/>
        <v>-124.77999999999975</v>
      </c>
    </row>
    <row r="23" spans="1:63" x14ac:dyDescent="0.25">
      <c r="A23" s="114">
        <v>19</v>
      </c>
      <c r="B23" s="68">
        <v>328.4</v>
      </c>
      <c r="C23" s="68"/>
      <c r="D23" s="68">
        <v>-21.9</v>
      </c>
      <c r="E23" s="68"/>
      <c r="F23" s="68">
        <v>-207.68</v>
      </c>
      <c r="H23" s="114">
        <v>19</v>
      </c>
      <c r="I23" s="68">
        <v>747.29</v>
      </c>
      <c r="J23" s="68"/>
      <c r="K23" s="68">
        <v>5219.79</v>
      </c>
      <c r="L23" s="68">
        <f t="shared" si="7"/>
        <v>219.78999999999996</v>
      </c>
      <c r="M23" s="106"/>
      <c r="N23" s="114">
        <v>19</v>
      </c>
      <c r="O23" s="68">
        <v>513.29</v>
      </c>
      <c r="P23" s="68">
        <v>5026.93</v>
      </c>
      <c r="Q23" s="68">
        <f t="shared" si="9"/>
        <v>26.930000000000291</v>
      </c>
      <c r="R23" s="68"/>
      <c r="S23" s="68">
        <v>4789.6899999999996</v>
      </c>
      <c r="T23" s="68">
        <f t="shared" si="10"/>
        <v>-210.3100000000004</v>
      </c>
      <c r="V23" s="114">
        <v>19</v>
      </c>
      <c r="W23" s="68">
        <v>605.29</v>
      </c>
      <c r="X23" s="68"/>
      <c r="Y23" s="68">
        <v>5283</v>
      </c>
      <c r="Z23" s="68">
        <f t="shared" si="8"/>
        <v>283</v>
      </c>
      <c r="AB23" s="114">
        <v>19</v>
      </c>
      <c r="AC23" s="68">
        <v>718.7</v>
      </c>
      <c r="AD23" s="68">
        <v>5432.36</v>
      </c>
      <c r="AE23" s="68">
        <f t="shared" si="11"/>
        <v>432.35999999999967</v>
      </c>
      <c r="AF23" s="68">
        <v>5034.7700000000004</v>
      </c>
      <c r="AG23" s="68">
        <f t="shared" si="12"/>
        <v>34.770000000000437</v>
      </c>
      <c r="AI23" s="114">
        <v>19</v>
      </c>
      <c r="AJ23" s="68">
        <v>498.2</v>
      </c>
      <c r="AK23" s="68"/>
      <c r="AL23" s="68">
        <v>5034.13</v>
      </c>
      <c r="AM23" s="68">
        <f t="shared" si="0"/>
        <v>34.130000000000109</v>
      </c>
      <c r="AO23" s="114">
        <v>19</v>
      </c>
      <c r="AP23" s="68">
        <v>5308.7</v>
      </c>
      <c r="AQ23" s="68">
        <f t="shared" si="1"/>
        <v>308.69999999999982</v>
      </c>
      <c r="AR23" s="112"/>
      <c r="AS23" s="114">
        <v>19</v>
      </c>
      <c r="AT23" s="68">
        <v>5193.3900000000003</v>
      </c>
      <c r="AU23" s="68">
        <f t="shared" si="2"/>
        <v>193.39000000000033</v>
      </c>
      <c r="AW23" s="114">
        <v>19</v>
      </c>
      <c r="AX23" s="68">
        <v>4874.3999999999996</v>
      </c>
      <c r="AY23" s="68">
        <f t="shared" si="13"/>
        <v>-125.60000000000036</v>
      </c>
      <c r="BA23" s="114">
        <v>19</v>
      </c>
      <c r="BB23" s="68">
        <v>5168.1400000000003</v>
      </c>
      <c r="BC23" s="68">
        <f t="shared" si="14"/>
        <v>168.14000000000033</v>
      </c>
      <c r="BE23" s="114">
        <v>19</v>
      </c>
      <c r="BF23" s="68">
        <v>5150.68</v>
      </c>
      <c r="BG23" s="68">
        <f t="shared" si="5"/>
        <v>150.68000000000029</v>
      </c>
      <c r="BI23" s="114">
        <v>19</v>
      </c>
      <c r="BJ23" s="68">
        <v>4746.92</v>
      </c>
      <c r="BK23" s="68">
        <f t="shared" si="6"/>
        <v>-253.07999999999993</v>
      </c>
    </row>
    <row r="24" spans="1:63" x14ac:dyDescent="0.25">
      <c r="A24" s="115">
        <v>20</v>
      </c>
      <c r="B24" s="67">
        <v>287.39999999999998</v>
      </c>
      <c r="C24" s="67"/>
      <c r="D24" s="67">
        <v>366.81</v>
      </c>
      <c r="E24" s="67"/>
      <c r="F24" s="67">
        <v>170.02</v>
      </c>
      <c r="H24" s="115">
        <v>20</v>
      </c>
      <c r="I24" s="67">
        <v>718.89</v>
      </c>
      <c r="J24" s="67"/>
      <c r="K24" s="67">
        <v>5085.93</v>
      </c>
      <c r="L24" s="67">
        <f t="shared" si="7"/>
        <v>85.930000000000291</v>
      </c>
      <c r="N24" s="115">
        <v>20</v>
      </c>
      <c r="O24" s="67">
        <v>419.2</v>
      </c>
      <c r="P24" s="67">
        <v>4969.22</v>
      </c>
      <c r="Q24" s="67">
        <f t="shared" si="9"/>
        <v>-30.779999999999745</v>
      </c>
      <c r="R24" s="67"/>
      <c r="S24" s="67">
        <v>5201.25</v>
      </c>
      <c r="T24" s="67">
        <f t="shared" si="10"/>
        <v>201.25</v>
      </c>
      <c r="V24" s="115">
        <v>20</v>
      </c>
      <c r="W24" s="67">
        <v>982.2</v>
      </c>
      <c r="X24" s="67"/>
      <c r="Y24" s="67">
        <v>4668.3999999999996</v>
      </c>
      <c r="Z24" s="67">
        <f t="shared" si="8"/>
        <v>-331.60000000000036</v>
      </c>
      <c r="AB24" s="115">
        <v>20</v>
      </c>
      <c r="AC24" s="67">
        <v>729.5</v>
      </c>
      <c r="AD24" s="67">
        <v>4984.22</v>
      </c>
      <c r="AE24" s="67">
        <f t="shared" si="11"/>
        <v>-15.779999999999745</v>
      </c>
      <c r="AF24" s="67">
        <v>4971.28</v>
      </c>
      <c r="AG24" s="67">
        <f t="shared" si="12"/>
        <v>-28.720000000000255</v>
      </c>
      <c r="AI24" s="115">
        <v>20</v>
      </c>
      <c r="AJ24" s="67">
        <v>373.79</v>
      </c>
      <c r="AK24" s="67"/>
      <c r="AL24" s="67">
        <v>4966.59</v>
      </c>
      <c r="AM24" s="67">
        <f t="shared" si="0"/>
        <v>-33.409999999999854</v>
      </c>
      <c r="AO24" s="115">
        <v>20</v>
      </c>
      <c r="AP24" s="67">
        <v>5603.06</v>
      </c>
      <c r="AQ24" s="67">
        <f t="shared" si="1"/>
        <v>603.0600000000004</v>
      </c>
      <c r="AR24" s="113" t="s">
        <v>997</v>
      </c>
      <c r="AS24" s="115">
        <v>20</v>
      </c>
      <c r="AT24" s="67">
        <v>5135.88</v>
      </c>
      <c r="AU24" s="67">
        <f t="shared" si="2"/>
        <v>135.88000000000011</v>
      </c>
      <c r="AW24" s="115">
        <v>20</v>
      </c>
      <c r="AX24" s="67">
        <v>4987.3999999999996</v>
      </c>
      <c r="AY24" s="67">
        <f t="shared" si="13"/>
        <v>-12.600000000000364</v>
      </c>
      <c r="BA24" s="115">
        <v>20</v>
      </c>
      <c r="BB24" s="67">
        <v>4939.6000000000004</v>
      </c>
      <c r="BC24" s="67">
        <f t="shared" si="14"/>
        <v>-60.399999999999636</v>
      </c>
      <c r="BE24" s="115">
        <v>20</v>
      </c>
      <c r="BF24" s="67">
        <v>4989.6000000000004</v>
      </c>
      <c r="BG24" s="67">
        <f t="shared" si="5"/>
        <v>-10.399999999999636</v>
      </c>
      <c r="BI24" s="115">
        <v>20</v>
      </c>
      <c r="BJ24" s="67">
        <v>5178.32</v>
      </c>
      <c r="BK24" s="67">
        <f t="shared" si="6"/>
        <v>178.31999999999971</v>
      </c>
    </row>
    <row r="25" spans="1:63" x14ac:dyDescent="0.25">
      <c r="A25" s="114">
        <v>21</v>
      </c>
      <c r="B25" s="68">
        <v>564.29</v>
      </c>
      <c r="C25" s="68"/>
      <c r="D25" s="68">
        <v>409.67</v>
      </c>
      <c r="E25" s="68"/>
      <c r="F25" s="68">
        <v>186.37</v>
      </c>
      <c r="H25" s="114">
        <v>21</v>
      </c>
      <c r="I25" s="68">
        <v>346.89</v>
      </c>
      <c r="J25" s="68"/>
      <c r="K25" s="68">
        <v>5195.1499999999996</v>
      </c>
      <c r="L25" s="68">
        <f t="shared" si="7"/>
        <v>195.14999999999964</v>
      </c>
      <c r="N25" s="114">
        <v>21</v>
      </c>
      <c r="O25" s="68">
        <v>330.29</v>
      </c>
      <c r="P25" s="68">
        <v>5140.7</v>
      </c>
      <c r="Q25" s="68">
        <f t="shared" si="9"/>
        <v>140.69999999999982</v>
      </c>
      <c r="R25" s="68"/>
      <c r="S25" s="68">
        <v>4934.3999999999996</v>
      </c>
      <c r="T25" s="68">
        <f t="shared" si="10"/>
        <v>-65.600000000000364</v>
      </c>
      <c r="V25" s="114">
        <v>21</v>
      </c>
      <c r="W25" s="68">
        <v>765.2</v>
      </c>
      <c r="X25" s="68"/>
      <c r="Y25" s="68">
        <v>5169.2</v>
      </c>
      <c r="Z25" s="68">
        <f t="shared" si="8"/>
        <v>169.19999999999982</v>
      </c>
      <c r="AB25" s="114">
        <v>21</v>
      </c>
      <c r="AC25" s="68">
        <v>1151.79</v>
      </c>
      <c r="AD25" s="68">
        <v>5058.58</v>
      </c>
      <c r="AE25" s="68">
        <f t="shared" si="11"/>
        <v>58.579999999999927</v>
      </c>
      <c r="AF25" s="68">
        <v>4988.67</v>
      </c>
      <c r="AG25" s="68">
        <f t="shared" si="12"/>
        <v>-11.329999999999927</v>
      </c>
      <c r="AI25" s="114">
        <v>21</v>
      </c>
      <c r="AJ25" s="68">
        <v>685.89</v>
      </c>
      <c r="AK25" s="68"/>
      <c r="AL25" s="68">
        <v>5259.13</v>
      </c>
      <c r="AM25" s="68">
        <f t="shared" si="0"/>
        <v>259.13000000000011</v>
      </c>
      <c r="AO25" s="114">
        <v>21</v>
      </c>
      <c r="AP25" s="68">
        <v>4890.0600000000004</v>
      </c>
      <c r="AQ25" s="68">
        <f t="shared" si="1"/>
        <v>-109.9399999999996</v>
      </c>
      <c r="AS25" s="114">
        <v>21</v>
      </c>
      <c r="AT25" s="68">
        <v>4749.42</v>
      </c>
      <c r="AU25" s="68">
        <f t="shared" si="2"/>
        <v>-250.57999999999993</v>
      </c>
      <c r="AW25" s="114">
        <v>21</v>
      </c>
      <c r="AX25" s="68">
        <v>5090</v>
      </c>
      <c r="AY25" s="68">
        <f t="shared" si="13"/>
        <v>90</v>
      </c>
      <c r="BA25" s="114">
        <v>21</v>
      </c>
      <c r="BB25" s="68">
        <v>5067.3</v>
      </c>
      <c r="BC25" s="68">
        <f t="shared" si="14"/>
        <v>67.300000000000182</v>
      </c>
      <c r="BE25" s="114">
        <v>21</v>
      </c>
      <c r="BF25" s="68">
        <v>5097.5200000000004</v>
      </c>
      <c r="BG25" s="68">
        <f t="shared" si="5"/>
        <v>97.520000000000437</v>
      </c>
      <c r="BI25" s="114">
        <v>21</v>
      </c>
      <c r="BJ25" s="68">
        <v>5111</v>
      </c>
      <c r="BK25" s="68">
        <f t="shared" si="6"/>
        <v>111</v>
      </c>
    </row>
    <row r="26" spans="1:63" x14ac:dyDescent="0.25">
      <c r="A26" s="115">
        <v>22</v>
      </c>
      <c r="B26" s="67">
        <v>44.89</v>
      </c>
      <c r="C26" s="67"/>
      <c r="D26" s="67">
        <v>98.61</v>
      </c>
      <c r="E26" s="67"/>
      <c r="F26" s="67">
        <v>175.87</v>
      </c>
      <c r="H26" s="115">
        <v>22</v>
      </c>
      <c r="I26" s="67">
        <v>453.39</v>
      </c>
      <c r="J26" s="67"/>
      <c r="K26" s="67">
        <v>5000</v>
      </c>
      <c r="L26" s="67">
        <f t="shared" si="7"/>
        <v>0</v>
      </c>
      <c r="N26" s="115">
        <v>22</v>
      </c>
      <c r="O26" s="67">
        <v>653.89</v>
      </c>
      <c r="P26" s="67">
        <v>5000</v>
      </c>
      <c r="Q26" s="67">
        <f t="shared" si="9"/>
        <v>0</v>
      </c>
      <c r="R26" s="67"/>
      <c r="S26" s="67">
        <v>5099.9399999999996</v>
      </c>
      <c r="T26" s="67">
        <f t="shared" si="10"/>
        <v>99.9399999999996</v>
      </c>
      <c r="V26" s="115">
        <v>22</v>
      </c>
      <c r="W26" s="67">
        <v>810.5</v>
      </c>
      <c r="X26" s="67"/>
      <c r="Y26" s="67">
        <v>4968.26</v>
      </c>
      <c r="Z26" s="67">
        <f t="shared" si="8"/>
        <v>-31.739999999999782</v>
      </c>
      <c r="AB26" s="115">
        <v>22</v>
      </c>
      <c r="AC26" s="67">
        <v>839.89</v>
      </c>
      <c r="AD26" s="67">
        <v>5390.7</v>
      </c>
      <c r="AE26" s="67">
        <f t="shared" si="11"/>
        <v>390.69999999999982</v>
      </c>
      <c r="AF26" s="67">
        <v>4864.2</v>
      </c>
      <c r="AG26" s="67">
        <f t="shared" si="12"/>
        <v>-135.80000000000018</v>
      </c>
      <c r="AI26" s="115">
        <v>22</v>
      </c>
      <c r="AJ26" s="67">
        <v>594</v>
      </c>
      <c r="AK26" s="67"/>
      <c r="AL26" s="67">
        <v>4803.13</v>
      </c>
      <c r="AM26" s="67">
        <f t="shared" si="0"/>
        <v>-196.86999999999989</v>
      </c>
      <c r="AO26" s="115">
        <v>22</v>
      </c>
      <c r="AP26" s="67">
        <v>5000</v>
      </c>
      <c r="AQ26" s="67">
        <f t="shared" si="1"/>
        <v>0</v>
      </c>
      <c r="AS26" s="115">
        <v>22</v>
      </c>
      <c r="AT26" s="67">
        <v>5000</v>
      </c>
      <c r="AU26" s="67">
        <f t="shared" si="2"/>
        <v>0</v>
      </c>
      <c r="AW26" s="115">
        <v>22</v>
      </c>
      <c r="AX26" s="67">
        <v>4987.3999999999996</v>
      </c>
      <c r="AY26" s="67">
        <f t="shared" si="13"/>
        <v>-12.600000000000364</v>
      </c>
      <c r="BA26" s="115">
        <v>22</v>
      </c>
      <c r="BB26" s="67">
        <v>5036.24</v>
      </c>
      <c r="BC26" s="67">
        <f t="shared" si="14"/>
        <v>36.239999999999782</v>
      </c>
      <c r="BE26" s="115">
        <v>22</v>
      </c>
      <c r="BF26" s="67">
        <v>4962.0600000000004</v>
      </c>
      <c r="BG26" s="67">
        <f t="shared" si="5"/>
        <v>-37.9399999999996</v>
      </c>
      <c r="BI26" s="115">
        <v>22</v>
      </c>
      <c r="BJ26" s="67">
        <v>4301.3599999999997</v>
      </c>
      <c r="BK26" s="67">
        <f t="shared" si="6"/>
        <v>-698.64000000000033</v>
      </c>
    </row>
    <row r="27" spans="1:63" x14ac:dyDescent="0.25">
      <c r="A27" s="114">
        <v>23</v>
      </c>
      <c r="B27" s="68">
        <v>592.79</v>
      </c>
      <c r="C27" s="68">
        <v>4779.8900000000003</v>
      </c>
      <c r="D27" s="68">
        <f>C27-5000</f>
        <v>-220.10999999999967</v>
      </c>
      <c r="E27" s="68">
        <v>4853.3500000000004</v>
      </c>
      <c r="F27" s="68">
        <f>E27-5000</f>
        <v>-146.64999999999964</v>
      </c>
      <c r="H27" s="114">
        <v>23</v>
      </c>
      <c r="I27" s="68">
        <v>453.39</v>
      </c>
      <c r="J27" s="68"/>
      <c r="K27" s="68">
        <v>5000</v>
      </c>
      <c r="L27" s="68">
        <f t="shared" si="7"/>
        <v>0</v>
      </c>
      <c r="N27" s="114">
        <v>23</v>
      </c>
      <c r="O27" s="68">
        <v>360.79</v>
      </c>
      <c r="P27" s="68">
        <v>4875.6099999999997</v>
      </c>
      <c r="Q27" s="68">
        <f t="shared" si="9"/>
        <v>-124.39000000000033</v>
      </c>
      <c r="R27" s="68"/>
      <c r="S27" s="68">
        <v>5333.06</v>
      </c>
      <c r="T27" s="68">
        <f t="shared" si="10"/>
        <v>333.0600000000004</v>
      </c>
      <c r="V27" s="114">
        <v>23</v>
      </c>
      <c r="W27" s="68">
        <v>703.89</v>
      </c>
      <c r="X27" s="68"/>
      <c r="Y27" s="68">
        <v>5000</v>
      </c>
      <c r="Z27" s="68">
        <f t="shared" si="8"/>
        <v>0</v>
      </c>
      <c r="AB27" s="114">
        <v>23</v>
      </c>
      <c r="AC27" s="68">
        <v>490.39</v>
      </c>
      <c r="AD27" s="68">
        <v>5294.04</v>
      </c>
      <c r="AE27" s="68">
        <f t="shared" si="11"/>
        <v>294.03999999999996</v>
      </c>
      <c r="AF27" s="68">
        <v>5130.25</v>
      </c>
      <c r="AG27" s="68">
        <f t="shared" si="12"/>
        <v>130.25</v>
      </c>
      <c r="AI27" s="114">
        <v>23</v>
      </c>
      <c r="AJ27" s="68">
        <v>444</v>
      </c>
      <c r="AK27" s="68"/>
      <c r="AL27" s="68">
        <v>4969.18</v>
      </c>
      <c r="AM27" s="68">
        <f t="shared" si="0"/>
        <v>-30.819999999999709</v>
      </c>
      <c r="AO27" s="114">
        <v>23</v>
      </c>
      <c r="AP27" s="68">
        <v>5000</v>
      </c>
      <c r="AQ27" s="68">
        <f t="shared" si="1"/>
        <v>0</v>
      </c>
      <c r="AS27" s="114">
        <v>23</v>
      </c>
      <c r="AT27" s="68">
        <v>5000</v>
      </c>
      <c r="AU27" s="68">
        <f t="shared" si="2"/>
        <v>0</v>
      </c>
      <c r="AW27" s="114">
        <v>23</v>
      </c>
      <c r="AX27" s="68">
        <v>5061.1400000000003</v>
      </c>
      <c r="AY27" s="68">
        <f t="shared" si="13"/>
        <v>61.140000000000327</v>
      </c>
      <c r="BA27" s="114">
        <v>23</v>
      </c>
      <c r="BB27" s="68">
        <v>4944.3</v>
      </c>
      <c r="BC27" s="68">
        <f t="shared" si="14"/>
        <v>-55.699999999999818</v>
      </c>
      <c r="BE27" s="114">
        <v>23</v>
      </c>
      <c r="BF27" s="68">
        <v>5307.58</v>
      </c>
      <c r="BG27" s="68">
        <f t="shared" si="5"/>
        <v>307.57999999999993</v>
      </c>
      <c r="BI27" s="114">
        <v>23</v>
      </c>
      <c r="BJ27" s="68">
        <v>5109.76</v>
      </c>
      <c r="BK27" s="68">
        <f t="shared" si="6"/>
        <v>109.76000000000022</v>
      </c>
    </row>
    <row r="28" spans="1:63" x14ac:dyDescent="0.25">
      <c r="A28" s="115">
        <v>24</v>
      </c>
      <c r="B28" s="67">
        <v>534.20000000000005</v>
      </c>
      <c r="C28" s="67">
        <v>5126.75</v>
      </c>
      <c r="D28" s="67">
        <f>C28-5000</f>
        <v>126.75</v>
      </c>
      <c r="E28" s="67">
        <v>5279.97</v>
      </c>
      <c r="F28" s="67">
        <f>E28-5000</f>
        <v>279.97000000000025</v>
      </c>
      <c r="H28" s="115">
        <v>24</v>
      </c>
      <c r="I28" s="67">
        <v>453.39</v>
      </c>
      <c r="J28" s="67"/>
      <c r="K28" s="67">
        <v>5000</v>
      </c>
      <c r="L28" s="67">
        <f t="shared" si="7"/>
        <v>0</v>
      </c>
      <c r="N28" s="115">
        <v>24</v>
      </c>
      <c r="O28" s="67">
        <v>600.29</v>
      </c>
      <c r="P28" s="67">
        <v>5026.2700000000004</v>
      </c>
      <c r="Q28" s="67">
        <f t="shared" si="9"/>
        <v>26.270000000000437</v>
      </c>
      <c r="R28" s="67"/>
      <c r="S28" s="67">
        <v>4727.28</v>
      </c>
      <c r="T28" s="67">
        <f t="shared" si="10"/>
        <v>-272.72000000000025</v>
      </c>
      <c r="V28" s="115">
        <v>24</v>
      </c>
      <c r="W28" s="67">
        <v>685.2</v>
      </c>
      <c r="X28" s="67"/>
      <c r="Y28" s="67">
        <v>5126.07</v>
      </c>
      <c r="Z28" s="67">
        <f t="shared" si="8"/>
        <v>126.06999999999971</v>
      </c>
      <c r="AB28" s="115">
        <v>24</v>
      </c>
      <c r="AC28" s="67">
        <v>538.29</v>
      </c>
      <c r="AD28" s="67">
        <v>4970.29</v>
      </c>
      <c r="AE28" s="67">
        <f t="shared" si="11"/>
        <v>-29.710000000000036</v>
      </c>
      <c r="AF28" s="67">
        <v>4902.8999999999996</v>
      </c>
      <c r="AG28" s="67">
        <f t="shared" si="12"/>
        <v>-97.100000000000364</v>
      </c>
      <c r="AI28" s="115">
        <v>24</v>
      </c>
      <c r="AJ28" s="67">
        <v>998.5</v>
      </c>
      <c r="AK28" s="67"/>
      <c r="AL28" s="67">
        <v>4811.2299999999996</v>
      </c>
      <c r="AM28" s="67">
        <f t="shared" si="0"/>
        <v>-188.77000000000044</v>
      </c>
      <c r="AO28" s="115">
        <v>24</v>
      </c>
      <c r="AP28" s="67">
        <v>5000</v>
      </c>
      <c r="AQ28" s="67">
        <f t="shared" si="1"/>
        <v>0</v>
      </c>
      <c r="AS28" s="115">
        <v>24</v>
      </c>
      <c r="AT28" s="67">
        <v>5000</v>
      </c>
      <c r="AU28" s="67">
        <f t="shared" si="2"/>
        <v>0</v>
      </c>
      <c r="AW28" s="115">
        <v>24</v>
      </c>
      <c r="AX28" s="67">
        <v>5340.58</v>
      </c>
      <c r="AY28" s="67">
        <f t="shared" si="13"/>
        <v>340.57999999999993</v>
      </c>
      <c r="BA28" s="115">
        <v>24</v>
      </c>
      <c r="BB28" s="67">
        <v>5041.62</v>
      </c>
      <c r="BC28" s="67">
        <f t="shared" si="14"/>
        <v>41.619999999999891</v>
      </c>
      <c r="BE28" s="115">
        <v>24</v>
      </c>
      <c r="BF28" s="67">
        <v>5150.68</v>
      </c>
      <c r="BG28" s="67">
        <f t="shared" si="5"/>
        <v>150.68000000000029</v>
      </c>
      <c r="BI28" s="115">
        <v>24</v>
      </c>
      <c r="BJ28" s="67">
        <v>5176.18</v>
      </c>
      <c r="BK28" s="67">
        <f t="shared" si="6"/>
        <v>176.18000000000029</v>
      </c>
    </row>
    <row r="29" spans="1:63" x14ac:dyDescent="0.25">
      <c r="A29" s="114">
        <v>25</v>
      </c>
      <c r="B29" s="68">
        <v>373.2</v>
      </c>
      <c r="C29" s="68">
        <v>5184.95</v>
      </c>
      <c r="D29" s="68">
        <f t="shared" ref="D29:D40" si="15">C29-5000</f>
        <v>184.94999999999982</v>
      </c>
      <c r="E29" s="68">
        <v>5077.01</v>
      </c>
      <c r="F29" s="68">
        <f t="shared" ref="F29:F54" si="16">E29-5000</f>
        <v>77.010000000000218</v>
      </c>
      <c r="H29" s="114">
        <v>25</v>
      </c>
      <c r="I29" s="68">
        <v>355.5</v>
      </c>
      <c r="J29" s="68"/>
      <c r="K29" s="68">
        <v>5205.53</v>
      </c>
      <c r="L29" s="68">
        <f t="shared" si="7"/>
        <v>205.52999999999975</v>
      </c>
      <c r="N29" s="114">
        <v>25</v>
      </c>
      <c r="O29" s="68">
        <v>263.2</v>
      </c>
      <c r="P29" s="68">
        <v>5031.3900000000003</v>
      </c>
      <c r="Q29" s="68">
        <f t="shared" si="9"/>
        <v>31.390000000000327</v>
      </c>
      <c r="R29" s="68"/>
      <c r="S29" s="68">
        <v>4734.26</v>
      </c>
      <c r="T29" s="68">
        <f t="shared" si="10"/>
        <v>-265.73999999999978</v>
      </c>
      <c r="V29" s="114">
        <v>25</v>
      </c>
      <c r="W29" s="68">
        <v>698.29</v>
      </c>
      <c r="X29" s="68"/>
      <c r="Y29" s="68">
        <v>5198.76</v>
      </c>
      <c r="Z29" s="68">
        <f t="shared" si="8"/>
        <v>198.76000000000022</v>
      </c>
      <c r="AB29" s="114">
        <v>25</v>
      </c>
      <c r="AC29" s="68">
        <v>612.79</v>
      </c>
      <c r="AD29" s="68">
        <v>5352.28</v>
      </c>
      <c r="AE29" s="68">
        <f t="shared" si="11"/>
        <v>352.27999999999975</v>
      </c>
      <c r="AF29" s="68">
        <v>5038.58</v>
      </c>
      <c r="AG29" s="68">
        <f t="shared" si="12"/>
        <v>38.579999999999927</v>
      </c>
      <c r="AI29" s="114">
        <v>25</v>
      </c>
      <c r="AJ29" s="68">
        <v>274.60000000000002</v>
      </c>
      <c r="AK29" s="68"/>
      <c r="AL29" s="68">
        <v>5051.6899999999996</v>
      </c>
      <c r="AM29" s="68">
        <f t="shared" si="0"/>
        <v>51.6899999999996</v>
      </c>
      <c r="AO29" s="114">
        <v>25</v>
      </c>
      <c r="AP29" s="68">
        <v>4759.4799999999996</v>
      </c>
      <c r="AQ29" s="68">
        <f t="shared" si="1"/>
        <v>-240.52000000000044</v>
      </c>
      <c r="AR29" s="111"/>
      <c r="AS29" s="114">
        <v>25</v>
      </c>
      <c r="AT29" s="68">
        <v>4872.8900000000003</v>
      </c>
      <c r="AU29" s="68">
        <f t="shared" si="2"/>
        <v>-127.10999999999967</v>
      </c>
      <c r="AW29" s="114">
        <v>25</v>
      </c>
      <c r="AX29" s="68">
        <v>5247.58</v>
      </c>
      <c r="AY29" s="68">
        <f t="shared" si="13"/>
        <v>247.57999999999993</v>
      </c>
      <c r="BA29" s="114">
        <v>25</v>
      </c>
      <c r="BB29" s="68">
        <v>4944.58</v>
      </c>
      <c r="BC29" s="68">
        <f t="shared" si="14"/>
        <v>-55.420000000000073</v>
      </c>
      <c r="BE29" s="114">
        <v>25</v>
      </c>
      <c r="BF29" s="68">
        <v>5146.3</v>
      </c>
      <c r="BG29" s="68">
        <f t="shared" si="5"/>
        <v>146.30000000000018</v>
      </c>
      <c r="BI29" s="114">
        <v>25</v>
      </c>
      <c r="BJ29" s="68">
        <v>4859.92</v>
      </c>
      <c r="BK29" s="68">
        <f t="shared" si="6"/>
        <v>-140.07999999999993</v>
      </c>
    </row>
    <row r="30" spans="1:63" x14ac:dyDescent="0.25">
      <c r="A30" s="115">
        <v>26</v>
      </c>
      <c r="B30" s="67">
        <v>428.29</v>
      </c>
      <c r="C30" s="67">
        <v>4969.72</v>
      </c>
      <c r="D30" s="67">
        <f t="shared" si="15"/>
        <v>-30.279999999999745</v>
      </c>
      <c r="E30" s="67">
        <v>5036.51</v>
      </c>
      <c r="F30" s="67">
        <f t="shared" si="16"/>
        <v>36.510000000000218</v>
      </c>
      <c r="H30" s="115">
        <v>26</v>
      </c>
      <c r="I30" s="67">
        <v>453.39</v>
      </c>
      <c r="J30" s="67"/>
      <c r="K30" s="67">
        <v>5000</v>
      </c>
      <c r="L30" s="67">
        <f t="shared" si="7"/>
        <v>0</v>
      </c>
      <c r="N30" s="115">
        <v>26</v>
      </c>
      <c r="O30" s="67">
        <v>201.2</v>
      </c>
      <c r="P30" s="67">
        <v>4848.47</v>
      </c>
      <c r="Q30" s="67">
        <f t="shared" si="9"/>
        <v>-151.52999999999975</v>
      </c>
      <c r="R30" s="67"/>
      <c r="S30" s="67">
        <v>4551.04</v>
      </c>
      <c r="T30" s="67">
        <f t="shared" si="10"/>
        <v>-448.96000000000004</v>
      </c>
      <c r="V30" s="115">
        <v>26</v>
      </c>
      <c r="W30" s="67">
        <v>438.1</v>
      </c>
      <c r="X30" s="67"/>
      <c r="Y30" s="67">
        <v>4968.96</v>
      </c>
      <c r="Z30" s="67">
        <f t="shared" si="8"/>
        <v>-31.039999999999964</v>
      </c>
      <c r="AB30" s="115">
        <v>26</v>
      </c>
      <c r="AC30" s="67">
        <v>801.7</v>
      </c>
      <c r="AD30" s="67">
        <v>4922.5</v>
      </c>
      <c r="AE30" s="67">
        <f t="shared" si="11"/>
        <v>-77.5</v>
      </c>
      <c r="AF30" s="67">
        <v>4981.3500000000004</v>
      </c>
      <c r="AG30" s="67">
        <f t="shared" si="12"/>
        <v>-18.649999999999636</v>
      </c>
      <c r="AI30" s="115">
        <v>26</v>
      </c>
      <c r="AJ30" s="67">
        <v>803.1</v>
      </c>
      <c r="AK30" s="67"/>
      <c r="AL30" s="67">
        <v>5014.96</v>
      </c>
      <c r="AM30" s="67">
        <f t="shared" si="0"/>
        <v>14.960000000000036</v>
      </c>
      <c r="AO30" s="115">
        <v>26</v>
      </c>
      <c r="AP30" s="67">
        <v>5000</v>
      </c>
      <c r="AQ30" s="67">
        <f t="shared" si="1"/>
        <v>0</v>
      </c>
      <c r="AS30" s="115">
        <v>26</v>
      </c>
      <c r="AT30" s="67">
        <v>5000</v>
      </c>
      <c r="AU30" s="67">
        <f t="shared" si="2"/>
        <v>0</v>
      </c>
      <c r="AW30" s="115">
        <v>26</v>
      </c>
      <c r="AX30" s="67">
        <v>5259.18</v>
      </c>
      <c r="AY30" s="67">
        <f t="shared" si="13"/>
        <v>259.18000000000029</v>
      </c>
      <c r="BA30" s="115">
        <v>26</v>
      </c>
      <c r="BB30" s="67">
        <v>5191.18</v>
      </c>
      <c r="BC30" s="67">
        <f t="shared" si="14"/>
        <v>191.18000000000029</v>
      </c>
      <c r="BE30" s="115">
        <v>26</v>
      </c>
      <c r="BF30" s="67">
        <v>5347.84</v>
      </c>
      <c r="BG30" s="67">
        <f t="shared" si="5"/>
        <v>347.84000000000015</v>
      </c>
      <c r="BI30" s="115">
        <v>26</v>
      </c>
      <c r="BJ30" s="67">
        <v>4909.32</v>
      </c>
      <c r="BK30" s="67">
        <f t="shared" si="6"/>
        <v>-90.680000000000291</v>
      </c>
    </row>
    <row r="31" spans="1:63" x14ac:dyDescent="0.25">
      <c r="A31" s="114">
        <v>27</v>
      </c>
      <c r="B31" s="68">
        <v>540.20000000000005</v>
      </c>
      <c r="C31" s="68">
        <v>4973.1400000000003</v>
      </c>
      <c r="D31" s="68">
        <f t="shared" si="15"/>
        <v>-26.859999999999673</v>
      </c>
      <c r="E31" s="68">
        <v>5170.63</v>
      </c>
      <c r="F31" s="68">
        <f t="shared" si="16"/>
        <v>170.63000000000011</v>
      </c>
      <c r="H31" s="114">
        <v>27</v>
      </c>
      <c r="I31" s="68">
        <v>359.6</v>
      </c>
      <c r="J31" s="68"/>
      <c r="K31" s="68">
        <v>4876.16</v>
      </c>
      <c r="L31" s="68">
        <f t="shared" si="7"/>
        <v>-123.84000000000015</v>
      </c>
      <c r="N31" s="114">
        <v>27</v>
      </c>
      <c r="O31" s="68">
        <v>492.5</v>
      </c>
      <c r="P31" s="68">
        <v>4986.67</v>
      </c>
      <c r="Q31" s="68">
        <f t="shared" si="9"/>
        <v>-13.329999999999927</v>
      </c>
      <c r="R31" s="68"/>
      <c r="S31" s="68">
        <v>5265.06</v>
      </c>
      <c r="T31" s="68">
        <f t="shared" si="10"/>
        <v>265.0600000000004</v>
      </c>
      <c r="V31" s="114">
        <v>27</v>
      </c>
      <c r="W31" s="68">
        <v>703.89</v>
      </c>
      <c r="X31" s="68"/>
      <c r="Y31" s="68">
        <v>5000</v>
      </c>
      <c r="Z31" s="68">
        <f t="shared" si="8"/>
        <v>0</v>
      </c>
      <c r="AB31" s="114">
        <v>27</v>
      </c>
      <c r="AC31" s="68">
        <v>671.89</v>
      </c>
      <c r="AD31" s="68">
        <v>5004.4799999999996</v>
      </c>
      <c r="AE31" s="68">
        <f t="shared" si="11"/>
        <v>4.4799999999995634</v>
      </c>
      <c r="AF31" s="68">
        <v>4718.71</v>
      </c>
      <c r="AG31" s="68">
        <f t="shared" si="12"/>
        <v>-281.28999999999996</v>
      </c>
      <c r="AI31" s="114">
        <v>27</v>
      </c>
      <c r="AJ31" s="68">
        <v>806.1</v>
      </c>
      <c r="AK31" s="68"/>
      <c r="AL31" s="68">
        <v>5007.07</v>
      </c>
      <c r="AM31" s="68">
        <f t="shared" si="0"/>
        <v>7.069999999999709</v>
      </c>
      <c r="AO31" s="114">
        <v>27</v>
      </c>
      <c r="AP31" s="68">
        <v>5036.74</v>
      </c>
      <c r="AQ31" s="68">
        <f t="shared" si="1"/>
        <v>36.739999999999782</v>
      </c>
      <c r="AS31" s="114">
        <v>27</v>
      </c>
      <c r="AT31" s="68">
        <v>4947.1099999999997</v>
      </c>
      <c r="AU31" s="68">
        <f t="shared" si="2"/>
        <v>-52.890000000000327</v>
      </c>
      <c r="AW31" s="114">
        <v>27</v>
      </c>
      <c r="AX31" s="68">
        <v>5066.4399999999996</v>
      </c>
      <c r="AY31" s="68">
        <f t="shared" si="13"/>
        <v>66.4399999999996</v>
      </c>
      <c r="BA31" s="114">
        <v>27</v>
      </c>
      <c r="BB31" s="68">
        <v>4789.5</v>
      </c>
      <c r="BC31" s="68">
        <f t="shared" si="14"/>
        <v>-210.5</v>
      </c>
      <c r="BE31" s="114">
        <v>27</v>
      </c>
      <c r="BF31" s="68">
        <v>5287.62</v>
      </c>
      <c r="BG31" s="68">
        <f t="shared" si="5"/>
        <v>287.61999999999989</v>
      </c>
      <c r="BI31" s="114">
        <v>27</v>
      </c>
      <c r="BJ31" s="68">
        <v>5042.88</v>
      </c>
      <c r="BK31" s="68">
        <f t="shared" si="6"/>
        <v>42.880000000000109</v>
      </c>
    </row>
    <row r="32" spans="1:63" x14ac:dyDescent="0.25">
      <c r="A32" s="115">
        <v>28</v>
      </c>
      <c r="B32" s="67">
        <v>403.2</v>
      </c>
      <c r="C32" s="67">
        <v>4729.91</v>
      </c>
      <c r="D32" s="67">
        <f t="shared" si="15"/>
        <v>-270.09000000000015</v>
      </c>
      <c r="E32" s="67">
        <v>4730.83</v>
      </c>
      <c r="F32" s="67">
        <f t="shared" si="16"/>
        <v>-269.17000000000007</v>
      </c>
      <c r="H32" s="115">
        <v>28</v>
      </c>
      <c r="I32" s="67">
        <v>453.39</v>
      </c>
      <c r="J32" s="67"/>
      <c r="K32" s="67">
        <v>5000</v>
      </c>
      <c r="L32" s="67">
        <f t="shared" si="7"/>
        <v>0</v>
      </c>
      <c r="N32" s="115">
        <v>28</v>
      </c>
      <c r="O32" s="67">
        <v>279.10000000000002</v>
      </c>
      <c r="P32" s="67">
        <v>5120.3</v>
      </c>
      <c r="Q32" s="67">
        <f t="shared" si="9"/>
        <v>120.30000000000018</v>
      </c>
      <c r="R32" s="67"/>
      <c r="S32" s="67">
        <v>5284.4</v>
      </c>
      <c r="T32" s="67">
        <f t="shared" si="10"/>
        <v>284.39999999999964</v>
      </c>
      <c r="V32" s="115">
        <v>28</v>
      </c>
      <c r="W32" s="67">
        <v>767.29</v>
      </c>
      <c r="X32" s="67"/>
      <c r="Y32" s="67">
        <v>5157.4799999999996</v>
      </c>
      <c r="Z32" s="67">
        <f t="shared" si="8"/>
        <v>157.47999999999956</v>
      </c>
      <c r="AB32" s="115">
        <v>28</v>
      </c>
      <c r="AC32" s="67">
        <v>708.79</v>
      </c>
      <c r="AD32" s="67">
        <v>5049.34</v>
      </c>
      <c r="AE32" s="67">
        <f t="shared" si="11"/>
        <v>49.340000000000146</v>
      </c>
      <c r="AF32" s="67">
        <v>4867.17</v>
      </c>
      <c r="AG32" s="67">
        <f t="shared" si="12"/>
        <v>-132.82999999999993</v>
      </c>
      <c r="AI32" s="115">
        <v>28</v>
      </c>
      <c r="AJ32" s="67">
        <v>584.89</v>
      </c>
      <c r="AK32" s="67"/>
      <c r="AL32" s="67">
        <v>5077.07</v>
      </c>
      <c r="AM32" s="67">
        <f t="shared" si="0"/>
        <v>77.069999999999709</v>
      </c>
      <c r="AO32" s="115">
        <v>28</v>
      </c>
      <c r="AP32" s="67">
        <v>5000</v>
      </c>
      <c r="AQ32" s="67">
        <f t="shared" si="1"/>
        <v>0</v>
      </c>
      <c r="AS32" s="115">
        <v>28</v>
      </c>
      <c r="AT32" s="67">
        <v>5000</v>
      </c>
      <c r="AU32" s="67">
        <f t="shared" si="2"/>
        <v>0</v>
      </c>
      <c r="AW32" s="115">
        <v>28</v>
      </c>
      <c r="AX32" s="67">
        <v>5017.16</v>
      </c>
      <c r="AY32" s="67">
        <f t="shared" si="13"/>
        <v>17.159999999999854</v>
      </c>
      <c r="BA32" s="115">
        <v>28</v>
      </c>
      <c r="BB32" s="67">
        <v>5014.28</v>
      </c>
      <c r="BC32" s="67">
        <f t="shared" si="14"/>
        <v>14.279999999999745</v>
      </c>
      <c r="BE32" s="115">
        <v>28</v>
      </c>
      <c r="BF32" s="67">
        <v>5138.74</v>
      </c>
      <c r="BG32" s="67">
        <f t="shared" si="5"/>
        <v>138.73999999999978</v>
      </c>
      <c r="BI32" s="115">
        <v>28</v>
      </c>
      <c r="BJ32" s="67">
        <v>5249.14</v>
      </c>
      <c r="BK32" s="67">
        <f t="shared" si="6"/>
        <v>249.14000000000033</v>
      </c>
    </row>
    <row r="33" spans="1:63" x14ac:dyDescent="0.25">
      <c r="A33" s="116">
        <v>29</v>
      </c>
      <c r="B33" s="68">
        <v>349.6</v>
      </c>
      <c r="C33" s="68">
        <v>5353.13</v>
      </c>
      <c r="D33" s="68">
        <f t="shared" si="15"/>
        <v>353.13000000000011</v>
      </c>
      <c r="E33" s="68">
        <v>5122.41</v>
      </c>
      <c r="F33" s="68">
        <f t="shared" si="16"/>
        <v>122.40999999999985</v>
      </c>
      <c r="H33" s="116">
        <v>29</v>
      </c>
      <c r="I33" s="68">
        <v>1041.2</v>
      </c>
      <c r="J33" s="68"/>
      <c r="K33" s="68">
        <v>5011.6499999999996</v>
      </c>
      <c r="L33" s="68">
        <f t="shared" si="7"/>
        <v>11.649999999999636</v>
      </c>
      <c r="N33" s="116">
        <v>29</v>
      </c>
      <c r="O33" s="68">
        <v>457.2</v>
      </c>
      <c r="P33" s="68">
        <v>4961.58</v>
      </c>
      <c r="Q33" s="68">
        <f t="shared" si="9"/>
        <v>-38.420000000000073</v>
      </c>
      <c r="R33" s="68"/>
      <c r="S33" s="68">
        <v>4913.12</v>
      </c>
      <c r="T33" s="68">
        <f t="shared" si="10"/>
        <v>-86.880000000000109</v>
      </c>
      <c r="V33" s="116">
        <v>29</v>
      </c>
      <c r="W33" s="68">
        <v>703.89</v>
      </c>
      <c r="X33" s="68"/>
      <c r="Y33" s="68">
        <v>5000</v>
      </c>
      <c r="Z33" s="68">
        <f t="shared" si="8"/>
        <v>0</v>
      </c>
      <c r="AB33" s="116">
        <v>29</v>
      </c>
      <c r="AC33" s="68">
        <v>786.1</v>
      </c>
      <c r="AD33" s="68">
        <v>4984.42</v>
      </c>
      <c r="AE33" s="68">
        <f t="shared" si="11"/>
        <v>-15.579999999999927</v>
      </c>
      <c r="AF33" s="68">
        <v>4878.43</v>
      </c>
      <c r="AG33" s="68">
        <f t="shared" si="12"/>
        <v>-121.56999999999971</v>
      </c>
      <c r="AI33" s="116">
        <v>29</v>
      </c>
      <c r="AJ33" s="68">
        <v>384.79</v>
      </c>
      <c r="AK33" s="68"/>
      <c r="AL33" s="68">
        <v>5081.3900000000003</v>
      </c>
      <c r="AM33" s="68">
        <f t="shared" si="0"/>
        <v>81.390000000000327</v>
      </c>
      <c r="AO33" s="116">
        <v>29</v>
      </c>
      <c r="AP33" s="68">
        <v>4832.5600000000004</v>
      </c>
      <c r="AQ33" s="68">
        <f t="shared" si="1"/>
        <v>-167.4399999999996</v>
      </c>
      <c r="AS33" s="116">
        <v>29</v>
      </c>
      <c r="AT33" s="68">
        <v>4994.12</v>
      </c>
      <c r="AU33" s="68">
        <f t="shared" si="2"/>
        <v>-5.8800000000001091</v>
      </c>
      <c r="AW33" s="116">
        <v>29</v>
      </c>
      <c r="AX33" s="68">
        <v>5465.16</v>
      </c>
      <c r="AY33" s="68">
        <f t="shared" si="13"/>
        <v>465.15999999999985</v>
      </c>
      <c r="BA33" s="116">
        <v>29</v>
      </c>
      <c r="BB33" s="68">
        <v>4956.08</v>
      </c>
      <c r="BC33" s="68">
        <f t="shared" si="14"/>
        <v>-43.920000000000073</v>
      </c>
      <c r="BE33" s="116">
        <v>29</v>
      </c>
      <c r="BF33" s="68">
        <v>4932.0600000000004</v>
      </c>
      <c r="BG33" s="68">
        <f t="shared" si="5"/>
        <v>-67.9399999999996</v>
      </c>
      <c r="BI33" s="116">
        <v>29</v>
      </c>
      <c r="BJ33" s="68">
        <v>5064.8</v>
      </c>
      <c r="BK33" s="68">
        <f t="shared" si="6"/>
        <v>64.800000000000182</v>
      </c>
    </row>
    <row r="34" spans="1:63" x14ac:dyDescent="0.25">
      <c r="A34" s="115">
        <v>30</v>
      </c>
      <c r="B34" s="67">
        <v>387.89</v>
      </c>
      <c r="C34" s="67">
        <v>5046.92</v>
      </c>
      <c r="D34" s="67">
        <f t="shared" si="15"/>
        <v>46.920000000000073</v>
      </c>
      <c r="E34" s="67">
        <v>4936.8500000000004</v>
      </c>
      <c r="F34" s="67">
        <f t="shared" si="16"/>
        <v>-63.149999999999636</v>
      </c>
      <c r="H34" s="115">
        <v>30</v>
      </c>
      <c r="I34" s="67">
        <v>441.6</v>
      </c>
      <c r="J34" s="67"/>
      <c r="K34" s="67">
        <v>5032.1099999999997</v>
      </c>
      <c r="L34" s="67">
        <f t="shared" si="7"/>
        <v>32.109999999999673</v>
      </c>
      <c r="N34" s="115">
        <v>30</v>
      </c>
      <c r="O34" s="67">
        <v>474.1</v>
      </c>
      <c r="P34" s="67">
        <v>4961.58</v>
      </c>
      <c r="Q34" s="67">
        <f t="shared" si="9"/>
        <v>-38.420000000000073</v>
      </c>
      <c r="R34" s="67"/>
      <c r="S34" s="67">
        <v>4913.12</v>
      </c>
      <c r="T34" s="67">
        <f t="shared" si="10"/>
        <v>-86.880000000000109</v>
      </c>
      <c r="V34" s="115">
        <v>30</v>
      </c>
      <c r="W34" s="67">
        <v>698.6</v>
      </c>
      <c r="X34" s="67"/>
      <c r="Y34" s="67">
        <v>5000</v>
      </c>
      <c r="Z34" s="67">
        <f t="shared" si="8"/>
        <v>0</v>
      </c>
      <c r="AB34" s="115">
        <v>30</v>
      </c>
      <c r="AC34" s="67">
        <v>597.39</v>
      </c>
      <c r="AD34" s="67">
        <v>5361.54</v>
      </c>
      <c r="AE34" s="67">
        <f t="shared" si="11"/>
        <v>361.53999999999996</v>
      </c>
      <c r="AF34" s="67">
        <v>5021.71</v>
      </c>
      <c r="AG34" s="67">
        <f t="shared" si="12"/>
        <v>21.710000000000036</v>
      </c>
      <c r="AI34" s="115">
        <v>30</v>
      </c>
      <c r="AJ34" s="67">
        <v>522.1</v>
      </c>
      <c r="AK34" s="67"/>
      <c r="AL34" s="67">
        <v>4845.16</v>
      </c>
      <c r="AM34" s="67">
        <f t="shared" si="0"/>
        <v>-154.84000000000015</v>
      </c>
      <c r="AO34" s="115">
        <v>30</v>
      </c>
      <c r="AP34" s="67">
        <v>5115.6899999999996</v>
      </c>
      <c r="AQ34" s="67">
        <f t="shared" si="1"/>
        <v>115.6899999999996</v>
      </c>
      <c r="AS34" s="115">
        <v>30</v>
      </c>
      <c r="AT34" s="67">
        <v>4813.16</v>
      </c>
      <c r="AU34" s="67">
        <f t="shared" si="2"/>
        <v>-186.84000000000015</v>
      </c>
      <c r="AW34" s="115">
        <v>30</v>
      </c>
      <c r="AX34" s="67">
        <v>5437.48</v>
      </c>
      <c r="AY34" s="67">
        <f t="shared" si="13"/>
        <v>437.47999999999956</v>
      </c>
      <c r="BA34" s="115">
        <v>30</v>
      </c>
      <c r="BB34" s="67">
        <v>4901.74</v>
      </c>
      <c r="BC34" s="67">
        <f t="shared" si="14"/>
        <v>-98.260000000000218</v>
      </c>
      <c r="BE34" s="115">
        <v>30</v>
      </c>
      <c r="BF34" s="67">
        <v>5176.38</v>
      </c>
      <c r="BG34" s="67">
        <f t="shared" si="5"/>
        <v>176.38000000000011</v>
      </c>
      <c r="BI34" s="115">
        <v>30</v>
      </c>
      <c r="BJ34" s="67">
        <v>4842.6000000000004</v>
      </c>
      <c r="BK34" s="67">
        <f t="shared" si="6"/>
        <v>-157.39999999999964</v>
      </c>
    </row>
    <row r="35" spans="1:63" x14ac:dyDescent="0.25">
      <c r="A35" s="116">
        <v>31</v>
      </c>
      <c r="B35" s="68">
        <v>468.29</v>
      </c>
      <c r="C35" s="68">
        <v>5046.92</v>
      </c>
      <c r="D35" s="68">
        <f t="shared" si="15"/>
        <v>46.920000000000073</v>
      </c>
      <c r="E35" s="68">
        <v>4989.2299999999996</v>
      </c>
      <c r="F35" s="68">
        <f t="shared" si="16"/>
        <v>-10.770000000000437</v>
      </c>
      <c r="H35" s="116">
        <v>31</v>
      </c>
      <c r="I35" s="68">
        <v>436</v>
      </c>
      <c r="J35" s="68"/>
      <c r="K35" s="68">
        <v>5058.83</v>
      </c>
      <c r="L35" s="68">
        <f t="shared" si="7"/>
        <v>58.829999999999927</v>
      </c>
      <c r="M35" s="106"/>
      <c r="N35" s="116">
        <v>31</v>
      </c>
      <c r="O35" s="68">
        <v>190.39</v>
      </c>
      <c r="P35" s="68">
        <v>4954.63</v>
      </c>
      <c r="Q35" s="68">
        <f t="shared" si="9"/>
        <v>-45.369999999999891</v>
      </c>
      <c r="R35" s="68"/>
      <c r="S35" s="68">
        <v>4722.6400000000003</v>
      </c>
      <c r="T35" s="68">
        <f t="shared" si="10"/>
        <v>-277.35999999999967</v>
      </c>
      <c r="V35" s="116">
        <v>31</v>
      </c>
      <c r="W35" s="68">
        <v>619</v>
      </c>
      <c r="X35" s="68"/>
      <c r="Y35" s="68">
        <v>4776.25</v>
      </c>
      <c r="Z35" s="68">
        <f t="shared" si="8"/>
        <v>-223.75</v>
      </c>
      <c r="AB35" s="116">
        <v>31</v>
      </c>
      <c r="AC35" s="68">
        <v>980.1</v>
      </c>
      <c r="AD35" s="68">
        <v>4984.62</v>
      </c>
      <c r="AE35" s="68">
        <f t="shared" si="11"/>
        <v>-15.380000000000109</v>
      </c>
      <c r="AF35" s="68">
        <v>5039.34</v>
      </c>
      <c r="AG35" s="68">
        <f t="shared" si="12"/>
        <v>39.340000000000146</v>
      </c>
      <c r="AI35" s="116">
        <v>31</v>
      </c>
      <c r="AJ35" s="68">
        <v>509.7</v>
      </c>
      <c r="AK35" s="68"/>
      <c r="AL35" s="68">
        <v>5020.3500000000004</v>
      </c>
      <c r="AM35" s="68">
        <f t="shared" si="0"/>
        <v>20.350000000000364</v>
      </c>
      <c r="AO35" s="116">
        <v>31</v>
      </c>
      <c r="AP35" s="68">
        <v>4977.87</v>
      </c>
      <c r="AQ35" s="68">
        <f t="shared" si="1"/>
        <v>-22.130000000000109</v>
      </c>
      <c r="AS35" s="116">
        <v>31</v>
      </c>
      <c r="AT35" s="68">
        <v>4946.26</v>
      </c>
      <c r="AU35" s="68">
        <f t="shared" si="2"/>
        <v>-53.739999999999782</v>
      </c>
      <c r="AW35" s="116">
        <v>31</v>
      </c>
      <c r="AX35" s="68">
        <v>5001.3999999999996</v>
      </c>
      <c r="AY35" s="68">
        <f t="shared" si="13"/>
        <v>1.3999999999996362</v>
      </c>
      <c r="BA35" s="116">
        <v>31</v>
      </c>
      <c r="BB35" s="68">
        <v>4922.3</v>
      </c>
      <c r="BC35" s="68">
        <f t="shared" si="14"/>
        <v>-77.699999999999818</v>
      </c>
      <c r="BE35" s="116">
        <v>31</v>
      </c>
      <c r="BF35" s="68">
        <v>5354.38</v>
      </c>
      <c r="BG35" s="68">
        <f t="shared" si="5"/>
        <v>354.38000000000011</v>
      </c>
      <c r="BI35" s="116">
        <v>31</v>
      </c>
      <c r="BJ35" s="68">
        <v>4720.88</v>
      </c>
      <c r="BK35" s="68">
        <f t="shared" si="6"/>
        <v>-279.11999999999989</v>
      </c>
    </row>
    <row r="36" spans="1:63" x14ac:dyDescent="0.25">
      <c r="A36" s="115">
        <v>32</v>
      </c>
      <c r="B36" s="67">
        <v>390.1</v>
      </c>
      <c r="C36" s="67">
        <v>4857.6099999999997</v>
      </c>
      <c r="D36" s="67">
        <f t="shared" si="15"/>
        <v>-142.39000000000033</v>
      </c>
      <c r="E36" s="67">
        <v>4884.3500000000004</v>
      </c>
      <c r="F36" s="67">
        <f t="shared" si="16"/>
        <v>-115.64999999999964</v>
      </c>
      <c r="H36" s="115">
        <v>32</v>
      </c>
      <c r="I36" s="67">
        <v>232.29</v>
      </c>
      <c r="J36" s="67"/>
      <c r="K36" s="67">
        <v>5360.91</v>
      </c>
      <c r="L36" s="67">
        <f t="shared" si="7"/>
        <v>360.90999999999985</v>
      </c>
      <c r="N36" s="115">
        <v>32</v>
      </c>
      <c r="O36" s="67">
        <v>270.60000000000002</v>
      </c>
      <c r="P36" s="67">
        <v>5072.6499999999996</v>
      </c>
      <c r="Q36" s="67">
        <f t="shared" si="9"/>
        <v>72.649999999999636</v>
      </c>
      <c r="R36" s="67"/>
      <c r="S36" s="67">
        <v>4637.7</v>
      </c>
      <c r="T36" s="67">
        <f t="shared" si="10"/>
        <v>-362.30000000000018</v>
      </c>
      <c r="V36" s="115">
        <v>32</v>
      </c>
      <c r="W36" s="67">
        <v>1025.8900000000001</v>
      </c>
      <c r="X36" s="67"/>
      <c r="Y36" s="67">
        <v>5139.08</v>
      </c>
      <c r="Z36" s="67">
        <f t="shared" si="8"/>
        <v>139.07999999999993</v>
      </c>
      <c r="AB36" s="115">
        <v>32</v>
      </c>
      <c r="AC36" s="67">
        <v>571.89</v>
      </c>
      <c r="AD36" s="67">
        <v>5091.1000000000004</v>
      </c>
      <c r="AE36" s="67">
        <f t="shared" si="11"/>
        <v>91.100000000000364</v>
      </c>
      <c r="AF36" s="67">
        <v>5113.17</v>
      </c>
      <c r="AG36" s="67">
        <f t="shared" si="12"/>
        <v>113.17000000000007</v>
      </c>
      <c r="AI36" s="115">
        <v>32</v>
      </c>
      <c r="AJ36" s="67">
        <v>603.29</v>
      </c>
      <c r="AK36" s="67"/>
      <c r="AL36" s="67">
        <v>5033.76</v>
      </c>
      <c r="AM36" s="67">
        <f t="shared" si="0"/>
        <v>33.760000000000218</v>
      </c>
      <c r="AO36" s="115">
        <v>32</v>
      </c>
      <c r="AP36" s="67">
        <v>5114.1000000000004</v>
      </c>
      <c r="AQ36" s="67">
        <f t="shared" si="1"/>
        <v>114.10000000000036</v>
      </c>
      <c r="AS36" s="115">
        <v>32</v>
      </c>
      <c r="AT36" s="67">
        <v>5080.62</v>
      </c>
      <c r="AU36" s="67">
        <f t="shared" si="2"/>
        <v>80.619999999999891</v>
      </c>
      <c r="AW36" s="115">
        <v>32</v>
      </c>
      <c r="AX36" s="67">
        <v>4901.42</v>
      </c>
      <c r="AY36" s="67">
        <f t="shared" si="13"/>
        <v>-98.579999999999927</v>
      </c>
      <c r="BA36" s="115">
        <v>32</v>
      </c>
      <c r="BB36" s="67">
        <v>5073.08</v>
      </c>
      <c r="BC36" s="67">
        <f t="shared" si="14"/>
        <v>73.079999999999927</v>
      </c>
      <c r="BE36" s="115">
        <v>32</v>
      </c>
      <c r="BF36" s="67">
        <v>5148.88</v>
      </c>
      <c r="BG36" s="67">
        <f t="shared" si="5"/>
        <v>148.88000000000011</v>
      </c>
      <c r="BI36" s="115">
        <v>32</v>
      </c>
      <c r="BJ36" s="67">
        <v>5145.16</v>
      </c>
      <c r="BK36" s="67">
        <f t="shared" si="6"/>
        <v>145.15999999999985</v>
      </c>
    </row>
    <row r="37" spans="1:63" x14ac:dyDescent="0.25">
      <c r="A37" s="116">
        <v>33</v>
      </c>
      <c r="B37" s="68">
        <v>246.8</v>
      </c>
      <c r="C37" s="68">
        <v>5062.7700000000004</v>
      </c>
      <c r="D37" s="68">
        <f t="shared" si="15"/>
        <v>62.770000000000437</v>
      </c>
      <c r="E37" s="68">
        <v>5165.49</v>
      </c>
      <c r="F37" s="68">
        <f t="shared" si="16"/>
        <v>165.48999999999978</v>
      </c>
      <c r="H37" s="116">
        <v>33</v>
      </c>
      <c r="I37" s="68">
        <v>244.39</v>
      </c>
      <c r="J37" s="68"/>
      <c r="K37" s="68">
        <v>4727.41</v>
      </c>
      <c r="L37" s="68">
        <f t="shared" si="7"/>
        <v>-272.59000000000015</v>
      </c>
      <c r="N37" s="116">
        <v>33</v>
      </c>
      <c r="O37" s="68">
        <v>429.29</v>
      </c>
      <c r="P37" s="68">
        <v>5001.1899999999996</v>
      </c>
      <c r="Q37" s="68">
        <f t="shared" si="9"/>
        <v>1.1899999999995998</v>
      </c>
      <c r="R37" s="68"/>
      <c r="S37" s="68">
        <v>5000.93</v>
      </c>
      <c r="T37" s="68">
        <f t="shared" si="10"/>
        <v>0.93000000000029104</v>
      </c>
      <c r="V37" s="116">
        <v>33</v>
      </c>
      <c r="W37" s="68">
        <v>1317.2</v>
      </c>
      <c r="X37" s="68"/>
      <c r="Y37" s="68">
        <v>4524.96</v>
      </c>
      <c r="Z37" s="68">
        <f t="shared" si="8"/>
        <v>-475.03999999999996</v>
      </c>
      <c r="AB37" s="116">
        <v>33</v>
      </c>
      <c r="AC37" s="68">
        <v>1126.7</v>
      </c>
      <c r="AD37" s="68">
        <v>5019.6099999999997</v>
      </c>
      <c r="AE37" s="68">
        <f t="shared" si="11"/>
        <v>19.609999999999673</v>
      </c>
      <c r="AF37" s="68">
        <v>4972.88</v>
      </c>
      <c r="AG37" s="68">
        <f t="shared" si="12"/>
        <v>-27.119999999999891</v>
      </c>
      <c r="AI37" s="116">
        <v>33</v>
      </c>
      <c r="AJ37" s="68">
        <v>720.79</v>
      </c>
      <c r="AK37" s="68"/>
      <c r="AL37" s="68">
        <v>5004</v>
      </c>
      <c r="AM37" s="68">
        <f t="shared" si="0"/>
        <v>4</v>
      </c>
      <c r="AO37" s="116">
        <v>33</v>
      </c>
      <c r="AP37" s="68">
        <v>4899.57</v>
      </c>
      <c r="AQ37" s="68">
        <f t="shared" si="1"/>
        <v>-100.43000000000029</v>
      </c>
      <c r="AS37" s="116">
        <v>33</v>
      </c>
      <c r="AT37" s="68">
        <v>5095.5</v>
      </c>
      <c r="AU37" s="68">
        <f t="shared" si="2"/>
        <v>95.5</v>
      </c>
      <c r="AW37" s="116">
        <v>33</v>
      </c>
      <c r="AX37" s="68">
        <v>5161.1400000000003</v>
      </c>
      <c r="AY37" s="68">
        <f t="shared" si="13"/>
        <v>161.14000000000033</v>
      </c>
      <c r="BA37" s="116">
        <v>33</v>
      </c>
      <c r="BB37" s="68">
        <v>5113.34</v>
      </c>
      <c r="BC37" s="68">
        <f t="shared" si="14"/>
        <v>113.34000000000015</v>
      </c>
      <c r="BE37" s="116">
        <v>33</v>
      </c>
      <c r="BF37" s="68">
        <v>4878.42</v>
      </c>
      <c r="BG37" s="68">
        <f t="shared" si="5"/>
        <v>-121.57999999999993</v>
      </c>
      <c r="BI37" s="116">
        <v>33</v>
      </c>
      <c r="BJ37" s="68">
        <v>5065.8999999999996</v>
      </c>
      <c r="BK37" s="68">
        <f t="shared" si="6"/>
        <v>65.899999999999636</v>
      </c>
    </row>
    <row r="38" spans="1:63" x14ac:dyDescent="0.25">
      <c r="A38" s="115">
        <v>34</v>
      </c>
      <c r="B38" s="67">
        <v>341.2</v>
      </c>
      <c r="C38" s="67">
        <v>5000</v>
      </c>
      <c r="D38" s="67">
        <f t="shared" si="15"/>
        <v>0</v>
      </c>
      <c r="E38" s="67">
        <v>5000</v>
      </c>
      <c r="F38" s="67">
        <f t="shared" si="16"/>
        <v>0</v>
      </c>
      <c r="H38" s="115">
        <v>34</v>
      </c>
      <c r="I38" s="67">
        <v>382.5</v>
      </c>
      <c r="J38" s="67"/>
      <c r="K38" s="67">
        <v>5186.1899999999996</v>
      </c>
      <c r="L38" s="67">
        <f t="shared" si="7"/>
        <v>186.1899999999996</v>
      </c>
      <c r="N38" s="115">
        <v>34</v>
      </c>
      <c r="O38" s="67">
        <v>157.69999999999999</v>
      </c>
      <c r="P38" s="67">
        <v>5231.29</v>
      </c>
      <c r="Q38" s="67">
        <f t="shared" si="9"/>
        <v>231.28999999999996</v>
      </c>
      <c r="R38" s="67"/>
      <c r="S38" s="67">
        <v>5284.26</v>
      </c>
      <c r="T38" s="67">
        <f t="shared" si="10"/>
        <v>284.26000000000022</v>
      </c>
      <c r="V38" s="115">
        <v>34</v>
      </c>
      <c r="W38" s="67">
        <v>984.89</v>
      </c>
      <c r="X38" s="67"/>
      <c r="Y38" s="67">
        <v>4480.8</v>
      </c>
      <c r="Z38" s="67">
        <f t="shared" si="8"/>
        <v>-519.19999999999982</v>
      </c>
      <c r="AB38" s="115">
        <v>34</v>
      </c>
      <c r="AC38" s="67">
        <v>448.2</v>
      </c>
      <c r="AD38" s="67">
        <v>5037.3900000000003</v>
      </c>
      <c r="AE38" s="67">
        <f t="shared" si="11"/>
        <v>37.390000000000327</v>
      </c>
      <c r="AF38" s="67">
        <v>4967.5</v>
      </c>
      <c r="AG38" s="67">
        <f t="shared" si="12"/>
        <v>-32.5</v>
      </c>
      <c r="AI38" s="115">
        <v>34</v>
      </c>
      <c r="AJ38" s="67">
        <v>820.29</v>
      </c>
      <c r="AK38" s="67"/>
      <c r="AL38" s="67">
        <v>4931.83</v>
      </c>
      <c r="AM38" s="67">
        <f t="shared" si="0"/>
        <v>-68.170000000000073</v>
      </c>
      <c r="AO38" s="115">
        <v>34</v>
      </c>
      <c r="AP38" s="67">
        <v>5321.87</v>
      </c>
      <c r="AQ38" s="67">
        <f t="shared" si="1"/>
        <v>321.86999999999989</v>
      </c>
      <c r="AR38" s="112"/>
      <c r="AS38" s="115">
        <v>34</v>
      </c>
      <c r="AT38" s="67">
        <v>4899.3999999999996</v>
      </c>
      <c r="AU38" s="67">
        <f t="shared" si="2"/>
        <v>-100.60000000000036</v>
      </c>
      <c r="AW38" s="115">
        <v>34</v>
      </c>
      <c r="AX38" s="67">
        <v>5040.18</v>
      </c>
      <c r="AY38" s="67">
        <f t="shared" si="13"/>
        <v>40.180000000000291</v>
      </c>
      <c r="BA38" s="115">
        <v>34</v>
      </c>
      <c r="BB38" s="67">
        <v>4978.8</v>
      </c>
      <c r="BC38" s="67">
        <f t="shared" si="14"/>
        <v>-21.199999999999818</v>
      </c>
      <c r="BE38" s="115">
        <v>34</v>
      </c>
      <c r="BF38" s="67">
        <v>5094.6499999999996</v>
      </c>
      <c r="BG38" s="67">
        <f t="shared" si="5"/>
        <v>94.649999999999636</v>
      </c>
      <c r="BI38" s="115">
        <v>34</v>
      </c>
      <c r="BJ38" s="67">
        <v>5194.66</v>
      </c>
      <c r="BK38" s="67">
        <f t="shared" si="6"/>
        <v>194.65999999999985</v>
      </c>
    </row>
    <row r="39" spans="1:63" x14ac:dyDescent="0.25">
      <c r="A39" s="116">
        <v>35</v>
      </c>
      <c r="B39" s="68">
        <v>327.89</v>
      </c>
      <c r="C39" s="68">
        <v>5282.03</v>
      </c>
      <c r="D39" s="68">
        <f t="shared" si="15"/>
        <v>282.02999999999975</v>
      </c>
      <c r="E39" s="68">
        <v>5169.53</v>
      </c>
      <c r="F39" s="68">
        <f t="shared" si="16"/>
        <v>169.52999999999975</v>
      </c>
      <c r="H39" s="116">
        <v>35</v>
      </c>
      <c r="I39" s="68">
        <v>802.7</v>
      </c>
      <c r="J39" s="68"/>
      <c r="K39" s="68">
        <v>5299.61</v>
      </c>
      <c r="L39" s="68">
        <f t="shared" si="7"/>
        <v>299.60999999999967</v>
      </c>
      <c r="N39" s="116">
        <v>35</v>
      </c>
      <c r="O39" s="68">
        <v>410.39</v>
      </c>
      <c r="P39" s="68">
        <v>5099.3900000000003</v>
      </c>
      <c r="Q39" s="68">
        <f t="shared" si="9"/>
        <v>99.390000000000327</v>
      </c>
      <c r="R39" s="68"/>
      <c r="S39" s="68">
        <v>5000</v>
      </c>
      <c r="T39" s="68">
        <f t="shared" si="10"/>
        <v>0</v>
      </c>
      <c r="V39" s="116">
        <v>35</v>
      </c>
      <c r="W39" s="68">
        <v>774.2</v>
      </c>
      <c r="X39" s="68"/>
      <c r="Y39" s="68">
        <v>4969.7299999999996</v>
      </c>
      <c r="Z39" s="68">
        <f t="shared" si="8"/>
        <v>-30.270000000000437</v>
      </c>
      <c r="AB39" s="116">
        <v>35</v>
      </c>
      <c r="AC39" s="68">
        <v>634.5</v>
      </c>
      <c r="AD39" s="68">
        <v>5170.04</v>
      </c>
      <c r="AE39" s="68">
        <f t="shared" si="11"/>
        <v>170.03999999999996</v>
      </c>
      <c r="AF39" s="68">
        <v>5192.49</v>
      </c>
      <c r="AG39" s="68">
        <f t="shared" si="12"/>
        <v>192.48999999999978</v>
      </c>
      <c r="AI39" s="116">
        <v>35</v>
      </c>
      <c r="AJ39" s="68">
        <v>933.2</v>
      </c>
      <c r="AK39" s="68"/>
      <c r="AL39" s="68">
        <v>5080.16</v>
      </c>
      <c r="AM39" s="68">
        <f t="shared" si="0"/>
        <v>80.159999999999854</v>
      </c>
      <c r="AO39" s="116">
        <v>35</v>
      </c>
      <c r="AP39" s="68">
        <v>4750.3599999999997</v>
      </c>
      <c r="AQ39" s="68">
        <f t="shared" si="1"/>
        <v>-249.64000000000033</v>
      </c>
      <c r="AR39" s="111"/>
      <c r="AS39" s="116">
        <v>35</v>
      </c>
      <c r="AT39" s="68">
        <v>4988.17</v>
      </c>
      <c r="AU39" s="68">
        <f t="shared" si="2"/>
        <v>-11.829999999999927</v>
      </c>
      <c r="AW39" s="116">
        <v>35</v>
      </c>
      <c r="AX39" s="68">
        <v>4987.8</v>
      </c>
      <c r="AY39" s="68">
        <f t="shared" si="13"/>
        <v>-12.199999999999818</v>
      </c>
      <c r="BA39" s="116">
        <v>35</v>
      </c>
      <c r="BB39" s="68">
        <v>5034.97</v>
      </c>
      <c r="BC39" s="68">
        <f t="shared" si="14"/>
        <v>34.970000000000255</v>
      </c>
      <c r="BE39" s="116">
        <v>35</v>
      </c>
      <c r="BF39" s="68">
        <v>5191.04</v>
      </c>
      <c r="BG39" s="68">
        <f t="shared" si="5"/>
        <v>191.03999999999996</v>
      </c>
      <c r="BI39" s="116">
        <v>35</v>
      </c>
      <c r="BJ39" s="68">
        <v>4933.66</v>
      </c>
      <c r="BK39" s="68">
        <f t="shared" si="6"/>
        <v>-66.340000000000146</v>
      </c>
    </row>
    <row r="40" spans="1:63" x14ac:dyDescent="0.25">
      <c r="A40" s="115">
        <v>36</v>
      </c>
      <c r="B40" s="67">
        <v>420.7</v>
      </c>
      <c r="C40" s="67">
        <v>5251.13</v>
      </c>
      <c r="D40" s="67">
        <f t="shared" si="15"/>
        <v>251.13000000000011</v>
      </c>
      <c r="E40" s="67">
        <v>5230.13</v>
      </c>
      <c r="F40" s="67">
        <f t="shared" si="16"/>
        <v>230.13000000000011</v>
      </c>
      <c r="H40" s="115">
        <v>36</v>
      </c>
      <c r="I40" s="67">
        <v>873.79</v>
      </c>
      <c r="J40" s="67"/>
      <c r="K40" s="67">
        <v>5236.51</v>
      </c>
      <c r="L40" s="67">
        <f t="shared" si="7"/>
        <v>236.51000000000022</v>
      </c>
      <c r="N40" s="115">
        <v>36</v>
      </c>
      <c r="O40" s="67">
        <v>254.7</v>
      </c>
      <c r="P40" s="67">
        <v>4905.62</v>
      </c>
      <c r="Q40" s="67">
        <f t="shared" si="9"/>
        <v>-94.380000000000109</v>
      </c>
      <c r="R40" s="67"/>
      <c r="S40" s="67">
        <v>5107.6000000000004</v>
      </c>
      <c r="T40" s="67">
        <f t="shared" si="10"/>
        <v>107.60000000000036</v>
      </c>
      <c r="V40" s="115">
        <v>36</v>
      </c>
      <c r="W40" s="67">
        <v>480.29</v>
      </c>
      <c r="X40" s="67"/>
      <c r="Y40" s="67">
        <v>5033.83</v>
      </c>
      <c r="Z40" s="67">
        <f t="shared" si="8"/>
        <v>33.829999999999927</v>
      </c>
      <c r="AB40" s="115">
        <v>36</v>
      </c>
      <c r="AC40" s="67">
        <v>772.89</v>
      </c>
      <c r="AD40" s="67">
        <v>4871.08</v>
      </c>
      <c r="AE40" s="67">
        <f t="shared" si="11"/>
        <v>-128.92000000000007</v>
      </c>
      <c r="AF40" s="67">
        <v>5036.68</v>
      </c>
      <c r="AG40" s="67">
        <f t="shared" si="12"/>
        <v>36.680000000000291</v>
      </c>
      <c r="AI40" s="115">
        <v>36</v>
      </c>
      <c r="AJ40" s="67">
        <v>877.5</v>
      </c>
      <c r="AK40" s="67"/>
      <c r="AL40" s="67">
        <v>5261.21</v>
      </c>
      <c r="AM40" s="67">
        <f t="shared" si="0"/>
        <v>261.21000000000004</v>
      </c>
      <c r="AO40" s="115">
        <v>36</v>
      </c>
      <c r="AP40" s="67">
        <v>5157.79</v>
      </c>
      <c r="AQ40" s="67">
        <f t="shared" si="1"/>
        <v>157.78999999999996</v>
      </c>
      <c r="AS40" s="115">
        <v>36</v>
      </c>
      <c r="AT40" s="67">
        <v>4946.8</v>
      </c>
      <c r="AU40" s="67">
        <f t="shared" si="2"/>
        <v>-53.199999999999818</v>
      </c>
      <c r="AW40" s="115">
        <v>36</v>
      </c>
      <c r="AX40" s="67">
        <v>4953.1000000000004</v>
      </c>
      <c r="AY40" s="67">
        <f t="shared" si="13"/>
        <v>-46.899999999999636</v>
      </c>
      <c r="BA40" s="115">
        <v>36</v>
      </c>
      <c r="BB40" s="67">
        <v>4896.6000000000004</v>
      </c>
      <c r="BC40" s="67">
        <f t="shared" si="14"/>
        <v>-103.39999999999964</v>
      </c>
      <c r="BE40" s="115">
        <v>36</v>
      </c>
      <c r="BF40" s="67">
        <v>5191.04</v>
      </c>
      <c r="BG40" s="67">
        <f t="shared" si="5"/>
        <v>191.03999999999996</v>
      </c>
      <c r="BI40" s="115">
        <v>36</v>
      </c>
      <c r="BJ40" s="67">
        <v>4933.16</v>
      </c>
      <c r="BK40" s="67">
        <f t="shared" si="6"/>
        <v>-66.840000000000146</v>
      </c>
    </row>
    <row r="41" spans="1:63" x14ac:dyDescent="0.25">
      <c r="A41" s="116">
        <v>37</v>
      </c>
      <c r="B41" s="68">
        <v>457</v>
      </c>
      <c r="C41" s="68">
        <v>4849.03</v>
      </c>
      <c r="D41" s="68">
        <f>C41-5000</f>
        <v>-150.97000000000025</v>
      </c>
      <c r="E41" s="68">
        <v>5218.95</v>
      </c>
      <c r="F41" s="68">
        <f t="shared" si="16"/>
        <v>218.94999999999982</v>
      </c>
      <c r="H41" s="116">
        <v>37</v>
      </c>
      <c r="I41" s="68">
        <v>453.39</v>
      </c>
      <c r="J41" s="68"/>
      <c r="K41" s="68">
        <v>5000</v>
      </c>
      <c r="L41" s="68">
        <f t="shared" si="7"/>
        <v>0</v>
      </c>
      <c r="N41" s="116">
        <v>37</v>
      </c>
      <c r="O41" s="68">
        <v>270.7</v>
      </c>
      <c r="P41" s="68">
        <v>4731.21</v>
      </c>
      <c r="Q41" s="68">
        <f t="shared" si="9"/>
        <v>-268.78999999999996</v>
      </c>
      <c r="R41" s="68"/>
      <c r="S41" s="68">
        <v>4607.66</v>
      </c>
      <c r="T41" s="68">
        <f t="shared" si="10"/>
        <v>-392.34000000000015</v>
      </c>
      <c r="V41" s="116">
        <v>37</v>
      </c>
      <c r="W41" s="68">
        <v>1197.8900000000001</v>
      </c>
      <c r="X41" s="68"/>
      <c r="Y41" s="68">
        <v>4983.42</v>
      </c>
      <c r="Z41" s="68">
        <f t="shared" si="8"/>
        <v>-16.579999999999927</v>
      </c>
      <c r="AB41" s="116">
        <v>37</v>
      </c>
      <c r="AC41" s="68">
        <v>475.5</v>
      </c>
      <c r="AD41" s="68">
        <v>4880.58</v>
      </c>
      <c r="AE41" s="68">
        <f t="shared" si="11"/>
        <v>-119.42000000000007</v>
      </c>
      <c r="AF41" s="68">
        <v>5033.74</v>
      </c>
      <c r="AG41" s="68">
        <f t="shared" si="12"/>
        <v>33.739999999999782</v>
      </c>
      <c r="AI41" s="116">
        <v>37</v>
      </c>
      <c r="AJ41" s="68">
        <v>811.29</v>
      </c>
      <c r="AK41" s="68"/>
      <c r="AL41" s="68">
        <v>4932.8500000000004</v>
      </c>
      <c r="AM41" s="68">
        <f t="shared" si="0"/>
        <v>-67.149999999999636</v>
      </c>
      <c r="AO41" s="116">
        <v>37</v>
      </c>
      <c r="AP41" s="68">
        <v>5000</v>
      </c>
      <c r="AQ41" s="68">
        <f t="shared" si="1"/>
        <v>0</v>
      </c>
      <c r="AS41" s="116">
        <v>37</v>
      </c>
      <c r="AT41" s="68">
        <v>5000</v>
      </c>
      <c r="AU41" s="68">
        <f t="shared" si="2"/>
        <v>0</v>
      </c>
      <c r="AW41" s="116">
        <v>37</v>
      </c>
      <c r="AX41" s="68">
        <v>4771.28</v>
      </c>
      <c r="AY41" s="68">
        <f t="shared" si="13"/>
        <v>-228.72000000000025</v>
      </c>
      <c r="BA41" s="116">
        <v>37</v>
      </c>
      <c r="BB41" s="68">
        <v>5112.34</v>
      </c>
      <c r="BC41" s="68">
        <f t="shared" si="14"/>
        <v>112.34000000000015</v>
      </c>
      <c r="BE41" s="116">
        <v>37</v>
      </c>
      <c r="BF41" s="68">
        <v>5143.4399999999996</v>
      </c>
      <c r="BG41" s="68">
        <f t="shared" si="5"/>
        <v>143.4399999999996</v>
      </c>
      <c r="BI41" s="116">
        <v>37</v>
      </c>
      <c r="BJ41" s="68">
        <v>5068.12</v>
      </c>
      <c r="BK41" s="68">
        <f t="shared" si="6"/>
        <v>68.119999999999891</v>
      </c>
    </row>
    <row r="42" spans="1:63" x14ac:dyDescent="0.25">
      <c r="A42" s="115">
        <v>38</v>
      </c>
      <c r="B42" s="67">
        <v>446</v>
      </c>
      <c r="C42" s="67">
        <v>5419.05</v>
      </c>
      <c r="D42" s="67">
        <f>C42-5000</f>
        <v>419.05000000000018</v>
      </c>
      <c r="E42" s="67">
        <v>5114.71</v>
      </c>
      <c r="F42" s="67">
        <f t="shared" si="16"/>
        <v>114.71000000000004</v>
      </c>
      <c r="H42" s="115">
        <v>38</v>
      </c>
      <c r="I42" s="67">
        <v>453.39</v>
      </c>
      <c r="J42" s="67"/>
      <c r="K42" s="67">
        <v>5000</v>
      </c>
      <c r="L42" s="67">
        <f t="shared" si="7"/>
        <v>0</v>
      </c>
      <c r="N42" s="115">
        <v>38</v>
      </c>
      <c r="O42" s="67">
        <v>272.36</v>
      </c>
      <c r="P42" s="67">
        <v>5159.87</v>
      </c>
      <c r="Q42" s="67">
        <f t="shared" si="9"/>
        <v>159.86999999999989</v>
      </c>
      <c r="R42" s="67"/>
      <c r="S42" s="67">
        <v>4717.92</v>
      </c>
      <c r="T42" s="67">
        <f t="shared" si="10"/>
        <v>-282.07999999999993</v>
      </c>
      <c r="V42" s="115">
        <v>38</v>
      </c>
      <c r="W42" s="67">
        <v>1002.39</v>
      </c>
      <c r="X42" s="67"/>
      <c r="Y42" s="67">
        <v>4617.08</v>
      </c>
      <c r="Z42" s="67">
        <f t="shared" si="8"/>
        <v>-382.92000000000007</v>
      </c>
      <c r="AB42" s="115">
        <v>38</v>
      </c>
      <c r="AC42" s="67">
        <v>948.94</v>
      </c>
      <c r="AD42" s="67">
        <v>5368.46</v>
      </c>
      <c r="AE42" s="67">
        <f t="shared" si="11"/>
        <v>368.46000000000004</v>
      </c>
      <c r="AF42" s="67">
        <v>5145.3500000000004</v>
      </c>
      <c r="AG42" s="67">
        <f t="shared" si="12"/>
        <v>145.35000000000036</v>
      </c>
      <c r="AI42" s="115">
        <v>38</v>
      </c>
      <c r="AJ42" s="67">
        <v>460.29</v>
      </c>
      <c r="AK42" s="67"/>
      <c r="AL42" s="67">
        <v>5044.99</v>
      </c>
      <c r="AM42" s="67">
        <f t="shared" si="0"/>
        <v>44.989999999999782</v>
      </c>
      <c r="AO42" s="115">
        <v>38</v>
      </c>
      <c r="AP42" s="67">
        <v>5000</v>
      </c>
      <c r="AQ42" s="67">
        <f t="shared" si="1"/>
        <v>0</v>
      </c>
      <c r="AS42" s="115">
        <v>38</v>
      </c>
      <c r="AT42" s="67">
        <v>5000</v>
      </c>
      <c r="AU42" s="67">
        <f t="shared" si="2"/>
        <v>0</v>
      </c>
      <c r="AW42" s="115">
        <v>38</v>
      </c>
      <c r="AX42" s="67">
        <v>5412.88</v>
      </c>
      <c r="AY42" s="67">
        <f t="shared" si="13"/>
        <v>412.88000000000011</v>
      </c>
      <c r="BA42" s="115">
        <v>38</v>
      </c>
      <c r="BB42" s="67">
        <v>4907.5600000000004</v>
      </c>
      <c r="BC42" s="67">
        <f t="shared" si="14"/>
        <v>-92.4399999999996</v>
      </c>
      <c r="BE42" s="115">
        <v>38</v>
      </c>
      <c r="BF42" s="67">
        <v>5320.86</v>
      </c>
      <c r="BG42" s="67">
        <f t="shared" si="5"/>
        <v>320.85999999999967</v>
      </c>
      <c r="BI42" s="115">
        <v>38</v>
      </c>
      <c r="BJ42" s="67">
        <v>4738.5</v>
      </c>
      <c r="BK42" s="67">
        <f t="shared" si="6"/>
        <v>-261.5</v>
      </c>
    </row>
    <row r="43" spans="1:63" x14ac:dyDescent="0.25">
      <c r="A43" s="116">
        <v>39</v>
      </c>
      <c r="B43" s="68">
        <v>395.39</v>
      </c>
      <c r="C43" s="68">
        <v>5126.3</v>
      </c>
      <c r="D43" s="68">
        <f t="shared" ref="D43:D54" si="17">C43-5000</f>
        <v>126.30000000000018</v>
      </c>
      <c r="E43" s="68">
        <v>5225.49</v>
      </c>
      <c r="F43" s="68">
        <f t="shared" si="16"/>
        <v>225.48999999999978</v>
      </c>
      <c r="H43" s="116">
        <v>39</v>
      </c>
      <c r="I43" s="68">
        <v>453.39</v>
      </c>
      <c r="J43" s="68"/>
      <c r="K43" s="68">
        <v>5000</v>
      </c>
      <c r="L43" s="68">
        <f t="shared" si="7"/>
        <v>0</v>
      </c>
      <c r="N43" s="116">
        <v>39</v>
      </c>
      <c r="O43" s="68">
        <v>336.79</v>
      </c>
      <c r="P43" s="68">
        <v>5045.8500000000004</v>
      </c>
      <c r="Q43" s="68">
        <f t="shared" si="9"/>
        <v>45.850000000000364</v>
      </c>
      <c r="R43" s="68"/>
      <c r="S43" s="68">
        <v>4614.54</v>
      </c>
      <c r="T43" s="68">
        <f t="shared" si="10"/>
        <v>-385.46000000000004</v>
      </c>
      <c r="V43" s="116">
        <v>39</v>
      </c>
      <c r="W43" s="68">
        <v>1321</v>
      </c>
      <c r="X43" s="68"/>
      <c r="Y43" s="68">
        <v>4673.4399999999996</v>
      </c>
      <c r="Z43" s="68">
        <f t="shared" si="8"/>
        <v>-326.5600000000004</v>
      </c>
      <c r="AB43" s="116">
        <v>39</v>
      </c>
      <c r="AC43" s="68">
        <v>830</v>
      </c>
      <c r="AD43" s="68">
        <v>5013.66</v>
      </c>
      <c r="AE43" s="68">
        <f t="shared" si="11"/>
        <v>13.659999999999854</v>
      </c>
      <c r="AF43" s="68">
        <v>4881.34</v>
      </c>
      <c r="AG43" s="68">
        <f t="shared" si="12"/>
        <v>-118.65999999999985</v>
      </c>
      <c r="AI43" s="116">
        <v>39</v>
      </c>
      <c r="AJ43" s="68">
        <v>779.6</v>
      </c>
      <c r="AK43" s="68"/>
      <c r="AL43" s="68">
        <v>4873</v>
      </c>
      <c r="AM43" s="68">
        <f t="shared" si="0"/>
        <v>-127</v>
      </c>
      <c r="AO43" s="116">
        <v>39</v>
      </c>
      <c r="AP43" s="68">
        <v>5000</v>
      </c>
      <c r="AQ43" s="68">
        <f t="shared" si="1"/>
        <v>0</v>
      </c>
      <c r="AS43" s="116">
        <v>39</v>
      </c>
      <c r="AT43" s="68">
        <v>5000</v>
      </c>
      <c r="AU43" s="68">
        <f t="shared" si="2"/>
        <v>0</v>
      </c>
      <c r="AW43" s="116">
        <v>39</v>
      </c>
      <c r="AX43" s="68">
        <v>5284.08</v>
      </c>
      <c r="AY43" s="68">
        <f t="shared" si="13"/>
        <v>284.07999999999993</v>
      </c>
      <c r="BA43" s="116">
        <v>39</v>
      </c>
      <c r="BB43" s="68">
        <v>5115.78</v>
      </c>
      <c r="BC43" s="68">
        <f t="shared" si="14"/>
        <v>115.77999999999975</v>
      </c>
      <c r="BE43" s="116">
        <v>39</v>
      </c>
      <c r="BF43" s="68">
        <v>5108.74</v>
      </c>
      <c r="BG43" s="68">
        <f t="shared" si="5"/>
        <v>108.73999999999978</v>
      </c>
      <c r="BI43" s="116">
        <v>39</v>
      </c>
      <c r="BJ43" s="68">
        <v>5131.08</v>
      </c>
      <c r="BK43" s="68">
        <f t="shared" si="6"/>
        <v>131.07999999999993</v>
      </c>
    </row>
    <row r="44" spans="1:63" x14ac:dyDescent="0.25">
      <c r="A44" s="115">
        <v>40</v>
      </c>
      <c r="B44" s="67">
        <v>491.5</v>
      </c>
      <c r="C44" s="67">
        <v>5206.7299999999996</v>
      </c>
      <c r="D44" s="67">
        <f t="shared" si="17"/>
        <v>206.72999999999956</v>
      </c>
      <c r="E44" s="67">
        <v>5244.11</v>
      </c>
      <c r="F44" s="67">
        <f t="shared" si="16"/>
        <v>244.10999999999967</v>
      </c>
      <c r="H44" s="115">
        <v>40</v>
      </c>
      <c r="I44" s="67">
        <v>259.79000000000002</v>
      </c>
      <c r="J44" s="67"/>
      <c r="K44" s="67">
        <v>5367.63</v>
      </c>
      <c r="L44" s="67">
        <f t="shared" si="7"/>
        <v>367.63000000000011</v>
      </c>
      <c r="N44" s="115">
        <v>40</v>
      </c>
      <c r="O44" s="67">
        <v>394.25</v>
      </c>
      <c r="P44" s="67">
        <v>4882.09</v>
      </c>
      <c r="Q44" s="67">
        <f t="shared" si="9"/>
        <v>-117.90999999999985</v>
      </c>
      <c r="R44" s="67"/>
      <c r="S44" s="67">
        <v>5116.68</v>
      </c>
      <c r="T44" s="67">
        <f t="shared" si="10"/>
        <v>116.68000000000029</v>
      </c>
      <c r="V44" s="115">
        <v>40</v>
      </c>
      <c r="W44" s="67">
        <v>766.7</v>
      </c>
      <c r="X44" s="67"/>
      <c r="Y44" s="67">
        <v>4968.96</v>
      </c>
      <c r="Z44" s="67">
        <f t="shared" si="8"/>
        <v>-31.039999999999964</v>
      </c>
      <c r="AB44" s="115">
        <v>40</v>
      </c>
      <c r="AC44" s="67">
        <v>803.29</v>
      </c>
      <c r="AD44" s="67">
        <v>5410.74</v>
      </c>
      <c r="AE44" s="67">
        <f t="shared" si="11"/>
        <v>410.73999999999978</v>
      </c>
      <c r="AF44" s="67">
        <v>4961.6099999999997</v>
      </c>
      <c r="AG44" s="67">
        <f t="shared" si="12"/>
        <v>-38.390000000000327</v>
      </c>
      <c r="AI44" s="115">
        <v>40</v>
      </c>
      <c r="AJ44" s="67">
        <v>552.6</v>
      </c>
      <c r="AK44" s="67"/>
      <c r="AL44" s="67">
        <v>5231.1499999999996</v>
      </c>
      <c r="AM44" s="67">
        <f t="shared" si="0"/>
        <v>231.14999999999964</v>
      </c>
      <c r="AO44" s="115">
        <v>40</v>
      </c>
      <c r="AP44" s="67">
        <v>4845.0200000000004</v>
      </c>
      <c r="AQ44" s="67">
        <f t="shared" si="1"/>
        <v>-154.97999999999956</v>
      </c>
      <c r="AS44" s="115">
        <v>40</v>
      </c>
      <c r="AT44" s="67">
        <v>4594.71</v>
      </c>
      <c r="AU44" s="67">
        <f t="shared" si="2"/>
        <v>-405.28999999999996</v>
      </c>
      <c r="AW44" s="115">
        <v>40</v>
      </c>
      <c r="AX44" s="67">
        <v>5177.46</v>
      </c>
      <c r="AY44" s="67">
        <f t="shared" si="13"/>
        <v>177.46000000000004</v>
      </c>
      <c r="BA44" s="115">
        <v>40</v>
      </c>
      <c r="BB44" s="67">
        <v>4860.8</v>
      </c>
      <c r="BC44" s="67">
        <f t="shared" si="14"/>
        <v>-139.19999999999982</v>
      </c>
      <c r="BE44" s="115">
        <v>40</v>
      </c>
      <c r="BF44" s="67">
        <v>5275.38</v>
      </c>
      <c r="BG44" s="67">
        <f t="shared" si="5"/>
        <v>275.38000000000011</v>
      </c>
      <c r="BI44" s="115">
        <v>40</v>
      </c>
      <c r="BJ44" s="67">
        <v>4972.5200000000004</v>
      </c>
      <c r="BK44" s="67">
        <f t="shared" si="6"/>
        <v>-27.479999999999563</v>
      </c>
    </row>
    <row r="45" spans="1:63" x14ac:dyDescent="0.25">
      <c r="A45" s="116">
        <v>41</v>
      </c>
      <c r="B45" s="68">
        <v>470.6</v>
      </c>
      <c r="C45" s="68">
        <v>4995</v>
      </c>
      <c r="D45" s="68">
        <f t="shared" si="17"/>
        <v>-5</v>
      </c>
      <c r="E45" s="68">
        <v>5324.77</v>
      </c>
      <c r="F45" s="68">
        <f t="shared" si="16"/>
        <v>324.77000000000044</v>
      </c>
      <c r="H45" s="116">
        <v>41</v>
      </c>
      <c r="I45" s="68">
        <v>1031.3900000000001</v>
      </c>
      <c r="J45" s="68"/>
      <c r="K45" s="68">
        <v>4959.1899999999996</v>
      </c>
      <c r="L45" s="68">
        <f t="shared" si="7"/>
        <v>-40.8100000000004</v>
      </c>
      <c r="N45" s="116">
        <v>41</v>
      </c>
      <c r="O45" s="68">
        <v>474.29</v>
      </c>
      <c r="P45" s="68">
        <v>4972.8900000000003</v>
      </c>
      <c r="Q45" s="68">
        <f t="shared" si="9"/>
        <v>-27.109999999999673</v>
      </c>
      <c r="R45" s="68"/>
      <c r="S45" s="68">
        <v>4730.04</v>
      </c>
      <c r="T45" s="68">
        <f t="shared" si="10"/>
        <v>-269.96000000000004</v>
      </c>
      <c r="V45" s="116">
        <v>41</v>
      </c>
      <c r="W45" s="68">
        <v>742.79</v>
      </c>
      <c r="X45" s="68"/>
      <c r="Y45" s="68">
        <v>4754.4799999999996</v>
      </c>
      <c r="Z45" s="68">
        <f t="shared" si="8"/>
        <v>-245.52000000000044</v>
      </c>
      <c r="AB45" s="116">
        <v>41</v>
      </c>
      <c r="AC45" s="68">
        <v>657.29</v>
      </c>
      <c r="AD45" s="68">
        <v>4965.84</v>
      </c>
      <c r="AE45" s="68">
        <f t="shared" si="11"/>
        <v>-34.159999999999854</v>
      </c>
      <c r="AF45" s="68">
        <v>5171.34</v>
      </c>
      <c r="AG45" s="68">
        <f t="shared" si="12"/>
        <v>171.34000000000015</v>
      </c>
      <c r="AI45" s="116">
        <v>41</v>
      </c>
      <c r="AJ45" s="68">
        <v>739.1</v>
      </c>
      <c r="AK45" s="68"/>
      <c r="AL45" s="68">
        <v>5186.17</v>
      </c>
      <c r="AM45" s="68">
        <f t="shared" si="0"/>
        <v>186.17000000000007</v>
      </c>
      <c r="AO45" s="116">
        <v>41</v>
      </c>
      <c r="AP45" s="68">
        <v>5294.3</v>
      </c>
      <c r="AQ45" s="68">
        <f t="shared" si="1"/>
        <v>294.30000000000018</v>
      </c>
      <c r="AR45" s="112"/>
      <c r="AS45" s="116">
        <v>41</v>
      </c>
      <c r="AT45" s="68">
        <v>4818.42</v>
      </c>
      <c r="AU45" s="68">
        <f t="shared" si="2"/>
        <v>-181.57999999999993</v>
      </c>
      <c r="AW45" s="116">
        <v>41</v>
      </c>
      <c r="AX45" s="68">
        <v>5290.52</v>
      </c>
      <c r="AY45" s="68">
        <f t="shared" si="13"/>
        <v>290.52000000000044</v>
      </c>
      <c r="BA45" s="116">
        <v>41</v>
      </c>
      <c r="BB45" s="68">
        <v>5259.68</v>
      </c>
      <c r="BC45" s="68">
        <f t="shared" si="14"/>
        <v>259.68000000000029</v>
      </c>
      <c r="BE45" s="116">
        <v>41</v>
      </c>
      <c r="BF45" s="68">
        <v>4911.26</v>
      </c>
      <c r="BG45" s="68">
        <f t="shared" si="5"/>
        <v>-88.739999999999782</v>
      </c>
      <c r="BI45" s="116">
        <v>41</v>
      </c>
      <c r="BJ45" s="68">
        <v>5008.12</v>
      </c>
      <c r="BK45" s="68">
        <f t="shared" si="6"/>
        <v>8.1199999999998909</v>
      </c>
    </row>
    <row r="46" spans="1:63" x14ac:dyDescent="0.25">
      <c r="A46" s="115">
        <v>42</v>
      </c>
      <c r="B46" s="67">
        <v>341.2</v>
      </c>
      <c r="C46" s="67">
        <v>5000</v>
      </c>
      <c r="D46" s="67">
        <f t="shared" si="17"/>
        <v>0</v>
      </c>
      <c r="E46" s="67">
        <v>5000</v>
      </c>
      <c r="F46" s="67">
        <f t="shared" si="16"/>
        <v>0</v>
      </c>
      <c r="H46" s="115">
        <v>42</v>
      </c>
      <c r="I46" s="67">
        <v>534</v>
      </c>
      <c r="J46" s="67"/>
      <c r="K46" s="67">
        <v>4989.13</v>
      </c>
      <c r="L46" s="67">
        <f t="shared" si="7"/>
        <v>-10.869999999999891</v>
      </c>
      <c r="N46" s="115">
        <v>42</v>
      </c>
      <c r="O46" s="67">
        <v>474.24</v>
      </c>
      <c r="P46" s="67">
        <v>4917.03</v>
      </c>
      <c r="Q46" s="67">
        <f t="shared" si="9"/>
        <v>-82.970000000000255</v>
      </c>
      <c r="R46" s="67"/>
      <c r="S46" s="67">
        <v>4610.0600000000004</v>
      </c>
      <c r="T46" s="67">
        <f t="shared" si="10"/>
        <v>-389.9399999999996</v>
      </c>
      <c r="V46" s="115">
        <v>42</v>
      </c>
      <c r="W46" s="67">
        <v>1001.2</v>
      </c>
      <c r="X46" s="67"/>
      <c r="Y46" s="67">
        <v>4546.38</v>
      </c>
      <c r="Z46" s="67">
        <f t="shared" si="8"/>
        <v>-453.61999999999989</v>
      </c>
      <c r="AB46" s="115">
        <v>42</v>
      </c>
      <c r="AC46" s="67">
        <v>570.29</v>
      </c>
      <c r="AD46" s="67">
        <v>4993.76</v>
      </c>
      <c r="AE46" s="67">
        <f t="shared" si="11"/>
        <v>-6.2399999999997817</v>
      </c>
      <c r="AF46" s="67">
        <v>5015.01</v>
      </c>
      <c r="AG46" s="67">
        <f t="shared" si="12"/>
        <v>15.010000000000218</v>
      </c>
      <c r="AI46" s="115">
        <v>42</v>
      </c>
      <c r="AJ46" s="67">
        <v>276.29000000000002</v>
      </c>
      <c r="AK46" s="67"/>
      <c r="AL46" s="67">
        <v>4751.28</v>
      </c>
      <c r="AM46" s="67">
        <f t="shared" si="0"/>
        <v>-248.72000000000025</v>
      </c>
      <c r="AO46" s="115">
        <v>42</v>
      </c>
      <c r="AP46" s="67">
        <v>4614.9399999999996</v>
      </c>
      <c r="AQ46" s="67">
        <f t="shared" si="1"/>
        <v>-385.0600000000004</v>
      </c>
      <c r="AR46" s="111"/>
      <c r="AS46" s="115">
        <v>42</v>
      </c>
      <c r="AT46" s="67">
        <v>5224.29</v>
      </c>
      <c r="AU46" s="67">
        <f t="shared" si="2"/>
        <v>224.28999999999996</v>
      </c>
      <c r="AW46" s="115">
        <v>42</v>
      </c>
      <c r="AX46" s="67">
        <v>5165.58</v>
      </c>
      <c r="AY46" s="67">
        <f t="shared" si="13"/>
        <v>165.57999999999993</v>
      </c>
      <c r="BA46" s="115">
        <v>42</v>
      </c>
      <c r="BB46" s="67">
        <v>5249.6</v>
      </c>
      <c r="BC46" s="67">
        <f t="shared" si="14"/>
        <v>249.60000000000036</v>
      </c>
      <c r="BE46" s="115">
        <v>42</v>
      </c>
      <c r="BF46" s="67">
        <v>5005.22</v>
      </c>
      <c r="BG46" s="67">
        <f t="shared" si="5"/>
        <v>5.2200000000002547</v>
      </c>
      <c r="BI46" s="115">
        <v>42</v>
      </c>
      <c r="BJ46" s="67">
        <v>4748.58</v>
      </c>
      <c r="BK46" s="67">
        <f t="shared" si="6"/>
        <v>-251.42000000000007</v>
      </c>
    </row>
    <row r="47" spans="1:63" x14ac:dyDescent="0.25">
      <c r="A47" s="116">
        <v>43</v>
      </c>
      <c r="B47" s="68">
        <v>489.1</v>
      </c>
      <c r="C47" s="68">
        <v>5061.3100000000004</v>
      </c>
      <c r="D47" s="68">
        <f t="shared" si="17"/>
        <v>61.3100000000004</v>
      </c>
      <c r="E47" s="68">
        <v>5161.6099999999997</v>
      </c>
      <c r="F47" s="68">
        <f t="shared" si="16"/>
        <v>161.60999999999967</v>
      </c>
      <c r="H47" s="116">
        <v>43</v>
      </c>
      <c r="I47" s="68">
        <v>453.39</v>
      </c>
      <c r="J47" s="68"/>
      <c r="K47" s="68">
        <v>5000</v>
      </c>
      <c r="L47" s="68">
        <f t="shared" si="7"/>
        <v>0</v>
      </c>
      <c r="N47" s="116">
        <v>43</v>
      </c>
      <c r="O47" s="68">
        <v>531.79</v>
      </c>
      <c r="P47" s="68">
        <v>4938</v>
      </c>
      <c r="Q47" s="68">
        <f t="shared" si="9"/>
        <v>-62</v>
      </c>
      <c r="R47" s="68"/>
      <c r="S47" s="68">
        <v>5170.57</v>
      </c>
      <c r="T47" s="68">
        <f t="shared" si="10"/>
        <v>170.56999999999971</v>
      </c>
      <c r="V47" s="116">
        <v>43</v>
      </c>
      <c r="W47" s="68">
        <v>1147.29</v>
      </c>
      <c r="X47" s="68"/>
      <c r="Y47" s="68">
        <v>5080.8</v>
      </c>
      <c r="Z47" s="68">
        <f t="shared" si="8"/>
        <v>80.800000000000182</v>
      </c>
      <c r="AB47" s="116">
        <v>43</v>
      </c>
      <c r="AC47" s="68">
        <v>892.29</v>
      </c>
      <c r="AD47" s="68">
        <v>5070.8599999999997</v>
      </c>
      <c r="AE47" s="68">
        <f t="shared" si="11"/>
        <v>70.859999999999673</v>
      </c>
      <c r="AF47" s="68">
        <v>4792.66</v>
      </c>
      <c r="AG47" s="68">
        <f t="shared" si="12"/>
        <v>-207.34000000000015</v>
      </c>
      <c r="AI47" s="116">
        <v>43</v>
      </c>
      <c r="AJ47" s="68">
        <v>601.6</v>
      </c>
      <c r="AK47" s="68"/>
      <c r="AL47" s="68">
        <v>5099.63</v>
      </c>
      <c r="AM47" s="68">
        <f t="shared" si="0"/>
        <v>99.630000000000109</v>
      </c>
      <c r="AO47" s="116">
        <v>43</v>
      </c>
      <c r="AP47" s="68">
        <v>5000</v>
      </c>
      <c r="AQ47" s="68">
        <f t="shared" si="1"/>
        <v>0</v>
      </c>
      <c r="AS47" s="116">
        <v>43</v>
      </c>
      <c r="AT47" s="68">
        <v>5000</v>
      </c>
      <c r="AU47" s="68">
        <f t="shared" si="2"/>
        <v>0</v>
      </c>
      <c r="AW47" s="116">
        <v>43</v>
      </c>
      <c r="AX47" s="68">
        <v>4987.3999999999996</v>
      </c>
      <c r="AY47" s="68">
        <f t="shared" si="13"/>
        <v>-12.600000000000364</v>
      </c>
      <c r="BA47" s="116">
        <v>43</v>
      </c>
      <c r="BB47" s="68">
        <v>5036.24</v>
      </c>
      <c r="BC47" s="68">
        <f t="shared" si="14"/>
        <v>36.239999999999782</v>
      </c>
      <c r="BE47" s="116">
        <v>43</v>
      </c>
      <c r="BF47" s="68">
        <v>5064.22</v>
      </c>
      <c r="BG47" s="68">
        <f t="shared" si="5"/>
        <v>64.220000000000255</v>
      </c>
      <c r="BI47" s="116">
        <v>43</v>
      </c>
      <c r="BJ47" s="68">
        <v>4741.42</v>
      </c>
      <c r="BK47" s="68">
        <f t="shared" si="6"/>
        <v>-258.57999999999993</v>
      </c>
    </row>
    <row r="48" spans="1:63" x14ac:dyDescent="0.25">
      <c r="A48" s="115">
        <v>44</v>
      </c>
      <c r="B48" s="67">
        <v>529.79</v>
      </c>
      <c r="C48" s="67">
        <v>4831.91</v>
      </c>
      <c r="D48" s="67">
        <f t="shared" si="17"/>
        <v>-168.09000000000015</v>
      </c>
      <c r="E48" s="67">
        <v>5026.7299999999996</v>
      </c>
      <c r="F48" s="67">
        <f t="shared" si="16"/>
        <v>26.729999999999563</v>
      </c>
      <c r="H48" s="115">
        <v>44</v>
      </c>
      <c r="I48" s="67">
        <v>453.39</v>
      </c>
      <c r="J48" s="67"/>
      <c r="K48" s="67">
        <v>5000</v>
      </c>
      <c r="L48" s="67">
        <f t="shared" si="7"/>
        <v>0</v>
      </c>
      <c r="N48" s="115">
        <v>44</v>
      </c>
      <c r="O48" s="67">
        <v>230.14</v>
      </c>
      <c r="P48" s="67">
        <v>4938.6400000000003</v>
      </c>
      <c r="Q48" s="67">
        <f t="shared" si="9"/>
        <v>-61.359999999999673</v>
      </c>
      <c r="R48" s="67"/>
      <c r="S48" s="67">
        <v>5064.54</v>
      </c>
      <c r="T48" s="67">
        <f t="shared" si="10"/>
        <v>64.539999999999964</v>
      </c>
      <c r="V48" s="115">
        <v>44</v>
      </c>
      <c r="W48" s="67">
        <v>820.89</v>
      </c>
      <c r="X48" s="67"/>
      <c r="Y48" s="67">
        <v>4776.8599999999997</v>
      </c>
      <c r="Z48" s="67">
        <f t="shared" si="8"/>
        <v>-223.14000000000033</v>
      </c>
      <c r="AB48" s="115">
        <v>44</v>
      </c>
      <c r="AC48" s="67">
        <v>928.89</v>
      </c>
      <c r="AD48" s="67">
        <v>4964.04</v>
      </c>
      <c r="AE48" s="67">
        <f t="shared" si="11"/>
        <v>-35.960000000000036</v>
      </c>
      <c r="AF48" s="67">
        <v>4898.57</v>
      </c>
      <c r="AG48" s="67">
        <f t="shared" si="12"/>
        <v>-101.43000000000029</v>
      </c>
      <c r="AI48" s="115">
        <v>44</v>
      </c>
      <c r="AJ48" s="67">
        <v>641.5</v>
      </c>
      <c r="AK48" s="67"/>
      <c r="AL48" s="67">
        <v>5166.01</v>
      </c>
      <c r="AM48" s="67">
        <f t="shared" si="0"/>
        <v>166.01000000000022</v>
      </c>
      <c r="AO48" s="115">
        <v>44</v>
      </c>
      <c r="AP48" s="67">
        <v>5000</v>
      </c>
      <c r="AQ48" s="67">
        <f t="shared" si="1"/>
        <v>0</v>
      </c>
      <c r="AS48" s="115">
        <v>44</v>
      </c>
      <c r="AT48" s="67">
        <v>5000</v>
      </c>
      <c r="AU48" s="67">
        <f t="shared" si="2"/>
        <v>0</v>
      </c>
      <c r="AW48" s="115">
        <v>44</v>
      </c>
      <c r="AX48" s="67">
        <v>4908.5200000000004</v>
      </c>
      <c r="AY48" s="67">
        <f t="shared" si="13"/>
        <v>-91.479999999999563</v>
      </c>
      <c r="BA48" s="115">
        <v>44</v>
      </c>
      <c r="BB48" s="67">
        <v>4968.32</v>
      </c>
      <c r="BC48" s="67">
        <f t="shared" si="14"/>
        <v>-31.680000000000291</v>
      </c>
      <c r="BE48" s="115">
        <v>44</v>
      </c>
      <c r="BF48" s="67">
        <v>4980.22</v>
      </c>
      <c r="BG48" s="67">
        <f t="shared" si="5"/>
        <v>-19.779999999999745</v>
      </c>
      <c r="BI48" s="115">
        <v>44</v>
      </c>
      <c r="BJ48" s="67">
        <v>5277.5</v>
      </c>
      <c r="BK48" s="67">
        <f t="shared" si="6"/>
        <v>277.5</v>
      </c>
    </row>
    <row r="49" spans="1:71" x14ac:dyDescent="0.25">
      <c r="A49" s="116">
        <v>45</v>
      </c>
      <c r="B49" s="68">
        <v>512.89</v>
      </c>
      <c r="C49" s="68">
        <v>4929.22</v>
      </c>
      <c r="D49" s="68">
        <f t="shared" si="17"/>
        <v>-70.779999999999745</v>
      </c>
      <c r="E49" s="68">
        <v>5010.71</v>
      </c>
      <c r="F49" s="68">
        <f t="shared" si="16"/>
        <v>10.710000000000036</v>
      </c>
      <c r="H49" s="116">
        <v>45</v>
      </c>
      <c r="I49" s="68">
        <v>446.2</v>
      </c>
      <c r="J49" s="68"/>
      <c r="K49" s="68">
        <v>5318.61</v>
      </c>
      <c r="L49" s="68">
        <f t="shared" si="7"/>
        <v>318.60999999999967</v>
      </c>
      <c r="N49" s="116">
        <v>45</v>
      </c>
      <c r="O49" s="68">
        <v>520.20000000000005</v>
      </c>
      <c r="P49" s="68">
        <v>5036.05</v>
      </c>
      <c r="Q49" s="68">
        <f t="shared" si="9"/>
        <v>36.050000000000182</v>
      </c>
      <c r="R49" s="68"/>
      <c r="S49" s="68">
        <v>5094.6000000000004</v>
      </c>
      <c r="T49" s="68">
        <f t="shared" si="10"/>
        <v>94.600000000000364</v>
      </c>
      <c r="V49" s="116">
        <v>45</v>
      </c>
      <c r="W49" s="68">
        <v>703.89</v>
      </c>
      <c r="X49" s="68"/>
      <c r="Y49" s="68">
        <v>5000</v>
      </c>
      <c r="Z49" s="68">
        <f t="shared" si="8"/>
        <v>0</v>
      </c>
      <c r="AB49" s="116">
        <v>45</v>
      </c>
      <c r="AC49" s="68">
        <v>670.79</v>
      </c>
      <c r="AD49" s="68">
        <v>4909.5200000000004</v>
      </c>
      <c r="AE49" s="68">
        <f t="shared" si="11"/>
        <v>-90.479999999999563</v>
      </c>
      <c r="AF49" s="68">
        <v>4970.2</v>
      </c>
      <c r="AG49" s="68">
        <f t="shared" si="12"/>
        <v>-29.800000000000182</v>
      </c>
      <c r="AI49" s="116">
        <v>45</v>
      </c>
      <c r="AJ49" s="68">
        <v>441.39</v>
      </c>
      <c r="AK49" s="68"/>
      <c r="AL49" s="68">
        <v>4856.88</v>
      </c>
      <c r="AM49" s="68">
        <f t="shared" si="0"/>
        <v>-143.11999999999989</v>
      </c>
      <c r="AO49" s="116">
        <v>45</v>
      </c>
      <c r="AP49" s="68">
        <v>5040.62</v>
      </c>
      <c r="AQ49" s="68">
        <f t="shared" si="1"/>
        <v>40.619999999999891</v>
      </c>
      <c r="AS49" s="116">
        <v>45</v>
      </c>
      <c r="AT49" s="68">
        <v>5010.76</v>
      </c>
      <c r="AU49" s="68">
        <f t="shared" si="2"/>
        <v>10.760000000000218</v>
      </c>
      <c r="AW49" s="116">
        <v>45</v>
      </c>
      <c r="AX49" s="68">
        <v>5276</v>
      </c>
      <c r="AY49" s="68">
        <f t="shared" si="13"/>
        <v>276</v>
      </c>
      <c r="BA49" s="116">
        <v>45</v>
      </c>
      <c r="BB49" s="68">
        <v>4900.1000000000004</v>
      </c>
      <c r="BC49" s="68">
        <f t="shared" si="14"/>
        <v>-99.899999999999636</v>
      </c>
      <c r="BE49" s="116">
        <v>45</v>
      </c>
      <c r="BF49" s="68">
        <v>4957.3999999999996</v>
      </c>
      <c r="BG49" s="68">
        <f t="shared" si="5"/>
        <v>-42.600000000000364</v>
      </c>
      <c r="BI49" s="116">
        <v>45</v>
      </c>
      <c r="BJ49" s="68">
        <v>5168.72</v>
      </c>
      <c r="BK49" s="68">
        <f t="shared" si="6"/>
        <v>168.72000000000025</v>
      </c>
    </row>
    <row r="50" spans="1:71" x14ac:dyDescent="0.25">
      <c r="A50" s="115">
        <v>46</v>
      </c>
      <c r="B50" s="67">
        <v>297.39</v>
      </c>
      <c r="C50" s="67">
        <v>4938.8100000000004</v>
      </c>
      <c r="D50" s="67">
        <f t="shared" si="17"/>
        <v>-61.1899999999996</v>
      </c>
      <c r="E50" s="67">
        <v>5106.3</v>
      </c>
      <c r="F50" s="67">
        <f t="shared" si="16"/>
        <v>106.30000000000018</v>
      </c>
      <c r="H50" s="115">
        <v>46</v>
      </c>
      <c r="I50" s="67">
        <v>115.79</v>
      </c>
      <c r="J50" s="67"/>
      <c r="K50" s="67">
        <v>4758.83</v>
      </c>
      <c r="L50" s="67">
        <f t="shared" si="7"/>
        <v>-241.17000000000007</v>
      </c>
      <c r="N50" s="115">
        <v>46</v>
      </c>
      <c r="O50" s="67">
        <v>286.42</v>
      </c>
      <c r="P50" s="67">
        <v>4903.68</v>
      </c>
      <c r="Q50" s="67">
        <f t="shared" si="9"/>
        <v>-96.319999999999709</v>
      </c>
      <c r="R50" s="67"/>
      <c r="S50" s="67">
        <v>5206.42</v>
      </c>
      <c r="T50" s="67">
        <f t="shared" si="10"/>
        <v>206.42000000000007</v>
      </c>
      <c r="V50" s="115">
        <v>46</v>
      </c>
      <c r="W50" s="67">
        <v>703.89</v>
      </c>
      <c r="X50" s="67"/>
      <c r="Y50" s="67">
        <v>5000</v>
      </c>
      <c r="Z50" s="67">
        <f t="shared" si="8"/>
        <v>0</v>
      </c>
      <c r="AB50" s="115">
        <v>46</v>
      </c>
      <c r="AC50" s="67">
        <v>626.39</v>
      </c>
      <c r="AD50" s="67">
        <v>4935.2</v>
      </c>
      <c r="AE50" s="67">
        <f t="shared" si="11"/>
        <v>-64.800000000000182</v>
      </c>
      <c r="AF50" s="67">
        <v>4929.47</v>
      </c>
      <c r="AG50" s="67">
        <f t="shared" si="12"/>
        <v>-70.529999999999745</v>
      </c>
      <c r="AI50" s="115">
        <v>46</v>
      </c>
      <c r="AJ50" s="67">
        <v>791.5</v>
      </c>
      <c r="AK50" s="67"/>
      <c r="AL50" s="67">
        <v>5039.62</v>
      </c>
      <c r="AM50" s="67">
        <f t="shared" si="0"/>
        <v>39.619999999999891</v>
      </c>
      <c r="AO50" s="115">
        <v>46</v>
      </c>
      <c r="AP50" s="67">
        <v>5313.02</v>
      </c>
      <c r="AQ50" s="67">
        <f t="shared" si="1"/>
        <v>313.02000000000044</v>
      </c>
      <c r="AR50" s="112"/>
      <c r="AS50" s="115">
        <v>46</v>
      </c>
      <c r="AT50" s="67">
        <v>4921.1400000000003</v>
      </c>
      <c r="AU50" s="67">
        <f t="shared" si="2"/>
        <v>-78.859999999999673</v>
      </c>
      <c r="AW50" s="115">
        <v>46</v>
      </c>
      <c r="AX50" s="67">
        <v>5284.64</v>
      </c>
      <c r="AY50" s="67">
        <f t="shared" si="13"/>
        <v>284.64000000000033</v>
      </c>
      <c r="BA50" s="115">
        <v>46</v>
      </c>
      <c r="BB50" s="67">
        <v>4881.3999999999996</v>
      </c>
      <c r="BC50" s="67">
        <f t="shared" si="14"/>
        <v>-118.60000000000036</v>
      </c>
      <c r="BE50" s="115">
        <v>46</v>
      </c>
      <c r="BF50" s="67">
        <v>5192</v>
      </c>
      <c r="BG50" s="67">
        <f t="shared" si="5"/>
        <v>192</v>
      </c>
      <c r="BI50" s="115">
        <v>46</v>
      </c>
      <c r="BJ50" s="67">
        <v>4874.8999999999996</v>
      </c>
      <c r="BK50" s="67">
        <f t="shared" si="6"/>
        <v>-125.10000000000036</v>
      </c>
    </row>
    <row r="51" spans="1:71" x14ac:dyDescent="0.25">
      <c r="A51" s="116">
        <v>47</v>
      </c>
      <c r="B51" s="68">
        <v>373.5</v>
      </c>
      <c r="C51" s="68">
        <v>4994.8500000000004</v>
      </c>
      <c r="D51" s="68">
        <f t="shared" si="17"/>
        <v>-5.1499999999996362</v>
      </c>
      <c r="E51" s="68">
        <v>5424.47</v>
      </c>
      <c r="F51" s="68">
        <f t="shared" si="16"/>
        <v>424.47000000000025</v>
      </c>
      <c r="H51" s="116">
        <v>47</v>
      </c>
      <c r="I51" s="68">
        <v>489.2</v>
      </c>
      <c r="J51" s="68"/>
      <c r="K51" s="68">
        <v>5051.3599999999997</v>
      </c>
      <c r="L51" s="68">
        <f t="shared" si="7"/>
        <v>51.359999999999673</v>
      </c>
      <c r="N51" s="116">
        <v>47</v>
      </c>
      <c r="O51" s="68">
        <v>428.21</v>
      </c>
      <c r="P51" s="68">
        <v>4969.62</v>
      </c>
      <c r="Q51" s="68">
        <f t="shared" si="9"/>
        <v>-30.380000000000109</v>
      </c>
      <c r="R51" s="68"/>
      <c r="S51" s="68">
        <v>5201.25</v>
      </c>
      <c r="T51" s="68">
        <f t="shared" si="10"/>
        <v>201.25</v>
      </c>
      <c r="V51" s="116">
        <v>47</v>
      </c>
      <c r="W51" s="68">
        <v>650.39</v>
      </c>
      <c r="X51" s="68"/>
      <c r="Y51" s="68">
        <v>5265.23</v>
      </c>
      <c r="Z51" s="68">
        <f t="shared" si="8"/>
        <v>265.22999999999956</v>
      </c>
      <c r="AB51" s="116">
        <v>47</v>
      </c>
      <c r="AC51" s="68">
        <v>597.79</v>
      </c>
      <c r="AD51" s="68">
        <v>4874.04</v>
      </c>
      <c r="AE51" s="68">
        <f t="shared" si="11"/>
        <v>-125.96000000000004</v>
      </c>
      <c r="AF51" s="68">
        <v>5235.3599999999997</v>
      </c>
      <c r="AG51" s="68">
        <f t="shared" si="12"/>
        <v>235.35999999999967</v>
      </c>
      <c r="AI51" s="116">
        <v>47</v>
      </c>
      <c r="AJ51" s="68">
        <v>815.5</v>
      </c>
      <c r="AK51" s="68"/>
      <c r="AL51" s="68">
        <v>4958.63</v>
      </c>
      <c r="AM51" s="68">
        <f t="shared" si="0"/>
        <v>-41.369999999999891</v>
      </c>
      <c r="AO51" s="116">
        <v>47</v>
      </c>
      <c r="AP51" s="68">
        <v>5268.88</v>
      </c>
      <c r="AQ51" s="68">
        <f t="shared" si="1"/>
        <v>268.88000000000011</v>
      </c>
      <c r="AR51" s="112"/>
      <c r="AS51" s="116">
        <v>47</v>
      </c>
      <c r="AT51" s="68">
        <v>4908.88</v>
      </c>
      <c r="AU51" s="68">
        <f t="shared" si="2"/>
        <v>-91.119999999999891</v>
      </c>
      <c r="AW51" s="116">
        <v>47</v>
      </c>
      <c r="AX51" s="68">
        <v>4987.3999999999996</v>
      </c>
      <c r="AY51" s="68">
        <f t="shared" si="13"/>
        <v>-12.600000000000364</v>
      </c>
      <c r="BA51" s="116">
        <v>47</v>
      </c>
      <c r="BB51" s="68">
        <v>5036.24</v>
      </c>
      <c r="BC51" s="68">
        <f t="shared" si="14"/>
        <v>36.239999999999782</v>
      </c>
      <c r="BE51" s="116">
        <v>47</v>
      </c>
      <c r="BF51" s="68">
        <v>4987.5</v>
      </c>
      <c r="BG51" s="68">
        <f t="shared" si="5"/>
        <v>-12.5</v>
      </c>
      <c r="BI51" s="116">
        <v>47</v>
      </c>
      <c r="BJ51" s="68">
        <v>4937.92</v>
      </c>
      <c r="BK51" s="68">
        <f t="shared" si="6"/>
        <v>-62.079999999999927</v>
      </c>
    </row>
    <row r="52" spans="1:71" x14ac:dyDescent="0.25">
      <c r="A52" s="115">
        <v>48</v>
      </c>
      <c r="B52" s="67">
        <v>519.6</v>
      </c>
      <c r="C52" s="67">
        <v>5259.37</v>
      </c>
      <c r="D52" s="67">
        <f t="shared" si="17"/>
        <v>259.36999999999989</v>
      </c>
      <c r="E52" s="67">
        <v>4802.21</v>
      </c>
      <c r="F52" s="67">
        <f t="shared" si="16"/>
        <v>-197.78999999999996</v>
      </c>
      <c r="H52" s="115">
        <v>48</v>
      </c>
      <c r="I52" s="67">
        <v>418.89</v>
      </c>
      <c r="J52" s="67"/>
      <c r="K52" s="67">
        <v>5102.1099999999997</v>
      </c>
      <c r="L52" s="67">
        <f t="shared" si="7"/>
        <v>102.10999999999967</v>
      </c>
      <c r="N52" s="115">
        <v>48</v>
      </c>
      <c r="O52" s="67">
        <v>320.5</v>
      </c>
      <c r="P52" s="67">
        <v>4927.28</v>
      </c>
      <c r="Q52" s="67">
        <f t="shared" si="9"/>
        <v>-72.720000000000255</v>
      </c>
      <c r="R52" s="67"/>
      <c r="S52" s="67">
        <v>5108.9799999999996</v>
      </c>
      <c r="T52" s="67">
        <f t="shared" si="10"/>
        <v>108.97999999999956</v>
      </c>
      <c r="V52" s="115">
        <v>48</v>
      </c>
      <c r="W52" s="67">
        <v>676.89</v>
      </c>
      <c r="X52" s="67"/>
      <c r="Y52" s="67">
        <v>5042.41</v>
      </c>
      <c r="Z52" s="67">
        <f t="shared" si="8"/>
        <v>42.409999999999854</v>
      </c>
      <c r="AB52" s="115">
        <v>48</v>
      </c>
      <c r="AC52" s="67">
        <v>619.20000000000005</v>
      </c>
      <c r="AD52" s="67">
        <v>5366.3</v>
      </c>
      <c r="AE52" s="67">
        <f t="shared" si="11"/>
        <v>366.30000000000018</v>
      </c>
      <c r="AF52" s="67">
        <v>4929.37</v>
      </c>
      <c r="AG52" s="67">
        <f t="shared" si="12"/>
        <v>-70.630000000000109</v>
      </c>
      <c r="AI52" s="115">
        <v>48</v>
      </c>
      <c r="AJ52" s="67">
        <v>656.5</v>
      </c>
      <c r="AK52" s="67"/>
      <c r="AL52" s="67">
        <v>4969.18</v>
      </c>
      <c r="AM52" s="67">
        <f t="shared" si="0"/>
        <v>-30.819999999999709</v>
      </c>
      <c r="AO52" s="115">
        <v>48</v>
      </c>
      <c r="AP52" s="67">
        <v>4779.82</v>
      </c>
      <c r="AQ52" s="67">
        <f t="shared" si="1"/>
        <v>-220.18000000000029</v>
      </c>
      <c r="AR52" s="111"/>
      <c r="AS52" s="115">
        <v>48</v>
      </c>
      <c r="AT52" s="67">
        <v>5311.43</v>
      </c>
      <c r="AU52" s="67">
        <f t="shared" si="2"/>
        <v>311.43000000000029</v>
      </c>
      <c r="AW52" s="115">
        <v>48</v>
      </c>
      <c r="AX52" s="67">
        <v>4948.0200000000004</v>
      </c>
      <c r="AY52" s="67">
        <f t="shared" si="13"/>
        <v>-51.979999999999563</v>
      </c>
      <c r="BA52" s="115">
        <v>48</v>
      </c>
      <c r="BB52" s="67">
        <v>4985.42</v>
      </c>
      <c r="BC52" s="67">
        <f t="shared" si="14"/>
        <v>-14.579999999999927</v>
      </c>
      <c r="BE52" s="115">
        <v>48</v>
      </c>
      <c r="BF52" s="67">
        <v>5280.6</v>
      </c>
      <c r="BG52" s="67">
        <f t="shared" si="5"/>
        <v>280.60000000000036</v>
      </c>
      <c r="BI52" s="115">
        <v>48</v>
      </c>
      <c r="BJ52" s="67">
        <v>4932.84</v>
      </c>
      <c r="BK52" s="67">
        <f t="shared" si="6"/>
        <v>-67.159999999999854</v>
      </c>
    </row>
    <row r="53" spans="1:71" x14ac:dyDescent="0.25">
      <c r="A53" s="116">
        <v>49</v>
      </c>
      <c r="B53" s="68">
        <v>341.2</v>
      </c>
      <c r="C53" s="68">
        <v>5000</v>
      </c>
      <c r="D53" s="68">
        <f t="shared" si="17"/>
        <v>0</v>
      </c>
      <c r="E53" s="68">
        <v>5000</v>
      </c>
      <c r="F53" s="68">
        <f t="shared" si="16"/>
        <v>0</v>
      </c>
      <c r="H53" s="116">
        <v>49</v>
      </c>
      <c r="I53" s="68">
        <v>483.1</v>
      </c>
      <c r="J53" s="68"/>
      <c r="K53" s="68">
        <v>5038.29</v>
      </c>
      <c r="L53" s="68">
        <f t="shared" si="7"/>
        <v>38.289999999999964</v>
      </c>
      <c r="N53" s="116">
        <v>49</v>
      </c>
      <c r="O53" s="68">
        <v>200</v>
      </c>
      <c r="P53" s="68">
        <v>4974.22</v>
      </c>
      <c r="Q53" s="68">
        <f t="shared" si="9"/>
        <v>-25.779999999999745</v>
      </c>
      <c r="R53" s="68"/>
      <c r="S53" s="68">
        <v>5002.96</v>
      </c>
      <c r="T53" s="68">
        <f t="shared" si="10"/>
        <v>2.9600000000000364</v>
      </c>
      <c r="V53" s="116">
        <v>49</v>
      </c>
      <c r="W53" s="68">
        <v>765.6</v>
      </c>
      <c r="X53" s="68"/>
      <c r="Y53" s="68">
        <v>4985.3999999999996</v>
      </c>
      <c r="Z53" s="68">
        <f t="shared" si="8"/>
        <v>-14.600000000000364</v>
      </c>
      <c r="AB53" s="116">
        <v>49</v>
      </c>
      <c r="AC53" s="68">
        <v>614.6</v>
      </c>
      <c r="AD53" s="68">
        <v>4977.08</v>
      </c>
      <c r="AE53" s="68">
        <f t="shared" si="11"/>
        <v>-22.920000000000073</v>
      </c>
      <c r="AF53" s="68">
        <v>5029.41</v>
      </c>
      <c r="AG53" s="68">
        <f t="shared" si="12"/>
        <v>29.409999999999854</v>
      </c>
      <c r="AI53" s="116">
        <v>49</v>
      </c>
      <c r="AJ53" s="68">
        <v>861.2</v>
      </c>
      <c r="AK53" s="68"/>
      <c r="AL53" s="68">
        <v>5036.99</v>
      </c>
      <c r="AM53" s="68">
        <f t="shared" si="0"/>
        <v>36.989999999999782</v>
      </c>
      <c r="AO53" s="116">
        <v>49</v>
      </c>
      <c r="AP53" s="68">
        <v>4907.5</v>
      </c>
      <c r="AQ53" s="68">
        <f t="shared" si="1"/>
        <v>-92.5</v>
      </c>
      <c r="AS53" s="116">
        <v>49</v>
      </c>
      <c r="AT53" s="68">
        <v>5005.34</v>
      </c>
      <c r="AU53" s="68">
        <f t="shared" si="2"/>
        <v>5.3400000000001455</v>
      </c>
      <c r="AW53" s="116">
        <v>49</v>
      </c>
      <c r="AX53" s="68">
        <v>5292.28</v>
      </c>
      <c r="AY53" s="68">
        <f t="shared" si="13"/>
        <v>292.27999999999975</v>
      </c>
      <c r="BA53" s="116">
        <v>49</v>
      </c>
      <c r="BB53" s="68">
        <v>4910.5200000000004</v>
      </c>
      <c r="BC53" s="68">
        <f t="shared" si="14"/>
        <v>-89.479999999999563</v>
      </c>
      <c r="BE53" s="116">
        <v>49</v>
      </c>
      <c r="BF53" s="68">
        <v>5254.34</v>
      </c>
      <c r="BG53" s="68">
        <f t="shared" si="5"/>
        <v>254.34000000000015</v>
      </c>
      <c r="BI53" s="116">
        <v>49</v>
      </c>
      <c r="BJ53" s="68">
        <v>5099.8999999999996</v>
      </c>
      <c r="BK53" s="68">
        <f t="shared" si="6"/>
        <v>99.899999999999636</v>
      </c>
    </row>
    <row r="54" spans="1:71" ht="15.75" thickBot="1" x14ac:dyDescent="0.3">
      <c r="A54" s="117">
        <v>50</v>
      </c>
      <c r="B54" s="118">
        <v>554.39</v>
      </c>
      <c r="C54" s="118">
        <v>5121.8900000000003</v>
      </c>
      <c r="D54" s="118">
        <f t="shared" si="17"/>
        <v>121.89000000000033</v>
      </c>
      <c r="E54" s="118">
        <v>5200.7299999999996</v>
      </c>
      <c r="F54" s="118">
        <f t="shared" si="16"/>
        <v>200.72999999999956</v>
      </c>
      <c r="H54" s="117">
        <v>50</v>
      </c>
      <c r="I54" s="118">
        <v>520.6</v>
      </c>
      <c r="J54" s="118"/>
      <c r="K54" s="118">
        <v>5458.45</v>
      </c>
      <c r="L54" s="118">
        <f t="shared" si="7"/>
        <v>458.44999999999982</v>
      </c>
      <c r="N54" s="117">
        <v>50</v>
      </c>
      <c r="O54" s="118">
        <v>129.38999999999999</v>
      </c>
      <c r="P54" s="118">
        <v>5100.03</v>
      </c>
      <c r="Q54" s="118">
        <f t="shared" si="9"/>
        <v>100.02999999999975</v>
      </c>
      <c r="R54" s="118"/>
      <c r="S54" s="118">
        <v>4449.68</v>
      </c>
      <c r="T54" s="118">
        <f t="shared" si="10"/>
        <v>-550.31999999999971</v>
      </c>
      <c r="V54" s="117">
        <v>50</v>
      </c>
      <c r="W54" s="118">
        <v>731.39</v>
      </c>
      <c r="X54" s="118"/>
      <c r="Y54" s="118">
        <v>5201.25</v>
      </c>
      <c r="Z54" s="118">
        <f t="shared" si="8"/>
        <v>201.25</v>
      </c>
      <c r="AB54" s="117">
        <v>50</v>
      </c>
      <c r="AC54" s="118">
        <v>667.39</v>
      </c>
      <c r="AD54" s="118">
        <v>5216.96</v>
      </c>
      <c r="AE54" s="118">
        <f t="shared" si="11"/>
        <v>216.96000000000004</v>
      </c>
      <c r="AF54" s="118">
        <v>4898.33</v>
      </c>
      <c r="AG54" s="118">
        <f t="shared" si="12"/>
        <v>-101.67000000000007</v>
      </c>
      <c r="AI54" s="117">
        <v>50</v>
      </c>
      <c r="AJ54" s="118">
        <v>570.5</v>
      </c>
      <c r="AK54" s="118"/>
      <c r="AL54" s="118">
        <v>4960.32</v>
      </c>
      <c r="AM54" s="118">
        <f t="shared" si="0"/>
        <v>-39.680000000000291</v>
      </c>
      <c r="AO54" s="117">
        <v>50</v>
      </c>
      <c r="AP54" s="118">
        <v>4500.32</v>
      </c>
      <c r="AQ54" s="118">
        <f t="shared" si="1"/>
        <v>-499.68000000000029</v>
      </c>
      <c r="AR54" s="111"/>
      <c r="AS54" s="117">
        <v>50</v>
      </c>
      <c r="AT54" s="118">
        <v>5099.1099999999997</v>
      </c>
      <c r="AU54" s="118">
        <f t="shared" si="2"/>
        <v>99.109999999999673</v>
      </c>
      <c r="AW54" s="117">
        <v>50</v>
      </c>
      <c r="AX54" s="118">
        <v>5182.74</v>
      </c>
      <c r="AY54" s="118">
        <f t="shared" si="13"/>
        <v>182.73999999999978</v>
      </c>
      <c r="BA54" s="117">
        <v>50</v>
      </c>
      <c r="BB54" s="118">
        <v>5221.9799999999996</v>
      </c>
      <c r="BC54" s="118">
        <f t="shared" si="14"/>
        <v>221.97999999999956</v>
      </c>
      <c r="BE54" s="117">
        <v>50</v>
      </c>
      <c r="BF54" s="118">
        <v>5257.2</v>
      </c>
      <c r="BG54" s="118">
        <f t="shared" si="5"/>
        <v>257.19999999999982</v>
      </c>
      <c r="BI54" s="117">
        <v>50</v>
      </c>
      <c r="BJ54" s="118">
        <v>4629.46</v>
      </c>
      <c r="BK54" s="118">
        <f t="shared" si="6"/>
        <v>-370.53999999999996</v>
      </c>
    </row>
    <row r="55" spans="1:71" x14ac:dyDescent="0.25">
      <c r="A55" s="119" t="s">
        <v>998</v>
      </c>
      <c r="B55" s="120">
        <f>SUM(B5:B54)/50</f>
        <v>382.12640000000005</v>
      </c>
      <c r="C55" s="120">
        <f t="shared" ref="C55:D55" si="18">SUM(C5:C54)/50</f>
        <v>2827.9668000000006</v>
      </c>
      <c r="D55" s="120">
        <f t="shared" si="18"/>
        <v>87.137200000000036</v>
      </c>
      <c r="E55" s="120">
        <f t="shared" ref="E55:F55" si="19">SUM(E5:E54)/50</f>
        <v>2850.1416000000008</v>
      </c>
      <c r="F55" s="121">
        <f t="shared" si="19"/>
        <v>80.904399999999995</v>
      </c>
      <c r="H55" s="119" t="s">
        <v>998</v>
      </c>
      <c r="I55" s="120">
        <f>AVERAGE(I5:I54)</f>
        <v>486.46559999999988</v>
      </c>
      <c r="J55" s="120">
        <f>AVERAGE(J5:J54)</f>
        <v>68.346000000000004</v>
      </c>
      <c r="K55" s="120">
        <f>AVERAGE(K5:K54)</f>
        <v>5083.8890000000001</v>
      </c>
      <c r="L55" s="121">
        <f>AVERAGE(L5:L54)</f>
        <v>93.082799999999935</v>
      </c>
      <c r="N55" s="119" t="s">
        <v>998</v>
      </c>
      <c r="O55" s="120">
        <f>AVERAGE(O5:O54)</f>
        <v>367.71680000000015</v>
      </c>
      <c r="P55" s="120">
        <f t="shared" ref="P55:Q55" si="20">AVERAGE(P5:P54)</f>
        <v>4990.1587499999996</v>
      </c>
      <c r="Q55" s="120">
        <f t="shared" si="20"/>
        <v>-6.7231999999999923</v>
      </c>
      <c r="R55" s="120">
        <f ca="1">AVERAGE(R5:R55)</f>
        <v>4616.3614285714284</v>
      </c>
      <c r="S55" s="120">
        <f ca="1">AVERAGE(S5:S55)</f>
        <v>4950.6342500000001</v>
      </c>
      <c r="T55" s="121">
        <f>AVERAGE(T5:T54)</f>
        <v>-37.71200000000001</v>
      </c>
      <c r="V55" s="119" t="s">
        <v>998</v>
      </c>
      <c r="W55" s="120">
        <f>AVERAGE(W5:W54)</f>
        <v>755.28419999999994</v>
      </c>
      <c r="X55" s="120">
        <f t="shared" ref="X55:Z55" si="21">AVERAGE(X5:X54)</f>
        <v>141.46699999999998</v>
      </c>
      <c r="Y55" s="120">
        <f t="shared" si="21"/>
        <v>4939.0202499999996</v>
      </c>
      <c r="Z55" s="121">
        <f t="shared" si="21"/>
        <v>-54.587200000000045</v>
      </c>
      <c r="AB55" s="119" t="s">
        <v>998</v>
      </c>
      <c r="AC55" s="120">
        <f>AVERAGE(AC5:AC54)</f>
        <v>665.03700000000015</v>
      </c>
      <c r="AD55" s="120">
        <f t="shared" ref="AD55:AG55" si="22">AVERAGE(AD5:AD54)</f>
        <v>5098.3559999999979</v>
      </c>
      <c r="AE55" s="120">
        <f t="shared" si="22"/>
        <v>92.756599999999978</v>
      </c>
      <c r="AF55" s="120">
        <f t="shared" si="22"/>
        <v>4992.7257499999996</v>
      </c>
      <c r="AG55" s="121">
        <f t="shared" si="22"/>
        <v>0.15420000000003142</v>
      </c>
      <c r="AI55" s="119" t="s">
        <v>998</v>
      </c>
      <c r="AJ55" s="120">
        <f>AVERAGE(AJ5:AJ54)</f>
        <v>745.92459999999994</v>
      </c>
      <c r="AK55" s="120" t="e">
        <f t="shared" ref="AK55:AM55" si="23">AVERAGE(AK5:AK54)</f>
        <v>#DIV/0!</v>
      </c>
      <c r="AL55" s="120">
        <f t="shared" si="23"/>
        <v>4995.5746000000017</v>
      </c>
      <c r="AM55" s="121">
        <f t="shared" si="23"/>
        <v>-4.4253999999999909</v>
      </c>
      <c r="AO55" s="119" t="s">
        <v>998</v>
      </c>
      <c r="AP55" s="120">
        <f t="shared" ref="AP55:AQ55" si="24">AVERAGE(AP5:AP54)</f>
        <v>5015.2675999999992</v>
      </c>
      <c r="AQ55" s="121">
        <f t="shared" si="24"/>
        <v>15.267599999999984</v>
      </c>
      <c r="AS55" s="119" t="s">
        <v>998</v>
      </c>
      <c r="AT55" s="120">
        <f t="shared" ref="AT55:AU55" si="25">AVERAGE(AT5:AT54)</f>
        <v>4991.7561999999998</v>
      </c>
      <c r="AU55" s="121">
        <f t="shared" si="25"/>
        <v>-8.2437999999999736</v>
      </c>
      <c r="AW55" s="119" t="s">
        <v>998</v>
      </c>
      <c r="AX55" s="120">
        <f t="shared" ref="AX55:AY55" si="26">AVERAGE(AX5:AX54)</f>
        <v>5132.7659999999996</v>
      </c>
      <c r="AY55" s="121">
        <f t="shared" si="26"/>
        <v>132.76599999999999</v>
      </c>
      <c r="BA55" s="119" t="s">
        <v>998</v>
      </c>
      <c r="BB55" s="120">
        <f t="shared" ref="BB55:BC55" si="27">AVERAGE(BB5:BB54)</f>
        <v>5024.2549999999992</v>
      </c>
      <c r="BC55" s="121">
        <f t="shared" si="27"/>
        <v>24.255000000000038</v>
      </c>
      <c r="BE55" s="119" t="s">
        <v>998</v>
      </c>
      <c r="BF55" s="120">
        <f t="shared" ref="BF55:BG55" si="28">AVERAGE(BF5:BF54)</f>
        <v>5136.4398000000001</v>
      </c>
      <c r="BG55" s="121">
        <f t="shared" si="28"/>
        <v>136.43980000000005</v>
      </c>
      <c r="BI55" s="119" t="s">
        <v>998</v>
      </c>
      <c r="BJ55" s="120">
        <f t="shared" ref="BJ55:BK55" si="29">AVERAGE(BJ5:BJ54)</f>
        <v>4973.6439999999993</v>
      </c>
      <c r="BK55" s="121">
        <f t="shared" si="29"/>
        <v>-26.356000000000005</v>
      </c>
    </row>
    <row r="56" spans="1:71" ht="15.75" thickBot="1" x14ac:dyDescent="0.3">
      <c r="A56" s="122" t="s">
        <v>999</v>
      </c>
      <c r="B56" s="123">
        <f>B55*10</f>
        <v>3821.2640000000006</v>
      </c>
      <c r="C56" s="123">
        <f t="shared" ref="C56:F56" si="30">C55*10</f>
        <v>28279.668000000005</v>
      </c>
      <c r="D56" s="123">
        <f t="shared" si="30"/>
        <v>871.3720000000003</v>
      </c>
      <c r="E56" s="123">
        <f t="shared" si="30"/>
        <v>28501.416000000008</v>
      </c>
      <c r="F56" s="124">
        <f t="shared" si="30"/>
        <v>809.04399999999998</v>
      </c>
      <c r="H56" s="122" t="s">
        <v>999</v>
      </c>
      <c r="I56" s="123">
        <f>I55*10</f>
        <v>4864.655999999999</v>
      </c>
      <c r="J56" s="123">
        <f t="shared" ref="J56" si="31">J55*10</f>
        <v>683.46</v>
      </c>
      <c r="K56" s="123">
        <f t="shared" ref="K56" si="32">K55*10</f>
        <v>50838.89</v>
      </c>
      <c r="L56" s="124">
        <f>L55*10</f>
        <v>930.82799999999929</v>
      </c>
      <c r="N56" s="122" t="s">
        <v>999</v>
      </c>
      <c r="O56" s="123">
        <f>O55*10</f>
        <v>3677.1680000000015</v>
      </c>
      <c r="P56" s="123">
        <f t="shared" ref="P56:T56" si="33">P55*10</f>
        <v>49901.587499999994</v>
      </c>
      <c r="Q56" s="123">
        <f t="shared" si="33"/>
        <v>-67.231999999999928</v>
      </c>
      <c r="R56" s="123">
        <f t="shared" ca="1" si="33"/>
        <v>3677.1680000000015</v>
      </c>
      <c r="S56" s="123">
        <f t="shared" ca="1" si="33"/>
        <v>3677.1680000000015</v>
      </c>
      <c r="T56" s="124">
        <f t="shared" si="33"/>
        <v>-377.12000000000012</v>
      </c>
      <c r="V56" s="122" t="s">
        <v>999</v>
      </c>
      <c r="W56" s="123">
        <f>W55*10</f>
        <v>7552.8419999999996</v>
      </c>
      <c r="X56" s="123">
        <f t="shared" ref="X56:Z56" si="34">X55*10</f>
        <v>1414.6699999999998</v>
      </c>
      <c r="Y56" s="123">
        <f t="shared" si="34"/>
        <v>49390.202499999999</v>
      </c>
      <c r="Z56" s="124">
        <f t="shared" si="34"/>
        <v>-545.87200000000041</v>
      </c>
      <c r="AB56" s="122" t="s">
        <v>999</v>
      </c>
      <c r="AC56" s="123">
        <f>AC55*10</f>
        <v>6650.3700000000017</v>
      </c>
      <c r="AD56" s="123">
        <f t="shared" ref="AD56:AG56" si="35">AD55*10</f>
        <v>50983.559999999983</v>
      </c>
      <c r="AE56" s="123">
        <f t="shared" si="35"/>
        <v>927.5659999999998</v>
      </c>
      <c r="AF56" s="123">
        <f t="shared" si="35"/>
        <v>49927.257499999992</v>
      </c>
      <c r="AG56" s="124">
        <f t="shared" si="35"/>
        <v>1.5420000000003142</v>
      </c>
      <c r="AI56" s="122" t="s">
        <v>999</v>
      </c>
      <c r="AJ56" s="123">
        <f>AJ55*10</f>
        <v>7459.2459999999992</v>
      </c>
      <c r="AK56" s="123" t="e">
        <f t="shared" ref="AK56:AM56" si="36">AK55*10</f>
        <v>#DIV/0!</v>
      </c>
      <c r="AL56" s="123">
        <f t="shared" si="36"/>
        <v>49955.746000000014</v>
      </c>
      <c r="AM56" s="124">
        <f t="shared" si="36"/>
        <v>-44.253999999999905</v>
      </c>
      <c r="AO56" s="122" t="s">
        <v>999</v>
      </c>
      <c r="AP56" s="123">
        <f>AP55*10</f>
        <v>50152.675999999992</v>
      </c>
      <c r="AQ56" s="124">
        <f>AQ55*10</f>
        <v>152.67599999999985</v>
      </c>
      <c r="AS56" s="122" t="s">
        <v>999</v>
      </c>
      <c r="AT56" s="123">
        <f>AT55*10</f>
        <v>49917.561999999998</v>
      </c>
      <c r="AU56" s="124">
        <f>AU55*10</f>
        <v>-82.437999999999732</v>
      </c>
      <c r="AW56" s="122" t="s">
        <v>999</v>
      </c>
      <c r="AX56" s="123">
        <f>AX55*10</f>
        <v>51327.659999999996</v>
      </c>
      <c r="AY56" s="124">
        <f>AY55*10</f>
        <v>1327.6599999999999</v>
      </c>
      <c r="BA56" s="122" t="s">
        <v>999</v>
      </c>
      <c r="BB56" s="123">
        <f>BB55*10</f>
        <v>50242.549999999988</v>
      </c>
      <c r="BC56" s="124">
        <f>BC55*10</f>
        <v>242.55000000000038</v>
      </c>
      <c r="BE56" s="122" t="s">
        <v>999</v>
      </c>
      <c r="BF56" s="123">
        <f>BF55*10</f>
        <v>51364.398000000001</v>
      </c>
      <c r="BG56" s="124">
        <f>BG55*10</f>
        <v>1364.3980000000006</v>
      </c>
      <c r="BI56" s="122" t="s">
        <v>999</v>
      </c>
      <c r="BJ56" s="123">
        <f>BJ55*10</f>
        <v>49736.439999999995</v>
      </c>
      <c r="BK56" s="124">
        <f>BK55*10</f>
        <v>-263.56000000000006</v>
      </c>
    </row>
    <row r="57" spans="1:71" x14ac:dyDescent="0.25">
      <c r="BN57" s="61" t="s">
        <v>1012</v>
      </c>
      <c r="BO57" s="61" t="s">
        <v>1013</v>
      </c>
      <c r="BP57" s="61" t="s">
        <v>1014</v>
      </c>
      <c r="BQ57" s="61" t="s">
        <v>1015</v>
      </c>
      <c r="BR57" s="61" t="s">
        <v>1016</v>
      </c>
      <c r="BS57" s="61" t="s">
        <v>1017</v>
      </c>
    </row>
    <row r="58" spans="1:71" ht="24.95" customHeight="1" x14ac:dyDescent="0.25">
      <c r="BL58" s="67" t="s">
        <v>0</v>
      </c>
      <c r="BM58" s="125" t="s">
        <v>1011</v>
      </c>
      <c r="BN58" s="67" t="s">
        <v>1025</v>
      </c>
      <c r="BO58" s="67" t="s">
        <v>1026</v>
      </c>
      <c r="BP58" s="67" t="s">
        <v>1027</v>
      </c>
      <c r="BQ58" s="67" t="s">
        <v>1028</v>
      </c>
      <c r="BR58" s="67" t="s">
        <v>1029</v>
      </c>
      <c r="BS58" s="67" t="s">
        <v>1030</v>
      </c>
    </row>
    <row r="59" spans="1:71" ht="24.95" customHeight="1" x14ac:dyDescent="0.25">
      <c r="BL59" s="114">
        <v>1</v>
      </c>
      <c r="BM59" s="126" t="s">
        <v>1020</v>
      </c>
      <c r="BN59" s="114">
        <f>B56</f>
        <v>3821.2640000000006</v>
      </c>
      <c r="BO59" s="114" t="s">
        <v>1021</v>
      </c>
      <c r="BP59" s="114">
        <f>O56</f>
        <v>3677.1680000000015</v>
      </c>
      <c r="BQ59" s="114" t="s">
        <v>1021</v>
      </c>
      <c r="BR59" s="114">
        <f>AC56</f>
        <v>6650.3700000000017</v>
      </c>
      <c r="BS59" s="114" t="s">
        <v>1021</v>
      </c>
    </row>
    <row r="60" spans="1:71" ht="24.95" customHeight="1" x14ac:dyDescent="0.25">
      <c r="BL60" s="115">
        <v>2</v>
      </c>
      <c r="BM60" s="125" t="s">
        <v>1019</v>
      </c>
      <c r="BN60" s="115">
        <f>D56</f>
        <v>871.3720000000003</v>
      </c>
      <c r="BO60" s="115" t="s">
        <v>1021</v>
      </c>
      <c r="BP60" s="115">
        <f>Q56</f>
        <v>-67.231999999999928</v>
      </c>
      <c r="BQ60" s="115" t="s">
        <v>1021</v>
      </c>
      <c r="BR60" s="115">
        <f>AE56</f>
        <v>927.5659999999998</v>
      </c>
      <c r="BS60" s="115" t="s">
        <v>1021</v>
      </c>
    </row>
    <row r="61" spans="1:71" ht="24.95" customHeight="1" x14ac:dyDescent="0.25">
      <c r="H61" s="61" t="s">
        <v>1000</v>
      </c>
      <c r="BL61" s="114">
        <v>3</v>
      </c>
      <c r="BM61" s="126" t="s">
        <v>1018</v>
      </c>
      <c r="BN61" s="127">
        <f>F56</f>
        <v>809.04399999999998</v>
      </c>
      <c r="BO61" s="127">
        <f>L56</f>
        <v>930.82799999999929</v>
      </c>
      <c r="BP61" s="128">
        <f>T56</f>
        <v>-377.12000000000012</v>
      </c>
      <c r="BQ61" s="128">
        <f>Z56</f>
        <v>-545.87200000000041</v>
      </c>
      <c r="BR61" s="127">
        <f>AG56</f>
        <v>1.5420000000003142</v>
      </c>
      <c r="BS61" s="128">
        <f>AM56</f>
        <v>-44.253999999999905</v>
      </c>
    </row>
    <row r="62" spans="1:71" ht="24.95" customHeight="1" x14ac:dyDescent="0.25">
      <c r="BL62" s="115">
        <v>4</v>
      </c>
      <c r="BM62" s="125" t="s">
        <v>1010</v>
      </c>
      <c r="BN62" s="115">
        <f>_xlfn.STDEV.P(F5:F54)</f>
        <v>168.14303498105411</v>
      </c>
      <c r="BO62" s="115">
        <f>_xlfn.STDEV.P(L5:L54)</f>
        <v>150.03581433831056</v>
      </c>
      <c r="BP62" s="115">
        <f>_xlfn.STDEV.P(T5:T54)</f>
        <v>221.66797535052282</v>
      </c>
      <c r="BQ62" s="115">
        <f>_xlfn.STDEV.P(Z5:Z54)</f>
        <v>222.39678593936563</v>
      </c>
      <c r="BR62" s="115">
        <f>_xlfn.STDEV.P(AG5:AG54)</f>
        <v>109.48906343722192</v>
      </c>
      <c r="BS62" s="115">
        <f>_xlfn.STDEV.P(AM5:AM54)</f>
        <v>138.16221020539598</v>
      </c>
    </row>
    <row r="63" spans="1:71" ht="24.95" customHeight="1" x14ac:dyDescent="0.25">
      <c r="BL63" s="114">
        <v>5</v>
      </c>
      <c r="BM63" s="126" t="s">
        <v>1009</v>
      </c>
      <c r="BN63" s="114">
        <f>MEDIAN(F5:F54)</f>
        <v>118.55999999999995</v>
      </c>
      <c r="BO63" s="114">
        <f>MEDIAN(L5:L54)</f>
        <v>55.0949999999998</v>
      </c>
      <c r="BP63" s="114">
        <f>MEDIAN(T5:T54)</f>
        <v>9.2999999999999279</v>
      </c>
      <c r="BQ63" s="114">
        <f>MEDIAN(Z5:Z54)</f>
        <v>0</v>
      </c>
      <c r="BR63" s="114">
        <f>MEDIAN(AG5:AG54)</f>
        <v>-1.0949999999999998</v>
      </c>
      <c r="BS63" s="114">
        <f>MEDIAN(AM5:AM54)</f>
        <v>11.014999999999873</v>
      </c>
    </row>
    <row r="64" spans="1:71" ht="24.95" customHeight="1" x14ac:dyDescent="0.25">
      <c r="M64" s="61" t="s">
        <v>1000</v>
      </c>
      <c r="BL64" s="115">
        <v>6</v>
      </c>
      <c r="BM64" s="125" t="s">
        <v>1007</v>
      </c>
      <c r="BN64" s="115">
        <f>MAX(F5:F54)</f>
        <v>424.47000000000025</v>
      </c>
      <c r="BO64" s="115">
        <f>MAX(L5:L54)</f>
        <v>458.44999999999982</v>
      </c>
      <c r="BP64" s="115">
        <f>MAX(T5:T54)</f>
        <v>333.0600000000004</v>
      </c>
      <c r="BQ64" s="115">
        <f>MAX(Z5:Z54)</f>
        <v>305.3</v>
      </c>
      <c r="BR64" s="115">
        <f>MAX(AG5:AG54)</f>
        <v>235.35999999999967</v>
      </c>
      <c r="BS64" s="115">
        <f>MAX(AM5:AM54)</f>
        <v>261.21000000000004</v>
      </c>
    </row>
    <row r="65" spans="1:71" ht="24.95" customHeight="1" x14ac:dyDescent="0.25">
      <c r="BL65" s="114">
        <v>7</v>
      </c>
      <c r="BM65" s="126" t="s">
        <v>1008</v>
      </c>
      <c r="BN65" s="114">
        <f>MIN(F5:F54)</f>
        <v>-310.01</v>
      </c>
      <c r="BO65" s="114">
        <f>MIN(L5:L54)</f>
        <v>-272.59000000000015</v>
      </c>
      <c r="BP65" s="114">
        <f>MIN(T5:T54)</f>
        <v>-550.31999999999971</v>
      </c>
      <c r="BQ65" s="114">
        <f>MIN(Z5:Z54)</f>
        <v>-621.21</v>
      </c>
      <c r="BR65" s="114">
        <f>MIN(AG5:AG54)</f>
        <v>-281.28999999999996</v>
      </c>
      <c r="BS65" s="114">
        <f>MIN(AM5:AM54)</f>
        <v>-441.77000000000044</v>
      </c>
    </row>
    <row r="67" spans="1:71" x14ac:dyDescent="0.25">
      <c r="BN67" s="61" t="s">
        <v>1034</v>
      </c>
      <c r="BO67" s="61" t="s">
        <v>1035</v>
      </c>
      <c r="BP67" s="61" t="s">
        <v>1036</v>
      </c>
      <c r="BQ67" s="61" t="s">
        <v>1037</v>
      </c>
      <c r="BR67" s="61" t="s">
        <v>1038</v>
      </c>
      <c r="BS67" s="61" t="s">
        <v>1039</v>
      </c>
    </row>
    <row r="68" spans="1:71" ht="24.95" customHeight="1" x14ac:dyDescent="0.25">
      <c r="BL68" s="67" t="s">
        <v>0</v>
      </c>
      <c r="BM68" s="125" t="s">
        <v>1011</v>
      </c>
      <c r="BN68" s="67" t="s">
        <v>1032</v>
      </c>
      <c r="BO68" s="67" t="s">
        <v>1033</v>
      </c>
      <c r="BP68" s="67" t="s">
        <v>1024</v>
      </c>
      <c r="BQ68" s="67" t="s">
        <v>1023</v>
      </c>
      <c r="BR68" s="67" t="s">
        <v>1022</v>
      </c>
      <c r="BS68" s="67" t="s">
        <v>1031</v>
      </c>
    </row>
    <row r="69" spans="1:71" ht="24.95" customHeight="1" x14ac:dyDescent="0.25">
      <c r="BL69" s="114">
        <v>1</v>
      </c>
      <c r="BM69" s="126" t="s">
        <v>1018</v>
      </c>
      <c r="BN69" s="127">
        <f>AQ56</f>
        <v>152.67599999999985</v>
      </c>
      <c r="BO69" s="128">
        <f>AU56</f>
        <v>-82.437999999999732</v>
      </c>
      <c r="BP69" s="127">
        <f>AY56</f>
        <v>1327.6599999999999</v>
      </c>
      <c r="BQ69" s="127">
        <f>BC56</f>
        <v>242.55000000000038</v>
      </c>
      <c r="BR69" s="127">
        <f>BG56</f>
        <v>1364.3980000000006</v>
      </c>
      <c r="BS69" s="128">
        <f>BK56</f>
        <v>-263.56000000000006</v>
      </c>
    </row>
    <row r="70" spans="1:71" ht="24.95" customHeight="1" x14ac:dyDescent="0.25">
      <c r="BL70" s="115">
        <v>2</v>
      </c>
      <c r="BM70" s="125" t="s">
        <v>1010</v>
      </c>
      <c r="BN70" s="115">
        <f>_xlfn.STDEV.P(AQ5:AQ54)</f>
        <v>201.47721405220994</v>
      </c>
      <c r="BO70" s="115">
        <f>_xlfn.STDEV.P(AU5:AU54)</f>
        <v>118.82276434909264</v>
      </c>
      <c r="BP70" s="115">
        <f>_xlfn.STDEV.P(AY5:AY54)</f>
        <v>168.55121900478801</v>
      </c>
      <c r="BQ70" s="115">
        <f>_xlfn.STDEV.P(BC5:BC54)</f>
        <v>119.661921599981</v>
      </c>
      <c r="BR70" s="115">
        <f>_xlfn.STDEV.P(BG5:BG54)</f>
        <v>145.18606289158745</v>
      </c>
      <c r="BS70" s="115">
        <f>_xlfn.STDEV.P(BK5:BK54)</f>
        <v>181.42090433023426</v>
      </c>
    </row>
    <row r="71" spans="1:71" ht="24.95" customHeight="1" x14ac:dyDescent="0.25">
      <c r="BL71" s="114">
        <v>3</v>
      </c>
      <c r="BM71" s="126" t="s">
        <v>1009</v>
      </c>
      <c r="BN71" s="114">
        <f>MEDIAN(AQ5:AQ54)</f>
        <v>0</v>
      </c>
      <c r="BO71" s="114">
        <f>MEDIAN(AU5:AU54)</f>
        <v>0</v>
      </c>
      <c r="BP71" s="114">
        <f>MEDIAN(AY5:AY54)</f>
        <v>116.30000000000018</v>
      </c>
      <c r="BQ71" s="114">
        <f>MEDIAN(BC5:BC54)</f>
        <v>14.569999999999709</v>
      </c>
      <c r="BR71" s="114">
        <f>MEDIAN(BG5:BG54)</f>
        <v>149.7800000000002</v>
      </c>
      <c r="BS71" s="114">
        <f>MEDIAN(BK5:BK54)</f>
        <v>-13.799999999999727</v>
      </c>
    </row>
    <row r="72" spans="1:71" ht="24.95" customHeight="1" x14ac:dyDescent="0.25">
      <c r="BL72" s="115">
        <v>4</v>
      </c>
      <c r="BM72" s="125" t="s">
        <v>1007</v>
      </c>
      <c r="BN72" s="115">
        <f>MAX(AQ5:AQ54)</f>
        <v>603.0600000000004</v>
      </c>
      <c r="BO72" s="115">
        <f>MAX(AU5:AU54)</f>
        <v>311.43000000000029</v>
      </c>
      <c r="BP72" s="115">
        <f>MAX(AY5:AY54)</f>
        <v>465.15999999999985</v>
      </c>
      <c r="BQ72" s="115">
        <f>MAX(BC5:BC54)</f>
        <v>314.64000000000033</v>
      </c>
      <c r="BR72" s="115">
        <f>MAX(BG5:BG54)</f>
        <v>432.60000000000036</v>
      </c>
      <c r="BS72" s="115">
        <f>MAX(BK5:BK54)</f>
        <v>277.5</v>
      </c>
    </row>
    <row r="73" spans="1:71" ht="24.95" customHeight="1" x14ac:dyDescent="0.25">
      <c r="BL73" s="114">
        <v>5</v>
      </c>
      <c r="BM73" s="126" t="s">
        <v>1008</v>
      </c>
      <c r="BN73" s="114">
        <f>MIN(AQ5:AQ54)</f>
        <v>-499.68000000000029</v>
      </c>
      <c r="BO73" s="114">
        <f>MIN(AU5:AU54)</f>
        <v>-405.28999999999996</v>
      </c>
      <c r="BP73" s="114">
        <f>MIN(AY5:AY54)</f>
        <v>-228.72000000000025</v>
      </c>
      <c r="BQ73" s="114">
        <f>MIN(BC5:BC54)</f>
        <v>-210.5</v>
      </c>
      <c r="BR73" s="114">
        <f>MIN(BG5:BG54)</f>
        <v>-232.03999999999996</v>
      </c>
      <c r="BS73" s="114">
        <f>MIN(BK5:BK54)</f>
        <v>-698.64000000000033</v>
      </c>
    </row>
    <row r="74" spans="1:71" x14ac:dyDescent="0.25">
      <c r="A74" s="146">
        <v>-310.01</v>
      </c>
      <c r="B74" s="146">
        <v>-350</v>
      </c>
      <c r="C74" s="146"/>
      <c r="D74" s="147">
        <f t="array" ref="D74:D90">FREQUENCY(A74:A123,B74:B90)</f>
        <v>0</v>
      </c>
      <c r="E74" s="146"/>
      <c r="F74" s="146"/>
      <c r="G74" s="146"/>
      <c r="H74" s="146">
        <v>-272.59000000000015</v>
      </c>
      <c r="I74" s="146">
        <v>-300</v>
      </c>
      <c r="J74" s="146"/>
      <c r="K74" s="146"/>
      <c r="L74" s="147">
        <f t="array" ref="L74:L90">FREQUENCY(H74:H123,I74:I90)</f>
        <v>0</v>
      </c>
      <c r="M74" s="146"/>
      <c r="N74" s="146">
        <v>-550.31999999999971</v>
      </c>
      <c r="O74" s="146">
        <v>-600</v>
      </c>
      <c r="P74" s="146"/>
      <c r="Q74" s="147">
        <f t="array" ref="Q74:Q93">FREQUENCY(N74:N123,O74:O93)</f>
        <v>0</v>
      </c>
      <c r="R74" s="146"/>
      <c r="S74" s="146"/>
      <c r="T74" s="146"/>
      <c r="U74" s="146"/>
      <c r="V74" s="146">
        <v>-621.21</v>
      </c>
      <c r="W74" s="146">
        <v>-650</v>
      </c>
      <c r="X74" s="146"/>
      <c r="Y74" s="146"/>
      <c r="Z74" s="147">
        <f t="array" ref="Z74:Z94">FREQUENCY(V74:V123,W74:W94)</f>
        <v>0</v>
      </c>
      <c r="AA74" s="146"/>
      <c r="AB74" s="146">
        <v>-281.28999999999996</v>
      </c>
      <c r="AC74" s="146">
        <v>-300</v>
      </c>
      <c r="AD74" s="146"/>
      <c r="AE74" s="147">
        <f t="array" ref="AE74:AE85">FREQUENCY(AB74:AB123,AC74:AC85)</f>
        <v>0</v>
      </c>
      <c r="AF74" s="146"/>
      <c r="AG74" s="146"/>
      <c r="AH74" s="146"/>
      <c r="AI74" s="146">
        <v>-441.77000000000044</v>
      </c>
      <c r="AJ74" s="146">
        <v>-450</v>
      </c>
      <c r="AK74" s="146"/>
      <c r="AL74" s="146"/>
      <c r="AM74" s="147">
        <f t="array" ref="AM74:AM89">FREQUENCY(AI74:AI123,AJ74:AJ89)</f>
        <v>0</v>
      </c>
      <c r="AN74" s="146"/>
      <c r="AO74" s="146">
        <v>-499.68000000000029</v>
      </c>
      <c r="AP74" s="146"/>
      <c r="AQ74" s="146">
        <v>-500</v>
      </c>
      <c r="AR74" s="147">
        <f t="array" ref="AR74:AR97">FREQUENCY(AO74:AO123,AQ74:AQ97)</f>
        <v>0</v>
      </c>
      <c r="AS74" s="146">
        <v>-405.28999999999996</v>
      </c>
      <c r="AT74" s="146"/>
      <c r="AU74" s="146">
        <v>-450</v>
      </c>
      <c r="AV74" s="147">
        <f t="array" ref="AV74:AV90">FREQUENCY(AS74:AS123,AU74:AU90)</f>
        <v>0</v>
      </c>
      <c r="AW74" s="146">
        <v>-228.72000000000025</v>
      </c>
      <c r="AX74" s="146"/>
      <c r="AY74" s="146">
        <v>-250</v>
      </c>
      <c r="AZ74" s="147">
        <f t="array" ref="AZ74:AZ89">FREQUENCY(AW74:AW123,AY74:AY89)</f>
        <v>0</v>
      </c>
      <c r="BA74" s="146">
        <v>-210.5</v>
      </c>
      <c r="BB74" s="146"/>
      <c r="BC74" s="146">
        <f>-250</f>
        <v>-250</v>
      </c>
      <c r="BD74" s="147">
        <f t="array" ref="BD74:BD86">FREQUENCY(BA74:BA123,BC74:BC86)</f>
        <v>0</v>
      </c>
      <c r="BE74" s="146">
        <v>-232.03999999999996</v>
      </c>
      <c r="BF74" s="146"/>
      <c r="BG74" s="146">
        <f>-250</f>
        <v>-250</v>
      </c>
      <c r="BH74" s="147">
        <f t="array" ref="BH74:BH88">FREQUENCY(BE74:BE123,BG74:BG88)</f>
        <v>0</v>
      </c>
      <c r="BI74" s="146">
        <v>-698.64000000000033</v>
      </c>
      <c r="BJ74" s="146"/>
      <c r="BK74" s="146">
        <v>-700</v>
      </c>
      <c r="BL74" s="148">
        <f t="array" ref="BL74:BL94">FREQUENCY(BI74:BI123,BK74:BK94)</f>
        <v>0</v>
      </c>
    </row>
    <row r="75" spans="1:71" x14ac:dyDescent="0.25">
      <c r="A75" s="146">
        <v>-283.72000000000003</v>
      </c>
      <c r="B75" s="146">
        <f>B74+50</f>
        <v>-300</v>
      </c>
      <c r="C75" s="146"/>
      <c r="D75" s="147">
        <v>1</v>
      </c>
      <c r="E75" s="146"/>
      <c r="F75" s="146"/>
      <c r="G75" s="146"/>
      <c r="H75" s="146">
        <v>-241.17000000000007</v>
      </c>
      <c r="I75" s="146">
        <v>-250</v>
      </c>
      <c r="J75" s="146"/>
      <c r="K75" s="146"/>
      <c r="L75" s="147">
        <v>1</v>
      </c>
      <c r="M75" s="146"/>
      <c r="N75" s="146">
        <v>-448.96000000000004</v>
      </c>
      <c r="O75" s="146">
        <f>O74+50</f>
        <v>-550</v>
      </c>
      <c r="P75" s="146">
        <f>P74+50</f>
        <v>50</v>
      </c>
      <c r="Q75" s="147">
        <v>1</v>
      </c>
      <c r="R75" s="146"/>
      <c r="S75" s="146"/>
      <c r="T75" s="146"/>
      <c r="U75" s="146"/>
      <c r="V75" s="146">
        <v>-519.19999999999982</v>
      </c>
      <c r="W75" s="146">
        <f>W74+50</f>
        <v>-600</v>
      </c>
      <c r="X75" s="146"/>
      <c r="Y75" s="146"/>
      <c r="Z75" s="147">
        <v>1</v>
      </c>
      <c r="AA75" s="146"/>
      <c r="AB75" s="146">
        <v>-207.34000000000015</v>
      </c>
      <c r="AC75" s="146">
        <f>AC74+50</f>
        <v>-250</v>
      </c>
      <c r="AD75" s="146"/>
      <c r="AE75" s="147">
        <v>1</v>
      </c>
      <c r="AF75" s="146"/>
      <c r="AG75" s="146"/>
      <c r="AH75" s="146"/>
      <c r="AI75" s="146">
        <v>-332.88000000000011</v>
      </c>
      <c r="AJ75" s="146">
        <f>AJ74+50</f>
        <v>-400</v>
      </c>
      <c r="AK75" s="146"/>
      <c r="AL75" s="146"/>
      <c r="AM75" s="147">
        <v>1</v>
      </c>
      <c r="AN75" s="146"/>
      <c r="AO75" s="146">
        <v>-385.0600000000004</v>
      </c>
      <c r="AP75" s="146"/>
      <c r="AQ75" s="146">
        <f>AQ74+50</f>
        <v>-450</v>
      </c>
      <c r="AR75" s="147">
        <v>1</v>
      </c>
      <c r="AS75" s="146">
        <v>-250.57999999999993</v>
      </c>
      <c r="AT75" s="146"/>
      <c r="AU75" s="146">
        <f>AU74+50</f>
        <v>-400</v>
      </c>
      <c r="AV75" s="147">
        <v>1</v>
      </c>
      <c r="AW75" s="146">
        <v>-125.60000000000036</v>
      </c>
      <c r="AX75" s="146"/>
      <c r="AY75" s="146">
        <f>AY74+50</f>
        <v>-200</v>
      </c>
      <c r="AZ75" s="147">
        <v>1</v>
      </c>
      <c r="BA75" s="146">
        <v>-165.89999999999964</v>
      </c>
      <c r="BB75" s="146"/>
      <c r="BC75" s="146">
        <f>BC74+50</f>
        <v>-200</v>
      </c>
      <c r="BD75" s="147">
        <v>1</v>
      </c>
      <c r="BE75" s="146">
        <v>-121.57999999999993</v>
      </c>
      <c r="BF75" s="146"/>
      <c r="BG75" s="146">
        <f>BG74+50</f>
        <v>-200</v>
      </c>
      <c r="BH75" s="147">
        <v>1</v>
      </c>
      <c r="BI75" s="146">
        <v>-370.53999999999996</v>
      </c>
      <c r="BJ75" s="146"/>
      <c r="BK75" s="146">
        <f>BK74+50</f>
        <v>-650</v>
      </c>
      <c r="BL75" s="147">
        <v>1</v>
      </c>
    </row>
    <row r="76" spans="1:71" x14ac:dyDescent="0.25">
      <c r="A76" s="146">
        <v>-269.17000000000007</v>
      </c>
      <c r="B76" s="146">
        <f t="shared" ref="B76:B89" si="37">B75+50</f>
        <v>-250</v>
      </c>
      <c r="C76" s="146"/>
      <c r="D76" s="147">
        <v>2</v>
      </c>
      <c r="E76" s="146"/>
      <c r="F76" s="146"/>
      <c r="G76" s="146"/>
      <c r="H76" s="146">
        <v>-123.84000000000015</v>
      </c>
      <c r="I76" s="146">
        <v>-200</v>
      </c>
      <c r="J76" s="146"/>
      <c r="K76" s="146"/>
      <c r="L76" s="147">
        <v>1</v>
      </c>
      <c r="M76" s="146"/>
      <c r="N76" s="146">
        <v>-392.34000000000015</v>
      </c>
      <c r="O76" s="146">
        <f t="shared" ref="O76:P112" si="38">O75+50</f>
        <v>-500</v>
      </c>
      <c r="P76" s="146">
        <f t="shared" si="38"/>
        <v>100</v>
      </c>
      <c r="Q76" s="147">
        <v>0</v>
      </c>
      <c r="R76" s="146"/>
      <c r="S76" s="146"/>
      <c r="T76" s="146"/>
      <c r="U76" s="146"/>
      <c r="V76" s="146">
        <v>-483</v>
      </c>
      <c r="W76" s="146">
        <f t="shared" ref="W76:W94" si="39">W75+50</f>
        <v>-550</v>
      </c>
      <c r="X76" s="146"/>
      <c r="Y76" s="146"/>
      <c r="Z76" s="147">
        <v>0</v>
      </c>
      <c r="AA76" s="146"/>
      <c r="AB76" s="146">
        <v>-158.9399999999996</v>
      </c>
      <c r="AC76" s="146">
        <f t="shared" ref="AC76:AC85" si="40">AC75+50</f>
        <v>-200</v>
      </c>
      <c r="AD76" s="146"/>
      <c r="AE76" s="147">
        <v>1</v>
      </c>
      <c r="AF76" s="146"/>
      <c r="AG76" s="146"/>
      <c r="AH76" s="146"/>
      <c r="AI76" s="146">
        <v>-248.72000000000025</v>
      </c>
      <c r="AJ76" s="146">
        <f t="shared" ref="AJ76:AJ88" si="41">AJ75+50</f>
        <v>-350</v>
      </c>
      <c r="AK76" s="146"/>
      <c r="AL76" s="146"/>
      <c r="AM76" s="147">
        <v>0</v>
      </c>
      <c r="AN76" s="146"/>
      <c r="AO76" s="146">
        <v>-377</v>
      </c>
      <c r="AP76" s="146"/>
      <c r="AQ76" s="146">
        <f t="shared" ref="AQ76:AQ97" si="42">AQ75+50</f>
        <v>-400</v>
      </c>
      <c r="AR76" s="147">
        <v>0</v>
      </c>
      <c r="AS76" s="146">
        <v>-186.84000000000015</v>
      </c>
      <c r="AT76" s="146"/>
      <c r="AU76" s="146">
        <f t="shared" ref="AU76:AU90" si="43">AU75+50</f>
        <v>-350</v>
      </c>
      <c r="AV76" s="147">
        <v>0</v>
      </c>
      <c r="AW76" s="146">
        <v>-98.579999999999927</v>
      </c>
      <c r="AX76" s="146"/>
      <c r="AY76" s="146">
        <f t="shared" ref="AY76:AY92" si="44">AY75+50</f>
        <v>-150</v>
      </c>
      <c r="AZ76" s="147">
        <v>0</v>
      </c>
      <c r="BA76" s="146">
        <v>-146.19999999999982</v>
      </c>
      <c r="BB76" s="146"/>
      <c r="BC76" s="146">
        <f t="shared" ref="BC76:BC85" si="45">BC75+50</f>
        <v>-150</v>
      </c>
      <c r="BD76" s="147">
        <v>1</v>
      </c>
      <c r="BE76" s="146">
        <v>-98.4399999999996</v>
      </c>
      <c r="BF76" s="146"/>
      <c r="BG76" s="146">
        <f t="shared" ref="BG76:BG88" si="46">BG75+50</f>
        <v>-150</v>
      </c>
      <c r="BH76" s="147">
        <v>0</v>
      </c>
      <c r="BI76" s="146">
        <v>-279.11999999999989</v>
      </c>
      <c r="BJ76" s="146"/>
      <c r="BK76" s="146">
        <f t="shared" ref="BK76:BK100" si="47">BK75+50</f>
        <v>-600</v>
      </c>
      <c r="BL76" s="147">
        <v>0</v>
      </c>
    </row>
    <row r="77" spans="1:71" x14ac:dyDescent="0.25">
      <c r="A77" s="146">
        <v>-238.92</v>
      </c>
      <c r="B77" s="146">
        <f t="shared" si="37"/>
        <v>-200</v>
      </c>
      <c r="C77" s="146"/>
      <c r="D77" s="147">
        <v>2</v>
      </c>
      <c r="E77" s="146"/>
      <c r="F77" s="146"/>
      <c r="G77" s="146"/>
      <c r="H77" s="146">
        <v>-121.63</v>
      </c>
      <c r="I77" s="146">
        <v>-150</v>
      </c>
      <c r="J77" s="146"/>
      <c r="K77" s="146"/>
      <c r="L77" s="147">
        <v>0</v>
      </c>
      <c r="M77" s="146"/>
      <c r="N77" s="146">
        <v>-389.9399999999996</v>
      </c>
      <c r="O77" s="146">
        <f t="shared" si="38"/>
        <v>-450</v>
      </c>
      <c r="P77" s="146">
        <f t="shared" si="38"/>
        <v>150</v>
      </c>
      <c r="Q77" s="147">
        <v>0</v>
      </c>
      <c r="R77" s="146"/>
      <c r="S77" s="146"/>
      <c r="T77" s="146"/>
      <c r="U77" s="146"/>
      <c r="V77" s="146">
        <v>-475.03999999999996</v>
      </c>
      <c r="W77" s="146">
        <f t="shared" si="39"/>
        <v>-500</v>
      </c>
      <c r="X77" s="146"/>
      <c r="Y77" s="146"/>
      <c r="Z77" s="147">
        <v>1</v>
      </c>
      <c r="AA77" s="146"/>
      <c r="AB77" s="146">
        <v>-135.80000000000018</v>
      </c>
      <c r="AC77" s="146">
        <f t="shared" si="40"/>
        <v>-150</v>
      </c>
      <c r="AD77" s="146"/>
      <c r="AE77" s="147">
        <v>1</v>
      </c>
      <c r="AF77" s="146"/>
      <c r="AG77" s="146"/>
      <c r="AH77" s="146"/>
      <c r="AI77" s="146">
        <v>-196.86999999999989</v>
      </c>
      <c r="AJ77" s="146">
        <f t="shared" si="41"/>
        <v>-300</v>
      </c>
      <c r="AK77" s="146"/>
      <c r="AL77" s="146"/>
      <c r="AM77" s="147">
        <v>1</v>
      </c>
      <c r="AN77" s="146"/>
      <c r="AO77" s="146">
        <v>-249.64000000000033</v>
      </c>
      <c r="AP77" s="146"/>
      <c r="AQ77" s="146">
        <f t="shared" si="42"/>
        <v>-350</v>
      </c>
      <c r="AR77" s="147">
        <v>2</v>
      </c>
      <c r="AS77" s="146">
        <v>-181.57999999999993</v>
      </c>
      <c r="AT77" s="146"/>
      <c r="AU77" s="146">
        <f t="shared" si="43"/>
        <v>-300</v>
      </c>
      <c r="AV77" s="147">
        <v>0</v>
      </c>
      <c r="AW77" s="146">
        <v>-91.479999999999563</v>
      </c>
      <c r="AX77" s="146"/>
      <c r="AY77" s="146">
        <f t="shared" si="44"/>
        <v>-100</v>
      </c>
      <c r="AZ77" s="147">
        <v>1</v>
      </c>
      <c r="BA77" s="146">
        <v>-139.19999999999982</v>
      </c>
      <c r="BB77" s="146"/>
      <c r="BC77" s="146">
        <f t="shared" si="45"/>
        <v>-100</v>
      </c>
      <c r="BD77" s="147">
        <v>5</v>
      </c>
      <c r="BE77" s="146">
        <v>-88.739999999999782</v>
      </c>
      <c r="BF77" s="146"/>
      <c r="BG77" s="146">
        <f t="shared" si="46"/>
        <v>-100</v>
      </c>
      <c r="BH77" s="147">
        <v>1</v>
      </c>
      <c r="BI77" s="146">
        <v>-261.5</v>
      </c>
      <c r="BJ77" s="146"/>
      <c r="BK77" s="146">
        <f t="shared" si="47"/>
        <v>-550</v>
      </c>
      <c r="BL77" s="147">
        <v>0</v>
      </c>
    </row>
    <row r="78" spans="1:71" x14ac:dyDescent="0.25">
      <c r="A78" s="146">
        <v>-207.68</v>
      </c>
      <c r="B78" s="146">
        <f t="shared" si="37"/>
        <v>-150</v>
      </c>
      <c r="C78" s="146"/>
      <c r="D78" s="147">
        <v>1</v>
      </c>
      <c r="E78" s="146"/>
      <c r="F78" s="146"/>
      <c r="G78" s="146"/>
      <c r="H78" s="146">
        <v>-58.86</v>
      </c>
      <c r="I78" s="146">
        <v>-100</v>
      </c>
      <c r="J78" s="146"/>
      <c r="K78" s="146"/>
      <c r="L78" s="147">
        <v>2</v>
      </c>
      <c r="M78" s="146"/>
      <c r="N78" s="146">
        <v>-385.46000000000004</v>
      </c>
      <c r="O78" s="146">
        <f t="shared" si="38"/>
        <v>-400</v>
      </c>
      <c r="P78" s="146">
        <f t="shared" si="38"/>
        <v>200</v>
      </c>
      <c r="Q78" s="147">
        <v>1</v>
      </c>
      <c r="R78" s="146"/>
      <c r="S78" s="146"/>
      <c r="T78" s="146"/>
      <c r="U78" s="146"/>
      <c r="V78" s="146">
        <v>-453.61999999999989</v>
      </c>
      <c r="W78" s="146">
        <f t="shared" si="39"/>
        <v>-450</v>
      </c>
      <c r="X78" s="146"/>
      <c r="Y78" s="146"/>
      <c r="Z78" s="147">
        <v>3</v>
      </c>
      <c r="AA78" s="146"/>
      <c r="AB78" s="146">
        <v>-132.82999999999993</v>
      </c>
      <c r="AC78" s="146">
        <f t="shared" si="40"/>
        <v>-100</v>
      </c>
      <c r="AD78" s="146"/>
      <c r="AE78" s="147">
        <v>7</v>
      </c>
      <c r="AF78" s="146"/>
      <c r="AG78" s="146"/>
      <c r="AH78" s="146"/>
      <c r="AI78" s="146">
        <v>-192.78999999999996</v>
      </c>
      <c r="AJ78" s="146">
        <f t="shared" si="41"/>
        <v>-250</v>
      </c>
      <c r="AK78" s="146"/>
      <c r="AL78" s="146"/>
      <c r="AM78" s="147">
        <v>0</v>
      </c>
      <c r="AN78" s="146"/>
      <c r="AO78" s="146">
        <v>-245.26000000000022</v>
      </c>
      <c r="AP78" s="146"/>
      <c r="AQ78" s="146">
        <f t="shared" si="42"/>
        <v>-300</v>
      </c>
      <c r="AR78" s="147">
        <v>0</v>
      </c>
      <c r="AS78" s="146">
        <v>-134.30000000000018</v>
      </c>
      <c r="AT78" s="146"/>
      <c r="AU78" s="146">
        <f t="shared" si="43"/>
        <v>-250</v>
      </c>
      <c r="AV78" s="147">
        <v>1</v>
      </c>
      <c r="AW78" s="146">
        <v>-65.319999999999709</v>
      </c>
      <c r="AX78" s="146"/>
      <c r="AY78" s="146">
        <f t="shared" si="44"/>
        <v>-50</v>
      </c>
      <c r="AZ78" s="147">
        <v>4</v>
      </c>
      <c r="BA78" s="146">
        <v>-118.60000000000036</v>
      </c>
      <c r="BB78" s="146"/>
      <c r="BC78" s="146">
        <f t="shared" si="45"/>
        <v>-50</v>
      </c>
      <c r="BD78" s="147">
        <v>9</v>
      </c>
      <c r="BE78" s="146">
        <v>-68.779999999999745</v>
      </c>
      <c r="BF78" s="146"/>
      <c r="BG78" s="146">
        <f t="shared" si="46"/>
        <v>-50</v>
      </c>
      <c r="BH78" s="147">
        <v>4</v>
      </c>
      <c r="BI78" s="146">
        <v>-258.57999999999993</v>
      </c>
      <c r="BJ78" s="146"/>
      <c r="BK78" s="146">
        <f t="shared" si="47"/>
        <v>-500</v>
      </c>
      <c r="BL78" s="147">
        <v>0</v>
      </c>
    </row>
    <row r="79" spans="1:71" x14ac:dyDescent="0.25">
      <c r="A79" s="146">
        <v>-197.78999999999996</v>
      </c>
      <c r="B79" s="146">
        <f t="shared" si="37"/>
        <v>-100</v>
      </c>
      <c r="C79" s="146"/>
      <c r="D79" s="147">
        <v>2</v>
      </c>
      <c r="E79" s="146"/>
      <c r="F79" s="146"/>
      <c r="G79" s="146"/>
      <c r="H79" s="146">
        <v>-40.8100000000004</v>
      </c>
      <c r="I79" s="146">
        <v>-50</v>
      </c>
      <c r="J79" s="146"/>
      <c r="K79" s="146"/>
      <c r="L79" s="147">
        <v>1</v>
      </c>
      <c r="M79" s="146"/>
      <c r="N79" s="146">
        <v>-362.30000000000018</v>
      </c>
      <c r="O79" s="146">
        <f t="shared" si="38"/>
        <v>-350</v>
      </c>
      <c r="P79" s="146">
        <f t="shared" si="38"/>
        <v>250</v>
      </c>
      <c r="Q79" s="147">
        <v>5</v>
      </c>
      <c r="R79" s="146"/>
      <c r="S79" s="146"/>
      <c r="T79" s="146"/>
      <c r="U79" s="146"/>
      <c r="V79" s="146">
        <v>-382.92000000000007</v>
      </c>
      <c r="W79" s="146">
        <f t="shared" si="39"/>
        <v>-400</v>
      </c>
      <c r="X79" s="146"/>
      <c r="Y79" s="146"/>
      <c r="Z79" s="147">
        <v>0</v>
      </c>
      <c r="AA79" s="146"/>
      <c r="AB79" s="146">
        <v>-129.88999999999999</v>
      </c>
      <c r="AC79" s="146">
        <f t="shared" si="40"/>
        <v>-50</v>
      </c>
      <c r="AD79" s="146"/>
      <c r="AE79" s="147">
        <v>5</v>
      </c>
      <c r="AF79" s="146"/>
      <c r="AG79" s="146"/>
      <c r="AH79" s="146"/>
      <c r="AI79" s="146">
        <v>-188.77000000000044</v>
      </c>
      <c r="AJ79" s="146">
        <f t="shared" si="41"/>
        <v>-200</v>
      </c>
      <c r="AK79" s="146"/>
      <c r="AL79" s="146"/>
      <c r="AM79" s="147">
        <v>1</v>
      </c>
      <c r="AN79" s="146"/>
      <c r="AO79" s="146">
        <v>-240.52000000000044</v>
      </c>
      <c r="AP79" s="146"/>
      <c r="AQ79" s="146">
        <f t="shared" si="42"/>
        <v>-250</v>
      </c>
      <c r="AR79" s="147">
        <v>0</v>
      </c>
      <c r="AS79" s="146">
        <v>-127.10999999999967</v>
      </c>
      <c r="AT79" s="146"/>
      <c r="AU79" s="146">
        <f t="shared" si="43"/>
        <v>-200</v>
      </c>
      <c r="AV79" s="147">
        <v>0</v>
      </c>
      <c r="AW79" s="146">
        <v>-51.979999999999563</v>
      </c>
      <c r="AX79" s="146"/>
      <c r="AY79" s="146">
        <f t="shared" si="44"/>
        <v>0</v>
      </c>
      <c r="AZ79" s="147">
        <v>10</v>
      </c>
      <c r="BA79" s="146">
        <v>-103.72000000000025</v>
      </c>
      <c r="BB79" s="146"/>
      <c r="BC79" s="146">
        <f t="shared" si="45"/>
        <v>0</v>
      </c>
      <c r="BD79" s="147">
        <v>8</v>
      </c>
      <c r="BE79" s="146">
        <v>-67.9399999999996</v>
      </c>
      <c r="BF79" s="146"/>
      <c r="BG79" s="146">
        <f t="shared" si="46"/>
        <v>0</v>
      </c>
      <c r="BH79" s="147">
        <v>5</v>
      </c>
      <c r="BI79" s="146">
        <v>-253.07999999999993</v>
      </c>
      <c r="BJ79" s="146"/>
      <c r="BK79" s="146">
        <f t="shared" si="47"/>
        <v>-450</v>
      </c>
      <c r="BL79" s="147">
        <v>0</v>
      </c>
    </row>
    <row r="80" spans="1:71" x14ac:dyDescent="0.25">
      <c r="A80" s="146">
        <v>-146.64999999999964</v>
      </c>
      <c r="B80" s="146">
        <f t="shared" si="37"/>
        <v>-50</v>
      </c>
      <c r="C80" s="146"/>
      <c r="D80" s="147">
        <v>2</v>
      </c>
      <c r="E80" s="146"/>
      <c r="F80" s="146"/>
      <c r="G80" s="146"/>
      <c r="H80" s="146">
        <v>-16.090000000000146</v>
      </c>
      <c r="I80" s="146">
        <v>0</v>
      </c>
      <c r="J80" s="146"/>
      <c r="K80" s="146"/>
      <c r="L80" s="147">
        <v>16</v>
      </c>
      <c r="M80" s="146"/>
      <c r="N80" s="146">
        <v>-350.62</v>
      </c>
      <c r="O80" s="146">
        <f t="shared" si="38"/>
        <v>-300</v>
      </c>
      <c r="P80" s="146">
        <f t="shared" si="38"/>
        <v>300</v>
      </c>
      <c r="Q80" s="147">
        <v>1</v>
      </c>
      <c r="R80" s="146"/>
      <c r="S80" s="146"/>
      <c r="T80" s="146"/>
      <c r="U80" s="146"/>
      <c r="V80" s="146">
        <v>-331.60000000000036</v>
      </c>
      <c r="W80" s="146">
        <f t="shared" si="39"/>
        <v>-350</v>
      </c>
      <c r="X80" s="146"/>
      <c r="Y80" s="146"/>
      <c r="Z80" s="147">
        <v>1</v>
      </c>
      <c r="AA80" s="146"/>
      <c r="AB80" s="146">
        <v>-121.56999999999971</v>
      </c>
      <c r="AC80" s="146">
        <f t="shared" si="40"/>
        <v>0</v>
      </c>
      <c r="AD80" s="146"/>
      <c r="AE80" s="147">
        <v>10</v>
      </c>
      <c r="AF80" s="146"/>
      <c r="AG80" s="146"/>
      <c r="AH80" s="146"/>
      <c r="AI80" s="146">
        <v>-154.84000000000015</v>
      </c>
      <c r="AJ80" s="146">
        <f t="shared" si="41"/>
        <v>-150</v>
      </c>
      <c r="AK80" s="146"/>
      <c r="AL80" s="146"/>
      <c r="AM80" s="147">
        <v>4</v>
      </c>
      <c r="AN80" s="146"/>
      <c r="AO80" s="146">
        <v>-220.18000000000029</v>
      </c>
      <c r="AP80" s="146"/>
      <c r="AQ80" s="146">
        <f t="shared" si="42"/>
        <v>-200</v>
      </c>
      <c r="AR80" s="147">
        <v>4</v>
      </c>
      <c r="AS80" s="146">
        <v>-124.5</v>
      </c>
      <c r="AT80" s="146"/>
      <c r="AU80" s="146">
        <f t="shared" si="43"/>
        <v>-150</v>
      </c>
      <c r="AV80" s="147">
        <v>2</v>
      </c>
      <c r="AW80" s="146">
        <v>-46.899999999999636</v>
      </c>
      <c r="AX80" s="146"/>
      <c r="AY80" s="146">
        <f t="shared" si="44"/>
        <v>50</v>
      </c>
      <c r="AZ80" s="147">
        <v>3</v>
      </c>
      <c r="BA80" s="146">
        <v>-103.39999999999964</v>
      </c>
      <c r="BB80" s="146"/>
      <c r="BC80" s="146">
        <f t="shared" si="45"/>
        <v>50</v>
      </c>
      <c r="BD80" s="147">
        <v>9</v>
      </c>
      <c r="BE80" s="146">
        <v>-42.600000000000364</v>
      </c>
      <c r="BF80" s="146"/>
      <c r="BG80" s="146">
        <f t="shared" si="46"/>
        <v>50</v>
      </c>
      <c r="BH80" s="147">
        <v>3</v>
      </c>
      <c r="BI80" s="146">
        <v>-251.42000000000007</v>
      </c>
      <c r="BJ80" s="146"/>
      <c r="BK80" s="146">
        <f t="shared" si="47"/>
        <v>-400</v>
      </c>
      <c r="BL80" s="147">
        <v>0</v>
      </c>
    </row>
    <row r="81" spans="1:64" x14ac:dyDescent="0.25">
      <c r="A81" s="146">
        <v>-115.64999999999964</v>
      </c>
      <c r="B81" s="146">
        <f t="shared" si="37"/>
        <v>0</v>
      </c>
      <c r="C81" s="146"/>
      <c r="D81" s="147">
        <v>6</v>
      </c>
      <c r="E81" s="146"/>
      <c r="F81" s="146"/>
      <c r="G81" s="146"/>
      <c r="H81" s="146">
        <v>-10.869999999999891</v>
      </c>
      <c r="I81" s="146">
        <v>50</v>
      </c>
      <c r="J81" s="146"/>
      <c r="K81" s="146"/>
      <c r="L81" s="147">
        <v>3</v>
      </c>
      <c r="M81" s="146"/>
      <c r="N81" s="146">
        <v>-343.55000000000018</v>
      </c>
      <c r="O81" s="146">
        <f t="shared" si="38"/>
        <v>-250</v>
      </c>
      <c r="P81" s="146">
        <f t="shared" si="38"/>
        <v>350</v>
      </c>
      <c r="Q81" s="147">
        <v>5</v>
      </c>
      <c r="R81" s="146"/>
      <c r="S81" s="146"/>
      <c r="T81" s="146"/>
      <c r="U81" s="146"/>
      <c r="V81" s="146">
        <v>-326.5600000000004</v>
      </c>
      <c r="W81" s="146">
        <f t="shared" si="39"/>
        <v>-300</v>
      </c>
      <c r="X81" s="146"/>
      <c r="Y81" s="146"/>
      <c r="Z81" s="147">
        <v>3</v>
      </c>
      <c r="AA81" s="146"/>
      <c r="AB81" s="146">
        <v>-118.65999999999985</v>
      </c>
      <c r="AC81" s="146">
        <f t="shared" si="40"/>
        <v>50</v>
      </c>
      <c r="AD81" s="146"/>
      <c r="AE81" s="147">
        <v>12</v>
      </c>
      <c r="AF81" s="146"/>
      <c r="AG81" s="146"/>
      <c r="AH81" s="146"/>
      <c r="AI81" s="146">
        <v>-143.11999999999989</v>
      </c>
      <c r="AJ81" s="146">
        <f t="shared" si="41"/>
        <v>-100</v>
      </c>
      <c r="AK81" s="146"/>
      <c r="AL81" s="146"/>
      <c r="AM81" s="147">
        <v>2</v>
      </c>
      <c r="AN81" s="146"/>
      <c r="AO81" s="146">
        <v>-167.4399999999996</v>
      </c>
      <c r="AP81" s="146"/>
      <c r="AQ81" s="146">
        <f t="shared" si="42"/>
        <v>-150</v>
      </c>
      <c r="AR81" s="147">
        <v>2</v>
      </c>
      <c r="AS81" s="146">
        <v>-123.10999999999967</v>
      </c>
      <c r="AT81" s="146"/>
      <c r="AU81" s="146">
        <f t="shared" si="43"/>
        <v>-100</v>
      </c>
      <c r="AV81" s="147">
        <v>6</v>
      </c>
      <c r="AW81" s="146">
        <v>-42.399999999999636</v>
      </c>
      <c r="AX81" s="146"/>
      <c r="AY81" s="146">
        <f t="shared" si="44"/>
        <v>100</v>
      </c>
      <c r="AZ81" s="147">
        <v>6</v>
      </c>
      <c r="BA81" s="146">
        <v>-99.899999999999636</v>
      </c>
      <c r="BB81" s="146"/>
      <c r="BC81" s="146">
        <f t="shared" si="45"/>
        <v>100</v>
      </c>
      <c r="BD81" s="147">
        <v>3</v>
      </c>
      <c r="BE81" s="146">
        <v>-37.9399999999996</v>
      </c>
      <c r="BF81" s="146"/>
      <c r="BG81" s="146">
        <f t="shared" si="46"/>
        <v>100</v>
      </c>
      <c r="BH81" s="147">
        <v>4</v>
      </c>
      <c r="BI81" s="146">
        <v>-184.64000000000033</v>
      </c>
      <c r="BJ81" s="146"/>
      <c r="BK81" s="146">
        <f t="shared" si="47"/>
        <v>-350</v>
      </c>
      <c r="BL81" s="147">
        <v>1</v>
      </c>
    </row>
    <row r="82" spans="1:64" x14ac:dyDescent="0.25">
      <c r="A82" s="146">
        <v>-63.149999999999636</v>
      </c>
      <c r="B82" s="146">
        <f t="shared" si="37"/>
        <v>50</v>
      </c>
      <c r="C82" s="146"/>
      <c r="D82" s="147">
        <v>3</v>
      </c>
      <c r="E82" s="146"/>
      <c r="F82" s="146"/>
      <c r="G82" s="146"/>
      <c r="H82" s="146">
        <v>0</v>
      </c>
      <c r="I82" s="146">
        <v>100</v>
      </c>
      <c r="J82" s="146"/>
      <c r="K82" s="146"/>
      <c r="L82" s="147">
        <v>3</v>
      </c>
      <c r="M82" s="146"/>
      <c r="N82" s="146">
        <v>-282.07999999999993</v>
      </c>
      <c r="O82" s="146">
        <f t="shared" si="38"/>
        <v>-200</v>
      </c>
      <c r="P82" s="146">
        <f t="shared" si="38"/>
        <v>400</v>
      </c>
      <c r="Q82" s="147">
        <v>1</v>
      </c>
      <c r="R82" s="146"/>
      <c r="S82" s="146"/>
      <c r="T82" s="146"/>
      <c r="U82" s="146"/>
      <c r="V82" s="146">
        <v>-302.88000000000011</v>
      </c>
      <c r="W82" s="146">
        <f t="shared" si="39"/>
        <v>-250</v>
      </c>
      <c r="X82" s="146"/>
      <c r="Y82" s="146"/>
      <c r="Z82" s="147">
        <v>1</v>
      </c>
      <c r="AA82" s="146"/>
      <c r="AB82" s="146">
        <v>-101.67000000000007</v>
      </c>
      <c r="AC82" s="146">
        <f t="shared" si="40"/>
        <v>100</v>
      </c>
      <c r="AD82" s="146"/>
      <c r="AE82" s="147">
        <v>3</v>
      </c>
      <c r="AF82" s="146"/>
      <c r="AG82" s="146"/>
      <c r="AH82" s="146"/>
      <c r="AI82" s="146">
        <v>-127</v>
      </c>
      <c r="AJ82" s="146">
        <f t="shared" si="41"/>
        <v>-50</v>
      </c>
      <c r="AK82" s="146"/>
      <c r="AL82" s="146"/>
      <c r="AM82" s="147">
        <v>5</v>
      </c>
      <c r="AN82" s="146"/>
      <c r="AO82" s="146">
        <v>-154.97999999999956</v>
      </c>
      <c r="AP82" s="146"/>
      <c r="AQ82" s="146">
        <f t="shared" si="42"/>
        <v>-100</v>
      </c>
      <c r="AR82" s="147">
        <v>4</v>
      </c>
      <c r="AS82" s="146">
        <v>-114.61999999999989</v>
      </c>
      <c r="AT82" s="146"/>
      <c r="AU82" s="146">
        <f t="shared" si="43"/>
        <v>-50</v>
      </c>
      <c r="AV82" s="147">
        <v>5</v>
      </c>
      <c r="AW82" s="146">
        <v>-37.9399999999996</v>
      </c>
      <c r="AX82" s="146"/>
      <c r="AY82" s="146">
        <f t="shared" si="44"/>
        <v>150</v>
      </c>
      <c r="AZ82" s="147">
        <v>2</v>
      </c>
      <c r="BA82" s="146">
        <v>-98.260000000000218</v>
      </c>
      <c r="BB82" s="146"/>
      <c r="BC82" s="146">
        <f t="shared" si="45"/>
        <v>150</v>
      </c>
      <c r="BD82" s="147">
        <v>5</v>
      </c>
      <c r="BE82" s="146">
        <v>-19.779999999999745</v>
      </c>
      <c r="BF82" s="146"/>
      <c r="BG82" s="146">
        <f t="shared" si="46"/>
        <v>150</v>
      </c>
      <c r="BH82" s="147">
        <v>7</v>
      </c>
      <c r="BI82" s="146">
        <v>-157.39999999999964</v>
      </c>
      <c r="BJ82" s="146"/>
      <c r="BK82" s="146">
        <f t="shared" si="47"/>
        <v>-300</v>
      </c>
      <c r="BL82" s="147">
        <v>0</v>
      </c>
    </row>
    <row r="83" spans="1:64" x14ac:dyDescent="0.25">
      <c r="A83" s="146">
        <v>-58.56</v>
      </c>
      <c r="B83" s="146">
        <f t="shared" si="37"/>
        <v>100</v>
      </c>
      <c r="C83" s="146"/>
      <c r="D83" s="147">
        <v>4</v>
      </c>
      <c r="E83" s="146"/>
      <c r="F83" s="146"/>
      <c r="G83" s="146"/>
      <c r="H83" s="146">
        <v>0</v>
      </c>
      <c r="I83" s="146">
        <v>150</v>
      </c>
      <c r="J83" s="146"/>
      <c r="K83" s="146"/>
      <c r="L83" s="147">
        <v>5</v>
      </c>
      <c r="M83" s="146"/>
      <c r="N83" s="146">
        <v>-277.35999999999967</v>
      </c>
      <c r="O83" s="146">
        <f t="shared" si="38"/>
        <v>-150</v>
      </c>
      <c r="P83" s="146">
        <f t="shared" si="38"/>
        <v>450</v>
      </c>
      <c r="Q83" s="147">
        <v>1</v>
      </c>
      <c r="R83" s="146"/>
      <c r="S83" s="146"/>
      <c r="T83" s="146"/>
      <c r="U83" s="146"/>
      <c r="V83" s="146">
        <v>-262.60000000000002</v>
      </c>
      <c r="W83" s="146">
        <f t="shared" si="39"/>
        <v>-200</v>
      </c>
      <c r="X83" s="146"/>
      <c r="Y83" s="146"/>
      <c r="Z83" s="147">
        <v>4</v>
      </c>
      <c r="AA83" s="146"/>
      <c r="AB83" s="146">
        <v>-101.43000000000029</v>
      </c>
      <c r="AC83" s="146">
        <f t="shared" si="40"/>
        <v>150</v>
      </c>
      <c r="AD83" s="146"/>
      <c r="AE83" s="147">
        <v>4</v>
      </c>
      <c r="AF83" s="146"/>
      <c r="AG83" s="146"/>
      <c r="AH83" s="146"/>
      <c r="AI83" s="146">
        <v>-92.970000000000255</v>
      </c>
      <c r="AJ83" s="146">
        <f t="shared" si="41"/>
        <v>0</v>
      </c>
      <c r="AK83" s="146"/>
      <c r="AL83" s="146"/>
      <c r="AM83" s="147">
        <v>9</v>
      </c>
      <c r="AN83" s="146"/>
      <c r="AO83" s="146">
        <v>-139.38000000000011</v>
      </c>
      <c r="AP83" s="146"/>
      <c r="AQ83" s="146">
        <f t="shared" si="42"/>
        <v>-50</v>
      </c>
      <c r="AR83" s="147">
        <v>2</v>
      </c>
      <c r="AS83" s="146">
        <v>-100.60000000000036</v>
      </c>
      <c r="AT83" s="146"/>
      <c r="AU83" s="146">
        <f t="shared" si="43"/>
        <v>0</v>
      </c>
      <c r="AV83" s="147">
        <v>18</v>
      </c>
      <c r="AW83" s="146">
        <v>-29.800000000000182</v>
      </c>
      <c r="AX83" s="146"/>
      <c r="AY83" s="146">
        <f t="shared" si="44"/>
        <v>200</v>
      </c>
      <c r="AZ83" s="147">
        <v>4</v>
      </c>
      <c r="BA83" s="146">
        <v>-92.4399999999996</v>
      </c>
      <c r="BB83" s="146"/>
      <c r="BC83" s="146">
        <f t="shared" si="45"/>
        <v>200</v>
      </c>
      <c r="BD83" s="147">
        <v>5</v>
      </c>
      <c r="BE83" s="146">
        <v>-12.5</v>
      </c>
      <c r="BF83" s="146"/>
      <c r="BG83" s="146">
        <f t="shared" si="46"/>
        <v>200</v>
      </c>
      <c r="BH83" s="147">
        <v>9</v>
      </c>
      <c r="BI83" s="146">
        <v>-143.07999999999993</v>
      </c>
      <c r="BJ83" s="146"/>
      <c r="BK83" s="146">
        <f t="shared" si="47"/>
        <v>-250</v>
      </c>
      <c r="BL83" s="147">
        <v>5</v>
      </c>
    </row>
    <row r="84" spans="1:64" x14ac:dyDescent="0.25">
      <c r="A84" s="146">
        <v>-10.770000000000437</v>
      </c>
      <c r="B84" s="146">
        <f t="shared" si="37"/>
        <v>150</v>
      </c>
      <c r="C84" s="146"/>
      <c r="D84" s="147">
        <v>5</v>
      </c>
      <c r="E84" s="146"/>
      <c r="F84" s="146"/>
      <c r="G84" s="146"/>
      <c r="H84" s="146">
        <v>0</v>
      </c>
      <c r="I84" s="146">
        <v>200</v>
      </c>
      <c r="J84" s="146"/>
      <c r="K84" s="146"/>
      <c r="L84" s="147">
        <v>6</v>
      </c>
      <c r="M84" s="146"/>
      <c r="N84" s="146">
        <v>-272.72000000000025</v>
      </c>
      <c r="O84" s="146">
        <f t="shared" si="38"/>
        <v>-100</v>
      </c>
      <c r="P84" s="146">
        <f t="shared" si="38"/>
        <v>500</v>
      </c>
      <c r="Q84" s="147">
        <v>1</v>
      </c>
      <c r="R84" s="146"/>
      <c r="S84" s="146"/>
      <c r="T84" s="146"/>
      <c r="U84" s="146"/>
      <c r="V84" s="146">
        <v>-245.52000000000044</v>
      </c>
      <c r="W84" s="146">
        <f t="shared" si="39"/>
        <v>-150</v>
      </c>
      <c r="X84" s="146"/>
      <c r="Y84" s="146"/>
      <c r="Z84" s="147">
        <v>1</v>
      </c>
      <c r="AA84" s="146"/>
      <c r="AB84" s="146">
        <v>-97.100000000000364</v>
      </c>
      <c r="AC84" s="146">
        <f t="shared" si="40"/>
        <v>200</v>
      </c>
      <c r="AD84" s="146"/>
      <c r="AE84" s="147">
        <v>5</v>
      </c>
      <c r="AF84" s="146"/>
      <c r="AG84" s="146"/>
      <c r="AH84" s="146"/>
      <c r="AI84" s="146">
        <v>-77.890000000000327</v>
      </c>
      <c r="AJ84" s="146">
        <f t="shared" si="41"/>
        <v>50</v>
      </c>
      <c r="AK84" s="146"/>
      <c r="AL84" s="146"/>
      <c r="AM84" s="147">
        <v>11</v>
      </c>
      <c r="AN84" s="146"/>
      <c r="AO84" s="146">
        <v>-109.9399999999996</v>
      </c>
      <c r="AP84" s="146"/>
      <c r="AQ84" s="146">
        <f t="shared" si="42"/>
        <v>0</v>
      </c>
      <c r="AR84" s="147">
        <v>16</v>
      </c>
      <c r="AS84" s="146">
        <v>-91.119999999999891</v>
      </c>
      <c r="AT84" s="146"/>
      <c r="AU84" s="146">
        <f t="shared" si="43"/>
        <v>50</v>
      </c>
      <c r="AV84" s="147">
        <v>5</v>
      </c>
      <c r="AW84" s="146">
        <v>-12.600000000000364</v>
      </c>
      <c r="AX84" s="146"/>
      <c r="AY84" s="146">
        <f t="shared" si="44"/>
        <v>250</v>
      </c>
      <c r="AZ84" s="147">
        <v>2</v>
      </c>
      <c r="BA84" s="146">
        <v>-89.479999999999563</v>
      </c>
      <c r="BB84" s="146"/>
      <c r="BC84" s="146">
        <f t="shared" si="45"/>
        <v>250</v>
      </c>
      <c r="BD84" s="147">
        <v>2</v>
      </c>
      <c r="BE84" s="146">
        <v>-10.399999999999636</v>
      </c>
      <c r="BF84" s="146"/>
      <c r="BG84" s="146">
        <f t="shared" si="46"/>
        <v>250</v>
      </c>
      <c r="BH84" s="147">
        <v>2</v>
      </c>
      <c r="BI84" s="146">
        <v>-140.07999999999993</v>
      </c>
      <c r="BJ84" s="146"/>
      <c r="BK84" s="146">
        <f t="shared" si="47"/>
        <v>-200</v>
      </c>
      <c r="BL84" s="147">
        <v>0</v>
      </c>
    </row>
    <row r="85" spans="1:64" x14ac:dyDescent="0.25">
      <c r="A85" s="146">
        <v>-10.15</v>
      </c>
      <c r="B85" s="146">
        <f t="shared" si="37"/>
        <v>200</v>
      </c>
      <c r="C85" s="146"/>
      <c r="D85" s="147">
        <v>9</v>
      </c>
      <c r="E85" s="146"/>
      <c r="F85" s="146"/>
      <c r="G85" s="146"/>
      <c r="H85" s="146">
        <v>0</v>
      </c>
      <c r="I85" s="146">
        <v>250</v>
      </c>
      <c r="J85" s="146"/>
      <c r="K85" s="146"/>
      <c r="L85" s="147">
        <v>5</v>
      </c>
      <c r="M85" s="146"/>
      <c r="N85" s="146">
        <v>-269.96000000000004</v>
      </c>
      <c r="O85" s="146">
        <f t="shared" si="38"/>
        <v>-50</v>
      </c>
      <c r="P85" s="146">
        <f t="shared" si="38"/>
        <v>550</v>
      </c>
      <c r="Q85" s="147">
        <v>4</v>
      </c>
      <c r="R85" s="146"/>
      <c r="S85" s="146"/>
      <c r="T85" s="146"/>
      <c r="U85" s="146"/>
      <c r="V85" s="146">
        <v>-230.56</v>
      </c>
      <c r="W85" s="146">
        <f t="shared" si="39"/>
        <v>-100</v>
      </c>
      <c r="X85" s="146"/>
      <c r="Y85" s="146"/>
      <c r="Z85" s="147">
        <v>0</v>
      </c>
      <c r="AA85" s="146"/>
      <c r="AB85" s="146">
        <v>-92.66</v>
      </c>
      <c r="AC85" s="146">
        <f t="shared" si="40"/>
        <v>250</v>
      </c>
      <c r="AD85" s="146"/>
      <c r="AE85" s="147">
        <v>1</v>
      </c>
      <c r="AF85" s="146"/>
      <c r="AG85" s="146"/>
      <c r="AH85" s="146"/>
      <c r="AI85" s="146">
        <v>-68.170000000000073</v>
      </c>
      <c r="AJ85" s="146">
        <f t="shared" si="41"/>
        <v>100</v>
      </c>
      <c r="AK85" s="146"/>
      <c r="AL85" s="146"/>
      <c r="AM85" s="147">
        <v>7</v>
      </c>
      <c r="AN85" s="146"/>
      <c r="AO85" s="146">
        <v>-101.46000000000004</v>
      </c>
      <c r="AP85" s="146"/>
      <c r="AQ85" s="146">
        <f t="shared" si="42"/>
        <v>50</v>
      </c>
      <c r="AR85" s="147">
        <v>3</v>
      </c>
      <c r="AS85" s="146">
        <v>-78.859999999999673</v>
      </c>
      <c r="AT85" s="146"/>
      <c r="AU85" s="146">
        <f t="shared" si="43"/>
        <v>100</v>
      </c>
      <c r="AV85" s="147">
        <v>4</v>
      </c>
      <c r="AW85" s="146">
        <v>-12.600000000000364</v>
      </c>
      <c r="AX85" s="146"/>
      <c r="AY85" s="146">
        <f t="shared" si="44"/>
        <v>300</v>
      </c>
      <c r="AZ85" s="147">
        <v>9</v>
      </c>
      <c r="BA85" s="146">
        <v>-77.699999999999818</v>
      </c>
      <c r="BB85" s="146"/>
      <c r="BC85" s="146">
        <f t="shared" si="45"/>
        <v>300</v>
      </c>
      <c r="BD85" s="147">
        <v>1</v>
      </c>
      <c r="BE85" s="146">
        <v>2.3999999999996362</v>
      </c>
      <c r="BF85" s="146"/>
      <c r="BG85" s="146">
        <f t="shared" si="46"/>
        <v>300</v>
      </c>
      <c r="BH85" s="147">
        <v>8</v>
      </c>
      <c r="BI85" s="146">
        <v>-125.84000000000015</v>
      </c>
      <c r="BJ85" s="146"/>
      <c r="BK85" s="146">
        <f t="shared" si="47"/>
        <v>-150</v>
      </c>
      <c r="BL85" s="147">
        <v>2</v>
      </c>
    </row>
    <row r="86" spans="1:64" x14ac:dyDescent="0.25">
      <c r="A86" s="146">
        <v>0</v>
      </c>
      <c r="B86" s="146">
        <f t="shared" si="37"/>
        <v>250</v>
      </c>
      <c r="C86" s="146"/>
      <c r="D86" s="147">
        <v>8</v>
      </c>
      <c r="E86" s="146"/>
      <c r="F86" s="146"/>
      <c r="G86" s="146"/>
      <c r="H86" s="146">
        <v>0</v>
      </c>
      <c r="I86" s="146">
        <v>300</v>
      </c>
      <c r="J86" s="146"/>
      <c r="K86" s="146"/>
      <c r="L86" s="147">
        <v>3</v>
      </c>
      <c r="M86" s="146"/>
      <c r="N86" s="146">
        <v>-265.73999999999978</v>
      </c>
      <c r="O86" s="146">
        <f t="shared" si="38"/>
        <v>0</v>
      </c>
      <c r="P86" s="146">
        <f t="shared" si="38"/>
        <v>600</v>
      </c>
      <c r="Q86" s="147">
        <v>1</v>
      </c>
      <c r="R86" s="146"/>
      <c r="S86" s="146"/>
      <c r="T86" s="146"/>
      <c r="U86" s="146"/>
      <c r="V86" s="146">
        <v>-223.75</v>
      </c>
      <c r="W86" s="146">
        <f t="shared" si="39"/>
        <v>-50</v>
      </c>
      <c r="X86" s="146"/>
      <c r="Y86" s="146"/>
      <c r="Z86" s="147">
        <v>1</v>
      </c>
      <c r="AA86" s="146"/>
      <c r="AB86" s="146">
        <v>-70.630000000000109</v>
      </c>
      <c r="AC86" s="146"/>
      <c r="AD86" s="146"/>
      <c r="AE86" s="146"/>
      <c r="AF86" s="146"/>
      <c r="AG86" s="146"/>
      <c r="AH86" s="146"/>
      <c r="AI86" s="146">
        <v>-67.149999999999636</v>
      </c>
      <c r="AJ86" s="146">
        <f t="shared" si="41"/>
        <v>150</v>
      </c>
      <c r="AK86" s="146"/>
      <c r="AL86" s="146"/>
      <c r="AM86" s="147">
        <v>3</v>
      </c>
      <c r="AN86" s="146"/>
      <c r="AO86" s="146">
        <v>-100.43000000000029</v>
      </c>
      <c r="AP86" s="146"/>
      <c r="AQ86" s="146">
        <f t="shared" si="42"/>
        <v>100</v>
      </c>
      <c r="AR86" s="147">
        <v>0</v>
      </c>
      <c r="AS86" s="146">
        <v>-53.739999999999782</v>
      </c>
      <c r="AT86" s="146"/>
      <c r="AU86" s="146">
        <f t="shared" si="43"/>
        <v>150</v>
      </c>
      <c r="AV86" s="147">
        <v>4</v>
      </c>
      <c r="AW86" s="146">
        <v>-12.600000000000364</v>
      </c>
      <c r="AX86" s="146"/>
      <c r="AY86" s="146">
        <f t="shared" si="44"/>
        <v>350</v>
      </c>
      <c r="AZ86" s="147">
        <v>3</v>
      </c>
      <c r="BA86" s="146">
        <v>-60.399999999999636</v>
      </c>
      <c r="BB86" s="146"/>
      <c r="BC86" s="146">
        <f>BC85+50</f>
        <v>350</v>
      </c>
      <c r="BD86" s="147">
        <v>1</v>
      </c>
      <c r="BE86" s="146">
        <v>5.2200000000002547</v>
      </c>
      <c r="BF86" s="146"/>
      <c r="BG86" s="146">
        <f>BG85+50</f>
        <v>350</v>
      </c>
      <c r="BH86" s="147">
        <v>4</v>
      </c>
      <c r="BI86" s="146">
        <v>-125.10000000000036</v>
      </c>
      <c r="BJ86" s="146"/>
      <c r="BK86" s="146">
        <f t="shared" si="47"/>
        <v>-100</v>
      </c>
      <c r="BL86" s="147">
        <v>8</v>
      </c>
    </row>
    <row r="87" spans="1:64" x14ac:dyDescent="0.25">
      <c r="A87" s="146">
        <v>0</v>
      </c>
      <c r="B87" s="146">
        <f t="shared" si="37"/>
        <v>300</v>
      </c>
      <c r="C87" s="146"/>
      <c r="D87" s="147">
        <v>2</v>
      </c>
      <c r="E87" s="146"/>
      <c r="F87" s="146"/>
      <c r="G87" s="146"/>
      <c r="H87" s="146">
        <v>0</v>
      </c>
      <c r="I87" s="146">
        <v>350</v>
      </c>
      <c r="J87" s="146"/>
      <c r="K87" s="146"/>
      <c r="L87" s="147">
        <v>1</v>
      </c>
      <c r="M87" s="146"/>
      <c r="N87" s="146">
        <v>-210.3100000000004</v>
      </c>
      <c r="O87" s="146">
        <f t="shared" si="38"/>
        <v>50</v>
      </c>
      <c r="P87" s="146">
        <f t="shared" si="38"/>
        <v>650</v>
      </c>
      <c r="Q87" s="147">
        <v>9</v>
      </c>
      <c r="R87" s="146"/>
      <c r="S87" s="146"/>
      <c r="T87" s="146"/>
      <c r="U87" s="146"/>
      <c r="V87" s="146">
        <v>-223.14000000000033</v>
      </c>
      <c r="W87" s="146">
        <f t="shared" si="39"/>
        <v>0</v>
      </c>
      <c r="X87" s="146"/>
      <c r="Y87" s="146"/>
      <c r="Z87" s="147">
        <v>14</v>
      </c>
      <c r="AA87" s="146"/>
      <c r="AB87" s="146">
        <v>-70.529999999999745</v>
      </c>
      <c r="AC87" s="146"/>
      <c r="AD87" s="146"/>
      <c r="AE87" s="146"/>
      <c r="AF87" s="146"/>
      <c r="AG87" s="146"/>
      <c r="AH87" s="146"/>
      <c r="AI87" s="146">
        <v>-61.340000000000146</v>
      </c>
      <c r="AJ87" s="146">
        <f>AJ86+50</f>
        <v>200</v>
      </c>
      <c r="AK87" s="146"/>
      <c r="AL87" s="146"/>
      <c r="AM87" s="147">
        <v>3</v>
      </c>
      <c r="AN87" s="146"/>
      <c r="AO87" s="146">
        <v>-92.5</v>
      </c>
      <c r="AP87" s="146"/>
      <c r="AQ87" s="146">
        <f t="shared" si="42"/>
        <v>150</v>
      </c>
      <c r="AR87" s="147">
        <v>4</v>
      </c>
      <c r="AS87" s="146">
        <v>-53.199999999999818</v>
      </c>
      <c r="AT87" s="146"/>
      <c r="AU87" s="146">
        <f t="shared" si="43"/>
        <v>200</v>
      </c>
      <c r="AV87" s="147">
        <v>2</v>
      </c>
      <c r="AW87" s="146">
        <v>-12.600000000000364</v>
      </c>
      <c r="AX87" s="146"/>
      <c r="AY87" s="146">
        <f t="shared" si="44"/>
        <v>400</v>
      </c>
      <c r="AZ87" s="147">
        <v>2</v>
      </c>
      <c r="BA87" s="146">
        <v>-60.199999999999818</v>
      </c>
      <c r="BB87" s="146"/>
      <c r="BC87" s="146"/>
      <c r="BD87" s="146"/>
      <c r="BE87" s="146">
        <v>45.5</v>
      </c>
      <c r="BF87" s="146"/>
      <c r="BG87" s="146">
        <f t="shared" si="46"/>
        <v>400</v>
      </c>
      <c r="BH87" s="147">
        <v>1</v>
      </c>
      <c r="BI87" s="146">
        <v>-124.77999999999975</v>
      </c>
      <c r="BJ87" s="146"/>
      <c r="BK87" s="146">
        <f t="shared" si="47"/>
        <v>-50</v>
      </c>
      <c r="BL87" s="147">
        <v>7</v>
      </c>
    </row>
    <row r="88" spans="1:64" x14ac:dyDescent="0.25">
      <c r="A88" s="146">
        <v>0</v>
      </c>
      <c r="B88" s="146">
        <f t="shared" si="37"/>
        <v>350</v>
      </c>
      <c r="C88" s="146"/>
      <c r="D88" s="147">
        <v>2</v>
      </c>
      <c r="E88" s="146"/>
      <c r="F88" s="146"/>
      <c r="G88" s="146"/>
      <c r="H88" s="146">
        <v>0</v>
      </c>
      <c r="I88" s="146">
        <v>400</v>
      </c>
      <c r="J88" s="146"/>
      <c r="K88" s="146"/>
      <c r="L88" s="147">
        <v>2</v>
      </c>
      <c r="M88" s="146"/>
      <c r="N88" s="146">
        <v>-197.34000000000015</v>
      </c>
      <c r="O88" s="146">
        <f t="shared" si="38"/>
        <v>100</v>
      </c>
      <c r="P88" s="146">
        <f t="shared" si="38"/>
        <v>700</v>
      </c>
      <c r="Q88" s="147">
        <v>5</v>
      </c>
      <c r="R88" s="146"/>
      <c r="S88" s="146"/>
      <c r="T88" s="146"/>
      <c r="U88" s="146"/>
      <c r="V88" s="146">
        <v>-183.67000000000007</v>
      </c>
      <c r="W88" s="146">
        <f t="shared" si="39"/>
        <v>50</v>
      </c>
      <c r="X88" s="146"/>
      <c r="Y88" s="146"/>
      <c r="Z88" s="147">
        <v>4</v>
      </c>
      <c r="AA88" s="146"/>
      <c r="AB88" s="146">
        <v>-63.4</v>
      </c>
      <c r="AC88" s="146"/>
      <c r="AD88" s="146"/>
      <c r="AE88" s="146"/>
      <c r="AF88" s="146"/>
      <c r="AG88" s="146"/>
      <c r="AH88" s="146"/>
      <c r="AI88" s="146">
        <v>-41.369999999999891</v>
      </c>
      <c r="AJ88" s="146">
        <f t="shared" si="41"/>
        <v>250</v>
      </c>
      <c r="AK88" s="146"/>
      <c r="AL88" s="146"/>
      <c r="AM88" s="147">
        <v>1</v>
      </c>
      <c r="AN88" s="146"/>
      <c r="AO88" s="146">
        <v>-64.369999999999891</v>
      </c>
      <c r="AP88" s="146"/>
      <c r="AQ88" s="146">
        <f t="shared" si="42"/>
        <v>200</v>
      </c>
      <c r="AR88" s="147">
        <v>3</v>
      </c>
      <c r="AS88" s="146">
        <v>-52.890000000000327</v>
      </c>
      <c r="AT88" s="146"/>
      <c r="AU88" s="146">
        <f t="shared" si="43"/>
        <v>250</v>
      </c>
      <c r="AV88" s="147">
        <v>1</v>
      </c>
      <c r="AW88" s="146">
        <v>-12.600000000000364</v>
      </c>
      <c r="AX88" s="146"/>
      <c r="AY88" s="146">
        <f t="shared" si="44"/>
        <v>450</v>
      </c>
      <c r="AZ88" s="147">
        <v>2</v>
      </c>
      <c r="BA88" s="146">
        <v>-55.699999999999818</v>
      </c>
      <c r="BB88" s="146"/>
      <c r="BC88" s="146"/>
      <c r="BD88" s="146"/>
      <c r="BE88" s="146">
        <v>56.659999999999854</v>
      </c>
      <c r="BF88" s="146"/>
      <c r="BG88" s="146">
        <f t="shared" si="46"/>
        <v>450</v>
      </c>
      <c r="BH88" s="147">
        <v>1</v>
      </c>
      <c r="BI88" s="146">
        <v>-121.9399999999996</v>
      </c>
      <c r="BJ88" s="146"/>
      <c r="BK88" s="146">
        <f t="shared" si="47"/>
        <v>0</v>
      </c>
      <c r="BL88" s="147">
        <v>2</v>
      </c>
    </row>
    <row r="89" spans="1:64" x14ac:dyDescent="0.25">
      <c r="A89" s="146">
        <v>0</v>
      </c>
      <c r="B89" s="146">
        <f t="shared" si="37"/>
        <v>400</v>
      </c>
      <c r="C89" s="146"/>
      <c r="D89" s="147">
        <v>0</v>
      </c>
      <c r="E89" s="146"/>
      <c r="F89" s="146"/>
      <c r="G89" s="146"/>
      <c r="H89" s="146">
        <v>0</v>
      </c>
      <c r="I89" s="146">
        <v>450</v>
      </c>
      <c r="J89" s="146"/>
      <c r="K89" s="146"/>
      <c r="L89" s="147">
        <v>0</v>
      </c>
      <c r="M89" s="146"/>
      <c r="N89" s="146">
        <v>-110.81</v>
      </c>
      <c r="O89" s="146">
        <f t="shared" si="38"/>
        <v>150</v>
      </c>
      <c r="P89" s="146">
        <f t="shared" si="38"/>
        <v>750</v>
      </c>
      <c r="Q89" s="147">
        <v>5</v>
      </c>
      <c r="R89" s="146"/>
      <c r="S89" s="146"/>
      <c r="T89" s="146"/>
      <c r="U89" s="146"/>
      <c r="V89" s="146">
        <v>-50.279999999999745</v>
      </c>
      <c r="W89" s="146">
        <f t="shared" si="39"/>
        <v>100</v>
      </c>
      <c r="X89" s="146"/>
      <c r="Y89" s="146"/>
      <c r="Z89" s="147">
        <v>5</v>
      </c>
      <c r="AA89" s="146"/>
      <c r="AB89" s="146">
        <v>-48.760000000000218</v>
      </c>
      <c r="AC89" s="146"/>
      <c r="AD89" s="146"/>
      <c r="AE89" s="146"/>
      <c r="AF89" s="146"/>
      <c r="AG89" s="146"/>
      <c r="AH89" s="146"/>
      <c r="AI89" s="146">
        <v>-39.680000000000291</v>
      </c>
      <c r="AJ89" s="146">
        <f>AJ88+50</f>
        <v>300</v>
      </c>
      <c r="AK89" s="146"/>
      <c r="AL89" s="146"/>
      <c r="AM89" s="147">
        <v>2</v>
      </c>
      <c r="AN89" s="146"/>
      <c r="AO89" s="146">
        <v>-30.9399999999996</v>
      </c>
      <c r="AP89" s="146"/>
      <c r="AQ89" s="146">
        <f t="shared" si="42"/>
        <v>250</v>
      </c>
      <c r="AR89" s="147">
        <v>2</v>
      </c>
      <c r="AS89" s="146">
        <v>-45.050000000000182</v>
      </c>
      <c r="AT89" s="146"/>
      <c r="AU89" s="146">
        <f t="shared" si="43"/>
        <v>300</v>
      </c>
      <c r="AV89" s="147">
        <v>0</v>
      </c>
      <c r="AW89" s="146">
        <v>-12.199999999999818</v>
      </c>
      <c r="AX89" s="146"/>
      <c r="AY89" s="146">
        <f t="shared" si="44"/>
        <v>500</v>
      </c>
      <c r="AZ89" s="147">
        <v>1</v>
      </c>
      <c r="BA89" s="146">
        <v>-55.420000000000073</v>
      </c>
      <c r="BB89" s="146"/>
      <c r="BC89" s="146"/>
      <c r="BD89" s="146"/>
      <c r="BE89" s="146">
        <v>64.220000000000255</v>
      </c>
      <c r="BF89" s="146"/>
      <c r="BG89" s="146"/>
      <c r="BH89" s="146"/>
      <c r="BI89" s="146">
        <v>-120.69999999999982</v>
      </c>
      <c r="BJ89" s="146"/>
      <c r="BK89" s="146">
        <f t="shared" si="47"/>
        <v>50</v>
      </c>
      <c r="BL89" s="147">
        <v>5</v>
      </c>
    </row>
    <row r="90" spans="1:64" x14ac:dyDescent="0.25">
      <c r="A90" s="146">
        <v>10.710000000000036</v>
      </c>
      <c r="B90" s="146">
        <f>B89+50</f>
        <v>450</v>
      </c>
      <c r="C90" s="146"/>
      <c r="D90" s="147">
        <v>1</v>
      </c>
      <c r="E90" s="146"/>
      <c r="F90" s="146"/>
      <c r="G90" s="146"/>
      <c r="H90" s="146">
        <v>0</v>
      </c>
      <c r="I90" s="146">
        <v>500</v>
      </c>
      <c r="J90" s="146"/>
      <c r="K90" s="146"/>
      <c r="L90" s="147">
        <v>1</v>
      </c>
      <c r="M90" s="146"/>
      <c r="N90" s="146">
        <v>-86.880000000000109</v>
      </c>
      <c r="O90" s="146">
        <f t="shared" si="38"/>
        <v>200</v>
      </c>
      <c r="P90" s="146">
        <f t="shared" si="38"/>
        <v>800</v>
      </c>
      <c r="Q90" s="147">
        <v>2</v>
      </c>
      <c r="R90" s="146"/>
      <c r="S90" s="146"/>
      <c r="T90" s="146"/>
      <c r="U90" s="146"/>
      <c r="V90" s="146">
        <v>-31.739999999999782</v>
      </c>
      <c r="W90" s="146">
        <f t="shared" si="39"/>
        <v>150</v>
      </c>
      <c r="X90" s="146"/>
      <c r="Y90" s="146"/>
      <c r="Z90" s="147">
        <v>2</v>
      </c>
      <c r="AA90" s="146"/>
      <c r="AB90" s="146">
        <v>-44.119999999999891</v>
      </c>
      <c r="AC90" s="146"/>
      <c r="AD90" s="146"/>
      <c r="AE90" s="146"/>
      <c r="AF90" s="146"/>
      <c r="AG90" s="146"/>
      <c r="AH90" s="146"/>
      <c r="AI90" s="146">
        <v>-34.340000000000146</v>
      </c>
      <c r="AJ90" s="146"/>
      <c r="AK90" s="146"/>
      <c r="AL90" s="146"/>
      <c r="AM90" s="146"/>
      <c r="AN90" s="146"/>
      <c r="AO90" s="146">
        <v>-22.130000000000109</v>
      </c>
      <c r="AP90" s="146"/>
      <c r="AQ90" s="146">
        <f t="shared" si="42"/>
        <v>300</v>
      </c>
      <c r="AR90" s="147">
        <v>3</v>
      </c>
      <c r="AS90" s="146">
        <v>-32.909999999999854</v>
      </c>
      <c r="AT90" s="146"/>
      <c r="AU90" s="146">
        <f t="shared" si="43"/>
        <v>350</v>
      </c>
      <c r="AV90" s="147">
        <v>1</v>
      </c>
      <c r="AW90" s="146">
        <v>1.3999999999996362</v>
      </c>
      <c r="AX90" s="146"/>
      <c r="AY90" s="146"/>
      <c r="AZ90" s="146"/>
      <c r="BA90" s="146">
        <v>-43.920000000000073</v>
      </c>
      <c r="BB90" s="146"/>
      <c r="BC90" s="146"/>
      <c r="BD90" s="146"/>
      <c r="BE90" s="146">
        <v>94.649999999999636</v>
      </c>
      <c r="BF90" s="146"/>
      <c r="BG90" s="146"/>
      <c r="BH90" s="146"/>
      <c r="BI90" s="146">
        <v>-113.53999999999996</v>
      </c>
      <c r="BJ90" s="146"/>
      <c r="BK90" s="146">
        <f t="shared" si="47"/>
        <v>100</v>
      </c>
      <c r="BL90" s="147">
        <v>4</v>
      </c>
    </row>
    <row r="91" spans="1:64" x14ac:dyDescent="0.25">
      <c r="A91" s="146">
        <v>26.729999999999563</v>
      </c>
      <c r="B91" s="146"/>
      <c r="C91" s="146"/>
      <c r="D91" s="146"/>
      <c r="E91" s="146"/>
      <c r="F91" s="146"/>
      <c r="G91" s="146"/>
      <c r="H91" s="146">
        <v>0</v>
      </c>
      <c r="I91" s="146"/>
      <c r="J91" s="146"/>
      <c r="K91" s="146"/>
      <c r="L91" s="146"/>
      <c r="M91" s="146"/>
      <c r="N91" s="146">
        <v>-86.880000000000109</v>
      </c>
      <c r="O91" s="146">
        <f t="shared" si="38"/>
        <v>250</v>
      </c>
      <c r="P91" s="146">
        <f t="shared" si="38"/>
        <v>850</v>
      </c>
      <c r="Q91" s="147">
        <v>3</v>
      </c>
      <c r="R91" s="146"/>
      <c r="S91" s="146"/>
      <c r="T91" s="146"/>
      <c r="U91" s="146"/>
      <c r="V91" s="146">
        <v>-31.039999999999964</v>
      </c>
      <c r="W91" s="146">
        <f t="shared" si="39"/>
        <v>200</v>
      </c>
      <c r="X91" s="146"/>
      <c r="Y91" s="146"/>
      <c r="Z91" s="147">
        <v>4</v>
      </c>
      <c r="AA91" s="146"/>
      <c r="AB91" s="146">
        <v>-38.390000000000327</v>
      </c>
      <c r="AC91" s="146"/>
      <c r="AD91" s="146"/>
      <c r="AE91" s="146"/>
      <c r="AF91" s="146"/>
      <c r="AG91" s="146"/>
      <c r="AH91" s="146"/>
      <c r="AI91" s="146">
        <v>-33.409999999999854</v>
      </c>
      <c r="AJ91" s="146"/>
      <c r="AK91" s="146"/>
      <c r="AL91" s="146"/>
      <c r="AM91" s="146"/>
      <c r="AN91" s="146"/>
      <c r="AO91" s="146">
        <v>0</v>
      </c>
      <c r="AP91" s="146"/>
      <c r="AQ91" s="146">
        <f t="shared" si="42"/>
        <v>350</v>
      </c>
      <c r="AR91" s="147">
        <v>3</v>
      </c>
      <c r="AS91" s="146">
        <v>-11.829999999999927</v>
      </c>
      <c r="AT91" s="146"/>
      <c r="AU91" s="146"/>
      <c r="AV91" s="146"/>
      <c r="AW91" s="146">
        <v>17.159999999999854</v>
      </c>
      <c r="AX91" s="146"/>
      <c r="AY91" s="146"/>
      <c r="AZ91" s="146"/>
      <c r="BA91" s="146">
        <v>-43.619999999999891</v>
      </c>
      <c r="BB91" s="146"/>
      <c r="BC91" s="146"/>
      <c r="BD91" s="146"/>
      <c r="BE91" s="146">
        <v>97.520000000000437</v>
      </c>
      <c r="BF91" s="146"/>
      <c r="BG91" s="146"/>
      <c r="BH91" s="146"/>
      <c r="BI91" s="146">
        <v>-92.180000000000291</v>
      </c>
      <c r="BJ91" s="146"/>
      <c r="BK91" s="146">
        <f t="shared" si="47"/>
        <v>150</v>
      </c>
      <c r="BL91" s="147">
        <v>6</v>
      </c>
    </row>
    <row r="92" spans="1:64" x14ac:dyDescent="0.25">
      <c r="A92" s="146">
        <v>36.510000000000218</v>
      </c>
      <c r="B92" s="146"/>
      <c r="C92" s="146"/>
      <c r="D92" s="146"/>
      <c r="E92" s="146"/>
      <c r="F92" s="146"/>
      <c r="G92" s="146"/>
      <c r="H92" s="146">
        <v>0</v>
      </c>
      <c r="I92" s="146"/>
      <c r="J92" s="146"/>
      <c r="K92" s="146"/>
      <c r="L92" s="146"/>
      <c r="M92" s="146"/>
      <c r="N92" s="146">
        <v>-69.619999999999891</v>
      </c>
      <c r="O92" s="146">
        <f t="shared" si="38"/>
        <v>300</v>
      </c>
      <c r="P92" s="146">
        <f t="shared" si="38"/>
        <v>900</v>
      </c>
      <c r="Q92" s="147">
        <v>4</v>
      </c>
      <c r="R92" s="146"/>
      <c r="S92" s="146"/>
      <c r="T92" s="146"/>
      <c r="U92" s="146"/>
      <c r="V92" s="146">
        <v>-31.039999999999964</v>
      </c>
      <c r="W92" s="146">
        <f t="shared" si="39"/>
        <v>250</v>
      </c>
      <c r="X92" s="146"/>
      <c r="Y92" s="146"/>
      <c r="Z92" s="147">
        <v>2</v>
      </c>
      <c r="AA92" s="146"/>
      <c r="AB92" s="146">
        <v>-32.5</v>
      </c>
      <c r="AC92" s="146"/>
      <c r="AD92" s="146"/>
      <c r="AE92" s="146"/>
      <c r="AF92" s="146"/>
      <c r="AG92" s="146"/>
      <c r="AH92" s="146"/>
      <c r="AI92" s="146">
        <v>-30.819999999999709</v>
      </c>
      <c r="AJ92" s="146"/>
      <c r="AK92" s="146"/>
      <c r="AL92" s="146"/>
      <c r="AM92" s="146"/>
      <c r="AN92" s="146"/>
      <c r="AO92" s="146">
        <v>0</v>
      </c>
      <c r="AP92" s="146"/>
      <c r="AQ92" s="146">
        <f t="shared" si="42"/>
        <v>400</v>
      </c>
      <c r="AR92" s="147">
        <v>0</v>
      </c>
      <c r="AS92" s="146">
        <v>-5.8800000000001091</v>
      </c>
      <c r="AT92" s="146"/>
      <c r="AU92" s="146"/>
      <c r="AV92" s="146"/>
      <c r="AW92" s="146">
        <v>40.180000000000291</v>
      </c>
      <c r="AX92" s="146"/>
      <c r="AY92" s="146"/>
      <c r="AZ92" s="146"/>
      <c r="BA92" s="146">
        <v>-31.680000000000291</v>
      </c>
      <c r="BB92" s="146"/>
      <c r="BC92" s="146"/>
      <c r="BD92" s="146"/>
      <c r="BE92" s="146">
        <v>108.73999999999978</v>
      </c>
      <c r="BF92" s="146"/>
      <c r="BG92" s="146"/>
      <c r="BH92" s="146"/>
      <c r="BI92" s="146">
        <v>-90.680000000000291</v>
      </c>
      <c r="BJ92" s="146"/>
      <c r="BK92" s="146">
        <f t="shared" si="47"/>
        <v>200</v>
      </c>
      <c r="BL92" s="147">
        <v>7</v>
      </c>
    </row>
    <row r="93" spans="1:64" x14ac:dyDescent="0.25">
      <c r="A93" s="146">
        <v>60.38</v>
      </c>
      <c r="B93" s="146"/>
      <c r="C93" s="146"/>
      <c r="D93" s="146"/>
      <c r="E93" s="146"/>
      <c r="F93" s="146"/>
      <c r="G93" s="146"/>
      <c r="H93" s="146">
        <v>0</v>
      </c>
      <c r="I93" s="146"/>
      <c r="J93" s="146"/>
      <c r="K93" s="146"/>
      <c r="L93" s="146"/>
      <c r="M93" s="146"/>
      <c r="N93" s="146">
        <v>-65.600000000000364</v>
      </c>
      <c r="O93" s="146">
        <f t="shared" si="38"/>
        <v>350</v>
      </c>
      <c r="P93" s="146">
        <f t="shared" si="38"/>
        <v>950</v>
      </c>
      <c r="Q93" s="147">
        <v>1</v>
      </c>
      <c r="R93" s="146"/>
      <c r="S93" s="146"/>
      <c r="T93" s="146"/>
      <c r="U93" s="146"/>
      <c r="V93" s="146">
        <v>-30.270000000000437</v>
      </c>
      <c r="W93" s="146">
        <f t="shared" si="39"/>
        <v>300</v>
      </c>
      <c r="X93" s="146"/>
      <c r="Y93" s="146"/>
      <c r="Z93" s="147">
        <v>2</v>
      </c>
      <c r="AA93" s="146"/>
      <c r="AB93" s="146">
        <v>-29.800000000000182</v>
      </c>
      <c r="AC93" s="146"/>
      <c r="AD93" s="146"/>
      <c r="AE93" s="146"/>
      <c r="AF93" s="146"/>
      <c r="AG93" s="146"/>
      <c r="AH93" s="146"/>
      <c r="AI93" s="146">
        <v>-30.819999999999709</v>
      </c>
      <c r="AJ93" s="146"/>
      <c r="AK93" s="146"/>
      <c r="AL93" s="146"/>
      <c r="AM93" s="146"/>
      <c r="AN93" s="146"/>
      <c r="AO93" s="146">
        <v>0</v>
      </c>
      <c r="AP93" s="146"/>
      <c r="AQ93" s="146">
        <f t="shared" si="42"/>
        <v>450</v>
      </c>
      <c r="AR93" s="147">
        <v>0</v>
      </c>
      <c r="AS93" s="146">
        <v>0</v>
      </c>
      <c r="AT93" s="146"/>
      <c r="AU93" s="146"/>
      <c r="AV93" s="146"/>
      <c r="AW93" s="146">
        <v>61.140000000000327</v>
      </c>
      <c r="AX93" s="146"/>
      <c r="AY93" s="146"/>
      <c r="AZ93" s="146"/>
      <c r="BA93" s="146">
        <v>-21.199999999999818</v>
      </c>
      <c r="BB93" s="146"/>
      <c r="BC93" s="146"/>
      <c r="BD93" s="146"/>
      <c r="BE93" s="146">
        <v>118.47999999999956</v>
      </c>
      <c r="BF93" s="146"/>
      <c r="BG93" s="146"/>
      <c r="BH93" s="146"/>
      <c r="BI93" s="146">
        <v>-71.800000000000182</v>
      </c>
      <c r="BJ93" s="146"/>
      <c r="BK93" s="146">
        <f t="shared" si="47"/>
        <v>250</v>
      </c>
      <c r="BL93" s="147">
        <v>1</v>
      </c>
    </row>
    <row r="94" spans="1:64" x14ac:dyDescent="0.25">
      <c r="A94" s="146">
        <v>62.8</v>
      </c>
      <c r="B94" s="146"/>
      <c r="C94" s="146"/>
      <c r="D94" s="146"/>
      <c r="E94" s="146"/>
      <c r="F94" s="146"/>
      <c r="G94" s="146"/>
      <c r="H94" s="146">
        <v>0</v>
      </c>
      <c r="I94" s="146"/>
      <c r="J94" s="146"/>
      <c r="K94" s="146"/>
      <c r="L94" s="146"/>
      <c r="M94" s="146"/>
      <c r="N94" s="146">
        <v>0</v>
      </c>
      <c r="O94" s="146"/>
      <c r="P94" s="146">
        <f t="shared" si="38"/>
        <v>1000</v>
      </c>
      <c r="Q94" s="146"/>
      <c r="R94" s="146"/>
      <c r="S94" s="146"/>
      <c r="T94" s="146"/>
      <c r="U94" s="146"/>
      <c r="V94" s="146">
        <v>-16.579999999999927</v>
      </c>
      <c r="W94" s="146">
        <f t="shared" si="39"/>
        <v>350</v>
      </c>
      <c r="X94" s="146"/>
      <c r="Y94" s="146"/>
      <c r="Z94" s="147">
        <v>1</v>
      </c>
      <c r="AA94" s="146"/>
      <c r="AB94" s="146">
        <v>-28.720000000000255</v>
      </c>
      <c r="AC94" s="146"/>
      <c r="AD94" s="146"/>
      <c r="AE94" s="146"/>
      <c r="AF94" s="146"/>
      <c r="AG94" s="146"/>
      <c r="AH94" s="146"/>
      <c r="AI94" s="146">
        <v>-30.819999999999709</v>
      </c>
      <c r="AJ94" s="146"/>
      <c r="AK94" s="146"/>
      <c r="AL94" s="146"/>
      <c r="AM94" s="146"/>
      <c r="AN94" s="146"/>
      <c r="AO94" s="146">
        <v>0</v>
      </c>
      <c r="AP94" s="146"/>
      <c r="AQ94" s="146">
        <f t="shared" si="42"/>
        <v>500</v>
      </c>
      <c r="AR94" s="147">
        <v>0</v>
      </c>
      <c r="AS94" s="146">
        <v>0</v>
      </c>
      <c r="AT94" s="146"/>
      <c r="AU94" s="146"/>
      <c r="AV94" s="146"/>
      <c r="AW94" s="146">
        <v>66.4399999999996</v>
      </c>
      <c r="AX94" s="146"/>
      <c r="AY94" s="146"/>
      <c r="AZ94" s="146"/>
      <c r="BA94" s="146">
        <v>-14.579999999999927</v>
      </c>
      <c r="BB94" s="146"/>
      <c r="BC94" s="146"/>
      <c r="BD94" s="146"/>
      <c r="BE94" s="146">
        <v>137.07999999999993</v>
      </c>
      <c r="BF94" s="146"/>
      <c r="BG94" s="146"/>
      <c r="BH94" s="146"/>
      <c r="BI94" s="146">
        <v>-67.159999999999854</v>
      </c>
      <c r="BJ94" s="146"/>
      <c r="BK94" s="146">
        <f t="shared" si="47"/>
        <v>300</v>
      </c>
      <c r="BL94" s="147">
        <v>1</v>
      </c>
    </row>
    <row r="95" spans="1:64" x14ac:dyDescent="0.25">
      <c r="A95" s="146">
        <v>77.010000000000218</v>
      </c>
      <c r="B95" s="146"/>
      <c r="C95" s="146"/>
      <c r="D95" s="146"/>
      <c r="E95" s="146"/>
      <c r="F95" s="146"/>
      <c r="G95" s="146"/>
      <c r="H95" s="146">
        <v>11.649999999999636</v>
      </c>
      <c r="I95" s="146"/>
      <c r="J95" s="146"/>
      <c r="K95" s="146"/>
      <c r="L95" s="146"/>
      <c r="M95" s="146"/>
      <c r="N95" s="146">
        <v>0.93000000000029104</v>
      </c>
      <c r="O95" s="146"/>
      <c r="P95" s="146">
        <f t="shared" si="38"/>
        <v>1050</v>
      </c>
      <c r="Q95" s="146"/>
      <c r="R95" s="146"/>
      <c r="S95" s="146"/>
      <c r="T95" s="146"/>
      <c r="U95" s="146"/>
      <c r="V95" s="146">
        <v>-14.600000000000364</v>
      </c>
      <c r="W95" s="146"/>
      <c r="X95" s="146"/>
      <c r="Y95" s="146"/>
      <c r="Z95" s="146"/>
      <c r="AA95" s="146"/>
      <c r="AB95" s="146">
        <v>-27.119999999999891</v>
      </c>
      <c r="AC95" s="146"/>
      <c r="AD95" s="146"/>
      <c r="AE95" s="146"/>
      <c r="AF95" s="146"/>
      <c r="AG95" s="146"/>
      <c r="AH95" s="146"/>
      <c r="AI95" s="146">
        <v>-30.819999999999709</v>
      </c>
      <c r="AJ95" s="146"/>
      <c r="AK95" s="146"/>
      <c r="AL95" s="146"/>
      <c r="AM95" s="146"/>
      <c r="AN95" s="146"/>
      <c r="AO95" s="146">
        <v>0</v>
      </c>
      <c r="AP95" s="146"/>
      <c r="AQ95" s="146">
        <f t="shared" si="42"/>
        <v>550</v>
      </c>
      <c r="AR95" s="147">
        <v>0</v>
      </c>
      <c r="AS95" s="146">
        <v>0</v>
      </c>
      <c r="AT95" s="146"/>
      <c r="AU95" s="146"/>
      <c r="AV95" s="146"/>
      <c r="AW95" s="146">
        <v>68.920000000000073</v>
      </c>
      <c r="AX95" s="146"/>
      <c r="AY95" s="146"/>
      <c r="AZ95" s="146"/>
      <c r="BA95" s="146">
        <v>0</v>
      </c>
      <c r="BB95" s="146"/>
      <c r="BC95" s="146"/>
      <c r="BD95" s="146"/>
      <c r="BE95" s="146">
        <v>138.73999999999978</v>
      </c>
      <c r="BF95" s="146"/>
      <c r="BG95" s="146"/>
      <c r="BH95" s="146"/>
      <c r="BI95" s="146">
        <v>-66.840000000000146</v>
      </c>
      <c r="BJ95" s="146"/>
      <c r="BK95" s="146"/>
      <c r="BL95" s="146"/>
    </row>
    <row r="96" spans="1:64" x14ac:dyDescent="0.25">
      <c r="A96" s="146">
        <v>97.61</v>
      </c>
      <c r="B96" s="146"/>
      <c r="C96" s="146"/>
      <c r="D96" s="146"/>
      <c r="E96" s="146"/>
      <c r="F96" s="146"/>
      <c r="G96" s="146"/>
      <c r="H96" s="146">
        <v>32.109999999999673</v>
      </c>
      <c r="I96" s="146"/>
      <c r="J96" s="146"/>
      <c r="K96" s="146"/>
      <c r="L96" s="146"/>
      <c r="M96" s="146"/>
      <c r="N96" s="146">
        <v>2.9600000000000364</v>
      </c>
      <c r="O96" s="146"/>
      <c r="P96" s="146">
        <f t="shared" si="38"/>
        <v>1100</v>
      </c>
      <c r="Q96" s="146"/>
      <c r="R96" s="146"/>
      <c r="S96" s="146"/>
      <c r="T96" s="146"/>
      <c r="U96" s="146"/>
      <c r="V96" s="146">
        <v>0</v>
      </c>
      <c r="W96" s="146"/>
      <c r="X96" s="146"/>
      <c r="Y96" s="146"/>
      <c r="Z96" s="146"/>
      <c r="AA96" s="146"/>
      <c r="AB96" s="146">
        <v>-18.649999999999636</v>
      </c>
      <c r="AC96" s="146"/>
      <c r="AD96" s="146"/>
      <c r="AE96" s="146"/>
      <c r="AF96" s="146"/>
      <c r="AG96" s="146"/>
      <c r="AH96" s="146"/>
      <c r="AI96" s="146">
        <v>-29.279999999999745</v>
      </c>
      <c r="AJ96" s="146"/>
      <c r="AK96" s="146"/>
      <c r="AL96" s="146"/>
      <c r="AM96" s="146"/>
      <c r="AN96" s="146"/>
      <c r="AO96" s="146">
        <v>0</v>
      </c>
      <c r="AP96" s="146"/>
      <c r="AQ96" s="146">
        <f t="shared" si="42"/>
        <v>600</v>
      </c>
      <c r="AR96" s="147">
        <v>0</v>
      </c>
      <c r="AS96" s="146">
        <v>0</v>
      </c>
      <c r="AT96" s="146"/>
      <c r="AU96" s="146"/>
      <c r="AV96" s="146"/>
      <c r="AW96" s="146">
        <v>68.920000000000073</v>
      </c>
      <c r="AX96" s="146"/>
      <c r="AY96" s="146"/>
      <c r="AZ96" s="146"/>
      <c r="BA96" s="146">
        <v>0</v>
      </c>
      <c r="BB96" s="146"/>
      <c r="BC96" s="146"/>
      <c r="BD96" s="146"/>
      <c r="BE96" s="146">
        <v>143.4399999999996</v>
      </c>
      <c r="BF96" s="146"/>
      <c r="BG96" s="146"/>
      <c r="BH96" s="146"/>
      <c r="BI96" s="146">
        <v>-66.340000000000146</v>
      </c>
      <c r="BJ96" s="146"/>
      <c r="BK96" s="146"/>
      <c r="BL96" s="146"/>
    </row>
    <row r="97" spans="1:64" x14ac:dyDescent="0.25">
      <c r="A97" s="146">
        <v>106.30000000000018</v>
      </c>
      <c r="B97" s="146"/>
      <c r="C97" s="146"/>
      <c r="D97" s="146"/>
      <c r="E97" s="146"/>
      <c r="F97" s="146"/>
      <c r="G97" s="146"/>
      <c r="H97" s="146">
        <v>38.289999999999964</v>
      </c>
      <c r="I97" s="146"/>
      <c r="J97" s="146"/>
      <c r="K97" s="146"/>
      <c r="L97" s="146"/>
      <c r="M97" s="146"/>
      <c r="N97" s="146">
        <v>7.55</v>
      </c>
      <c r="O97" s="146"/>
      <c r="P97" s="146">
        <f t="shared" si="38"/>
        <v>1150</v>
      </c>
      <c r="Q97" s="146"/>
      <c r="R97" s="146"/>
      <c r="S97" s="146"/>
      <c r="T97" s="146"/>
      <c r="U97" s="146"/>
      <c r="V97" s="146">
        <v>0</v>
      </c>
      <c r="W97" s="146"/>
      <c r="X97" s="146"/>
      <c r="Y97" s="146"/>
      <c r="Z97" s="146"/>
      <c r="AA97" s="146"/>
      <c r="AB97" s="146">
        <v>-11.329999999999927</v>
      </c>
      <c r="AC97" s="146"/>
      <c r="AD97" s="146"/>
      <c r="AE97" s="146"/>
      <c r="AF97" s="146"/>
      <c r="AG97" s="146"/>
      <c r="AH97" s="146"/>
      <c r="AI97" s="146">
        <v>4</v>
      </c>
      <c r="AJ97" s="146"/>
      <c r="AK97" s="146"/>
      <c r="AL97" s="146"/>
      <c r="AM97" s="146"/>
      <c r="AN97" s="146"/>
      <c r="AO97" s="146">
        <v>0</v>
      </c>
      <c r="AP97" s="146"/>
      <c r="AQ97" s="146">
        <f t="shared" si="42"/>
        <v>650</v>
      </c>
      <c r="AR97" s="147">
        <v>1</v>
      </c>
      <c r="AS97" s="146">
        <v>0</v>
      </c>
      <c r="AT97" s="146"/>
      <c r="AU97" s="146"/>
      <c r="AV97" s="146"/>
      <c r="AW97" s="146">
        <v>90</v>
      </c>
      <c r="AX97" s="146"/>
      <c r="AY97" s="146"/>
      <c r="AZ97" s="146"/>
      <c r="BA97" s="146">
        <v>0</v>
      </c>
      <c r="BB97" s="146"/>
      <c r="BC97" s="146"/>
      <c r="BD97" s="146"/>
      <c r="BE97" s="146">
        <v>146.30000000000018</v>
      </c>
      <c r="BF97" s="146"/>
      <c r="BG97" s="146"/>
      <c r="BH97" s="146"/>
      <c r="BI97" s="146">
        <v>-62.079999999999927</v>
      </c>
      <c r="BJ97" s="146"/>
      <c r="BK97" s="146"/>
      <c r="BL97" s="146"/>
    </row>
    <row r="98" spans="1:64" x14ac:dyDescent="0.25">
      <c r="A98" s="146">
        <v>114.71000000000004</v>
      </c>
      <c r="B98" s="146"/>
      <c r="C98" s="146"/>
      <c r="D98" s="146"/>
      <c r="E98" s="146"/>
      <c r="F98" s="146"/>
      <c r="G98" s="146"/>
      <c r="H98" s="146">
        <v>51.359999999999673</v>
      </c>
      <c r="I98" s="146"/>
      <c r="J98" s="146"/>
      <c r="K98" s="146"/>
      <c r="L98" s="146"/>
      <c r="M98" s="146"/>
      <c r="N98" s="146">
        <v>7.94</v>
      </c>
      <c r="O98" s="146"/>
      <c r="P98" s="146">
        <f t="shared" si="38"/>
        <v>1200</v>
      </c>
      <c r="Q98" s="146"/>
      <c r="R98" s="146"/>
      <c r="S98" s="146"/>
      <c r="T98" s="146"/>
      <c r="U98" s="146"/>
      <c r="V98" s="146">
        <v>0</v>
      </c>
      <c r="W98" s="146"/>
      <c r="X98" s="146"/>
      <c r="Y98" s="146"/>
      <c r="Z98" s="146"/>
      <c r="AA98" s="146"/>
      <c r="AB98" s="146">
        <v>-4.33</v>
      </c>
      <c r="AC98" s="146"/>
      <c r="AD98" s="146"/>
      <c r="AE98" s="146"/>
      <c r="AF98" s="146"/>
      <c r="AG98" s="146"/>
      <c r="AH98" s="146"/>
      <c r="AI98" s="146">
        <v>7.069999999999709</v>
      </c>
      <c r="AJ98" s="146"/>
      <c r="AK98" s="146"/>
      <c r="AL98" s="146"/>
      <c r="AM98" s="146"/>
      <c r="AN98" s="146"/>
      <c r="AO98" s="146">
        <v>0</v>
      </c>
      <c r="AP98" s="146"/>
      <c r="AQ98" s="146"/>
      <c r="AR98" s="146"/>
      <c r="AS98" s="146">
        <v>0</v>
      </c>
      <c r="AT98" s="146"/>
      <c r="AU98" s="146"/>
      <c r="AV98" s="146"/>
      <c r="AW98" s="146">
        <v>93.300000000000182</v>
      </c>
      <c r="AX98" s="146"/>
      <c r="AY98" s="146"/>
      <c r="AZ98" s="146"/>
      <c r="BA98" s="146">
        <v>14.279999999999745</v>
      </c>
      <c r="BB98" s="146"/>
      <c r="BC98" s="146"/>
      <c r="BD98" s="146"/>
      <c r="BE98" s="146">
        <v>148.88000000000011</v>
      </c>
      <c r="BF98" s="146"/>
      <c r="BG98" s="146"/>
      <c r="BH98" s="146"/>
      <c r="BI98" s="146">
        <v>-27.479999999999563</v>
      </c>
      <c r="BJ98" s="146"/>
      <c r="BK98" s="146"/>
      <c r="BL98" s="146"/>
    </row>
    <row r="99" spans="1:64" x14ac:dyDescent="0.25">
      <c r="A99" s="146">
        <v>122.40999999999985</v>
      </c>
      <c r="B99" s="146"/>
      <c r="C99" s="146"/>
      <c r="D99" s="146"/>
      <c r="E99" s="146"/>
      <c r="F99" s="146"/>
      <c r="G99" s="146"/>
      <c r="H99" s="146">
        <v>58.829999999999927</v>
      </c>
      <c r="I99" s="146"/>
      <c r="J99" s="146"/>
      <c r="K99" s="146"/>
      <c r="L99" s="146"/>
      <c r="M99" s="146"/>
      <c r="N99" s="146">
        <v>10.659999999999854</v>
      </c>
      <c r="O99" s="146"/>
      <c r="P99" s="146">
        <f t="shared" si="38"/>
        <v>1250</v>
      </c>
      <c r="Q99" s="146"/>
      <c r="R99" s="146"/>
      <c r="S99" s="146"/>
      <c r="T99" s="146"/>
      <c r="U99" s="146"/>
      <c r="V99" s="146">
        <v>0</v>
      </c>
      <c r="W99" s="146"/>
      <c r="X99" s="146"/>
      <c r="Y99" s="146"/>
      <c r="Z99" s="146"/>
      <c r="AA99" s="146"/>
      <c r="AB99" s="146">
        <v>2.14</v>
      </c>
      <c r="AC99" s="146"/>
      <c r="AD99" s="146"/>
      <c r="AE99" s="146"/>
      <c r="AF99" s="146"/>
      <c r="AG99" s="146"/>
      <c r="AH99" s="146"/>
      <c r="AI99" s="146">
        <v>14.960000000000036</v>
      </c>
      <c r="AJ99" s="146"/>
      <c r="AK99" s="146"/>
      <c r="AL99" s="146"/>
      <c r="AM99" s="146"/>
      <c r="AN99" s="146"/>
      <c r="AO99" s="146">
        <v>0</v>
      </c>
      <c r="AP99" s="146"/>
      <c r="AQ99" s="146"/>
      <c r="AR99" s="146"/>
      <c r="AS99" s="146">
        <v>0</v>
      </c>
      <c r="AT99" s="146"/>
      <c r="AU99" s="146"/>
      <c r="AV99" s="146"/>
      <c r="AW99" s="146">
        <v>139.30000000000018</v>
      </c>
      <c r="AX99" s="146"/>
      <c r="AY99" s="146"/>
      <c r="AZ99" s="146"/>
      <c r="BA99" s="146">
        <v>14.859999999999673</v>
      </c>
      <c r="BB99" s="146"/>
      <c r="BC99" s="146"/>
      <c r="BD99" s="146"/>
      <c r="BE99" s="146">
        <v>150.68000000000029</v>
      </c>
      <c r="BF99" s="146"/>
      <c r="BG99" s="146"/>
      <c r="BH99" s="146"/>
      <c r="BI99" s="146">
        <v>-0.11999999999989086</v>
      </c>
      <c r="BJ99" s="146"/>
      <c r="BK99" s="146"/>
      <c r="BL99" s="146"/>
    </row>
    <row r="100" spans="1:64" x14ac:dyDescent="0.25">
      <c r="A100" s="146">
        <v>134.07</v>
      </c>
      <c r="B100" s="146"/>
      <c r="C100" s="146"/>
      <c r="D100" s="146"/>
      <c r="E100" s="146"/>
      <c r="F100" s="146"/>
      <c r="G100" s="146"/>
      <c r="H100" s="146">
        <v>85.930000000000291</v>
      </c>
      <c r="I100" s="146"/>
      <c r="J100" s="146"/>
      <c r="K100" s="146"/>
      <c r="L100" s="146"/>
      <c r="M100" s="146"/>
      <c r="N100" s="146">
        <v>21.25</v>
      </c>
      <c r="O100" s="146"/>
      <c r="P100" s="146">
        <f t="shared" si="38"/>
        <v>1300</v>
      </c>
      <c r="Q100" s="146"/>
      <c r="R100" s="146"/>
      <c r="S100" s="146"/>
      <c r="T100" s="146"/>
      <c r="U100" s="146"/>
      <c r="V100" s="146">
        <v>0</v>
      </c>
      <c r="W100" s="146"/>
      <c r="X100" s="146"/>
      <c r="Y100" s="146"/>
      <c r="Z100" s="146"/>
      <c r="AA100" s="146"/>
      <c r="AB100" s="146">
        <v>5.7899999999999636</v>
      </c>
      <c r="AC100" s="146"/>
      <c r="AD100" s="146"/>
      <c r="AE100" s="146"/>
      <c r="AF100" s="146"/>
      <c r="AG100" s="146"/>
      <c r="AH100" s="146"/>
      <c r="AI100" s="146">
        <v>20.350000000000364</v>
      </c>
      <c r="AJ100" s="146"/>
      <c r="AK100" s="146"/>
      <c r="AL100" s="146"/>
      <c r="AM100" s="146"/>
      <c r="AN100" s="146"/>
      <c r="AO100" s="146">
        <v>0</v>
      </c>
      <c r="AP100" s="146"/>
      <c r="AQ100" s="146"/>
      <c r="AR100" s="146"/>
      <c r="AS100" s="146">
        <v>0</v>
      </c>
      <c r="AT100" s="146"/>
      <c r="AU100" s="146"/>
      <c r="AV100" s="146"/>
      <c r="AW100" s="146">
        <v>141.30000000000018</v>
      </c>
      <c r="AX100" s="146"/>
      <c r="AY100" s="146"/>
      <c r="AZ100" s="146"/>
      <c r="BA100" s="146">
        <v>34.970000000000255</v>
      </c>
      <c r="BB100" s="146"/>
      <c r="BC100" s="146"/>
      <c r="BD100" s="146"/>
      <c r="BE100" s="146">
        <v>150.68000000000029</v>
      </c>
      <c r="BF100" s="146"/>
      <c r="BG100" s="146"/>
      <c r="BH100" s="146"/>
      <c r="BI100" s="146">
        <v>8.1199999999998909</v>
      </c>
      <c r="BJ100" s="146"/>
      <c r="BK100" s="146"/>
      <c r="BL100" s="146"/>
    </row>
    <row r="101" spans="1:64" x14ac:dyDescent="0.25">
      <c r="A101" s="146">
        <v>136.53</v>
      </c>
      <c r="B101" s="146"/>
      <c r="C101" s="146"/>
      <c r="D101" s="146"/>
      <c r="E101" s="146"/>
      <c r="F101" s="146"/>
      <c r="G101" s="146"/>
      <c r="H101" s="146">
        <v>102.10999999999967</v>
      </c>
      <c r="I101" s="146"/>
      <c r="J101" s="146"/>
      <c r="K101" s="146"/>
      <c r="L101" s="146"/>
      <c r="M101" s="146"/>
      <c r="N101" s="146">
        <v>33</v>
      </c>
      <c r="O101" s="146"/>
      <c r="P101" s="146">
        <f t="shared" si="38"/>
        <v>1350</v>
      </c>
      <c r="Q101" s="146"/>
      <c r="R101" s="146"/>
      <c r="S101" s="146"/>
      <c r="T101" s="146"/>
      <c r="U101" s="146"/>
      <c r="V101" s="146">
        <v>0</v>
      </c>
      <c r="W101" s="146"/>
      <c r="X101" s="146"/>
      <c r="Y101" s="146"/>
      <c r="Z101" s="146"/>
      <c r="AA101" s="146"/>
      <c r="AB101" s="146">
        <v>13.97</v>
      </c>
      <c r="AC101" s="146"/>
      <c r="AD101" s="146"/>
      <c r="AE101" s="146"/>
      <c r="AF101" s="146"/>
      <c r="AG101" s="146"/>
      <c r="AH101" s="146"/>
      <c r="AI101" s="146">
        <v>28.170000000000073</v>
      </c>
      <c r="AJ101" s="146"/>
      <c r="AK101" s="146"/>
      <c r="AL101" s="146"/>
      <c r="AM101" s="146"/>
      <c r="AN101" s="146"/>
      <c r="AO101" s="146">
        <v>0</v>
      </c>
      <c r="AP101" s="146"/>
      <c r="AQ101" s="146"/>
      <c r="AR101" s="146"/>
      <c r="AS101" s="146">
        <v>0</v>
      </c>
      <c r="AT101" s="146"/>
      <c r="AU101" s="146"/>
      <c r="AV101" s="146"/>
      <c r="AW101" s="146">
        <v>161.14000000000033</v>
      </c>
      <c r="AX101" s="146"/>
      <c r="AY101" s="146"/>
      <c r="AZ101" s="146"/>
      <c r="BA101" s="146">
        <v>36.239999999999782</v>
      </c>
      <c r="BB101" s="146"/>
      <c r="BC101" s="146"/>
      <c r="BD101" s="146"/>
      <c r="BE101" s="146">
        <v>153.35999999999967</v>
      </c>
      <c r="BF101" s="146"/>
      <c r="BG101" s="146"/>
      <c r="BH101" s="146"/>
      <c r="BI101" s="146">
        <v>10.699999999999818</v>
      </c>
      <c r="BJ101" s="146"/>
      <c r="BK101" s="146"/>
      <c r="BL101" s="146"/>
    </row>
    <row r="102" spans="1:64" x14ac:dyDescent="0.25">
      <c r="A102" s="146">
        <v>161.60999999999967</v>
      </c>
      <c r="B102" s="146"/>
      <c r="C102" s="146"/>
      <c r="D102" s="146"/>
      <c r="E102" s="146"/>
      <c r="F102" s="146"/>
      <c r="G102" s="146"/>
      <c r="H102" s="146">
        <v>131.93000000000029</v>
      </c>
      <c r="I102" s="146"/>
      <c r="J102" s="146"/>
      <c r="K102" s="146"/>
      <c r="L102" s="146"/>
      <c r="M102" s="146"/>
      <c r="N102" s="146">
        <v>38.67</v>
      </c>
      <c r="O102" s="146"/>
      <c r="P102" s="146">
        <f t="shared" si="38"/>
        <v>1400</v>
      </c>
      <c r="Q102" s="146"/>
      <c r="R102" s="146"/>
      <c r="S102" s="146"/>
      <c r="T102" s="146"/>
      <c r="U102" s="146"/>
      <c r="V102" s="146">
        <v>0</v>
      </c>
      <c r="W102" s="146"/>
      <c r="X102" s="146"/>
      <c r="Y102" s="146"/>
      <c r="Z102" s="146"/>
      <c r="AA102" s="146"/>
      <c r="AB102" s="146">
        <v>15.010000000000218</v>
      </c>
      <c r="AC102" s="146"/>
      <c r="AD102" s="146"/>
      <c r="AE102" s="146"/>
      <c r="AF102" s="146"/>
      <c r="AG102" s="146"/>
      <c r="AH102" s="146"/>
      <c r="AI102" s="146">
        <v>33.760000000000218</v>
      </c>
      <c r="AJ102" s="146"/>
      <c r="AK102" s="146"/>
      <c r="AL102" s="146"/>
      <c r="AM102" s="146"/>
      <c r="AN102" s="146"/>
      <c r="AO102" s="146">
        <v>0</v>
      </c>
      <c r="AP102" s="146"/>
      <c r="AQ102" s="146"/>
      <c r="AR102" s="146"/>
      <c r="AS102" s="146">
        <v>0</v>
      </c>
      <c r="AT102" s="146"/>
      <c r="AU102" s="146"/>
      <c r="AV102" s="146"/>
      <c r="AW102" s="146">
        <v>165.57999999999993</v>
      </c>
      <c r="AX102" s="146"/>
      <c r="AY102" s="146"/>
      <c r="AZ102" s="146"/>
      <c r="BA102" s="146">
        <v>36.239999999999782</v>
      </c>
      <c r="BB102" s="146"/>
      <c r="BC102" s="146"/>
      <c r="BD102" s="146"/>
      <c r="BE102" s="146">
        <v>171.80000000000018</v>
      </c>
      <c r="BF102" s="146"/>
      <c r="BG102" s="146"/>
      <c r="BH102" s="146"/>
      <c r="BI102" s="146">
        <v>34.760000000000218</v>
      </c>
      <c r="BJ102" s="146"/>
      <c r="BK102" s="146"/>
      <c r="BL102" s="146"/>
    </row>
    <row r="103" spans="1:64" x14ac:dyDescent="0.25">
      <c r="A103" s="146">
        <v>165.48999999999978</v>
      </c>
      <c r="B103" s="146"/>
      <c r="C103" s="146"/>
      <c r="D103" s="146"/>
      <c r="E103" s="146"/>
      <c r="F103" s="146"/>
      <c r="G103" s="146"/>
      <c r="H103" s="146">
        <v>136.89000000000033</v>
      </c>
      <c r="I103" s="146"/>
      <c r="J103" s="146"/>
      <c r="K103" s="146"/>
      <c r="L103" s="146"/>
      <c r="M103" s="146"/>
      <c r="N103" s="146">
        <v>38.76</v>
      </c>
      <c r="O103" s="146"/>
      <c r="P103" s="146">
        <f t="shared" si="38"/>
        <v>1450</v>
      </c>
      <c r="Q103" s="146"/>
      <c r="R103" s="146"/>
      <c r="S103" s="146"/>
      <c r="T103" s="146"/>
      <c r="U103" s="146"/>
      <c r="V103" s="146">
        <v>0</v>
      </c>
      <c r="W103" s="146"/>
      <c r="X103" s="146"/>
      <c r="Y103" s="146"/>
      <c r="Z103" s="146"/>
      <c r="AA103" s="146"/>
      <c r="AB103" s="146">
        <v>21.710000000000036</v>
      </c>
      <c r="AC103" s="146"/>
      <c r="AD103" s="146"/>
      <c r="AE103" s="146"/>
      <c r="AF103" s="146"/>
      <c r="AG103" s="146"/>
      <c r="AH103" s="146"/>
      <c r="AI103" s="146">
        <v>34.130000000000109</v>
      </c>
      <c r="AJ103" s="146"/>
      <c r="AK103" s="146"/>
      <c r="AL103" s="146"/>
      <c r="AM103" s="146"/>
      <c r="AN103" s="146"/>
      <c r="AO103" s="146">
        <v>0</v>
      </c>
      <c r="AP103" s="146"/>
      <c r="AQ103" s="146"/>
      <c r="AR103" s="146"/>
      <c r="AS103" s="146">
        <v>0</v>
      </c>
      <c r="AT103" s="146"/>
      <c r="AU103" s="146"/>
      <c r="AV103" s="146"/>
      <c r="AW103" s="146">
        <v>177.46000000000004</v>
      </c>
      <c r="AX103" s="146"/>
      <c r="AY103" s="146"/>
      <c r="AZ103" s="146"/>
      <c r="BA103" s="146">
        <v>36.239999999999782</v>
      </c>
      <c r="BB103" s="146"/>
      <c r="BC103" s="146"/>
      <c r="BD103" s="146"/>
      <c r="BE103" s="146">
        <v>176.38000000000011</v>
      </c>
      <c r="BF103" s="146"/>
      <c r="BG103" s="146"/>
      <c r="BH103" s="146"/>
      <c r="BI103" s="146">
        <v>42.880000000000109</v>
      </c>
      <c r="BJ103" s="146"/>
      <c r="BK103" s="146"/>
      <c r="BL103" s="146"/>
    </row>
    <row r="104" spans="1:64" x14ac:dyDescent="0.25">
      <c r="A104" s="146">
        <v>169.52999999999975</v>
      </c>
      <c r="B104" s="146"/>
      <c r="C104" s="146"/>
      <c r="D104" s="146"/>
      <c r="E104" s="146"/>
      <c r="F104" s="146"/>
      <c r="G104" s="146"/>
      <c r="H104" s="146">
        <v>143.04</v>
      </c>
      <c r="I104" s="146"/>
      <c r="J104" s="146"/>
      <c r="K104" s="146"/>
      <c r="L104" s="146"/>
      <c r="M104" s="146"/>
      <c r="N104" s="146">
        <v>51.680000000000291</v>
      </c>
      <c r="O104" s="146"/>
      <c r="P104" s="146">
        <f t="shared" si="38"/>
        <v>1500</v>
      </c>
      <c r="Q104" s="146"/>
      <c r="R104" s="146"/>
      <c r="S104" s="146"/>
      <c r="T104" s="146"/>
      <c r="U104" s="146"/>
      <c r="V104" s="146">
        <v>7.92</v>
      </c>
      <c r="W104" s="146"/>
      <c r="X104" s="146"/>
      <c r="Y104" s="146"/>
      <c r="Z104" s="146"/>
      <c r="AA104" s="146"/>
      <c r="AB104" s="146">
        <v>29.409999999999854</v>
      </c>
      <c r="AC104" s="146"/>
      <c r="AD104" s="146"/>
      <c r="AE104" s="146"/>
      <c r="AF104" s="146"/>
      <c r="AG104" s="146"/>
      <c r="AH104" s="146"/>
      <c r="AI104" s="146">
        <v>36.989999999999782</v>
      </c>
      <c r="AJ104" s="146"/>
      <c r="AK104" s="146"/>
      <c r="AL104" s="146"/>
      <c r="AM104" s="146"/>
      <c r="AN104" s="146"/>
      <c r="AO104" s="146">
        <v>0</v>
      </c>
      <c r="AP104" s="146"/>
      <c r="AQ104" s="146"/>
      <c r="AR104" s="146"/>
      <c r="AS104" s="146">
        <v>0</v>
      </c>
      <c r="AT104" s="146"/>
      <c r="AU104" s="146"/>
      <c r="AV104" s="146"/>
      <c r="AW104" s="146">
        <v>182.73999999999978</v>
      </c>
      <c r="AX104" s="146"/>
      <c r="AY104" s="146"/>
      <c r="AZ104" s="146"/>
      <c r="BA104" s="146">
        <v>36.399999999999636</v>
      </c>
      <c r="BB104" s="146"/>
      <c r="BC104" s="146"/>
      <c r="BD104" s="146"/>
      <c r="BE104" s="146">
        <v>184.38000000000011</v>
      </c>
      <c r="BF104" s="146"/>
      <c r="BG104" s="146"/>
      <c r="BH104" s="146"/>
      <c r="BI104" s="146">
        <v>49.619999999999891</v>
      </c>
      <c r="BJ104" s="146"/>
      <c r="BK104" s="146"/>
      <c r="BL104" s="146"/>
    </row>
    <row r="105" spans="1:64" x14ac:dyDescent="0.25">
      <c r="A105" s="146">
        <v>170.02</v>
      </c>
      <c r="B105" s="146"/>
      <c r="C105" s="146"/>
      <c r="D105" s="146"/>
      <c r="E105" s="146"/>
      <c r="F105" s="146"/>
      <c r="G105" s="146"/>
      <c r="H105" s="146">
        <v>145.21000000000004</v>
      </c>
      <c r="I105" s="146"/>
      <c r="J105" s="146"/>
      <c r="K105" s="146"/>
      <c r="L105" s="146"/>
      <c r="M105" s="146"/>
      <c r="N105" s="146">
        <v>64.539999999999964</v>
      </c>
      <c r="O105" s="146"/>
      <c r="P105" s="146">
        <f t="shared" si="38"/>
        <v>1550</v>
      </c>
      <c r="Q105" s="146"/>
      <c r="R105" s="146"/>
      <c r="S105" s="146"/>
      <c r="T105" s="146"/>
      <c r="U105" s="146"/>
      <c r="V105" s="146">
        <v>30.87</v>
      </c>
      <c r="W105" s="146"/>
      <c r="X105" s="146"/>
      <c r="Y105" s="146"/>
      <c r="Z105" s="146"/>
      <c r="AA105" s="146"/>
      <c r="AB105" s="146">
        <v>33.739999999999782</v>
      </c>
      <c r="AC105" s="146"/>
      <c r="AD105" s="146"/>
      <c r="AE105" s="146"/>
      <c r="AF105" s="146"/>
      <c r="AG105" s="146"/>
      <c r="AH105" s="146"/>
      <c r="AI105" s="146">
        <v>39.619999999999891</v>
      </c>
      <c r="AJ105" s="146"/>
      <c r="AK105" s="146"/>
      <c r="AL105" s="146"/>
      <c r="AM105" s="146"/>
      <c r="AN105" s="146"/>
      <c r="AO105" s="146">
        <v>24.109999999999673</v>
      </c>
      <c r="AP105" s="146"/>
      <c r="AQ105" s="146"/>
      <c r="AR105" s="146"/>
      <c r="AS105" s="146">
        <v>0</v>
      </c>
      <c r="AT105" s="146"/>
      <c r="AU105" s="146"/>
      <c r="AV105" s="146"/>
      <c r="AW105" s="146">
        <v>240.14000000000033</v>
      </c>
      <c r="AX105" s="146"/>
      <c r="AY105" s="146"/>
      <c r="AZ105" s="146"/>
      <c r="BA105" s="146">
        <v>39.979999999999563</v>
      </c>
      <c r="BB105" s="146"/>
      <c r="BC105" s="146"/>
      <c r="BD105" s="146"/>
      <c r="BE105" s="146">
        <v>191.03999999999996</v>
      </c>
      <c r="BF105" s="146"/>
      <c r="BG105" s="146"/>
      <c r="BH105" s="146"/>
      <c r="BI105" s="146">
        <v>64.800000000000182</v>
      </c>
      <c r="BJ105" s="146"/>
      <c r="BK105" s="146"/>
      <c r="BL105" s="146"/>
    </row>
    <row r="106" spans="1:64" x14ac:dyDescent="0.25">
      <c r="A106" s="146">
        <v>170.63000000000011</v>
      </c>
      <c r="B106" s="146"/>
      <c r="C106" s="146"/>
      <c r="D106" s="146"/>
      <c r="E106" s="146"/>
      <c r="F106" s="146"/>
      <c r="G106" s="146"/>
      <c r="H106" s="146">
        <v>157.77000000000001</v>
      </c>
      <c r="I106" s="146"/>
      <c r="J106" s="146"/>
      <c r="K106" s="146"/>
      <c r="L106" s="146"/>
      <c r="M106" s="146"/>
      <c r="N106" s="146">
        <v>94.600000000000364</v>
      </c>
      <c r="O106" s="146"/>
      <c r="P106" s="146">
        <f t="shared" si="38"/>
        <v>1600</v>
      </c>
      <c r="Q106" s="146"/>
      <c r="R106" s="146"/>
      <c r="S106" s="146"/>
      <c r="T106" s="146"/>
      <c r="U106" s="146"/>
      <c r="V106" s="146">
        <v>33.829999999999927</v>
      </c>
      <c r="W106" s="146"/>
      <c r="X106" s="146"/>
      <c r="Y106" s="146"/>
      <c r="Z106" s="146"/>
      <c r="AA106" s="146"/>
      <c r="AB106" s="146">
        <v>34.600000000000364</v>
      </c>
      <c r="AC106" s="146"/>
      <c r="AD106" s="146"/>
      <c r="AE106" s="146"/>
      <c r="AF106" s="146"/>
      <c r="AG106" s="146"/>
      <c r="AH106" s="146"/>
      <c r="AI106" s="146">
        <v>39.619999999999891</v>
      </c>
      <c r="AJ106" s="146"/>
      <c r="AK106" s="146"/>
      <c r="AL106" s="146"/>
      <c r="AM106" s="146"/>
      <c r="AN106" s="146"/>
      <c r="AO106" s="146">
        <v>36.739999999999782</v>
      </c>
      <c r="AP106" s="146"/>
      <c r="AQ106" s="146"/>
      <c r="AR106" s="146"/>
      <c r="AS106" s="146">
        <v>0</v>
      </c>
      <c r="AT106" s="146"/>
      <c r="AU106" s="146"/>
      <c r="AV106" s="146"/>
      <c r="AW106" s="146">
        <v>247.57999999999993</v>
      </c>
      <c r="AX106" s="146"/>
      <c r="AY106" s="146"/>
      <c r="AZ106" s="146"/>
      <c r="BA106" s="146">
        <v>41.619999999999891</v>
      </c>
      <c r="BB106" s="146"/>
      <c r="BC106" s="146"/>
      <c r="BD106" s="146"/>
      <c r="BE106" s="146">
        <v>191.03999999999996</v>
      </c>
      <c r="BF106" s="146"/>
      <c r="BG106" s="146"/>
      <c r="BH106" s="146"/>
      <c r="BI106" s="146">
        <v>65.899999999999636</v>
      </c>
      <c r="BJ106" s="146"/>
      <c r="BK106" s="146"/>
      <c r="BL106" s="146"/>
    </row>
    <row r="107" spans="1:64" x14ac:dyDescent="0.25">
      <c r="A107" s="146">
        <v>175.87</v>
      </c>
      <c r="B107" s="146"/>
      <c r="C107" s="146"/>
      <c r="D107" s="146"/>
      <c r="E107" s="146"/>
      <c r="F107" s="146"/>
      <c r="G107" s="146"/>
      <c r="H107" s="146">
        <v>175.54</v>
      </c>
      <c r="I107" s="146"/>
      <c r="J107" s="146"/>
      <c r="K107" s="146"/>
      <c r="L107" s="146"/>
      <c r="M107" s="146"/>
      <c r="N107" s="146">
        <v>99.9399999999996</v>
      </c>
      <c r="O107" s="146"/>
      <c r="P107" s="146">
        <f t="shared" si="38"/>
        <v>1650</v>
      </c>
      <c r="Q107" s="146"/>
      <c r="R107" s="146"/>
      <c r="S107" s="146"/>
      <c r="T107" s="146"/>
      <c r="U107" s="146"/>
      <c r="V107" s="146">
        <v>42.409999999999854</v>
      </c>
      <c r="W107" s="146"/>
      <c r="X107" s="146"/>
      <c r="Y107" s="146"/>
      <c r="Z107" s="146"/>
      <c r="AA107" s="146"/>
      <c r="AB107" s="146">
        <v>34.770000000000437</v>
      </c>
      <c r="AC107" s="146"/>
      <c r="AD107" s="146"/>
      <c r="AE107" s="146"/>
      <c r="AF107" s="146"/>
      <c r="AG107" s="146"/>
      <c r="AH107" s="146"/>
      <c r="AI107" s="146">
        <v>44.989999999999782</v>
      </c>
      <c r="AJ107" s="146"/>
      <c r="AK107" s="146"/>
      <c r="AL107" s="146"/>
      <c r="AM107" s="146"/>
      <c r="AN107" s="146"/>
      <c r="AO107" s="146">
        <v>40.619999999999891</v>
      </c>
      <c r="AP107" s="146"/>
      <c r="AQ107" s="146"/>
      <c r="AR107" s="146"/>
      <c r="AS107" s="146">
        <v>1.8999999999996362</v>
      </c>
      <c r="AT107" s="146"/>
      <c r="AU107" s="146"/>
      <c r="AV107" s="146"/>
      <c r="AW107" s="146">
        <v>259.18000000000029</v>
      </c>
      <c r="AX107" s="146"/>
      <c r="AY107" s="146"/>
      <c r="AZ107" s="146"/>
      <c r="BA107" s="146">
        <v>65.899999999999636</v>
      </c>
      <c r="BB107" s="146"/>
      <c r="BC107" s="146"/>
      <c r="BD107" s="146"/>
      <c r="BE107" s="146">
        <v>192</v>
      </c>
      <c r="BF107" s="146"/>
      <c r="BG107" s="146"/>
      <c r="BH107" s="146"/>
      <c r="BI107" s="146">
        <v>68.119999999999891</v>
      </c>
      <c r="BJ107" s="146"/>
      <c r="BK107" s="146"/>
      <c r="BL107" s="146"/>
    </row>
    <row r="108" spans="1:64" x14ac:dyDescent="0.25">
      <c r="A108" s="146">
        <v>179.34</v>
      </c>
      <c r="B108" s="146"/>
      <c r="C108" s="146"/>
      <c r="D108" s="146"/>
      <c r="E108" s="146"/>
      <c r="F108" s="146"/>
      <c r="G108" s="146"/>
      <c r="H108" s="146">
        <v>186.1899999999996</v>
      </c>
      <c r="I108" s="146"/>
      <c r="J108" s="146"/>
      <c r="K108" s="146"/>
      <c r="L108" s="146"/>
      <c r="M108" s="146"/>
      <c r="N108" s="146">
        <v>99.9399999999996</v>
      </c>
      <c r="O108" s="146"/>
      <c r="P108" s="146">
        <f t="shared" si="38"/>
        <v>1700</v>
      </c>
      <c r="Q108" s="146"/>
      <c r="R108" s="146"/>
      <c r="S108" s="146"/>
      <c r="T108" s="146"/>
      <c r="U108" s="146"/>
      <c r="V108" s="146">
        <v>64.300000000000182</v>
      </c>
      <c r="W108" s="146"/>
      <c r="X108" s="146"/>
      <c r="Y108" s="146"/>
      <c r="Z108" s="146"/>
      <c r="AA108" s="146"/>
      <c r="AB108" s="146">
        <v>36.680000000000291</v>
      </c>
      <c r="AC108" s="146"/>
      <c r="AD108" s="146"/>
      <c r="AE108" s="146"/>
      <c r="AF108" s="146"/>
      <c r="AG108" s="146"/>
      <c r="AH108" s="146"/>
      <c r="AI108" s="146">
        <v>51.6899999999996</v>
      </c>
      <c r="AJ108" s="146"/>
      <c r="AK108" s="146"/>
      <c r="AL108" s="146"/>
      <c r="AM108" s="146"/>
      <c r="AN108" s="146"/>
      <c r="AO108" s="146">
        <v>114.10000000000036</v>
      </c>
      <c r="AP108" s="146"/>
      <c r="AQ108" s="146"/>
      <c r="AR108" s="146"/>
      <c r="AS108" s="146">
        <v>5.3400000000001455</v>
      </c>
      <c r="AT108" s="146"/>
      <c r="AU108" s="146"/>
      <c r="AV108" s="146"/>
      <c r="AW108" s="146">
        <v>261.97999999999956</v>
      </c>
      <c r="AX108" s="146"/>
      <c r="AY108" s="146"/>
      <c r="AZ108" s="146"/>
      <c r="BA108" s="146">
        <v>67.300000000000182</v>
      </c>
      <c r="BB108" s="146"/>
      <c r="BC108" s="146"/>
      <c r="BD108" s="146"/>
      <c r="BE108" s="146">
        <v>202.80000000000018</v>
      </c>
      <c r="BF108" s="146"/>
      <c r="BG108" s="146"/>
      <c r="BH108" s="146"/>
      <c r="BI108" s="146">
        <v>99.899999999999636</v>
      </c>
      <c r="BJ108" s="146"/>
      <c r="BK108" s="146"/>
      <c r="BL108" s="146"/>
    </row>
    <row r="109" spans="1:64" x14ac:dyDescent="0.25">
      <c r="A109" s="146">
        <v>186.37</v>
      </c>
      <c r="B109" s="146"/>
      <c r="C109" s="146"/>
      <c r="D109" s="146"/>
      <c r="E109" s="146"/>
      <c r="F109" s="146"/>
      <c r="G109" s="146"/>
      <c r="H109" s="146">
        <v>193.82999999999993</v>
      </c>
      <c r="I109" s="146"/>
      <c r="J109" s="146"/>
      <c r="K109" s="146"/>
      <c r="L109" s="146"/>
      <c r="M109" s="146"/>
      <c r="N109" s="146">
        <v>100.03</v>
      </c>
      <c r="O109" s="146"/>
      <c r="P109" s="146">
        <f t="shared" si="38"/>
        <v>1750</v>
      </c>
      <c r="Q109" s="146"/>
      <c r="R109" s="146"/>
      <c r="S109" s="146"/>
      <c r="T109" s="146"/>
      <c r="U109" s="146"/>
      <c r="V109" s="146">
        <v>68.319999999999993</v>
      </c>
      <c r="W109" s="146"/>
      <c r="X109" s="146"/>
      <c r="Y109" s="146"/>
      <c r="Z109" s="146"/>
      <c r="AA109" s="146"/>
      <c r="AB109" s="146">
        <v>38.579999999999927</v>
      </c>
      <c r="AC109" s="146"/>
      <c r="AD109" s="146"/>
      <c r="AE109" s="146"/>
      <c r="AF109" s="146"/>
      <c r="AG109" s="146"/>
      <c r="AH109" s="146"/>
      <c r="AI109" s="146">
        <v>53.590000000000146</v>
      </c>
      <c r="AJ109" s="146"/>
      <c r="AK109" s="146"/>
      <c r="AL109" s="146"/>
      <c r="AM109" s="146"/>
      <c r="AN109" s="146"/>
      <c r="AO109" s="146">
        <v>115.6899999999996</v>
      </c>
      <c r="AP109" s="146"/>
      <c r="AQ109" s="146"/>
      <c r="AR109" s="146"/>
      <c r="AS109" s="146">
        <v>7.6000000000003638</v>
      </c>
      <c r="AT109" s="146"/>
      <c r="AU109" s="146"/>
      <c r="AV109" s="146"/>
      <c r="AW109" s="146">
        <v>276</v>
      </c>
      <c r="AX109" s="146"/>
      <c r="AY109" s="146"/>
      <c r="AZ109" s="146"/>
      <c r="BA109" s="146">
        <v>73.079999999999927</v>
      </c>
      <c r="BB109" s="146"/>
      <c r="BC109" s="146"/>
      <c r="BD109" s="146"/>
      <c r="BE109" s="146">
        <v>248.92000000000007</v>
      </c>
      <c r="BF109" s="146"/>
      <c r="BG109" s="146"/>
      <c r="BH109" s="146"/>
      <c r="BI109" s="146">
        <v>102</v>
      </c>
      <c r="BJ109" s="146"/>
      <c r="BK109" s="146"/>
      <c r="BL109" s="146"/>
    </row>
    <row r="110" spans="1:64" x14ac:dyDescent="0.25">
      <c r="A110" s="146">
        <v>188.29</v>
      </c>
      <c r="B110" s="146"/>
      <c r="C110" s="146"/>
      <c r="D110" s="146"/>
      <c r="E110" s="146"/>
      <c r="F110" s="146"/>
      <c r="G110" s="146"/>
      <c r="H110" s="146">
        <v>195.14999999999964</v>
      </c>
      <c r="I110" s="146"/>
      <c r="J110" s="146"/>
      <c r="K110" s="146"/>
      <c r="L110" s="146"/>
      <c r="M110" s="146"/>
      <c r="N110" s="146">
        <v>107.60000000000036</v>
      </c>
      <c r="O110" s="146"/>
      <c r="P110" s="146">
        <f t="shared" si="38"/>
        <v>1800</v>
      </c>
      <c r="Q110" s="146"/>
      <c r="R110" s="146"/>
      <c r="S110" s="146"/>
      <c r="T110" s="146"/>
      <c r="U110" s="146"/>
      <c r="V110" s="146">
        <v>80.800000000000182</v>
      </c>
      <c r="W110" s="146"/>
      <c r="X110" s="146"/>
      <c r="Y110" s="146"/>
      <c r="Z110" s="146"/>
      <c r="AA110" s="146"/>
      <c r="AB110" s="146">
        <v>39.340000000000146</v>
      </c>
      <c r="AC110" s="146"/>
      <c r="AD110" s="146"/>
      <c r="AE110" s="146"/>
      <c r="AF110" s="146"/>
      <c r="AG110" s="146"/>
      <c r="AH110" s="146"/>
      <c r="AI110" s="146">
        <v>77.069999999999709</v>
      </c>
      <c r="AJ110" s="146"/>
      <c r="AK110" s="146"/>
      <c r="AL110" s="146"/>
      <c r="AM110" s="146"/>
      <c r="AN110" s="146"/>
      <c r="AO110" s="146">
        <v>142.84000000000015</v>
      </c>
      <c r="AP110" s="146"/>
      <c r="AQ110" s="146"/>
      <c r="AR110" s="146"/>
      <c r="AS110" s="146">
        <v>10.760000000000218</v>
      </c>
      <c r="AT110" s="146"/>
      <c r="AU110" s="146"/>
      <c r="AV110" s="146"/>
      <c r="AW110" s="146">
        <v>284.07999999999993</v>
      </c>
      <c r="AX110" s="146"/>
      <c r="AY110" s="146"/>
      <c r="AZ110" s="146"/>
      <c r="BA110" s="146">
        <v>112.34000000000015</v>
      </c>
      <c r="BB110" s="146"/>
      <c r="BC110" s="146"/>
      <c r="BD110" s="146"/>
      <c r="BE110" s="146">
        <v>254.34000000000015</v>
      </c>
      <c r="BF110" s="146"/>
      <c r="BG110" s="146"/>
      <c r="BH110" s="146"/>
      <c r="BI110" s="146">
        <v>109.76000000000022</v>
      </c>
      <c r="BJ110" s="146"/>
      <c r="BK110" s="146"/>
      <c r="BL110" s="146"/>
    </row>
    <row r="111" spans="1:64" x14ac:dyDescent="0.25">
      <c r="A111" s="146">
        <v>200.72999999999956</v>
      </c>
      <c r="B111" s="146"/>
      <c r="C111" s="146"/>
      <c r="D111" s="146"/>
      <c r="E111" s="146"/>
      <c r="F111" s="146"/>
      <c r="G111" s="146"/>
      <c r="H111" s="146">
        <v>198.92</v>
      </c>
      <c r="I111" s="146"/>
      <c r="J111" s="146"/>
      <c r="K111" s="146"/>
      <c r="L111" s="146"/>
      <c r="M111" s="146"/>
      <c r="N111" s="146">
        <v>108.97999999999956</v>
      </c>
      <c r="O111" s="146"/>
      <c r="P111" s="146">
        <f t="shared" si="38"/>
        <v>1850</v>
      </c>
      <c r="Q111" s="146"/>
      <c r="R111" s="146"/>
      <c r="S111" s="146"/>
      <c r="T111" s="146"/>
      <c r="U111" s="146"/>
      <c r="V111" s="146">
        <v>87.26</v>
      </c>
      <c r="W111" s="146"/>
      <c r="X111" s="146"/>
      <c r="Y111" s="146"/>
      <c r="Z111" s="146"/>
      <c r="AA111" s="146"/>
      <c r="AB111" s="146">
        <v>67.380000000000109</v>
      </c>
      <c r="AC111" s="146"/>
      <c r="AD111" s="146"/>
      <c r="AE111" s="146"/>
      <c r="AF111" s="146"/>
      <c r="AG111" s="146"/>
      <c r="AH111" s="146"/>
      <c r="AI111" s="146">
        <v>80.159999999999854</v>
      </c>
      <c r="AJ111" s="146"/>
      <c r="AK111" s="146"/>
      <c r="AL111" s="146"/>
      <c r="AM111" s="146"/>
      <c r="AN111" s="146"/>
      <c r="AO111" s="146">
        <v>148.52000000000044</v>
      </c>
      <c r="AP111" s="146"/>
      <c r="AQ111" s="146"/>
      <c r="AR111" s="146"/>
      <c r="AS111" s="146">
        <v>27.670000000000073</v>
      </c>
      <c r="AT111" s="146"/>
      <c r="AU111" s="146"/>
      <c r="AV111" s="146"/>
      <c r="AW111" s="146">
        <v>284.64000000000033</v>
      </c>
      <c r="AX111" s="146"/>
      <c r="AY111" s="146"/>
      <c r="AZ111" s="146"/>
      <c r="BA111" s="146">
        <v>113.34000000000015</v>
      </c>
      <c r="BB111" s="146"/>
      <c r="BC111" s="146"/>
      <c r="BD111" s="146"/>
      <c r="BE111" s="146">
        <v>257.19999999999982</v>
      </c>
      <c r="BF111" s="146"/>
      <c r="BG111" s="146"/>
      <c r="BH111" s="146"/>
      <c r="BI111" s="146">
        <v>111</v>
      </c>
      <c r="BJ111" s="146"/>
      <c r="BK111" s="146"/>
      <c r="BL111" s="146"/>
    </row>
    <row r="112" spans="1:64" x14ac:dyDescent="0.25">
      <c r="A112" s="146">
        <v>218.7</v>
      </c>
      <c r="B112" s="146"/>
      <c r="C112" s="146"/>
      <c r="D112" s="146"/>
      <c r="E112" s="146"/>
      <c r="F112" s="146"/>
      <c r="G112" s="146"/>
      <c r="H112" s="146">
        <v>205.52999999999975</v>
      </c>
      <c r="I112" s="146"/>
      <c r="J112" s="146"/>
      <c r="K112" s="146"/>
      <c r="L112" s="146"/>
      <c r="M112" s="146"/>
      <c r="N112" s="146">
        <v>116.68000000000029</v>
      </c>
      <c r="O112" s="146"/>
      <c r="P112" s="146">
        <f t="shared" si="38"/>
        <v>1900</v>
      </c>
      <c r="Q112" s="146"/>
      <c r="R112" s="146"/>
      <c r="S112" s="146"/>
      <c r="T112" s="146"/>
      <c r="U112" s="146"/>
      <c r="V112" s="146">
        <v>99.72</v>
      </c>
      <c r="W112" s="146"/>
      <c r="X112" s="146"/>
      <c r="Y112" s="146"/>
      <c r="Z112" s="146"/>
      <c r="AA112" s="146"/>
      <c r="AB112" s="146">
        <v>80.3100000000004</v>
      </c>
      <c r="AC112" s="146"/>
      <c r="AD112" s="146"/>
      <c r="AE112" s="146"/>
      <c r="AF112" s="146"/>
      <c r="AG112" s="146"/>
      <c r="AH112" s="146"/>
      <c r="AI112" s="146">
        <v>81.390000000000327</v>
      </c>
      <c r="AJ112" s="146"/>
      <c r="AK112" s="146"/>
      <c r="AL112" s="146"/>
      <c r="AM112" s="146"/>
      <c r="AN112" s="146"/>
      <c r="AO112" s="146">
        <v>157.78999999999996</v>
      </c>
      <c r="AP112" s="146"/>
      <c r="AQ112" s="146"/>
      <c r="AR112" s="146"/>
      <c r="AS112" s="146">
        <v>61.840000000000146</v>
      </c>
      <c r="AT112" s="146"/>
      <c r="AU112" s="146"/>
      <c r="AV112" s="146"/>
      <c r="AW112" s="146">
        <v>286.11999999999989</v>
      </c>
      <c r="AX112" s="146"/>
      <c r="AY112" s="146"/>
      <c r="AZ112" s="146"/>
      <c r="BA112" s="146">
        <v>115.77999999999975</v>
      </c>
      <c r="BB112" s="146"/>
      <c r="BC112" s="146"/>
      <c r="BD112" s="146"/>
      <c r="BE112" s="146">
        <v>259.76000000000022</v>
      </c>
      <c r="BF112" s="146"/>
      <c r="BG112" s="146"/>
      <c r="BH112" s="146"/>
      <c r="BI112" s="146">
        <v>112.10000000000036</v>
      </c>
      <c r="BJ112" s="146"/>
      <c r="BK112" s="146"/>
      <c r="BL112" s="146"/>
    </row>
    <row r="113" spans="1:64" x14ac:dyDescent="0.25">
      <c r="A113" s="146">
        <v>218.94999999999982</v>
      </c>
      <c r="B113" s="146"/>
      <c r="C113" s="146"/>
      <c r="D113" s="146"/>
      <c r="E113" s="146"/>
      <c r="F113" s="146"/>
      <c r="G113" s="146"/>
      <c r="H113" s="146">
        <v>219.78999999999996</v>
      </c>
      <c r="I113" s="146"/>
      <c r="J113" s="146"/>
      <c r="K113" s="146"/>
      <c r="L113" s="146"/>
      <c r="M113" s="146"/>
      <c r="N113" s="146">
        <v>140.72</v>
      </c>
      <c r="O113" s="146"/>
      <c r="P113" s="146"/>
      <c r="Q113" s="146"/>
      <c r="R113" s="146"/>
      <c r="S113" s="146"/>
      <c r="T113" s="146"/>
      <c r="U113" s="146"/>
      <c r="V113" s="146">
        <v>126.06999999999971</v>
      </c>
      <c r="W113" s="146"/>
      <c r="X113" s="146"/>
      <c r="Y113" s="146"/>
      <c r="Z113" s="146"/>
      <c r="AA113" s="146"/>
      <c r="AB113" s="146">
        <v>84.83</v>
      </c>
      <c r="AC113" s="146"/>
      <c r="AD113" s="146"/>
      <c r="AE113" s="146"/>
      <c r="AF113" s="146"/>
      <c r="AG113" s="146"/>
      <c r="AH113" s="146"/>
      <c r="AI113" s="146">
        <v>83.270000000000437</v>
      </c>
      <c r="AJ113" s="146"/>
      <c r="AK113" s="146"/>
      <c r="AL113" s="146"/>
      <c r="AM113" s="146"/>
      <c r="AN113" s="146"/>
      <c r="AO113" s="146">
        <v>173.53999999999996</v>
      </c>
      <c r="AP113" s="146"/>
      <c r="AQ113" s="146"/>
      <c r="AR113" s="146"/>
      <c r="AS113" s="146">
        <v>80.619999999999891</v>
      </c>
      <c r="AT113" s="146"/>
      <c r="AU113" s="146"/>
      <c r="AV113" s="146"/>
      <c r="AW113" s="146">
        <v>290.52000000000044</v>
      </c>
      <c r="AX113" s="146"/>
      <c r="AY113" s="146"/>
      <c r="AZ113" s="146"/>
      <c r="BA113" s="146">
        <v>130.57999999999993</v>
      </c>
      <c r="BB113" s="146"/>
      <c r="BC113" s="146"/>
      <c r="BD113" s="146"/>
      <c r="BE113" s="146">
        <v>275.38000000000011</v>
      </c>
      <c r="BF113" s="146"/>
      <c r="BG113" s="146"/>
      <c r="BH113" s="146"/>
      <c r="BI113" s="146">
        <v>131.07999999999993</v>
      </c>
      <c r="BJ113" s="146"/>
      <c r="BK113" s="146"/>
      <c r="BL113" s="146"/>
    </row>
    <row r="114" spans="1:64" x14ac:dyDescent="0.25">
      <c r="A114" s="146">
        <v>225.48999999999978</v>
      </c>
      <c r="B114" s="146"/>
      <c r="C114" s="146"/>
      <c r="D114" s="146"/>
      <c r="E114" s="146"/>
      <c r="F114" s="146"/>
      <c r="G114" s="146"/>
      <c r="H114" s="146">
        <v>224.40999999999985</v>
      </c>
      <c r="I114" s="146"/>
      <c r="J114" s="146"/>
      <c r="K114" s="146"/>
      <c r="L114" s="146"/>
      <c r="M114" s="146"/>
      <c r="N114" s="146">
        <v>170.56999999999971</v>
      </c>
      <c r="O114" s="146"/>
      <c r="P114" s="146"/>
      <c r="Q114" s="146"/>
      <c r="R114" s="146"/>
      <c r="S114" s="146"/>
      <c r="T114" s="146"/>
      <c r="U114" s="146"/>
      <c r="V114" s="146">
        <v>139.07999999999993</v>
      </c>
      <c r="W114" s="146"/>
      <c r="X114" s="146"/>
      <c r="Y114" s="146"/>
      <c r="Z114" s="146"/>
      <c r="AA114" s="146"/>
      <c r="AB114" s="146">
        <v>113.17000000000007</v>
      </c>
      <c r="AC114" s="146"/>
      <c r="AD114" s="146"/>
      <c r="AE114" s="146"/>
      <c r="AF114" s="146"/>
      <c r="AG114" s="146"/>
      <c r="AH114" s="146"/>
      <c r="AI114" s="146">
        <v>99.630000000000109</v>
      </c>
      <c r="AJ114" s="146"/>
      <c r="AK114" s="146"/>
      <c r="AL114" s="146"/>
      <c r="AM114" s="146"/>
      <c r="AN114" s="146"/>
      <c r="AO114" s="146">
        <v>191.31999999999971</v>
      </c>
      <c r="AP114" s="146"/>
      <c r="AQ114" s="146"/>
      <c r="AR114" s="146"/>
      <c r="AS114" s="146">
        <v>95.5</v>
      </c>
      <c r="AT114" s="146"/>
      <c r="AU114" s="146"/>
      <c r="AV114" s="146"/>
      <c r="AW114" s="146">
        <v>292.27999999999975</v>
      </c>
      <c r="AX114" s="146"/>
      <c r="AY114" s="146"/>
      <c r="AZ114" s="146"/>
      <c r="BA114" s="146">
        <v>149.88000000000011</v>
      </c>
      <c r="BB114" s="146"/>
      <c r="BC114" s="146"/>
      <c r="BD114" s="146"/>
      <c r="BE114" s="146">
        <v>280.60000000000036</v>
      </c>
      <c r="BF114" s="146"/>
      <c r="BG114" s="146"/>
      <c r="BH114" s="146"/>
      <c r="BI114" s="146">
        <v>145.15999999999985</v>
      </c>
      <c r="BJ114" s="146"/>
      <c r="BK114" s="146"/>
      <c r="BL114" s="146"/>
    </row>
    <row r="115" spans="1:64" x14ac:dyDescent="0.25">
      <c r="A115" s="146">
        <v>229.86</v>
      </c>
      <c r="B115" s="146"/>
      <c r="C115" s="146"/>
      <c r="D115" s="146"/>
      <c r="E115" s="146"/>
      <c r="F115" s="146"/>
      <c r="G115" s="146"/>
      <c r="H115" s="146">
        <v>236.51000000000022</v>
      </c>
      <c r="I115" s="146"/>
      <c r="J115" s="146"/>
      <c r="K115" s="146"/>
      <c r="L115" s="146"/>
      <c r="M115" s="146"/>
      <c r="N115" s="146">
        <v>183.79</v>
      </c>
      <c r="O115" s="146"/>
      <c r="P115" s="146"/>
      <c r="Q115" s="146"/>
      <c r="R115" s="146"/>
      <c r="S115" s="146"/>
      <c r="T115" s="146"/>
      <c r="U115" s="146"/>
      <c r="V115" s="146">
        <v>155.85000000000036</v>
      </c>
      <c r="W115" s="146"/>
      <c r="X115" s="146"/>
      <c r="Y115" s="146"/>
      <c r="Z115" s="146"/>
      <c r="AA115" s="146"/>
      <c r="AB115" s="146">
        <v>128.53</v>
      </c>
      <c r="AC115" s="146"/>
      <c r="AD115" s="146"/>
      <c r="AE115" s="146"/>
      <c r="AF115" s="146"/>
      <c r="AG115" s="146"/>
      <c r="AH115" s="146"/>
      <c r="AI115" s="146">
        <v>118.3100000000004</v>
      </c>
      <c r="AJ115" s="146"/>
      <c r="AK115" s="146"/>
      <c r="AL115" s="146"/>
      <c r="AM115" s="146"/>
      <c r="AN115" s="146"/>
      <c r="AO115" s="146">
        <v>209.36999999999989</v>
      </c>
      <c r="AP115" s="146"/>
      <c r="AQ115" s="146"/>
      <c r="AR115" s="146"/>
      <c r="AS115" s="146">
        <v>99.109999999999673</v>
      </c>
      <c r="AT115" s="146"/>
      <c r="AU115" s="146"/>
      <c r="AV115" s="146"/>
      <c r="AW115" s="146">
        <v>294.84000000000015</v>
      </c>
      <c r="AX115" s="146"/>
      <c r="AY115" s="146"/>
      <c r="AZ115" s="146"/>
      <c r="BA115" s="146">
        <v>164.84000000000015</v>
      </c>
      <c r="BB115" s="146"/>
      <c r="BC115" s="146"/>
      <c r="BD115" s="146"/>
      <c r="BE115" s="146">
        <v>287.61999999999989</v>
      </c>
      <c r="BF115" s="146"/>
      <c r="BG115" s="146"/>
      <c r="BH115" s="146"/>
      <c r="BI115" s="146">
        <v>168.72000000000025</v>
      </c>
      <c r="BJ115" s="146"/>
      <c r="BK115" s="146"/>
      <c r="BL115" s="146"/>
    </row>
    <row r="116" spans="1:64" x14ac:dyDescent="0.25">
      <c r="A116" s="146">
        <v>230.13000000000011</v>
      </c>
      <c r="B116" s="146"/>
      <c r="C116" s="146"/>
      <c r="D116" s="146"/>
      <c r="E116" s="146"/>
      <c r="F116" s="146"/>
      <c r="G116" s="146"/>
      <c r="H116" s="146">
        <v>239.66</v>
      </c>
      <c r="I116" s="146"/>
      <c r="J116" s="146"/>
      <c r="K116" s="146"/>
      <c r="L116" s="146"/>
      <c r="M116" s="146"/>
      <c r="N116" s="146">
        <v>201.25</v>
      </c>
      <c r="O116" s="146"/>
      <c r="P116" s="146"/>
      <c r="Q116" s="146"/>
      <c r="R116" s="146"/>
      <c r="S116" s="146"/>
      <c r="T116" s="146"/>
      <c r="U116" s="146"/>
      <c r="V116" s="146">
        <v>157.47999999999956</v>
      </c>
      <c r="W116" s="146"/>
      <c r="X116" s="146"/>
      <c r="Y116" s="146"/>
      <c r="Z116" s="146"/>
      <c r="AA116" s="146"/>
      <c r="AB116" s="146">
        <v>130.25</v>
      </c>
      <c r="AC116" s="146"/>
      <c r="AD116" s="146"/>
      <c r="AE116" s="146"/>
      <c r="AF116" s="146"/>
      <c r="AG116" s="146"/>
      <c r="AH116" s="146"/>
      <c r="AI116" s="146">
        <v>123.85000000000036</v>
      </c>
      <c r="AJ116" s="146"/>
      <c r="AK116" s="146"/>
      <c r="AL116" s="146"/>
      <c r="AM116" s="146"/>
      <c r="AN116" s="146"/>
      <c r="AO116" s="146">
        <v>217.85999999999967</v>
      </c>
      <c r="AP116" s="146"/>
      <c r="AQ116" s="146"/>
      <c r="AR116" s="146"/>
      <c r="AS116" s="146">
        <v>104.06999999999971</v>
      </c>
      <c r="AT116" s="146"/>
      <c r="AU116" s="146"/>
      <c r="AV116" s="146"/>
      <c r="AW116" s="146">
        <v>301.88000000000011</v>
      </c>
      <c r="AX116" s="146"/>
      <c r="AY116" s="146"/>
      <c r="AZ116" s="146"/>
      <c r="BA116" s="146">
        <v>168.14000000000033</v>
      </c>
      <c r="BB116" s="146"/>
      <c r="BC116" s="146"/>
      <c r="BD116" s="146"/>
      <c r="BE116" s="146">
        <v>291.38000000000011</v>
      </c>
      <c r="BF116" s="146"/>
      <c r="BG116" s="146"/>
      <c r="BH116" s="146"/>
      <c r="BI116" s="146">
        <v>168.72000000000025</v>
      </c>
      <c r="BJ116" s="146"/>
      <c r="BK116" s="146"/>
      <c r="BL116" s="146"/>
    </row>
    <row r="117" spans="1:64" x14ac:dyDescent="0.25">
      <c r="A117" s="146">
        <v>244.10999999999967</v>
      </c>
      <c r="B117" s="146"/>
      <c r="C117" s="146"/>
      <c r="D117" s="146"/>
      <c r="E117" s="146"/>
      <c r="F117" s="146"/>
      <c r="G117" s="146"/>
      <c r="H117" s="146">
        <v>265.48</v>
      </c>
      <c r="I117" s="146"/>
      <c r="J117" s="146"/>
      <c r="K117" s="146"/>
      <c r="L117" s="146"/>
      <c r="M117" s="146"/>
      <c r="N117" s="146">
        <v>201.25</v>
      </c>
      <c r="O117" s="146"/>
      <c r="P117" s="146"/>
      <c r="Q117" s="146"/>
      <c r="R117" s="146"/>
      <c r="S117" s="146"/>
      <c r="T117" s="146"/>
      <c r="U117" s="146"/>
      <c r="V117" s="146">
        <v>169.19999999999982</v>
      </c>
      <c r="W117" s="146"/>
      <c r="X117" s="146"/>
      <c r="Y117" s="146"/>
      <c r="Z117" s="146"/>
      <c r="AA117" s="146"/>
      <c r="AB117" s="146">
        <v>145.35000000000036</v>
      </c>
      <c r="AC117" s="146"/>
      <c r="AD117" s="146"/>
      <c r="AE117" s="146"/>
      <c r="AF117" s="146"/>
      <c r="AG117" s="146"/>
      <c r="AH117" s="146"/>
      <c r="AI117" s="146">
        <v>126.06999999999971</v>
      </c>
      <c r="AJ117" s="146"/>
      <c r="AK117" s="146"/>
      <c r="AL117" s="146"/>
      <c r="AM117" s="146"/>
      <c r="AN117" s="146"/>
      <c r="AO117" s="146">
        <v>268.88000000000011</v>
      </c>
      <c r="AP117" s="146"/>
      <c r="AQ117" s="146"/>
      <c r="AR117" s="146"/>
      <c r="AS117" s="146">
        <v>109.10000000000036</v>
      </c>
      <c r="AT117" s="146"/>
      <c r="AU117" s="146"/>
      <c r="AV117" s="146"/>
      <c r="AW117" s="146">
        <v>340.57999999999993</v>
      </c>
      <c r="AX117" s="146"/>
      <c r="AY117" s="146"/>
      <c r="AZ117" s="146"/>
      <c r="BA117" s="146">
        <v>177.65999999999985</v>
      </c>
      <c r="BB117" s="146"/>
      <c r="BC117" s="146"/>
      <c r="BD117" s="146"/>
      <c r="BE117" s="146">
        <v>291.97999999999956</v>
      </c>
      <c r="BF117" s="146"/>
      <c r="BG117" s="146"/>
      <c r="BH117" s="146"/>
      <c r="BI117" s="146">
        <v>176.18000000000029</v>
      </c>
      <c r="BJ117" s="146"/>
      <c r="BK117" s="146"/>
      <c r="BL117" s="146"/>
    </row>
    <row r="118" spans="1:64" x14ac:dyDescent="0.25">
      <c r="A118" s="146">
        <v>245.48</v>
      </c>
      <c r="B118" s="146"/>
      <c r="C118" s="146"/>
      <c r="D118" s="146"/>
      <c r="E118" s="146"/>
      <c r="F118" s="146"/>
      <c r="G118" s="146"/>
      <c r="H118" s="146">
        <v>298.66000000000003</v>
      </c>
      <c r="I118" s="146"/>
      <c r="J118" s="146"/>
      <c r="K118" s="146"/>
      <c r="L118" s="146"/>
      <c r="M118" s="146"/>
      <c r="N118" s="146">
        <v>206.42000000000007</v>
      </c>
      <c r="O118" s="146"/>
      <c r="P118" s="146"/>
      <c r="Q118" s="146"/>
      <c r="R118" s="146"/>
      <c r="S118" s="146"/>
      <c r="T118" s="146"/>
      <c r="U118" s="146"/>
      <c r="V118" s="146">
        <v>198.76000000000022</v>
      </c>
      <c r="W118" s="146"/>
      <c r="X118" s="146"/>
      <c r="Y118" s="146"/>
      <c r="Z118" s="146"/>
      <c r="AA118" s="146"/>
      <c r="AB118" s="146">
        <v>160.93000000000029</v>
      </c>
      <c r="AC118" s="146"/>
      <c r="AD118" s="146"/>
      <c r="AE118" s="146"/>
      <c r="AF118" s="146"/>
      <c r="AG118" s="146"/>
      <c r="AH118" s="146"/>
      <c r="AI118" s="146">
        <v>166.01000000000022</v>
      </c>
      <c r="AJ118" s="146"/>
      <c r="AK118" s="146"/>
      <c r="AL118" s="146"/>
      <c r="AM118" s="146"/>
      <c r="AN118" s="146"/>
      <c r="AO118" s="146">
        <v>281.96000000000004</v>
      </c>
      <c r="AP118" s="146"/>
      <c r="AQ118" s="146"/>
      <c r="AR118" s="146"/>
      <c r="AS118" s="146">
        <v>126.28999999999996</v>
      </c>
      <c r="AT118" s="146"/>
      <c r="AU118" s="146"/>
      <c r="AV118" s="146"/>
      <c r="AW118" s="146">
        <v>345.03999999999996</v>
      </c>
      <c r="AX118" s="146"/>
      <c r="AY118" s="146"/>
      <c r="AZ118" s="146"/>
      <c r="BA118" s="146">
        <v>178.02000000000044</v>
      </c>
      <c r="BB118" s="146"/>
      <c r="BC118" s="146"/>
      <c r="BD118" s="146"/>
      <c r="BE118" s="146">
        <v>307.57999999999993</v>
      </c>
      <c r="BF118" s="146"/>
      <c r="BG118" s="146"/>
      <c r="BH118" s="146"/>
      <c r="BI118" s="146">
        <v>178.31999999999971</v>
      </c>
      <c r="BJ118" s="146"/>
      <c r="BK118" s="146"/>
      <c r="BL118" s="146"/>
    </row>
    <row r="119" spans="1:64" x14ac:dyDescent="0.25">
      <c r="A119" s="146">
        <v>261.83999999999997</v>
      </c>
      <c r="B119" s="146"/>
      <c r="C119" s="146"/>
      <c r="D119" s="146"/>
      <c r="E119" s="146"/>
      <c r="F119" s="146"/>
      <c r="G119" s="146"/>
      <c r="H119" s="146">
        <v>299.60999999999967</v>
      </c>
      <c r="I119" s="146"/>
      <c r="J119" s="146"/>
      <c r="K119" s="146"/>
      <c r="L119" s="146"/>
      <c r="M119" s="146"/>
      <c r="N119" s="146">
        <v>256.69999999999982</v>
      </c>
      <c r="O119" s="146"/>
      <c r="P119" s="146"/>
      <c r="Q119" s="146"/>
      <c r="R119" s="146"/>
      <c r="S119" s="146"/>
      <c r="T119" s="146"/>
      <c r="U119" s="146"/>
      <c r="V119" s="146">
        <v>201.25</v>
      </c>
      <c r="W119" s="146"/>
      <c r="X119" s="146"/>
      <c r="Y119" s="146"/>
      <c r="Z119" s="146"/>
      <c r="AA119" s="146"/>
      <c r="AB119" s="146">
        <v>171.34000000000015</v>
      </c>
      <c r="AC119" s="146"/>
      <c r="AD119" s="146"/>
      <c r="AE119" s="146"/>
      <c r="AF119" s="146"/>
      <c r="AG119" s="146"/>
      <c r="AH119" s="146"/>
      <c r="AI119" s="146">
        <v>172.01000000000022</v>
      </c>
      <c r="AJ119" s="146"/>
      <c r="AK119" s="146"/>
      <c r="AL119" s="146"/>
      <c r="AM119" s="146"/>
      <c r="AN119" s="146"/>
      <c r="AO119" s="146">
        <v>294.30000000000018</v>
      </c>
      <c r="AP119" s="146"/>
      <c r="AQ119" s="146"/>
      <c r="AR119" s="146"/>
      <c r="AS119" s="146">
        <v>135.88000000000011</v>
      </c>
      <c r="AT119" s="146"/>
      <c r="AU119" s="146"/>
      <c r="AV119" s="146"/>
      <c r="AW119" s="146">
        <v>358.11999999999989</v>
      </c>
      <c r="AX119" s="146"/>
      <c r="AY119" s="146"/>
      <c r="AZ119" s="146"/>
      <c r="BA119" s="146">
        <v>191.18000000000029</v>
      </c>
      <c r="BB119" s="146"/>
      <c r="BC119" s="146"/>
      <c r="BD119" s="146"/>
      <c r="BE119" s="146">
        <v>320.85999999999967</v>
      </c>
      <c r="BF119" s="146"/>
      <c r="BG119" s="146"/>
      <c r="BH119" s="146"/>
      <c r="BI119" s="146">
        <v>189.39999999999964</v>
      </c>
      <c r="BJ119" s="146"/>
      <c r="BK119" s="146"/>
      <c r="BL119" s="146"/>
    </row>
    <row r="120" spans="1:64" x14ac:dyDescent="0.25">
      <c r="A120" s="146">
        <v>279.97000000000025</v>
      </c>
      <c r="B120" s="146"/>
      <c r="C120" s="146"/>
      <c r="D120" s="146"/>
      <c r="E120" s="146"/>
      <c r="F120" s="146"/>
      <c r="G120" s="146"/>
      <c r="H120" s="146">
        <v>318.60999999999967</v>
      </c>
      <c r="I120" s="146"/>
      <c r="J120" s="146"/>
      <c r="K120" s="146"/>
      <c r="L120" s="146"/>
      <c r="M120" s="146"/>
      <c r="N120" s="146">
        <v>265.0600000000004</v>
      </c>
      <c r="O120" s="146"/>
      <c r="P120" s="146"/>
      <c r="Q120" s="146"/>
      <c r="R120" s="146"/>
      <c r="S120" s="146"/>
      <c r="T120" s="146"/>
      <c r="U120" s="146"/>
      <c r="V120" s="146">
        <v>224.81</v>
      </c>
      <c r="W120" s="146"/>
      <c r="X120" s="146"/>
      <c r="Y120" s="146"/>
      <c r="Z120" s="146"/>
      <c r="AA120" s="146"/>
      <c r="AB120" s="146">
        <v>171.45</v>
      </c>
      <c r="AC120" s="146"/>
      <c r="AD120" s="146"/>
      <c r="AE120" s="146"/>
      <c r="AF120" s="146"/>
      <c r="AG120" s="146"/>
      <c r="AH120" s="146"/>
      <c r="AI120" s="146">
        <v>186.17000000000007</v>
      </c>
      <c r="AJ120" s="146"/>
      <c r="AK120" s="146"/>
      <c r="AL120" s="146"/>
      <c r="AM120" s="146"/>
      <c r="AN120" s="146"/>
      <c r="AO120" s="146">
        <v>308.69999999999982</v>
      </c>
      <c r="AP120" s="146"/>
      <c r="AQ120" s="146"/>
      <c r="AR120" s="146"/>
      <c r="AS120" s="146">
        <v>167.02999999999975</v>
      </c>
      <c r="AT120" s="146"/>
      <c r="AU120" s="146"/>
      <c r="AV120" s="146"/>
      <c r="AW120" s="146">
        <v>378.73999999999978</v>
      </c>
      <c r="AX120" s="146"/>
      <c r="AY120" s="146"/>
      <c r="AZ120" s="146"/>
      <c r="BA120" s="146">
        <v>221.97999999999956</v>
      </c>
      <c r="BB120" s="146"/>
      <c r="BC120" s="146"/>
      <c r="BD120" s="146"/>
      <c r="BE120" s="146">
        <v>340.30000000000018</v>
      </c>
      <c r="BF120" s="146"/>
      <c r="BG120" s="146"/>
      <c r="BH120" s="146"/>
      <c r="BI120" s="146">
        <v>194.65999999999985</v>
      </c>
      <c r="BJ120" s="146"/>
      <c r="BK120" s="146"/>
      <c r="BL120" s="146"/>
    </row>
    <row r="121" spans="1:64" x14ac:dyDescent="0.25">
      <c r="A121" s="146">
        <v>300.02</v>
      </c>
      <c r="B121" s="146"/>
      <c r="C121" s="146"/>
      <c r="D121" s="146"/>
      <c r="E121" s="146"/>
      <c r="F121" s="146"/>
      <c r="G121" s="146"/>
      <c r="H121" s="146">
        <v>360.90999999999985</v>
      </c>
      <c r="I121" s="146"/>
      <c r="J121" s="146"/>
      <c r="K121" s="146"/>
      <c r="L121" s="146"/>
      <c r="M121" s="146"/>
      <c r="N121" s="146">
        <v>284.26000000000022</v>
      </c>
      <c r="O121" s="146"/>
      <c r="P121" s="146"/>
      <c r="Q121" s="146"/>
      <c r="R121" s="146"/>
      <c r="S121" s="146"/>
      <c r="T121" s="146"/>
      <c r="U121" s="146"/>
      <c r="V121" s="146">
        <v>265.22999999999956</v>
      </c>
      <c r="W121" s="146"/>
      <c r="X121" s="146"/>
      <c r="Y121" s="146"/>
      <c r="Z121" s="146"/>
      <c r="AA121" s="146"/>
      <c r="AB121" s="146">
        <v>188.04</v>
      </c>
      <c r="AC121" s="146"/>
      <c r="AD121" s="146"/>
      <c r="AE121" s="146"/>
      <c r="AF121" s="146"/>
      <c r="AG121" s="146"/>
      <c r="AH121" s="146"/>
      <c r="AI121" s="146">
        <v>231.14999999999964</v>
      </c>
      <c r="AJ121" s="146"/>
      <c r="AK121" s="146"/>
      <c r="AL121" s="146"/>
      <c r="AM121" s="146"/>
      <c r="AN121" s="146"/>
      <c r="AO121" s="146">
        <v>313.02000000000044</v>
      </c>
      <c r="AP121" s="146"/>
      <c r="AQ121" s="146"/>
      <c r="AR121" s="146"/>
      <c r="AS121" s="146">
        <v>193.39000000000033</v>
      </c>
      <c r="AT121" s="146"/>
      <c r="AU121" s="146"/>
      <c r="AV121" s="146"/>
      <c r="AW121" s="146">
        <v>412.88000000000011</v>
      </c>
      <c r="AX121" s="146"/>
      <c r="AY121" s="146"/>
      <c r="AZ121" s="146"/>
      <c r="BA121" s="146">
        <v>249.60000000000036</v>
      </c>
      <c r="BB121" s="146"/>
      <c r="BC121" s="146"/>
      <c r="BD121" s="146"/>
      <c r="BE121" s="146">
        <v>347.84000000000015</v>
      </c>
      <c r="BF121" s="146"/>
      <c r="BG121" s="146"/>
      <c r="BH121" s="146"/>
      <c r="BI121" s="146">
        <v>198.31999999999971</v>
      </c>
      <c r="BJ121" s="146"/>
      <c r="BK121" s="146"/>
      <c r="BL121" s="146"/>
    </row>
    <row r="122" spans="1:64" x14ac:dyDescent="0.25">
      <c r="A122" s="146">
        <v>324.77000000000044</v>
      </c>
      <c r="B122" s="146"/>
      <c r="C122" s="146"/>
      <c r="D122" s="146"/>
      <c r="E122" s="146"/>
      <c r="F122" s="146"/>
      <c r="G122" s="146"/>
      <c r="H122" s="146">
        <v>367.63000000000011</v>
      </c>
      <c r="I122" s="146"/>
      <c r="J122" s="146"/>
      <c r="K122" s="146"/>
      <c r="L122" s="146"/>
      <c r="M122" s="146"/>
      <c r="N122" s="146">
        <v>284.39999999999964</v>
      </c>
      <c r="O122" s="146"/>
      <c r="P122" s="146"/>
      <c r="Q122" s="146"/>
      <c r="R122" s="146"/>
      <c r="S122" s="146"/>
      <c r="T122" s="146"/>
      <c r="U122" s="146"/>
      <c r="V122" s="146">
        <v>283</v>
      </c>
      <c r="W122" s="146"/>
      <c r="X122" s="146"/>
      <c r="Y122" s="146"/>
      <c r="Z122" s="146"/>
      <c r="AA122" s="146"/>
      <c r="AB122" s="146">
        <v>192.48999999999978</v>
      </c>
      <c r="AC122" s="146"/>
      <c r="AD122" s="146"/>
      <c r="AE122" s="146"/>
      <c r="AF122" s="146"/>
      <c r="AG122" s="146"/>
      <c r="AH122" s="146"/>
      <c r="AI122" s="146">
        <v>259.13000000000011</v>
      </c>
      <c r="AJ122" s="146"/>
      <c r="AK122" s="146"/>
      <c r="AL122" s="146"/>
      <c r="AM122" s="146"/>
      <c r="AN122" s="146"/>
      <c r="AO122" s="146">
        <v>321.86999999999989</v>
      </c>
      <c r="AP122" s="146"/>
      <c r="AQ122" s="146"/>
      <c r="AR122" s="146"/>
      <c r="AS122" s="146">
        <v>224.28999999999996</v>
      </c>
      <c r="AT122" s="146"/>
      <c r="AU122" s="146"/>
      <c r="AV122" s="146"/>
      <c r="AW122" s="146">
        <v>437.47999999999956</v>
      </c>
      <c r="AX122" s="146"/>
      <c r="AY122" s="146"/>
      <c r="AZ122" s="146"/>
      <c r="BA122" s="146">
        <v>259.68000000000029</v>
      </c>
      <c r="BB122" s="146"/>
      <c r="BC122" s="146"/>
      <c r="BD122" s="146"/>
      <c r="BE122" s="146">
        <v>354.38000000000011</v>
      </c>
      <c r="BF122" s="146"/>
      <c r="BG122" s="146"/>
      <c r="BH122" s="146"/>
      <c r="BI122" s="146">
        <v>249.14000000000033</v>
      </c>
      <c r="BJ122" s="146"/>
      <c r="BK122" s="146"/>
      <c r="BL122" s="146"/>
    </row>
    <row r="123" spans="1:64" x14ac:dyDescent="0.25">
      <c r="A123" s="146">
        <v>424.47000000000025</v>
      </c>
      <c r="B123" s="146"/>
      <c r="C123" s="146"/>
      <c r="D123" s="146"/>
      <c r="E123" s="146"/>
      <c r="F123" s="146"/>
      <c r="G123" s="146"/>
      <c r="H123" s="146">
        <v>458.44999999999982</v>
      </c>
      <c r="I123" s="146"/>
      <c r="J123" s="146"/>
      <c r="K123" s="146"/>
      <c r="L123" s="146"/>
      <c r="M123" s="146"/>
      <c r="N123" s="146">
        <v>333.0600000000004</v>
      </c>
      <c r="O123" s="146"/>
      <c r="P123" s="146"/>
      <c r="Q123" s="146"/>
      <c r="R123" s="146"/>
      <c r="S123" s="146"/>
      <c r="T123" s="146"/>
      <c r="U123" s="146"/>
      <c r="V123" s="146">
        <v>305.3</v>
      </c>
      <c r="W123" s="146"/>
      <c r="X123" s="146"/>
      <c r="Y123" s="146"/>
      <c r="Z123" s="146"/>
      <c r="AA123" s="146"/>
      <c r="AB123" s="146">
        <v>235.35999999999967</v>
      </c>
      <c r="AC123" s="146"/>
      <c r="AD123" s="146"/>
      <c r="AE123" s="146"/>
      <c r="AF123" s="146"/>
      <c r="AG123" s="146"/>
      <c r="AH123" s="146"/>
      <c r="AI123" s="146">
        <v>261.21000000000004</v>
      </c>
      <c r="AJ123" s="146"/>
      <c r="AK123" s="146"/>
      <c r="AL123" s="146"/>
      <c r="AM123" s="146"/>
      <c r="AN123" s="146"/>
      <c r="AO123" s="146">
        <v>603.0600000000004</v>
      </c>
      <c r="AP123" s="146"/>
      <c r="AQ123" s="146"/>
      <c r="AR123" s="146"/>
      <c r="AS123" s="146">
        <v>311.43000000000029</v>
      </c>
      <c r="AT123" s="146"/>
      <c r="AU123" s="146"/>
      <c r="AV123" s="146"/>
      <c r="AW123" s="146">
        <v>465.15999999999985</v>
      </c>
      <c r="AX123" s="146"/>
      <c r="AY123" s="146"/>
      <c r="AZ123" s="146"/>
      <c r="BA123" s="146">
        <v>314.64000000000033</v>
      </c>
      <c r="BB123" s="146"/>
      <c r="BC123" s="146"/>
      <c r="BD123" s="146"/>
      <c r="BE123" s="146">
        <v>432.60000000000036</v>
      </c>
      <c r="BF123" s="146"/>
      <c r="BG123" s="146"/>
      <c r="BH123" s="146"/>
      <c r="BI123" s="146">
        <v>277.5</v>
      </c>
      <c r="BJ123" s="146"/>
      <c r="BK123" s="146"/>
      <c r="BL123" s="146"/>
    </row>
  </sheetData>
  <sortState ref="BA74:BA123">
    <sortCondition ref="BA74"/>
  </sortState>
  <mergeCells count="12">
    <mergeCell ref="BI2:BK2"/>
    <mergeCell ref="V2:Z2"/>
    <mergeCell ref="AB2:AG2"/>
    <mergeCell ref="AI2:AM2"/>
    <mergeCell ref="A2:F2"/>
    <mergeCell ref="H2:L2"/>
    <mergeCell ref="N2:T2"/>
    <mergeCell ref="AO2:AQ2"/>
    <mergeCell ref="AS2:AU2"/>
    <mergeCell ref="AW2:AY2"/>
    <mergeCell ref="BA2:BC2"/>
    <mergeCell ref="BE2:BG2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809"/>
  <sheetViews>
    <sheetView topLeftCell="AG745" workbookViewId="0">
      <selection activeCell="AO711" sqref="AO711:AO771"/>
    </sheetView>
  </sheetViews>
  <sheetFormatPr defaultRowHeight="15" x14ac:dyDescent="0.25"/>
  <sheetData>
    <row r="1" spans="1:59" x14ac:dyDescent="0.25">
      <c r="A1" s="134" t="s">
        <v>67</v>
      </c>
      <c r="B1" s="134"/>
      <c r="C1" s="134"/>
      <c r="D1" s="134"/>
      <c r="E1" s="134"/>
      <c r="F1" s="134"/>
      <c r="G1" s="134"/>
      <c r="H1" s="134"/>
      <c r="I1" s="134"/>
      <c r="J1" s="134"/>
      <c r="K1" s="134" t="s">
        <v>438</v>
      </c>
      <c r="L1" s="134"/>
      <c r="M1" s="134"/>
      <c r="N1" s="134"/>
      <c r="O1" s="134"/>
      <c r="P1" s="134"/>
      <c r="Q1" s="134"/>
      <c r="R1" s="134"/>
      <c r="S1" s="134"/>
      <c r="T1" s="134"/>
      <c r="U1" s="134" t="s">
        <v>527</v>
      </c>
      <c r="V1" s="134"/>
      <c r="W1" s="134"/>
      <c r="X1" s="134"/>
      <c r="Y1" s="134"/>
      <c r="Z1" s="134"/>
      <c r="AA1" s="134"/>
      <c r="AB1" s="134"/>
      <c r="AC1" s="134"/>
      <c r="AD1" s="134"/>
      <c r="AE1" s="134" t="s">
        <v>558</v>
      </c>
      <c r="AF1" s="134"/>
      <c r="AG1" s="134"/>
      <c r="AH1" s="134"/>
      <c r="AI1" s="134"/>
      <c r="AJ1" s="134"/>
      <c r="AK1" s="134"/>
      <c r="AL1" s="134"/>
      <c r="AM1" s="134"/>
      <c r="AN1" s="134"/>
      <c r="AO1" s="134" t="s">
        <v>578</v>
      </c>
      <c r="AP1" s="134"/>
      <c r="AQ1" s="134"/>
      <c r="AR1" s="134"/>
      <c r="AS1" s="134"/>
      <c r="AT1" s="134"/>
      <c r="AU1" s="134"/>
      <c r="AV1" s="134"/>
      <c r="AW1" s="134"/>
      <c r="AX1" s="134"/>
      <c r="AY1" s="134" t="s">
        <v>588</v>
      </c>
      <c r="AZ1" s="134"/>
      <c r="BA1" s="134"/>
      <c r="BB1" s="134"/>
      <c r="BC1" s="134"/>
      <c r="BD1" s="134"/>
      <c r="BE1" s="134"/>
      <c r="BF1" s="134"/>
      <c r="BG1" s="134"/>
    </row>
    <row r="2" spans="1:59" x14ac:dyDescent="0.25">
      <c r="K2" t="s">
        <v>130</v>
      </c>
      <c r="P2" t="s">
        <v>641</v>
      </c>
      <c r="AO2" t="s">
        <v>130</v>
      </c>
    </row>
    <row r="3" spans="1:59" x14ac:dyDescent="0.25">
      <c r="A3" t="s">
        <v>130</v>
      </c>
      <c r="F3" t="s">
        <v>641</v>
      </c>
      <c r="K3" t="s">
        <v>182</v>
      </c>
      <c r="P3" t="s">
        <v>69</v>
      </c>
      <c r="U3" t="s">
        <v>130</v>
      </c>
      <c r="AE3" t="s">
        <v>130</v>
      </c>
      <c r="AJ3" t="s">
        <v>641</v>
      </c>
      <c r="AO3" t="s">
        <v>69</v>
      </c>
      <c r="AY3" t="s">
        <v>130</v>
      </c>
      <c r="BD3" t="s">
        <v>641</v>
      </c>
    </row>
    <row r="4" spans="1:59" x14ac:dyDescent="0.25">
      <c r="A4" t="s">
        <v>69</v>
      </c>
      <c r="F4" t="s">
        <v>69</v>
      </c>
      <c r="K4" t="s">
        <v>70</v>
      </c>
      <c r="P4" t="s">
        <v>132</v>
      </c>
      <c r="U4" t="s">
        <v>182</v>
      </c>
      <c r="AE4" t="s">
        <v>182</v>
      </c>
      <c r="AJ4" t="s">
        <v>182</v>
      </c>
      <c r="AO4" t="s">
        <v>70</v>
      </c>
      <c r="AY4" t="s">
        <v>69</v>
      </c>
      <c r="BD4" t="s">
        <v>69</v>
      </c>
    </row>
    <row r="5" spans="1:59" x14ac:dyDescent="0.25">
      <c r="A5" t="s">
        <v>70</v>
      </c>
      <c r="F5" t="s">
        <v>301</v>
      </c>
      <c r="K5" t="s">
        <v>420</v>
      </c>
      <c r="P5" t="s">
        <v>380</v>
      </c>
      <c r="U5" t="s">
        <v>322</v>
      </c>
      <c r="AE5" t="s">
        <v>70</v>
      </c>
      <c r="AJ5" t="s">
        <v>464</v>
      </c>
      <c r="AO5" t="s">
        <v>420</v>
      </c>
      <c r="AY5" t="s">
        <v>401</v>
      </c>
      <c r="BD5" t="s">
        <v>322</v>
      </c>
    </row>
    <row r="6" spans="1:59" x14ac:dyDescent="0.25">
      <c r="A6" t="s">
        <v>71</v>
      </c>
      <c r="F6" t="s">
        <v>420</v>
      </c>
      <c r="K6" t="s">
        <v>323</v>
      </c>
      <c r="P6" t="s">
        <v>323</v>
      </c>
      <c r="U6" t="s">
        <v>420</v>
      </c>
      <c r="AE6" t="s">
        <v>380</v>
      </c>
      <c r="AJ6" t="s">
        <v>420</v>
      </c>
      <c r="AO6" t="s">
        <v>72</v>
      </c>
      <c r="AY6" t="s">
        <v>420</v>
      </c>
      <c r="BD6" t="s">
        <v>592</v>
      </c>
    </row>
    <row r="7" spans="1:59" x14ac:dyDescent="0.25">
      <c r="A7" t="s">
        <v>72</v>
      </c>
      <c r="F7" t="s">
        <v>264</v>
      </c>
      <c r="K7" t="s">
        <v>133</v>
      </c>
      <c r="P7" t="s">
        <v>227</v>
      </c>
      <c r="U7" t="s">
        <v>72</v>
      </c>
      <c r="AE7" t="s">
        <v>72</v>
      </c>
      <c r="AJ7" t="s">
        <v>264</v>
      </c>
      <c r="AO7" t="s">
        <v>133</v>
      </c>
      <c r="AY7" t="s">
        <v>323</v>
      </c>
      <c r="BD7" t="s">
        <v>264</v>
      </c>
    </row>
    <row r="8" spans="1:59" x14ac:dyDescent="0.25">
      <c r="A8" t="s">
        <v>73</v>
      </c>
      <c r="F8" t="s">
        <v>453</v>
      </c>
      <c r="K8" t="s">
        <v>228</v>
      </c>
      <c r="P8" t="s">
        <v>183</v>
      </c>
      <c r="U8" t="s">
        <v>73</v>
      </c>
      <c r="AE8" t="s">
        <v>453</v>
      </c>
      <c r="AJ8" t="s">
        <v>453</v>
      </c>
      <c r="AO8" t="s">
        <v>265</v>
      </c>
      <c r="AY8" t="s">
        <v>453</v>
      </c>
      <c r="BD8" t="s">
        <v>73</v>
      </c>
    </row>
    <row r="9" spans="1:59" x14ac:dyDescent="0.25">
      <c r="A9" t="s">
        <v>74</v>
      </c>
      <c r="F9" t="s">
        <v>183</v>
      </c>
      <c r="K9" t="s">
        <v>134</v>
      </c>
      <c r="P9" t="s">
        <v>402</v>
      </c>
      <c r="U9" t="s">
        <v>228</v>
      </c>
      <c r="AE9" t="s">
        <v>228</v>
      </c>
      <c r="AJ9" t="s">
        <v>228</v>
      </c>
      <c r="AO9" t="s">
        <v>75</v>
      </c>
      <c r="AY9" t="s">
        <v>228</v>
      </c>
      <c r="BD9" t="s">
        <v>265</v>
      </c>
    </row>
    <row r="10" spans="1:59" x14ac:dyDescent="0.25">
      <c r="A10" t="s">
        <v>75</v>
      </c>
      <c r="F10" t="s">
        <v>229</v>
      </c>
      <c r="K10" t="s">
        <v>135</v>
      </c>
      <c r="P10" t="s">
        <v>184</v>
      </c>
      <c r="U10" t="s">
        <v>229</v>
      </c>
      <c r="AE10" t="s">
        <v>134</v>
      </c>
      <c r="AJ10" t="s">
        <v>75</v>
      </c>
      <c r="AO10" t="s">
        <v>465</v>
      </c>
      <c r="AY10" t="s">
        <v>402</v>
      </c>
      <c r="BD10" t="s">
        <v>134</v>
      </c>
    </row>
    <row r="11" spans="1:59" x14ac:dyDescent="0.25">
      <c r="A11" t="s">
        <v>76</v>
      </c>
      <c r="F11" t="s">
        <v>135</v>
      </c>
      <c r="K11" t="s">
        <v>421</v>
      </c>
      <c r="P11" t="s">
        <v>77</v>
      </c>
      <c r="U11" t="s">
        <v>76</v>
      </c>
      <c r="AE11" t="s">
        <v>465</v>
      </c>
      <c r="AJ11" t="s">
        <v>563</v>
      </c>
      <c r="AO11" t="s">
        <v>349</v>
      </c>
      <c r="AY11" t="s">
        <v>348</v>
      </c>
      <c r="BD11" t="s">
        <v>492</v>
      </c>
    </row>
    <row r="12" spans="1:59" x14ac:dyDescent="0.25">
      <c r="A12" t="s">
        <v>77</v>
      </c>
      <c r="F12" t="s">
        <v>77</v>
      </c>
      <c r="K12" t="s">
        <v>422</v>
      </c>
      <c r="P12" t="s">
        <v>479</v>
      </c>
      <c r="U12" t="s">
        <v>185</v>
      </c>
      <c r="AE12" t="s">
        <v>493</v>
      </c>
      <c r="AJ12" t="s">
        <v>77</v>
      </c>
      <c r="AO12" t="s">
        <v>581</v>
      </c>
      <c r="AY12" t="s">
        <v>555</v>
      </c>
      <c r="BD12" t="s">
        <v>382</v>
      </c>
    </row>
    <row r="13" spans="1:59" x14ac:dyDescent="0.25">
      <c r="A13" t="s">
        <v>78</v>
      </c>
      <c r="F13" t="s">
        <v>230</v>
      </c>
      <c r="K13" t="s">
        <v>187</v>
      </c>
      <c r="P13" t="s">
        <v>138</v>
      </c>
      <c r="U13" t="s">
        <v>422</v>
      </c>
      <c r="AE13" t="s">
        <v>186</v>
      </c>
      <c r="AJ13" t="s">
        <v>422</v>
      </c>
      <c r="AO13" t="s">
        <v>79</v>
      </c>
      <c r="AY13" t="s">
        <v>422</v>
      </c>
      <c r="BD13" t="s">
        <v>479</v>
      </c>
    </row>
    <row r="14" spans="1:59" x14ac:dyDescent="0.25">
      <c r="A14" t="s">
        <v>79</v>
      </c>
      <c r="F14" t="s">
        <v>584</v>
      </c>
      <c r="K14" t="s">
        <v>352</v>
      </c>
      <c r="P14" t="s">
        <v>507</v>
      </c>
      <c r="U14" t="s">
        <v>79</v>
      </c>
      <c r="AE14" t="s">
        <v>79</v>
      </c>
      <c r="AJ14" t="s">
        <v>267</v>
      </c>
      <c r="AO14" t="s">
        <v>567</v>
      </c>
      <c r="AY14" t="s">
        <v>187</v>
      </c>
      <c r="BD14" t="s">
        <v>267</v>
      </c>
    </row>
    <row r="15" spans="1:59" x14ac:dyDescent="0.25">
      <c r="A15" t="s">
        <v>80</v>
      </c>
      <c r="F15" t="s">
        <v>139</v>
      </c>
      <c r="K15" t="s">
        <v>232</v>
      </c>
      <c r="P15" t="s">
        <v>81</v>
      </c>
      <c r="U15" t="s">
        <v>268</v>
      </c>
      <c r="AE15" t="s">
        <v>352</v>
      </c>
      <c r="AJ15" t="s">
        <v>405</v>
      </c>
      <c r="AO15" t="s">
        <v>516</v>
      </c>
      <c r="AY15" t="s">
        <v>80</v>
      </c>
      <c r="BD15" t="s">
        <v>80</v>
      </c>
    </row>
    <row r="16" spans="1:59" x14ac:dyDescent="0.25">
      <c r="A16" t="s">
        <v>81</v>
      </c>
      <c r="F16" t="s">
        <v>466</v>
      </c>
      <c r="K16" t="s">
        <v>423</v>
      </c>
      <c r="P16" t="s">
        <v>326</v>
      </c>
      <c r="U16" t="s">
        <v>353</v>
      </c>
      <c r="AE16" t="s">
        <v>353</v>
      </c>
      <c r="AJ16" t="s">
        <v>353</v>
      </c>
      <c r="AO16" t="s">
        <v>326</v>
      </c>
      <c r="AY16" t="s">
        <v>406</v>
      </c>
      <c r="BD16" t="s">
        <v>353</v>
      </c>
    </row>
    <row r="17" spans="1:56" x14ac:dyDescent="0.25">
      <c r="A17" t="s">
        <v>82</v>
      </c>
      <c r="F17" t="s">
        <v>423</v>
      </c>
      <c r="K17" t="s">
        <v>233</v>
      </c>
      <c r="P17" t="s">
        <v>355</v>
      </c>
      <c r="U17" t="s">
        <v>269</v>
      </c>
      <c r="AE17" t="s">
        <v>326</v>
      </c>
      <c r="AJ17" t="s">
        <v>326</v>
      </c>
      <c r="AO17" t="s">
        <v>499</v>
      </c>
      <c r="AY17" t="s">
        <v>189</v>
      </c>
      <c r="BD17" t="s">
        <v>189</v>
      </c>
    </row>
    <row r="18" spans="1:56" x14ac:dyDescent="0.25">
      <c r="A18" t="s">
        <v>83</v>
      </c>
      <c r="F18" t="s">
        <v>549</v>
      </c>
      <c r="K18" t="s">
        <v>424</v>
      </c>
      <c r="P18" t="s">
        <v>270</v>
      </c>
      <c r="U18" t="s">
        <v>83</v>
      </c>
      <c r="AE18" t="s">
        <v>520</v>
      </c>
      <c r="AJ18" t="s">
        <v>83</v>
      </c>
      <c r="AO18" t="s">
        <v>409</v>
      </c>
      <c r="AY18" t="s">
        <v>454</v>
      </c>
      <c r="BD18" t="s">
        <v>233</v>
      </c>
    </row>
    <row r="19" spans="1:56" x14ac:dyDescent="0.25">
      <c r="A19" t="s">
        <v>84</v>
      </c>
      <c r="F19" t="s">
        <v>424</v>
      </c>
      <c r="K19" t="s">
        <v>190</v>
      </c>
      <c r="P19" t="s">
        <v>521</v>
      </c>
      <c r="U19" t="s">
        <v>270</v>
      </c>
      <c r="AE19" t="s">
        <v>234</v>
      </c>
      <c r="AJ19" t="s">
        <v>442</v>
      </c>
      <c r="AO19" t="s">
        <v>410</v>
      </c>
      <c r="AY19" t="s">
        <v>550</v>
      </c>
      <c r="BD19" t="s">
        <v>84</v>
      </c>
    </row>
    <row r="20" spans="1:56" x14ac:dyDescent="0.25">
      <c r="A20" t="s">
        <v>85</v>
      </c>
      <c r="F20" t="s">
        <v>143</v>
      </c>
      <c r="K20" t="s">
        <v>425</v>
      </c>
      <c r="P20" t="s">
        <v>328</v>
      </c>
      <c r="U20" t="s">
        <v>384</v>
      </c>
      <c r="AE20" t="s">
        <v>85</v>
      </c>
      <c r="AJ20" t="s">
        <v>521</v>
      </c>
      <c r="AO20" t="s">
        <v>356</v>
      </c>
      <c r="AY20" t="s">
        <v>85</v>
      </c>
      <c r="BD20" t="s">
        <v>508</v>
      </c>
    </row>
    <row r="21" spans="1:56" x14ac:dyDescent="0.25">
      <c r="A21" t="s">
        <v>86</v>
      </c>
      <c r="F21" t="s">
        <v>356</v>
      </c>
      <c r="K21" t="s">
        <v>272</v>
      </c>
      <c r="P21" t="s">
        <v>357</v>
      </c>
      <c r="U21" t="s">
        <v>529</v>
      </c>
      <c r="AE21" t="s">
        <v>385</v>
      </c>
      <c r="AJ21" t="s">
        <v>425</v>
      </c>
      <c r="AO21" t="s">
        <v>411</v>
      </c>
      <c r="AY21" t="s">
        <v>455</v>
      </c>
      <c r="BD21" t="s">
        <v>328</v>
      </c>
    </row>
    <row r="22" spans="1:56" x14ac:dyDescent="0.25">
      <c r="A22" t="s">
        <v>87</v>
      </c>
      <c r="F22" t="s">
        <v>87</v>
      </c>
      <c r="K22" t="s">
        <v>305</v>
      </c>
      <c r="P22" t="s">
        <v>483</v>
      </c>
      <c r="U22" t="s">
        <v>191</v>
      </c>
      <c r="AE22" t="s">
        <v>272</v>
      </c>
      <c r="AJ22" t="s">
        <v>443</v>
      </c>
      <c r="AO22" t="s">
        <v>576</v>
      </c>
      <c r="AY22" t="s">
        <v>272</v>
      </c>
      <c r="BD22" t="s">
        <v>443</v>
      </c>
    </row>
    <row r="23" spans="1:56" x14ac:dyDescent="0.25">
      <c r="A23" t="s">
        <v>88</v>
      </c>
      <c r="F23" t="s">
        <v>146</v>
      </c>
      <c r="K23" t="s">
        <v>426</v>
      </c>
      <c r="P23" t="s">
        <v>591</v>
      </c>
      <c r="U23" t="s">
        <v>530</v>
      </c>
      <c r="AE23" t="s">
        <v>483</v>
      </c>
      <c r="AJ23" t="s">
        <v>653</v>
      </c>
      <c r="AO23" t="s">
        <v>192</v>
      </c>
      <c r="AY23" t="s">
        <v>305</v>
      </c>
      <c r="BD23" t="s">
        <v>653</v>
      </c>
    </row>
    <row r="24" spans="1:56" x14ac:dyDescent="0.25">
      <c r="A24" t="s">
        <v>89</v>
      </c>
      <c r="F24" t="s">
        <v>147</v>
      </c>
      <c r="K24" t="s">
        <v>359</v>
      </c>
      <c r="P24" t="s">
        <v>273</v>
      </c>
      <c r="U24" t="s">
        <v>192</v>
      </c>
      <c r="AE24" t="s">
        <v>412</v>
      </c>
      <c r="AJ24" t="s">
        <v>426</v>
      </c>
      <c r="AO24" t="s">
        <v>359</v>
      </c>
      <c r="AY24" t="s">
        <v>329</v>
      </c>
      <c r="BD24" t="s">
        <v>147</v>
      </c>
    </row>
    <row r="25" spans="1:56" x14ac:dyDescent="0.25">
      <c r="A25" t="s">
        <v>90</v>
      </c>
      <c r="F25" t="s">
        <v>306</v>
      </c>
      <c r="K25" t="s">
        <v>427</v>
      </c>
      <c r="P25" t="s">
        <v>556</v>
      </c>
      <c r="U25" t="s">
        <v>273</v>
      </c>
      <c r="AE25" t="s">
        <v>193</v>
      </c>
      <c r="AJ25" t="s">
        <v>484</v>
      </c>
      <c r="AO25" t="s">
        <v>149</v>
      </c>
      <c r="AY25" t="s">
        <v>457</v>
      </c>
      <c r="BD25" t="s">
        <v>457</v>
      </c>
    </row>
    <row r="26" spans="1:56" x14ac:dyDescent="0.25">
      <c r="A26" t="s">
        <v>91</v>
      </c>
      <c r="F26" t="s">
        <v>194</v>
      </c>
      <c r="K26" t="s">
        <v>428</v>
      </c>
      <c r="P26" t="s">
        <v>428</v>
      </c>
      <c r="U26" t="s">
        <v>494</v>
      </c>
      <c r="AE26" t="s">
        <v>556</v>
      </c>
      <c r="AJ26" t="s">
        <v>427</v>
      </c>
      <c r="AO26" t="s">
        <v>241</v>
      </c>
      <c r="AY26" t="s">
        <v>556</v>
      </c>
      <c r="BD26" t="s">
        <v>149</v>
      </c>
    </row>
    <row r="27" spans="1:56" x14ac:dyDescent="0.25">
      <c r="A27" t="s">
        <v>92</v>
      </c>
      <c r="F27" t="s">
        <v>150</v>
      </c>
      <c r="K27" t="s">
        <v>429</v>
      </c>
      <c r="P27" t="s">
        <v>387</v>
      </c>
      <c r="U27" t="s">
        <v>150</v>
      </c>
      <c r="AE27" t="s">
        <v>510</v>
      </c>
      <c r="AJ27" t="s">
        <v>428</v>
      </c>
      <c r="AO27" t="s">
        <v>361</v>
      </c>
      <c r="AY27" t="s">
        <v>241</v>
      </c>
      <c r="BD27" t="s">
        <v>360</v>
      </c>
    </row>
    <row r="28" spans="1:56" x14ac:dyDescent="0.25">
      <c r="A28" t="s">
        <v>93</v>
      </c>
      <c r="F28" t="s">
        <v>361</v>
      </c>
      <c r="K28" t="s">
        <v>430</v>
      </c>
      <c r="P28" t="s">
        <v>413</v>
      </c>
      <c r="U28" t="s">
        <v>361</v>
      </c>
      <c r="AE28" t="s">
        <v>196</v>
      </c>
      <c r="AJ28" t="s">
        <v>387</v>
      </c>
      <c r="AO28" t="s">
        <v>469</v>
      </c>
      <c r="AY28" t="s">
        <v>274</v>
      </c>
      <c r="BD28" t="s">
        <v>242</v>
      </c>
    </row>
    <row r="29" spans="1:56" x14ac:dyDescent="0.25">
      <c r="A29" t="s">
        <v>94</v>
      </c>
      <c r="F29" t="s">
        <v>243</v>
      </c>
      <c r="K29" t="s">
        <v>431</v>
      </c>
      <c r="P29" t="s">
        <v>548</v>
      </c>
      <c r="U29" t="s">
        <v>151</v>
      </c>
      <c r="AE29" t="s">
        <v>413</v>
      </c>
      <c r="AJ29" t="s">
        <v>197</v>
      </c>
      <c r="AO29" t="s">
        <v>431</v>
      </c>
      <c r="AY29" t="s">
        <v>94</v>
      </c>
      <c r="BD29" t="s">
        <v>430</v>
      </c>
    </row>
    <row r="30" spans="1:56" x14ac:dyDescent="0.25">
      <c r="A30" t="s">
        <v>95</v>
      </c>
      <c r="F30" t="s">
        <v>458</v>
      </c>
      <c r="K30" t="s">
        <v>276</v>
      </c>
      <c r="P30" t="s">
        <v>511</v>
      </c>
      <c r="U30" t="s">
        <v>523</v>
      </c>
      <c r="AE30" t="s">
        <v>95</v>
      </c>
      <c r="AJ30" t="s">
        <v>523</v>
      </c>
      <c r="AO30" t="s">
        <v>96</v>
      </c>
      <c r="AY30" t="s">
        <v>275</v>
      </c>
      <c r="BD30" t="s">
        <v>431</v>
      </c>
    </row>
    <row r="31" spans="1:56" x14ac:dyDescent="0.25">
      <c r="A31" t="s">
        <v>96</v>
      </c>
      <c r="F31" t="s">
        <v>331</v>
      </c>
      <c r="K31" t="s">
        <v>414</v>
      </c>
      <c r="P31" t="s">
        <v>488</v>
      </c>
      <c r="U31" t="s">
        <v>276</v>
      </c>
      <c r="AE31" t="s">
        <v>153</v>
      </c>
      <c r="AJ31" t="s">
        <v>153</v>
      </c>
      <c r="AO31" t="s">
        <v>388</v>
      </c>
      <c r="AY31" t="s">
        <v>487</v>
      </c>
      <c r="BD31" t="s">
        <v>153</v>
      </c>
    </row>
    <row r="32" spans="1:56" x14ac:dyDescent="0.25">
      <c r="A32" t="s">
        <v>97</v>
      </c>
      <c r="F32" t="s">
        <v>154</v>
      </c>
      <c r="K32" t="s">
        <v>246</v>
      </c>
      <c r="P32" t="s">
        <v>155</v>
      </c>
      <c r="U32" t="s">
        <v>199</v>
      </c>
      <c r="AE32" t="s">
        <v>388</v>
      </c>
      <c r="AJ32" t="s">
        <v>332</v>
      </c>
      <c r="AO32" t="s">
        <v>561</v>
      </c>
      <c r="AY32" t="s">
        <v>459</v>
      </c>
      <c r="BD32" t="s">
        <v>199</v>
      </c>
    </row>
    <row r="33" spans="1:56" x14ac:dyDescent="0.25">
      <c r="A33" t="s">
        <v>98</v>
      </c>
      <c r="F33" t="s">
        <v>200</v>
      </c>
      <c r="K33" t="s">
        <v>432</v>
      </c>
      <c r="P33" t="s">
        <v>156</v>
      </c>
      <c r="U33" t="s">
        <v>489</v>
      </c>
      <c r="AE33" t="s">
        <v>561</v>
      </c>
      <c r="AJ33" t="s">
        <v>246</v>
      </c>
      <c r="AO33" t="s">
        <v>309</v>
      </c>
      <c r="AY33" t="s">
        <v>561</v>
      </c>
      <c r="BD33" t="s">
        <v>561</v>
      </c>
    </row>
    <row r="34" spans="1:56" x14ac:dyDescent="0.25">
      <c r="A34" t="s">
        <v>99</v>
      </c>
      <c r="F34" t="s">
        <v>585</v>
      </c>
      <c r="K34" t="s">
        <v>100</v>
      </c>
      <c r="P34" t="s">
        <v>582</v>
      </c>
      <c r="U34" t="s">
        <v>279</v>
      </c>
      <c r="AE34" t="s">
        <v>432</v>
      </c>
      <c r="AJ34" t="s">
        <v>585</v>
      </c>
      <c r="AO34" t="s">
        <v>582</v>
      </c>
      <c r="AY34" t="s">
        <v>279</v>
      </c>
      <c r="BD34" t="s">
        <v>247</v>
      </c>
    </row>
    <row r="35" spans="1:56" x14ac:dyDescent="0.25">
      <c r="A35" t="s">
        <v>100</v>
      </c>
      <c r="F35" t="s">
        <v>201</v>
      </c>
      <c r="K35" t="s">
        <v>390</v>
      </c>
      <c r="P35" t="s">
        <v>158</v>
      </c>
      <c r="U35" t="s">
        <v>389</v>
      </c>
      <c r="AE35" t="s">
        <v>100</v>
      </c>
      <c r="AJ35" t="s">
        <v>201</v>
      </c>
      <c r="AO35" t="s">
        <v>158</v>
      </c>
      <c r="AY35" t="s">
        <v>415</v>
      </c>
      <c r="BD35" t="s">
        <v>582</v>
      </c>
    </row>
    <row r="36" spans="1:56" x14ac:dyDescent="0.25">
      <c r="A36" t="s">
        <v>101</v>
      </c>
      <c r="F36" t="s">
        <v>363</v>
      </c>
      <c r="K36" t="s">
        <v>249</v>
      </c>
      <c r="P36" t="s">
        <v>102</v>
      </c>
      <c r="U36" t="s">
        <v>248</v>
      </c>
      <c r="AE36" t="s">
        <v>512</v>
      </c>
      <c r="AJ36" t="s">
        <v>390</v>
      </c>
      <c r="AO36" t="s">
        <v>249</v>
      </c>
      <c r="AY36" t="s">
        <v>248</v>
      </c>
      <c r="BD36" t="s">
        <v>502</v>
      </c>
    </row>
    <row r="37" spans="1:56" x14ac:dyDescent="0.25">
      <c r="A37" t="s">
        <v>102</v>
      </c>
      <c r="F37" t="s">
        <v>203</v>
      </c>
      <c r="K37" t="s">
        <v>433</v>
      </c>
      <c r="P37" t="s">
        <v>587</v>
      </c>
      <c r="U37" t="s">
        <v>531</v>
      </c>
      <c r="AE37" t="s">
        <v>531</v>
      </c>
      <c r="AJ37" t="s">
        <v>102</v>
      </c>
      <c r="AO37" t="s">
        <v>103</v>
      </c>
      <c r="AY37" t="s">
        <v>159</v>
      </c>
      <c r="BD37" t="s">
        <v>159</v>
      </c>
    </row>
    <row r="38" spans="1:56" x14ac:dyDescent="0.25">
      <c r="A38" t="s">
        <v>103</v>
      </c>
      <c r="F38" t="s">
        <v>587</v>
      </c>
      <c r="K38" t="s">
        <v>310</v>
      </c>
      <c r="P38" t="s">
        <v>310</v>
      </c>
      <c r="U38" t="s">
        <v>392</v>
      </c>
      <c r="AE38" t="s">
        <v>364</v>
      </c>
      <c r="AJ38" t="s">
        <v>204</v>
      </c>
      <c r="AO38" t="s">
        <v>161</v>
      </c>
      <c r="AY38" t="s">
        <v>364</v>
      </c>
      <c r="BD38" t="s">
        <v>364</v>
      </c>
    </row>
    <row r="39" spans="1:56" x14ac:dyDescent="0.25">
      <c r="A39" t="s">
        <v>104</v>
      </c>
      <c r="F39" t="s">
        <v>282</v>
      </c>
      <c r="K39" t="s">
        <v>366</v>
      </c>
      <c r="P39" t="s">
        <v>449</v>
      </c>
      <c r="U39" t="s">
        <v>337</v>
      </c>
      <c r="AE39" t="s">
        <v>104</v>
      </c>
      <c r="AJ39" t="s">
        <v>448</v>
      </c>
      <c r="AO39" t="s">
        <v>206</v>
      </c>
      <c r="AY39" t="s">
        <v>564</v>
      </c>
      <c r="BD39" t="s">
        <v>416</v>
      </c>
    </row>
    <row r="40" spans="1:56" x14ac:dyDescent="0.25">
      <c r="A40" t="s">
        <v>105</v>
      </c>
      <c r="F40" t="s">
        <v>311</v>
      </c>
      <c r="K40" t="s">
        <v>162</v>
      </c>
      <c r="P40" t="s">
        <v>367</v>
      </c>
      <c r="U40" t="s">
        <v>366</v>
      </c>
      <c r="AE40" t="s">
        <v>503</v>
      </c>
      <c r="AJ40" t="s">
        <v>206</v>
      </c>
      <c r="AO40" t="s">
        <v>367</v>
      </c>
      <c r="AY40" t="s">
        <v>311</v>
      </c>
      <c r="BD40" t="s">
        <v>366</v>
      </c>
    </row>
    <row r="41" spans="1:56" x14ac:dyDescent="0.25">
      <c r="A41" t="s">
        <v>106</v>
      </c>
      <c r="F41" t="s">
        <v>207</v>
      </c>
      <c r="K41" t="s">
        <v>338</v>
      </c>
      <c r="P41" t="s">
        <v>285</v>
      </c>
      <c r="U41" t="s">
        <v>207</v>
      </c>
      <c r="AE41" t="s">
        <v>394</v>
      </c>
      <c r="AJ41" t="s">
        <v>569</v>
      </c>
      <c r="AO41" t="s">
        <v>208</v>
      </c>
      <c r="AY41" t="s">
        <v>394</v>
      </c>
      <c r="BD41" t="s">
        <v>552</v>
      </c>
    </row>
    <row r="42" spans="1:56" x14ac:dyDescent="0.25">
      <c r="A42" t="s">
        <v>107</v>
      </c>
      <c r="F42" t="s">
        <v>252</v>
      </c>
      <c r="K42" t="s">
        <v>434</v>
      </c>
      <c r="P42" t="s">
        <v>417</v>
      </c>
      <c r="U42" t="s">
        <v>208</v>
      </c>
      <c r="AE42" t="s">
        <v>553</v>
      </c>
      <c r="AJ42" t="s">
        <v>338</v>
      </c>
      <c r="AO42" t="s">
        <v>163</v>
      </c>
      <c r="AY42" t="s">
        <v>553</v>
      </c>
      <c r="BD42" t="s">
        <v>338</v>
      </c>
    </row>
    <row r="43" spans="1:56" x14ac:dyDescent="0.25">
      <c r="A43" t="s">
        <v>108</v>
      </c>
      <c r="F43" t="s">
        <v>546</v>
      </c>
      <c r="K43" t="s">
        <v>370</v>
      </c>
      <c r="P43" t="s">
        <v>504</v>
      </c>
      <c r="U43" t="s">
        <v>108</v>
      </c>
      <c r="AE43" t="s">
        <v>314</v>
      </c>
      <c r="AJ43" t="s">
        <v>434</v>
      </c>
      <c r="AO43" t="s">
        <v>315</v>
      </c>
      <c r="AY43" t="s">
        <v>417</v>
      </c>
      <c r="BD43" t="s">
        <v>546</v>
      </c>
    </row>
    <row r="44" spans="1:56" x14ac:dyDescent="0.25">
      <c r="A44" t="s">
        <v>109</v>
      </c>
      <c r="F44" t="s">
        <v>164</v>
      </c>
      <c r="K44" t="s">
        <v>340</v>
      </c>
      <c r="P44" t="s">
        <v>254</v>
      </c>
      <c r="U44" t="s">
        <v>472</v>
      </c>
      <c r="AE44" t="s">
        <v>339</v>
      </c>
      <c r="AJ44" t="s">
        <v>315</v>
      </c>
      <c r="AO44" t="s">
        <v>210</v>
      </c>
      <c r="AY44" t="s">
        <v>253</v>
      </c>
      <c r="BD44" t="s">
        <v>370</v>
      </c>
    </row>
    <row r="45" spans="1:56" x14ac:dyDescent="0.25">
      <c r="A45" t="s">
        <v>110</v>
      </c>
      <c r="F45" t="s">
        <v>210</v>
      </c>
      <c r="K45" t="s">
        <v>255</v>
      </c>
      <c r="P45" t="s">
        <v>451</v>
      </c>
      <c r="U45" t="s">
        <v>165</v>
      </c>
      <c r="AE45" t="s">
        <v>287</v>
      </c>
      <c r="AJ45" t="s">
        <v>287</v>
      </c>
      <c r="AO45" t="s">
        <v>505</v>
      </c>
      <c r="AY45" t="s">
        <v>210</v>
      </c>
      <c r="BD45" t="s">
        <v>557</v>
      </c>
    </row>
    <row r="46" spans="1:56" x14ac:dyDescent="0.25">
      <c r="A46" t="s">
        <v>111</v>
      </c>
      <c r="F46" t="s">
        <v>418</v>
      </c>
      <c r="K46" t="s">
        <v>112</v>
      </c>
      <c r="P46" t="s">
        <v>532</v>
      </c>
      <c r="U46" t="s">
        <v>255</v>
      </c>
      <c r="AE46" t="s">
        <v>397</v>
      </c>
      <c r="AJ46" t="s">
        <v>211</v>
      </c>
      <c r="AO46" t="s">
        <v>212</v>
      </c>
      <c r="AY46" t="s">
        <v>255</v>
      </c>
      <c r="BD46" t="s">
        <v>418</v>
      </c>
    </row>
    <row r="47" spans="1:56" x14ac:dyDescent="0.25">
      <c r="A47" t="s">
        <v>112</v>
      </c>
      <c r="F47" t="s">
        <v>212</v>
      </c>
      <c r="K47" t="s">
        <v>435</v>
      </c>
      <c r="P47" t="s">
        <v>435</v>
      </c>
      <c r="U47" t="s">
        <v>532</v>
      </c>
      <c r="AE47" t="s">
        <v>212</v>
      </c>
      <c r="AJ47" t="s">
        <v>570</v>
      </c>
      <c r="AO47" t="s">
        <v>496</v>
      </c>
      <c r="AY47" t="s">
        <v>212</v>
      </c>
      <c r="BD47" t="s">
        <v>532</v>
      </c>
    </row>
    <row r="48" spans="1:56" x14ac:dyDescent="0.25">
      <c r="A48" t="s">
        <v>113</v>
      </c>
      <c r="F48" t="s">
        <v>575</v>
      </c>
      <c r="K48" t="s">
        <v>436</v>
      </c>
      <c r="P48" t="s">
        <v>341</v>
      </c>
      <c r="U48" t="s">
        <v>496</v>
      </c>
      <c r="AE48" t="s">
        <v>168</v>
      </c>
      <c r="AJ48" t="s">
        <v>435</v>
      </c>
      <c r="AO48" t="s">
        <v>341</v>
      </c>
      <c r="AY48" t="s">
        <v>168</v>
      </c>
      <c r="BD48" t="s">
        <v>575</v>
      </c>
    </row>
    <row r="49" spans="1:56" x14ac:dyDescent="0.25">
      <c r="A49" t="s">
        <v>114</v>
      </c>
      <c r="F49" t="s">
        <v>341</v>
      </c>
      <c r="K49" t="s">
        <v>290</v>
      </c>
      <c r="P49" t="s">
        <v>290</v>
      </c>
      <c r="U49" t="s">
        <v>114</v>
      </c>
      <c r="AE49" t="s">
        <v>436</v>
      </c>
      <c r="AJ49" t="s">
        <v>436</v>
      </c>
      <c r="AO49" t="s">
        <v>290</v>
      </c>
      <c r="AY49" t="s">
        <v>341</v>
      </c>
      <c r="BD49" t="s">
        <v>169</v>
      </c>
    </row>
    <row r="50" spans="1:56" x14ac:dyDescent="0.25">
      <c r="A50" t="s">
        <v>115</v>
      </c>
      <c r="F50" t="s">
        <v>290</v>
      </c>
      <c r="K50" t="s">
        <v>257</v>
      </c>
      <c r="P50" t="s">
        <v>171</v>
      </c>
      <c r="U50" t="s">
        <v>213</v>
      </c>
      <c r="AE50" t="s">
        <v>290</v>
      </c>
      <c r="AJ50" t="s">
        <v>170</v>
      </c>
      <c r="AO50" t="s">
        <v>257</v>
      </c>
      <c r="AY50" t="s">
        <v>290</v>
      </c>
      <c r="BD50" t="s">
        <v>213</v>
      </c>
    </row>
    <row r="51" spans="1:56" x14ac:dyDescent="0.25">
      <c r="A51" t="s">
        <v>116</v>
      </c>
      <c r="F51" t="s">
        <v>291</v>
      </c>
      <c r="K51" t="s">
        <v>117</v>
      </c>
      <c r="P51" t="s">
        <v>117</v>
      </c>
      <c r="U51" t="s">
        <v>171</v>
      </c>
      <c r="AE51" t="s">
        <v>257</v>
      </c>
      <c r="AJ51" t="s">
        <v>257</v>
      </c>
      <c r="AO51" t="s">
        <v>292</v>
      </c>
      <c r="AY51" t="s">
        <v>497</v>
      </c>
      <c r="BD51" t="s">
        <v>644</v>
      </c>
    </row>
    <row r="52" spans="1:56" x14ac:dyDescent="0.25">
      <c r="A52" t="s">
        <v>117</v>
      </c>
      <c r="F52" t="s">
        <v>292</v>
      </c>
      <c r="K52" t="s">
        <v>214</v>
      </c>
      <c r="P52" t="s">
        <v>172</v>
      </c>
      <c r="U52" t="s">
        <v>258</v>
      </c>
      <c r="AE52" t="s">
        <v>117</v>
      </c>
      <c r="AJ52" t="s">
        <v>258</v>
      </c>
      <c r="AO52" t="s">
        <v>583</v>
      </c>
      <c r="AY52" t="s">
        <v>292</v>
      </c>
      <c r="BD52" t="s">
        <v>292</v>
      </c>
    </row>
    <row r="53" spans="1:56" x14ac:dyDescent="0.25">
      <c r="A53" t="s">
        <v>118</v>
      </c>
      <c r="F53" t="s">
        <v>172</v>
      </c>
      <c r="K53" t="s">
        <v>215</v>
      </c>
      <c r="P53" t="s">
        <v>119</v>
      </c>
      <c r="U53" t="s">
        <v>491</v>
      </c>
      <c r="AE53" t="s">
        <v>214</v>
      </c>
      <c r="AJ53" t="s">
        <v>214</v>
      </c>
      <c r="AO53" t="s">
        <v>259</v>
      </c>
      <c r="AY53" t="s">
        <v>498</v>
      </c>
      <c r="BD53" t="s">
        <v>583</v>
      </c>
    </row>
    <row r="54" spans="1:56" x14ac:dyDescent="0.25">
      <c r="A54" t="s">
        <v>119</v>
      </c>
      <c r="F54" t="s">
        <v>259</v>
      </c>
      <c r="K54" t="s">
        <v>294</v>
      </c>
      <c r="P54" t="s">
        <v>173</v>
      </c>
      <c r="U54" t="s">
        <v>119</v>
      </c>
      <c r="AE54" t="s">
        <v>119</v>
      </c>
      <c r="AJ54" t="s">
        <v>372</v>
      </c>
      <c r="AO54" t="s">
        <v>173</v>
      </c>
      <c r="AY54" t="s">
        <v>342</v>
      </c>
      <c r="BD54" t="s">
        <v>293</v>
      </c>
    </row>
    <row r="55" spans="1:56" x14ac:dyDescent="0.25">
      <c r="A55" t="s">
        <v>120</v>
      </c>
      <c r="F55" t="s">
        <v>373</v>
      </c>
      <c r="K55" t="s">
        <v>343</v>
      </c>
      <c r="P55" t="s">
        <v>216</v>
      </c>
      <c r="U55" t="s">
        <v>294</v>
      </c>
      <c r="AE55" t="s">
        <v>294</v>
      </c>
      <c r="AJ55" t="s">
        <v>373</v>
      </c>
      <c r="AO55" t="s">
        <v>216</v>
      </c>
      <c r="AY55" t="s">
        <v>120</v>
      </c>
      <c r="BD55" t="s">
        <v>373</v>
      </c>
    </row>
    <row r="56" spans="1:56" x14ac:dyDescent="0.25">
      <c r="A56" t="s">
        <v>121</v>
      </c>
      <c r="F56" t="s">
        <v>174</v>
      </c>
      <c r="K56" t="s">
        <v>295</v>
      </c>
      <c r="P56" t="s">
        <v>217</v>
      </c>
      <c r="U56" t="s">
        <v>121</v>
      </c>
      <c r="AE56" t="s">
        <v>343</v>
      </c>
      <c r="AJ56" t="s">
        <v>216</v>
      </c>
      <c r="AO56" t="s">
        <v>374</v>
      </c>
      <c r="AY56" t="s">
        <v>216</v>
      </c>
      <c r="BD56" t="s">
        <v>343</v>
      </c>
    </row>
    <row r="57" spans="1:56" x14ac:dyDescent="0.25">
      <c r="A57" t="s">
        <v>122</v>
      </c>
      <c r="F57" t="s">
        <v>642</v>
      </c>
      <c r="K57" t="s">
        <v>123</v>
      </c>
      <c r="P57" t="s">
        <v>296</v>
      </c>
      <c r="U57" t="s">
        <v>122</v>
      </c>
      <c r="AE57" t="s">
        <v>122</v>
      </c>
      <c r="AJ57" t="s">
        <v>122</v>
      </c>
      <c r="AO57" t="s">
        <v>218</v>
      </c>
      <c r="AY57" t="s">
        <v>590</v>
      </c>
      <c r="BD57" t="s">
        <v>374</v>
      </c>
    </row>
    <row r="58" spans="1:56" x14ac:dyDescent="0.25">
      <c r="A58" t="s">
        <v>123</v>
      </c>
      <c r="F58" t="s">
        <v>296</v>
      </c>
      <c r="K58" t="s">
        <v>219</v>
      </c>
      <c r="P58" t="s">
        <v>176</v>
      </c>
      <c r="U58" t="s">
        <v>296</v>
      </c>
      <c r="AE58" t="s">
        <v>218</v>
      </c>
      <c r="AJ58" t="s">
        <v>175</v>
      </c>
      <c r="AO58" t="s">
        <v>176</v>
      </c>
      <c r="AY58" t="s">
        <v>296</v>
      </c>
      <c r="BD58" t="s">
        <v>175</v>
      </c>
    </row>
    <row r="59" spans="1:56" x14ac:dyDescent="0.25">
      <c r="A59" t="s">
        <v>124</v>
      </c>
      <c r="F59" t="s">
        <v>375</v>
      </c>
      <c r="K59" t="s">
        <v>125</v>
      </c>
      <c r="P59" t="s">
        <v>220</v>
      </c>
      <c r="U59" t="s">
        <v>219</v>
      </c>
      <c r="AE59" t="s">
        <v>319</v>
      </c>
      <c r="AJ59" t="s">
        <v>176</v>
      </c>
      <c r="AO59" t="s">
        <v>125</v>
      </c>
      <c r="AY59" t="s">
        <v>297</v>
      </c>
      <c r="BD59" t="s">
        <v>297</v>
      </c>
    </row>
    <row r="60" spans="1:56" x14ac:dyDescent="0.25">
      <c r="A60" t="s">
        <v>125</v>
      </c>
      <c r="F60" t="s">
        <v>260</v>
      </c>
      <c r="K60" t="s">
        <v>178</v>
      </c>
      <c r="P60" t="s">
        <v>221</v>
      </c>
      <c r="U60" t="s">
        <v>125</v>
      </c>
      <c r="AE60" t="s">
        <v>376</v>
      </c>
      <c r="AJ60" t="s">
        <v>125</v>
      </c>
      <c r="AO60" t="s">
        <v>221</v>
      </c>
      <c r="AY60" t="s">
        <v>260</v>
      </c>
      <c r="BD60" t="s">
        <v>125</v>
      </c>
    </row>
    <row r="61" spans="1:56" x14ac:dyDescent="0.25">
      <c r="A61" t="s">
        <v>126</v>
      </c>
      <c r="F61" t="s">
        <v>126</v>
      </c>
      <c r="K61" t="s">
        <v>437</v>
      </c>
      <c r="P61" t="s">
        <v>514</v>
      </c>
      <c r="U61" t="s">
        <v>178</v>
      </c>
      <c r="AE61" t="s">
        <v>221</v>
      </c>
      <c r="AJ61" t="s">
        <v>221</v>
      </c>
      <c r="AO61" t="s">
        <v>127</v>
      </c>
      <c r="AY61" t="s">
        <v>178</v>
      </c>
      <c r="BD61" t="s">
        <v>126</v>
      </c>
    </row>
    <row r="62" spans="1:56" x14ac:dyDescent="0.25">
      <c r="A62" t="s">
        <v>127</v>
      </c>
      <c r="F62" t="s">
        <v>514</v>
      </c>
      <c r="K62" t="s">
        <v>128</v>
      </c>
      <c r="P62" t="s">
        <v>320</v>
      </c>
      <c r="U62" t="s">
        <v>345</v>
      </c>
      <c r="AE62" t="s">
        <v>127</v>
      </c>
      <c r="AJ62" t="s">
        <v>377</v>
      </c>
      <c r="AO62" t="s">
        <v>452</v>
      </c>
      <c r="AY62" t="s">
        <v>377</v>
      </c>
      <c r="BD62" t="s">
        <v>222</v>
      </c>
    </row>
    <row r="63" spans="1:56" x14ac:dyDescent="0.25">
      <c r="A63" t="s">
        <v>128</v>
      </c>
      <c r="F63" t="s">
        <v>128</v>
      </c>
      <c r="K63" t="s">
        <v>129</v>
      </c>
      <c r="P63" t="s">
        <v>224</v>
      </c>
      <c r="U63" t="s">
        <v>320</v>
      </c>
      <c r="AE63" t="s">
        <v>476</v>
      </c>
      <c r="AJ63" t="s">
        <v>261</v>
      </c>
      <c r="AO63" t="s">
        <v>299</v>
      </c>
      <c r="AY63" t="s">
        <v>128</v>
      </c>
      <c r="BD63" t="s">
        <v>128</v>
      </c>
    </row>
    <row r="64" spans="1:56" x14ac:dyDescent="0.25">
      <c r="A64" t="s">
        <v>129</v>
      </c>
      <c r="F64" t="s">
        <v>129</v>
      </c>
      <c r="U64" t="s">
        <v>299</v>
      </c>
      <c r="AE64" t="s">
        <v>477</v>
      </c>
      <c r="AJ64" t="s">
        <v>129</v>
      </c>
      <c r="AY64" t="s">
        <v>129</v>
      </c>
      <c r="BD64" t="s">
        <v>129</v>
      </c>
    </row>
    <row r="65" spans="1:21" x14ac:dyDescent="0.25">
      <c r="A65" t="s">
        <v>179</v>
      </c>
    </row>
    <row r="66" spans="1:21" x14ac:dyDescent="0.25">
      <c r="A66" t="s">
        <v>69</v>
      </c>
      <c r="F66" t="s">
        <v>643</v>
      </c>
      <c r="U66" t="s">
        <v>179</v>
      </c>
    </row>
    <row r="67" spans="1:21" x14ac:dyDescent="0.25">
      <c r="A67" t="s">
        <v>132</v>
      </c>
      <c r="F67" t="s">
        <v>69</v>
      </c>
      <c r="U67" t="s">
        <v>69</v>
      </c>
    </row>
    <row r="68" spans="1:21" x14ac:dyDescent="0.25">
      <c r="A68" t="s">
        <v>71</v>
      </c>
      <c r="F68" t="s">
        <v>70</v>
      </c>
      <c r="U68" t="s">
        <v>401</v>
      </c>
    </row>
    <row r="69" spans="1:21" x14ac:dyDescent="0.25">
      <c r="A69" t="s">
        <v>72</v>
      </c>
      <c r="F69" t="s">
        <v>592</v>
      </c>
      <c r="U69" t="s">
        <v>420</v>
      </c>
    </row>
    <row r="70" spans="1:21" x14ac:dyDescent="0.25">
      <c r="A70" t="s">
        <v>133</v>
      </c>
      <c r="F70" t="s">
        <v>72</v>
      </c>
      <c r="U70" t="s">
        <v>72</v>
      </c>
    </row>
    <row r="71" spans="1:21" x14ac:dyDescent="0.25">
      <c r="A71" t="s">
        <v>74</v>
      </c>
      <c r="F71" t="s">
        <v>453</v>
      </c>
      <c r="U71" t="s">
        <v>227</v>
      </c>
    </row>
    <row r="72" spans="1:21" x14ac:dyDescent="0.25">
      <c r="A72" t="s">
        <v>134</v>
      </c>
      <c r="F72" t="s">
        <v>228</v>
      </c>
      <c r="U72" t="s">
        <v>183</v>
      </c>
    </row>
    <row r="73" spans="1:21" x14ac:dyDescent="0.25">
      <c r="A73" t="s">
        <v>135</v>
      </c>
      <c r="F73" t="s">
        <v>402</v>
      </c>
      <c r="U73" t="s">
        <v>134</v>
      </c>
    </row>
    <row r="74" spans="1:21" x14ac:dyDescent="0.25">
      <c r="A74" t="s">
        <v>136</v>
      </c>
      <c r="F74" t="s">
        <v>324</v>
      </c>
      <c r="U74" t="s">
        <v>492</v>
      </c>
    </row>
    <row r="75" spans="1:21" x14ac:dyDescent="0.25">
      <c r="A75" t="s">
        <v>137</v>
      </c>
      <c r="F75" t="s">
        <v>325</v>
      </c>
      <c r="U75" t="s">
        <v>77</v>
      </c>
    </row>
    <row r="76" spans="1:21" x14ac:dyDescent="0.25">
      <c r="A76" t="s">
        <v>138</v>
      </c>
      <c r="F76" t="s">
        <v>230</v>
      </c>
      <c r="U76" t="s">
        <v>533</v>
      </c>
    </row>
    <row r="77" spans="1:21" x14ac:dyDescent="0.25">
      <c r="A77" t="s">
        <v>139</v>
      </c>
      <c r="F77" t="s">
        <v>79</v>
      </c>
      <c r="U77" t="s">
        <v>302</v>
      </c>
    </row>
    <row r="78" spans="1:21" x14ac:dyDescent="0.25">
      <c r="A78" t="s">
        <v>140</v>
      </c>
      <c r="F78" t="s">
        <v>139</v>
      </c>
      <c r="K78" t="s">
        <v>179</v>
      </c>
      <c r="P78" t="s">
        <v>643</v>
      </c>
      <c r="U78" t="s">
        <v>139</v>
      </c>
    </row>
    <row r="79" spans="1:21" x14ac:dyDescent="0.25">
      <c r="A79" t="s">
        <v>141</v>
      </c>
      <c r="F79" t="s">
        <v>353</v>
      </c>
      <c r="K79" t="s">
        <v>69</v>
      </c>
      <c r="P79" t="s">
        <v>69</v>
      </c>
      <c r="U79" t="s">
        <v>140</v>
      </c>
    </row>
    <row r="80" spans="1:21" x14ac:dyDescent="0.25">
      <c r="A80" t="s">
        <v>83</v>
      </c>
      <c r="F80" t="s">
        <v>481</v>
      </c>
      <c r="K80" t="s">
        <v>301</v>
      </c>
      <c r="P80" t="s">
        <v>347</v>
      </c>
      <c r="U80" t="s">
        <v>534</v>
      </c>
    </row>
    <row r="81" spans="1:56" x14ac:dyDescent="0.25">
      <c r="A81" t="s">
        <v>142</v>
      </c>
      <c r="F81" t="s">
        <v>383</v>
      </c>
      <c r="K81" t="s">
        <v>380</v>
      </c>
      <c r="P81" t="s">
        <v>380</v>
      </c>
      <c r="U81" t="s">
        <v>499</v>
      </c>
    </row>
    <row r="82" spans="1:56" x14ac:dyDescent="0.25">
      <c r="A82" t="s">
        <v>143</v>
      </c>
      <c r="F82" t="s">
        <v>270</v>
      </c>
      <c r="K82" t="s">
        <v>323</v>
      </c>
      <c r="P82" t="s">
        <v>72</v>
      </c>
      <c r="U82" t="s">
        <v>442</v>
      </c>
    </row>
    <row r="83" spans="1:56" x14ac:dyDescent="0.25">
      <c r="A83" t="s">
        <v>144</v>
      </c>
      <c r="F83" t="s">
        <v>508</v>
      </c>
      <c r="K83" t="s">
        <v>227</v>
      </c>
      <c r="P83" t="s">
        <v>73</v>
      </c>
      <c r="U83" t="s">
        <v>517</v>
      </c>
    </row>
    <row r="84" spans="1:56" x14ac:dyDescent="0.25">
      <c r="A84" t="s">
        <v>145</v>
      </c>
      <c r="F84" t="s">
        <v>328</v>
      </c>
      <c r="K84" t="s">
        <v>74</v>
      </c>
      <c r="P84" t="s">
        <v>265</v>
      </c>
      <c r="U84" t="s">
        <v>385</v>
      </c>
    </row>
    <row r="85" spans="1:56" x14ac:dyDescent="0.25">
      <c r="A85" t="s">
        <v>146</v>
      </c>
      <c r="F85" t="s">
        <v>272</v>
      </c>
      <c r="K85" t="s">
        <v>229</v>
      </c>
      <c r="P85" t="s">
        <v>229</v>
      </c>
      <c r="U85" t="s">
        <v>272</v>
      </c>
    </row>
    <row r="86" spans="1:56" x14ac:dyDescent="0.25">
      <c r="A86" t="s">
        <v>147</v>
      </c>
      <c r="F86" t="s">
        <v>386</v>
      </c>
      <c r="K86" t="s">
        <v>440</v>
      </c>
      <c r="P86" t="s">
        <v>135</v>
      </c>
      <c r="U86" t="s">
        <v>305</v>
      </c>
    </row>
    <row r="87" spans="1:56" x14ac:dyDescent="0.25">
      <c r="A87" t="s">
        <v>148</v>
      </c>
      <c r="F87" t="s">
        <v>238</v>
      </c>
      <c r="K87" t="s">
        <v>136</v>
      </c>
      <c r="P87" t="s">
        <v>403</v>
      </c>
      <c r="U87" t="s">
        <v>358</v>
      </c>
    </row>
    <row r="88" spans="1:56" x14ac:dyDescent="0.25">
      <c r="A88" t="s">
        <v>149</v>
      </c>
      <c r="F88" t="s">
        <v>90</v>
      </c>
      <c r="K88" t="s">
        <v>137</v>
      </c>
      <c r="P88" t="s">
        <v>350</v>
      </c>
      <c r="U88" t="s">
        <v>359</v>
      </c>
    </row>
    <row r="89" spans="1:56" x14ac:dyDescent="0.25">
      <c r="A89" t="s">
        <v>150</v>
      </c>
      <c r="F89" t="s">
        <v>307</v>
      </c>
      <c r="K89" t="s">
        <v>187</v>
      </c>
      <c r="P89" t="s">
        <v>573</v>
      </c>
      <c r="U89" t="s">
        <v>91</v>
      </c>
    </row>
    <row r="90" spans="1:56" x14ac:dyDescent="0.25">
      <c r="A90" t="s">
        <v>93</v>
      </c>
      <c r="F90" t="s">
        <v>92</v>
      </c>
      <c r="K90" t="s">
        <v>268</v>
      </c>
      <c r="P90" t="s">
        <v>352</v>
      </c>
      <c r="U90" t="s">
        <v>445</v>
      </c>
      <c r="AE90" t="s">
        <v>179</v>
      </c>
      <c r="AJ90" t="s">
        <v>643</v>
      </c>
    </row>
    <row r="91" spans="1:56" x14ac:dyDescent="0.25">
      <c r="A91" t="s">
        <v>151</v>
      </c>
      <c r="F91" t="s">
        <v>495</v>
      </c>
      <c r="K91" t="s">
        <v>441</v>
      </c>
      <c r="P91" t="s">
        <v>81</v>
      </c>
      <c r="U91" t="s">
        <v>242</v>
      </c>
      <c r="AE91" t="s">
        <v>182</v>
      </c>
      <c r="AJ91" t="s">
        <v>69</v>
      </c>
      <c r="AO91" t="s">
        <v>179</v>
      </c>
      <c r="AY91" t="s">
        <v>179</v>
      </c>
      <c r="BD91" t="s">
        <v>643</v>
      </c>
    </row>
    <row r="92" spans="1:56" x14ac:dyDescent="0.25">
      <c r="A92" t="s">
        <v>152</v>
      </c>
      <c r="F92" t="s">
        <v>535</v>
      </c>
      <c r="K92" t="s">
        <v>82</v>
      </c>
      <c r="P92" t="s">
        <v>423</v>
      </c>
      <c r="U92" t="s">
        <v>535</v>
      </c>
      <c r="AE92" t="s">
        <v>70</v>
      </c>
      <c r="AJ92" t="s">
        <v>70</v>
      </c>
      <c r="AO92" t="s">
        <v>69</v>
      </c>
      <c r="AY92" t="s">
        <v>69</v>
      </c>
      <c r="BD92" t="s">
        <v>69</v>
      </c>
    </row>
    <row r="93" spans="1:56" x14ac:dyDescent="0.25">
      <c r="A93" t="s">
        <v>153</v>
      </c>
      <c r="F93" t="s">
        <v>275</v>
      </c>
      <c r="K93" t="s">
        <v>233</v>
      </c>
      <c r="P93" t="s">
        <v>383</v>
      </c>
      <c r="U93" t="s">
        <v>275</v>
      </c>
      <c r="AE93" t="s">
        <v>420</v>
      </c>
      <c r="AJ93" t="s">
        <v>263</v>
      </c>
      <c r="AO93" t="s">
        <v>322</v>
      </c>
      <c r="AY93" t="s">
        <v>464</v>
      </c>
      <c r="BD93" t="s">
        <v>132</v>
      </c>
    </row>
    <row r="94" spans="1:56" x14ac:dyDescent="0.25">
      <c r="A94" t="s">
        <v>154</v>
      </c>
      <c r="F94" t="s">
        <v>96</v>
      </c>
      <c r="K94" t="s">
        <v>442</v>
      </c>
      <c r="P94" t="s">
        <v>424</v>
      </c>
      <c r="U94" t="s">
        <v>331</v>
      </c>
      <c r="AE94" t="s">
        <v>72</v>
      </c>
      <c r="AJ94" t="s">
        <v>72</v>
      </c>
      <c r="AO94" t="s">
        <v>263</v>
      </c>
      <c r="AY94" t="s">
        <v>478</v>
      </c>
      <c r="BD94" t="s">
        <v>226</v>
      </c>
    </row>
    <row r="95" spans="1:56" x14ac:dyDescent="0.25">
      <c r="A95" t="s">
        <v>155</v>
      </c>
      <c r="F95" t="s">
        <v>388</v>
      </c>
      <c r="K95" t="s">
        <v>190</v>
      </c>
      <c r="P95" t="s">
        <v>508</v>
      </c>
      <c r="U95" t="s">
        <v>199</v>
      </c>
      <c r="AE95" t="s">
        <v>227</v>
      </c>
      <c r="AJ95" t="s">
        <v>453</v>
      </c>
      <c r="AO95" t="s">
        <v>72</v>
      </c>
      <c r="AY95" t="s">
        <v>72</v>
      </c>
      <c r="BD95" t="s">
        <v>323</v>
      </c>
    </row>
    <row r="96" spans="1:56" x14ac:dyDescent="0.25">
      <c r="A96" t="s">
        <v>156</v>
      </c>
      <c r="F96" t="s">
        <v>333</v>
      </c>
      <c r="K96" t="s">
        <v>425</v>
      </c>
      <c r="P96" t="s">
        <v>529</v>
      </c>
      <c r="U96" t="s">
        <v>246</v>
      </c>
      <c r="AE96" t="s">
        <v>183</v>
      </c>
      <c r="AJ96" t="s">
        <v>74</v>
      </c>
      <c r="AO96" t="s">
        <v>133</v>
      </c>
      <c r="AY96" t="s">
        <v>227</v>
      </c>
      <c r="BD96" t="s">
        <v>453</v>
      </c>
    </row>
    <row r="97" spans="1:56" x14ac:dyDescent="0.25">
      <c r="A97" t="s">
        <v>157</v>
      </c>
      <c r="F97" t="s">
        <v>279</v>
      </c>
      <c r="K97" t="s">
        <v>443</v>
      </c>
      <c r="P97" t="s">
        <v>509</v>
      </c>
      <c r="U97" t="s">
        <v>156</v>
      </c>
      <c r="AE97" t="s">
        <v>229</v>
      </c>
      <c r="AJ97" t="s">
        <v>134</v>
      </c>
      <c r="AO97" t="s">
        <v>74</v>
      </c>
      <c r="AY97" t="s">
        <v>74</v>
      </c>
      <c r="BD97" t="s">
        <v>265</v>
      </c>
    </row>
    <row r="98" spans="1:56" x14ac:dyDescent="0.25">
      <c r="A98" t="s">
        <v>158</v>
      </c>
      <c r="F98" t="s">
        <v>157</v>
      </c>
      <c r="K98" t="s">
        <v>88</v>
      </c>
      <c r="P98" t="s">
        <v>530</v>
      </c>
      <c r="U98" t="s">
        <v>461</v>
      </c>
      <c r="AE98" t="s">
        <v>184</v>
      </c>
      <c r="AJ98" t="s">
        <v>348</v>
      </c>
      <c r="AO98" t="s">
        <v>402</v>
      </c>
      <c r="AY98" t="s">
        <v>402</v>
      </c>
      <c r="BD98" t="s">
        <v>75</v>
      </c>
    </row>
    <row r="99" spans="1:56" x14ac:dyDescent="0.25">
      <c r="A99" t="s">
        <v>159</v>
      </c>
      <c r="F99" t="s">
        <v>202</v>
      </c>
      <c r="K99" t="s">
        <v>238</v>
      </c>
      <c r="P99" t="s">
        <v>426</v>
      </c>
      <c r="U99" t="s">
        <v>335</v>
      </c>
      <c r="AE99" t="s">
        <v>403</v>
      </c>
      <c r="AJ99" t="s">
        <v>136</v>
      </c>
      <c r="AO99" t="s">
        <v>381</v>
      </c>
      <c r="AY99" t="s">
        <v>348</v>
      </c>
      <c r="BD99" t="s">
        <v>492</v>
      </c>
    </row>
    <row r="100" spans="1:56" x14ac:dyDescent="0.25">
      <c r="A100" t="s">
        <v>160</v>
      </c>
      <c r="F100" t="s">
        <v>249</v>
      </c>
      <c r="K100" t="s">
        <v>90</v>
      </c>
      <c r="P100" t="s">
        <v>90</v>
      </c>
      <c r="U100" t="s">
        <v>203</v>
      </c>
      <c r="AE100" t="s">
        <v>533</v>
      </c>
      <c r="AJ100" t="s">
        <v>581</v>
      </c>
      <c r="AO100" t="s">
        <v>349</v>
      </c>
      <c r="AY100" t="s">
        <v>185</v>
      </c>
      <c r="BD100" t="s">
        <v>493</v>
      </c>
    </row>
    <row r="101" spans="1:56" x14ac:dyDescent="0.25">
      <c r="A101" t="s">
        <v>161</v>
      </c>
      <c r="F101" t="s">
        <v>160</v>
      </c>
      <c r="K101" t="s">
        <v>444</v>
      </c>
      <c r="P101" t="s">
        <v>444</v>
      </c>
      <c r="U101" t="s">
        <v>392</v>
      </c>
      <c r="AE101" t="s">
        <v>302</v>
      </c>
      <c r="AJ101" t="s">
        <v>187</v>
      </c>
      <c r="AO101" t="s">
        <v>581</v>
      </c>
      <c r="AY101" t="s">
        <v>266</v>
      </c>
      <c r="BD101" t="s">
        <v>186</v>
      </c>
    </row>
    <row r="102" spans="1:56" x14ac:dyDescent="0.25">
      <c r="A102" t="s">
        <v>105</v>
      </c>
      <c r="F102" t="s">
        <v>448</v>
      </c>
      <c r="K102" t="s">
        <v>445</v>
      </c>
      <c r="P102" t="s">
        <v>330</v>
      </c>
      <c r="U102" t="s">
        <v>416</v>
      </c>
      <c r="AE102" t="s">
        <v>268</v>
      </c>
      <c r="AJ102" t="s">
        <v>80</v>
      </c>
      <c r="AO102" t="s">
        <v>584</v>
      </c>
      <c r="AY102" t="s">
        <v>584</v>
      </c>
      <c r="BD102" t="s">
        <v>138</v>
      </c>
    </row>
    <row r="103" spans="1:56" x14ac:dyDescent="0.25">
      <c r="A103" t="s">
        <v>162</v>
      </c>
      <c r="F103" t="s">
        <v>572</v>
      </c>
      <c r="K103" t="s">
        <v>361</v>
      </c>
      <c r="P103" t="s">
        <v>574</v>
      </c>
      <c r="U103" t="s">
        <v>503</v>
      </c>
      <c r="AE103" t="s">
        <v>81</v>
      </c>
      <c r="AJ103" t="s">
        <v>543</v>
      </c>
      <c r="AO103" t="s">
        <v>480</v>
      </c>
      <c r="AY103" t="s">
        <v>352</v>
      </c>
      <c r="BD103" t="s">
        <v>567</v>
      </c>
    </row>
    <row r="104" spans="1:56" x14ac:dyDescent="0.25">
      <c r="A104" t="s">
        <v>107</v>
      </c>
      <c r="F104" t="s">
        <v>569</v>
      </c>
      <c r="K104" t="s">
        <v>243</v>
      </c>
      <c r="P104" t="s">
        <v>485</v>
      </c>
      <c r="U104" t="s">
        <v>367</v>
      </c>
      <c r="AE104" t="s">
        <v>189</v>
      </c>
      <c r="AJ104" t="s">
        <v>354</v>
      </c>
      <c r="AO104" t="s">
        <v>81</v>
      </c>
      <c r="AY104" t="s">
        <v>140</v>
      </c>
      <c r="BD104" t="s">
        <v>441</v>
      </c>
    </row>
    <row r="105" spans="1:56" x14ac:dyDescent="0.25">
      <c r="A105" t="s">
        <v>163</v>
      </c>
      <c r="F105" t="s">
        <v>395</v>
      </c>
      <c r="K105" t="s">
        <v>152</v>
      </c>
      <c r="P105" t="s">
        <v>431</v>
      </c>
      <c r="U105" t="s">
        <v>285</v>
      </c>
      <c r="AE105" t="s">
        <v>327</v>
      </c>
      <c r="AJ105" t="s">
        <v>499</v>
      </c>
      <c r="AO105" t="s">
        <v>407</v>
      </c>
      <c r="AY105" t="s">
        <v>407</v>
      </c>
      <c r="BD105" t="s">
        <v>407</v>
      </c>
    </row>
    <row r="106" spans="1:56" x14ac:dyDescent="0.25">
      <c r="A106" t="s">
        <v>164</v>
      </c>
      <c r="F106" t="s">
        <v>525</v>
      </c>
      <c r="K106" t="s">
        <v>198</v>
      </c>
      <c r="P106" t="s">
        <v>511</v>
      </c>
      <c r="U106" t="s">
        <v>434</v>
      </c>
      <c r="AE106" t="s">
        <v>409</v>
      </c>
      <c r="AJ106" t="s">
        <v>270</v>
      </c>
      <c r="AO106" t="s">
        <v>499</v>
      </c>
      <c r="AY106" t="s">
        <v>499</v>
      </c>
      <c r="BD106" t="s">
        <v>499</v>
      </c>
    </row>
    <row r="107" spans="1:56" x14ac:dyDescent="0.25">
      <c r="A107" t="s">
        <v>165</v>
      </c>
      <c r="F107" t="s">
        <v>472</v>
      </c>
      <c r="K107" t="s">
        <v>277</v>
      </c>
      <c r="P107" t="s">
        <v>388</v>
      </c>
      <c r="U107" t="s">
        <v>472</v>
      </c>
      <c r="AE107" t="s">
        <v>410</v>
      </c>
      <c r="AJ107" t="s">
        <v>521</v>
      </c>
      <c r="AO107" t="s">
        <v>442</v>
      </c>
      <c r="AY107" t="s">
        <v>409</v>
      </c>
      <c r="BD107" t="s">
        <v>409</v>
      </c>
    </row>
    <row r="108" spans="1:56" x14ac:dyDescent="0.25">
      <c r="A108" t="s">
        <v>166</v>
      </c>
      <c r="F108" t="s">
        <v>110</v>
      </c>
      <c r="K108" t="s">
        <v>278</v>
      </c>
      <c r="P108" t="s">
        <v>98</v>
      </c>
      <c r="U108" t="s">
        <v>536</v>
      </c>
      <c r="AE108" t="s">
        <v>271</v>
      </c>
      <c r="AJ108" t="s">
        <v>86</v>
      </c>
      <c r="AO108" t="s">
        <v>235</v>
      </c>
      <c r="AY108" t="s">
        <v>143</v>
      </c>
      <c r="BD108" t="s">
        <v>410</v>
      </c>
    </row>
    <row r="109" spans="1:56" x14ac:dyDescent="0.25">
      <c r="A109" t="s">
        <v>167</v>
      </c>
      <c r="F109" t="s">
        <v>166</v>
      </c>
      <c r="K109" t="s">
        <v>247</v>
      </c>
      <c r="P109" t="s">
        <v>432</v>
      </c>
      <c r="U109" t="s">
        <v>451</v>
      </c>
      <c r="AE109" t="s">
        <v>191</v>
      </c>
      <c r="AJ109" t="s">
        <v>357</v>
      </c>
      <c r="AO109" t="s">
        <v>529</v>
      </c>
      <c r="AY109" t="s">
        <v>425</v>
      </c>
      <c r="BD109" t="s">
        <v>86</v>
      </c>
    </row>
    <row r="110" spans="1:56" x14ac:dyDescent="0.25">
      <c r="A110" t="s">
        <v>168</v>
      </c>
      <c r="F110" t="s">
        <v>532</v>
      </c>
      <c r="K110" t="s">
        <v>446</v>
      </c>
      <c r="P110" t="s">
        <v>461</v>
      </c>
      <c r="U110" t="s">
        <v>463</v>
      </c>
      <c r="AE110" t="s">
        <v>146</v>
      </c>
      <c r="AJ110" t="s">
        <v>576</v>
      </c>
      <c r="AO110" t="s">
        <v>357</v>
      </c>
      <c r="AY110" t="s">
        <v>272</v>
      </c>
      <c r="BD110" t="s">
        <v>272</v>
      </c>
    </row>
    <row r="111" spans="1:56" x14ac:dyDescent="0.25">
      <c r="A111" t="s">
        <v>169</v>
      </c>
      <c r="F111" t="s">
        <v>113</v>
      </c>
      <c r="K111" t="s">
        <v>202</v>
      </c>
      <c r="P111" t="s">
        <v>202</v>
      </c>
      <c r="U111" t="s">
        <v>289</v>
      </c>
      <c r="AE111" t="s">
        <v>89</v>
      </c>
      <c r="AJ111" t="s">
        <v>89</v>
      </c>
      <c r="AO111" t="s">
        <v>88</v>
      </c>
      <c r="AY111" t="s">
        <v>305</v>
      </c>
      <c r="BD111" t="s">
        <v>237</v>
      </c>
    </row>
    <row r="112" spans="1:56" x14ac:dyDescent="0.25">
      <c r="A112" t="s">
        <v>170</v>
      </c>
      <c r="F112" t="s">
        <v>341</v>
      </c>
      <c r="K112" t="s">
        <v>447</v>
      </c>
      <c r="P112" t="s">
        <v>447</v>
      </c>
      <c r="U112" t="s">
        <v>341</v>
      </c>
      <c r="AE112" t="s">
        <v>359</v>
      </c>
      <c r="AJ112" t="s">
        <v>148</v>
      </c>
      <c r="AO112" t="s">
        <v>192</v>
      </c>
      <c r="AY112" t="s">
        <v>522</v>
      </c>
      <c r="BD112" t="s">
        <v>358</v>
      </c>
    </row>
    <row r="113" spans="1:56" x14ac:dyDescent="0.25">
      <c r="A113" t="s">
        <v>171</v>
      </c>
      <c r="F113" t="s">
        <v>474</v>
      </c>
      <c r="K113" t="s">
        <v>433</v>
      </c>
      <c r="P113" t="s">
        <v>587</v>
      </c>
      <c r="U113" t="s">
        <v>290</v>
      </c>
      <c r="AE113" t="s">
        <v>427</v>
      </c>
      <c r="AJ113" t="s">
        <v>427</v>
      </c>
      <c r="AO113" t="s">
        <v>90</v>
      </c>
      <c r="AY113" t="s">
        <v>484</v>
      </c>
      <c r="BD113" t="s">
        <v>467</v>
      </c>
    </row>
    <row r="114" spans="1:56" x14ac:dyDescent="0.25">
      <c r="A114" t="s">
        <v>117</v>
      </c>
      <c r="F114" t="s">
        <v>644</v>
      </c>
      <c r="K114" t="s">
        <v>448</v>
      </c>
      <c r="P114" t="s">
        <v>310</v>
      </c>
      <c r="U114" t="s">
        <v>116</v>
      </c>
      <c r="AE114" t="s">
        <v>360</v>
      </c>
      <c r="AJ114" t="s">
        <v>510</v>
      </c>
      <c r="AO114" t="s">
        <v>444</v>
      </c>
      <c r="AY114" t="s">
        <v>307</v>
      </c>
      <c r="BD114" t="s">
        <v>494</v>
      </c>
    </row>
    <row r="115" spans="1:56" x14ac:dyDescent="0.25">
      <c r="A115" t="s">
        <v>172</v>
      </c>
      <c r="F115" t="s">
        <v>117</v>
      </c>
      <c r="K115" t="s">
        <v>449</v>
      </c>
      <c r="P115" t="s">
        <v>449</v>
      </c>
      <c r="U115" t="s">
        <v>292</v>
      </c>
      <c r="AE115" t="s">
        <v>93</v>
      </c>
      <c r="AJ115" t="s">
        <v>274</v>
      </c>
      <c r="AO115" t="s">
        <v>510</v>
      </c>
      <c r="AY115" t="s">
        <v>568</v>
      </c>
      <c r="BD115" t="s">
        <v>510</v>
      </c>
    </row>
    <row r="116" spans="1:56" x14ac:dyDescent="0.25">
      <c r="A116" t="s">
        <v>119</v>
      </c>
      <c r="F116" t="s">
        <v>542</v>
      </c>
      <c r="K116" t="s">
        <v>312</v>
      </c>
      <c r="P116" t="s">
        <v>251</v>
      </c>
      <c r="U116" t="s">
        <v>172</v>
      </c>
      <c r="AE116" t="s">
        <v>485</v>
      </c>
      <c r="AJ116" t="s">
        <v>197</v>
      </c>
      <c r="AO116" t="s">
        <v>429</v>
      </c>
      <c r="AY116" t="s">
        <v>574</v>
      </c>
      <c r="BD116" t="s">
        <v>429</v>
      </c>
    </row>
    <row r="117" spans="1:56" x14ac:dyDescent="0.25">
      <c r="A117" t="s">
        <v>173</v>
      </c>
      <c r="F117" t="s">
        <v>293</v>
      </c>
      <c r="K117" t="s">
        <v>450</v>
      </c>
      <c r="P117" t="s">
        <v>208</v>
      </c>
      <c r="U117" t="s">
        <v>293</v>
      </c>
      <c r="AE117" t="s">
        <v>458</v>
      </c>
      <c r="AJ117" t="s">
        <v>458</v>
      </c>
      <c r="AO117" t="s">
        <v>469</v>
      </c>
      <c r="AY117" t="s">
        <v>413</v>
      </c>
      <c r="BD117" t="s">
        <v>547</v>
      </c>
    </row>
    <row r="118" spans="1:56" x14ac:dyDescent="0.25">
      <c r="A118" t="s">
        <v>174</v>
      </c>
      <c r="F118" t="s">
        <v>173</v>
      </c>
      <c r="K118" t="s">
        <v>369</v>
      </c>
      <c r="P118" t="s">
        <v>396</v>
      </c>
      <c r="U118" t="s">
        <v>294</v>
      </c>
      <c r="AE118" t="s">
        <v>511</v>
      </c>
      <c r="AJ118" t="s">
        <v>96</v>
      </c>
      <c r="AO118" t="s">
        <v>545</v>
      </c>
      <c r="AY118" t="s">
        <v>548</v>
      </c>
      <c r="BD118" t="s">
        <v>486</v>
      </c>
    </row>
    <row r="119" spans="1:56" x14ac:dyDescent="0.25">
      <c r="A119" t="s">
        <v>122</v>
      </c>
      <c r="F119" t="s">
        <v>216</v>
      </c>
      <c r="K119" t="s">
        <v>315</v>
      </c>
      <c r="P119" t="s">
        <v>370</v>
      </c>
      <c r="U119" t="s">
        <v>343</v>
      </c>
      <c r="AE119" t="s">
        <v>97</v>
      </c>
      <c r="AJ119" t="s">
        <v>97</v>
      </c>
      <c r="AO119" t="s">
        <v>276</v>
      </c>
      <c r="AY119" t="s">
        <v>511</v>
      </c>
      <c r="BD119" t="s">
        <v>487</v>
      </c>
    </row>
    <row r="120" spans="1:56" x14ac:dyDescent="0.25">
      <c r="A120" t="s">
        <v>175</v>
      </c>
      <c r="F120" t="s">
        <v>590</v>
      </c>
      <c r="K120" t="s">
        <v>210</v>
      </c>
      <c r="P120" t="s">
        <v>316</v>
      </c>
      <c r="U120" t="s">
        <v>344</v>
      </c>
      <c r="AE120" t="s">
        <v>561</v>
      </c>
      <c r="AJ120" t="s">
        <v>200</v>
      </c>
      <c r="AO120" t="s">
        <v>97</v>
      </c>
      <c r="AY120" t="s">
        <v>459</v>
      </c>
      <c r="BD120" t="s">
        <v>388</v>
      </c>
    </row>
    <row r="121" spans="1:56" x14ac:dyDescent="0.25">
      <c r="A121" t="s">
        <v>176</v>
      </c>
      <c r="F121" t="s">
        <v>175</v>
      </c>
      <c r="K121" t="s">
        <v>451</v>
      </c>
      <c r="P121" t="s">
        <v>255</v>
      </c>
      <c r="U121" t="s">
        <v>218</v>
      </c>
      <c r="AE121" t="s">
        <v>460</v>
      </c>
      <c r="AJ121" t="s">
        <v>279</v>
      </c>
      <c r="AO121" t="s">
        <v>98</v>
      </c>
      <c r="AY121" t="s">
        <v>539</v>
      </c>
      <c r="BD121" t="s">
        <v>489</v>
      </c>
    </row>
    <row r="122" spans="1:56" x14ac:dyDescent="0.25">
      <c r="A122" t="s">
        <v>177</v>
      </c>
      <c r="F122" t="s">
        <v>176</v>
      </c>
      <c r="K122" t="s">
        <v>212</v>
      </c>
      <c r="P122" t="s">
        <v>112</v>
      </c>
      <c r="U122" t="s">
        <v>537</v>
      </c>
      <c r="AE122" t="s">
        <v>446</v>
      </c>
      <c r="AJ122" t="s">
        <v>201</v>
      </c>
      <c r="AO122" t="s">
        <v>309</v>
      </c>
      <c r="AY122" t="s">
        <v>362</v>
      </c>
      <c r="BD122" t="s">
        <v>565</v>
      </c>
    </row>
    <row r="123" spans="1:56" x14ac:dyDescent="0.25">
      <c r="A123" t="s">
        <v>178</v>
      </c>
      <c r="F123" t="s">
        <v>398</v>
      </c>
      <c r="K123" t="s">
        <v>168</v>
      </c>
      <c r="P123" t="s">
        <v>506</v>
      </c>
      <c r="U123" t="s">
        <v>220</v>
      </c>
      <c r="AE123" t="s">
        <v>363</v>
      </c>
      <c r="AJ123" t="s">
        <v>101</v>
      </c>
      <c r="AO123" t="s">
        <v>389</v>
      </c>
      <c r="AY123" t="s">
        <v>157</v>
      </c>
      <c r="BD123" t="s">
        <v>201</v>
      </c>
    </row>
    <row r="124" spans="1:56" x14ac:dyDescent="0.25">
      <c r="A124" t="s">
        <v>127</v>
      </c>
      <c r="F124" t="s">
        <v>178</v>
      </c>
      <c r="K124" t="s">
        <v>114</v>
      </c>
      <c r="P124" t="s">
        <v>341</v>
      </c>
      <c r="U124" t="s">
        <v>126</v>
      </c>
      <c r="AE124" t="s">
        <v>391</v>
      </c>
      <c r="AJ124" t="s">
        <v>462</v>
      </c>
      <c r="AO124" t="s">
        <v>101</v>
      </c>
      <c r="AY124" t="s">
        <v>101</v>
      </c>
      <c r="BD124" t="s">
        <v>202</v>
      </c>
    </row>
    <row r="125" spans="1:56" x14ac:dyDescent="0.25">
      <c r="A125" t="s">
        <v>128</v>
      </c>
      <c r="F125" t="s">
        <v>222</v>
      </c>
      <c r="K125" t="s">
        <v>213</v>
      </c>
      <c r="P125" t="s">
        <v>290</v>
      </c>
      <c r="U125" t="s">
        <v>399</v>
      </c>
      <c r="AE125" t="s">
        <v>364</v>
      </c>
      <c r="AJ125" t="s">
        <v>587</v>
      </c>
      <c r="AO125" t="s">
        <v>203</v>
      </c>
      <c r="AY125" t="s">
        <v>159</v>
      </c>
      <c r="BD125" t="s">
        <v>462</v>
      </c>
    </row>
    <row r="126" spans="1:56" x14ac:dyDescent="0.25">
      <c r="A126" t="s">
        <v>129</v>
      </c>
      <c r="F126" t="s">
        <v>261</v>
      </c>
      <c r="K126" t="s">
        <v>116</v>
      </c>
      <c r="P126" t="s">
        <v>291</v>
      </c>
      <c r="U126" t="s">
        <v>261</v>
      </c>
      <c r="AE126" t="s">
        <v>337</v>
      </c>
      <c r="AJ126" t="s">
        <v>365</v>
      </c>
      <c r="AO126" t="s">
        <v>566</v>
      </c>
      <c r="AY126" t="s">
        <v>103</v>
      </c>
      <c r="BD126" t="s">
        <v>103</v>
      </c>
    </row>
    <row r="127" spans="1:56" x14ac:dyDescent="0.25">
      <c r="F127" t="s">
        <v>224</v>
      </c>
      <c r="K127" t="s">
        <v>292</v>
      </c>
      <c r="P127" t="s">
        <v>258</v>
      </c>
      <c r="U127" t="s">
        <v>477</v>
      </c>
      <c r="AE127" t="s">
        <v>503</v>
      </c>
      <c r="AJ127" t="s">
        <v>105</v>
      </c>
      <c r="AO127" t="s">
        <v>161</v>
      </c>
      <c r="AY127" t="s">
        <v>205</v>
      </c>
      <c r="BD127" t="s">
        <v>205</v>
      </c>
    </row>
    <row r="128" spans="1:56" x14ac:dyDescent="0.25">
      <c r="K128" t="s">
        <v>172</v>
      </c>
      <c r="P128" t="s">
        <v>118</v>
      </c>
      <c r="AE128" t="s">
        <v>207</v>
      </c>
      <c r="AJ128" t="s">
        <v>394</v>
      </c>
      <c r="AO128" t="s">
        <v>471</v>
      </c>
      <c r="AY128" t="s">
        <v>105</v>
      </c>
      <c r="BD128" t="s">
        <v>311</v>
      </c>
    </row>
    <row r="129" spans="1:56" x14ac:dyDescent="0.25">
      <c r="K129" t="s">
        <v>293</v>
      </c>
      <c r="P129" t="s">
        <v>119</v>
      </c>
      <c r="U129" t="s">
        <v>225</v>
      </c>
      <c r="AE129" t="s">
        <v>338</v>
      </c>
      <c r="AJ129" t="s">
        <v>313</v>
      </c>
      <c r="AO129" t="s">
        <v>251</v>
      </c>
      <c r="AY129" t="s">
        <v>312</v>
      </c>
      <c r="BD129" t="s">
        <v>569</v>
      </c>
    </row>
    <row r="130" spans="1:56" x14ac:dyDescent="0.25">
      <c r="K130" t="s">
        <v>173</v>
      </c>
      <c r="P130" t="s">
        <v>120</v>
      </c>
      <c r="U130" t="s">
        <v>182</v>
      </c>
      <c r="AE130" t="s">
        <v>163</v>
      </c>
      <c r="AJ130" t="s">
        <v>525</v>
      </c>
      <c r="AO130" t="s">
        <v>107</v>
      </c>
      <c r="AY130" t="s">
        <v>450</v>
      </c>
      <c r="BD130" t="s">
        <v>395</v>
      </c>
    </row>
    <row r="131" spans="1:56" x14ac:dyDescent="0.25">
      <c r="K131" t="s">
        <v>121</v>
      </c>
      <c r="P131" t="s">
        <v>513</v>
      </c>
      <c r="U131" t="s">
        <v>322</v>
      </c>
      <c r="AE131" t="s">
        <v>164</v>
      </c>
      <c r="AJ131" t="s">
        <v>209</v>
      </c>
      <c r="AO131" t="s">
        <v>369</v>
      </c>
      <c r="AY131" t="s">
        <v>108</v>
      </c>
      <c r="BD131" t="s">
        <v>314</v>
      </c>
    </row>
    <row r="132" spans="1:56" x14ac:dyDescent="0.25">
      <c r="K132" t="s">
        <v>295</v>
      </c>
      <c r="P132" t="s">
        <v>217</v>
      </c>
      <c r="U132" t="s">
        <v>263</v>
      </c>
      <c r="AE132" t="s">
        <v>473</v>
      </c>
      <c r="AJ132" t="s">
        <v>473</v>
      </c>
      <c r="AO132" t="s">
        <v>504</v>
      </c>
      <c r="AY132" t="s">
        <v>472</v>
      </c>
      <c r="BD132" t="s">
        <v>109</v>
      </c>
    </row>
    <row r="133" spans="1:56" x14ac:dyDescent="0.25">
      <c r="K133" t="s">
        <v>175</v>
      </c>
      <c r="P133" t="s">
        <v>296</v>
      </c>
      <c r="U133" t="s">
        <v>72</v>
      </c>
      <c r="AE133" t="s">
        <v>418</v>
      </c>
      <c r="AJ133" t="s">
        <v>166</v>
      </c>
      <c r="AO133" t="s">
        <v>210</v>
      </c>
      <c r="AY133" t="s">
        <v>557</v>
      </c>
      <c r="BD133" t="s">
        <v>210</v>
      </c>
    </row>
    <row r="134" spans="1:56" x14ac:dyDescent="0.25">
      <c r="K134" t="s">
        <v>297</v>
      </c>
      <c r="P134" t="s">
        <v>537</v>
      </c>
      <c r="U134" t="s">
        <v>133</v>
      </c>
      <c r="AE134" t="s">
        <v>532</v>
      </c>
      <c r="AJ134" t="s">
        <v>112</v>
      </c>
      <c r="AO134" t="s">
        <v>554</v>
      </c>
      <c r="AY134" t="s">
        <v>554</v>
      </c>
      <c r="BD134" t="s">
        <v>255</v>
      </c>
    </row>
    <row r="135" spans="1:56" x14ac:dyDescent="0.25">
      <c r="K135" t="s">
        <v>177</v>
      </c>
      <c r="P135" t="s">
        <v>177</v>
      </c>
      <c r="U135" t="s">
        <v>265</v>
      </c>
      <c r="AE135" t="s">
        <v>289</v>
      </c>
      <c r="AJ135" t="s">
        <v>113</v>
      </c>
      <c r="AO135" t="s">
        <v>112</v>
      </c>
      <c r="AY135" t="s">
        <v>570</v>
      </c>
      <c r="BD135" t="s">
        <v>532</v>
      </c>
    </row>
    <row r="136" spans="1:56" x14ac:dyDescent="0.25">
      <c r="K136" t="s">
        <v>221</v>
      </c>
      <c r="P136" t="s">
        <v>298</v>
      </c>
      <c r="U136" t="s">
        <v>75</v>
      </c>
      <c r="AE136" t="s">
        <v>169</v>
      </c>
      <c r="AJ136" t="s">
        <v>341</v>
      </c>
      <c r="AO136" t="s">
        <v>289</v>
      </c>
      <c r="AY136" t="s">
        <v>506</v>
      </c>
      <c r="BD136" t="s">
        <v>168</v>
      </c>
    </row>
    <row r="137" spans="1:56" x14ac:dyDescent="0.25">
      <c r="K137" t="s">
        <v>127</v>
      </c>
      <c r="P137" t="s">
        <v>377</v>
      </c>
      <c r="U137" t="s">
        <v>492</v>
      </c>
      <c r="AE137" t="s">
        <v>317</v>
      </c>
      <c r="AJ137" t="s">
        <v>213</v>
      </c>
      <c r="AO137" t="s">
        <v>436</v>
      </c>
      <c r="AY137" t="s">
        <v>169</v>
      </c>
      <c r="BD137" t="s">
        <v>436</v>
      </c>
    </row>
    <row r="138" spans="1:56" x14ac:dyDescent="0.25">
      <c r="K138" t="s">
        <v>452</v>
      </c>
      <c r="P138" t="s">
        <v>378</v>
      </c>
      <c r="U138" t="s">
        <v>349</v>
      </c>
      <c r="AE138" t="s">
        <v>257</v>
      </c>
      <c r="AJ138" t="s">
        <v>171</v>
      </c>
      <c r="AO138" t="s">
        <v>115</v>
      </c>
      <c r="AY138" t="s">
        <v>115</v>
      </c>
      <c r="BD138" t="s">
        <v>474</v>
      </c>
    </row>
    <row r="139" spans="1:56" x14ac:dyDescent="0.25">
      <c r="K139" t="s">
        <v>129</v>
      </c>
      <c r="P139" t="s">
        <v>129</v>
      </c>
      <c r="U139" t="s">
        <v>186</v>
      </c>
      <c r="AE139" t="s">
        <v>292</v>
      </c>
      <c r="AJ139" t="s">
        <v>371</v>
      </c>
      <c r="AO139" t="s">
        <v>257</v>
      </c>
      <c r="AY139" t="s">
        <v>318</v>
      </c>
      <c r="BD139" t="s">
        <v>171</v>
      </c>
    </row>
    <row r="140" spans="1:56" x14ac:dyDescent="0.25">
      <c r="A140" t="s">
        <v>181</v>
      </c>
      <c r="F140" t="s">
        <v>645</v>
      </c>
      <c r="U140" t="s">
        <v>351</v>
      </c>
      <c r="AE140" t="s">
        <v>118</v>
      </c>
      <c r="AJ140" t="s">
        <v>118</v>
      </c>
      <c r="AO140" t="s">
        <v>292</v>
      </c>
      <c r="AY140" t="s">
        <v>292</v>
      </c>
      <c r="BD140" t="s">
        <v>117</v>
      </c>
    </row>
    <row r="141" spans="1:56" x14ac:dyDescent="0.25">
      <c r="A141" t="s">
        <v>182</v>
      </c>
      <c r="F141" t="s">
        <v>69</v>
      </c>
      <c r="K141" t="s">
        <v>181</v>
      </c>
      <c r="P141" t="s">
        <v>645</v>
      </c>
      <c r="U141" t="s">
        <v>139</v>
      </c>
      <c r="AE141" t="s">
        <v>342</v>
      </c>
      <c r="AJ141" t="s">
        <v>342</v>
      </c>
      <c r="AO141" t="s">
        <v>118</v>
      </c>
      <c r="AY141" t="s">
        <v>118</v>
      </c>
      <c r="BD141" t="s">
        <v>214</v>
      </c>
    </row>
    <row r="142" spans="1:56" x14ac:dyDescent="0.25">
      <c r="A142" t="s">
        <v>70</v>
      </c>
      <c r="F142" t="s">
        <v>322</v>
      </c>
      <c r="K142" t="s">
        <v>69</v>
      </c>
      <c r="P142" t="s">
        <v>182</v>
      </c>
      <c r="U142" t="s">
        <v>353</v>
      </c>
      <c r="AE142" t="s">
        <v>173</v>
      </c>
      <c r="AJ142" t="s">
        <v>173</v>
      </c>
      <c r="AO142" t="s">
        <v>342</v>
      </c>
      <c r="AY142" t="s">
        <v>372</v>
      </c>
      <c r="BD142" t="s">
        <v>215</v>
      </c>
    </row>
    <row r="143" spans="1:56" x14ac:dyDescent="0.25">
      <c r="A143" t="s">
        <v>71</v>
      </c>
      <c r="F143" t="s">
        <v>571</v>
      </c>
      <c r="K143" t="s">
        <v>301</v>
      </c>
      <c r="P143" t="s">
        <v>464</v>
      </c>
      <c r="U143" t="s">
        <v>82</v>
      </c>
      <c r="AE143" t="s">
        <v>216</v>
      </c>
      <c r="AJ143" t="s">
        <v>540</v>
      </c>
      <c r="AO143" t="s">
        <v>173</v>
      </c>
      <c r="AY143" t="s">
        <v>173</v>
      </c>
      <c r="BD143" t="s">
        <v>120</v>
      </c>
    </row>
    <row r="144" spans="1:56" x14ac:dyDescent="0.25">
      <c r="A144" t="s">
        <v>72</v>
      </c>
      <c r="F144" t="s">
        <v>593</v>
      </c>
      <c r="K144" t="s">
        <v>71</v>
      </c>
      <c r="P144" t="s">
        <v>420</v>
      </c>
      <c r="U144" t="s">
        <v>355</v>
      </c>
      <c r="AE144" t="s">
        <v>122</v>
      </c>
      <c r="AJ144" t="s">
        <v>295</v>
      </c>
      <c r="AO144" t="s">
        <v>121</v>
      </c>
      <c r="AY144" t="s">
        <v>513</v>
      </c>
      <c r="BD144" t="s">
        <v>216</v>
      </c>
    </row>
    <row r="145" spans="1:56" x14ac:dyDescent="0.25">
      <c r="A145" t="s">
        <v>73</v>
      </c>
      <c r="F145" t="s">
        <v>133</v>
      </c>
      <c r="K145" t="s">
        <v>72</v>
      </c>
      <c r="P145" t="s">
        <v>264</v>
      </c>
      <c r="U145" t="s">
        <v>84</v>
      </c>
      <c r="AE145" t="s">
        <v>296</v>
      </c>
      <c r="AJ145" t="s">
        <v>175</v>
      </c>
      <c r="AO145" t="s">
        <v>217</v>
      </c>
      <c r="AY145" t="s">
        <v>122</v>
      </c>
      <c r="BD145" t="s">
        <v>590</v>
      </c>
    </row>
    <row r="146" spans="1:56" x14ac:dyDescent="0.25">
      <c r="A146" t="s">
        <v>183</v>
      </c>
      <c r="F146" t="s">
        <v>265</v>
      </c>
      <c r="K146" t="s">
        <v>453</v>
      </c>
      <c r="P146" t="s">
        <v>133</v>
      </c>
      <c r="U146" t="s">
        <v>85</v>
      </c>
      <c r="AE146" t="s">
        <v>297</v>
      </c>
      <c r="AJ146" t="s">
        <v>375</v>
      </c>
      <c r="AO146" t="s">
        <v>123</v>
      </c>
      <c r="AY146" t="s">
        <v>175</v>
      </c>
      <c r="BD146" t="s">
        <v>123</v>
      </c>
    </row>
    <row r="147" spans="1:56" x14ac:dyDescent="0.25">
      <c r="A147" t="s">
        <v>75</v>
      </c>
      <c r="F147" t="s">
        <v>134</v>
      </c>
      <c r="K147" t="s">
        <v>183</v>
      </c>
      <c r="P147" t="s">
        <v>265</v>
      </c>
      <c r="U147" t="s">
        <v>328</v>
      </c>
      <c r="AE147" t="s">
        <v>177</v>
      </c>
      <c r="AJ147" t="s">
        <v>475</v>
      </c>
      <c r="AO147" t="s">
        <v>176</v>
      </c>
      <c r="AY147" t="s">
        <v>176</v>
      </c>
      <c r="BD147" t="s">
        <v>537</v>
      </c>
    </row>
    <row r="148" spans="1:56" x14ac:dyDescent="0.25">
      <c r="A148" t="s">
        <v>184</v>
      </c>
      <c r="F148" t="s">
        <v>563</v>
      </c>
      <c r="K148" t="s">
        <v>229</v>
      </c>
      <c r="P148" t="s">
        <v>75</v>
      </c>
      <c r="U148" t="s">
        <v>145</v>
      </c>
      <c r="AE148" t="s">
        <v>178</v>
      </c>
      <c r="AJ148" t="s">
        <v>126</v>
      </c>
      <c r="AO148" t="s">
        <v>376</v>
      </c>
      <c r="AY148" t="s">
        <v>398</v>
      </c>
      <c r="BD148" t="s">
        <v>475</v>
      </c>
    </row>
    <row r="149" spans="1:56" x14ac:dyDescent="0.25">
      <c r="A149" t="s">
        <v>185</v>
      </c>
      <c r="F149" t="s">
        <v>349</v>
      </c>
      <c r="K149" t="s">
        <v>348</v>
      </c>
      <c r="P149" t="s">
        <v>492</v>
      </c>
      <c r="U149" t="s">
        <v>483</v>
      </c>
      <c r="AE149" t="s">
        <v>222</v>
      </c>
      <c r="AJ149" t="s">
        <v>127</v>
      </c>
      <c r="AO149" t="s">
        <v>126</v>
      </c>
      <c r="AY149" t="s">
        <v>126</v>
      </c>
      <c r="BD149" t="s">
        <v>221</v>
      </c>
    </row>
    <row r="150" spans="1:56" x14ac:dyDescent="0.25">
      <c r="A150" t="s">
        <v>186</v>
      </c>
      <c r="F150" t="s">
        <v>479</v>
      </c>
      <c r="K150" t="s">
        <v>382</v>
      </c>
      <c r="P150" t="s">
        <v>382</v>
      </c>
      <c r="U150" t="s">
        <v>426</v>
      </c>
      <c r="AE150" t="s">
        <v>378</v>
      </c>
      <c r="AJ150" t="s">
        <v>320</v>
      </c>
      <c r="AO150" t="s">
        <v>127</v>
      </c>
      <c r="AY150" t="s">
        <v>377</v>
      </c>
      <c r="BD150" t="s">
        <v>222</v>
      </c>
    </row>
    <row r="151" spans="1:56" x14ac:dyDescent="0.25">
      <c r="A151" t="s">
        <v>187</v>
      </c>
      <c r="F151" t="s">
        <v>187</v>
      </c>
      <c r="K151" t="s">
        <v>78</v>
      </c>
      <c r="P151" t="s">
        <v>186</v>
      </c>
      <c r="U151" t="s">
        <v>359</v>
      </c>
      <c r="AE151" t="s">
        <v>477</v>
      </c>
      <c r="AJ151" t="s">
        <v>224</v>
      </c>
      <c r="AO151" t="s">
        <v>378</v>
      </c>
      <c r="AY151" t="s">
        <v>261</v>
      </c>
      <c r="BD151" t="s">
        <v>378</v>
      </c>
    </row>
    <row r="152" spans="1:56" x14ac:dyDescent="0.25">
      <c r="A152" t="s">
        <v>80</v>
      </c>
      <c r="F152" t="s">
        <v>405</v>
      </c>
      <c r="K152" t="s">
        <v>267</v>
      </c>
      <c r="P152" t="s">
        <v>138</v>
      </c>
      <c r="U152" t="s">
        <v>91</v>
      </c>
      <c r="AO152" t="s">
        <v>299</v>
      </c>
      <c r="AY152" t="s">
        <v>477</v>
      </c>
      <c r="BD152" t="s">
        <v>477</v>
      </c>
    </row>
    <row r="153" spans="1:56" x14ac:dyDescent="0.25">
      <c r="A153" t="s">
        <v>188</v>
      </c>
      <c r="F153" t="s">
        <v>406</v>
      </c>
      <c r="K153" t="s">
        <v>231</v>
      </c>
      <c r="P153" t="s">
        <v>352</v>
      </c>
      <c r="U153" t="s">
        <v>92</v>
      </c>
      <c r="AE153" t="s">
        <v>181</v>
      </c>
      <c r="AJ153" t="s">
        <v>645</v>
      </c>
    </row>
    <row r="154" spans="1:56" x14ac:dyDescent="0.25">
      <c r="A154" t="s">
        <v>189</v>
      </c>
      <c r="F154" t="s">
        <v>269</v>
      </c>
      <c r="K154" t="s">
        <v>441</v>
      </c>
      <c r="P154" t="s">
        <v>466</v>
      </c>
      <c r="U154" t="s">
        <v>387</v>
      </c>
      <c r="AE154" t="s">
        <v>69</v>
      </c>
      <c r="AJ154" t="s">
        <v>69</v>
      </c>
    </row>
    <row r="155" spans="1:56" x14ac:dyDescent="0.25">
      <c r="A155" t="s">
        <v>83</v>
      </c>
      <c r="F155" t="s">
        <v>83</v>
      </c>
      <c r="K155" t="s">
        <v>141</v>
      </c>
      <c r="P155" t="s">
        <v>189</v>
      </c>
      <c r="U155" t="s">
        <v>94</v>
      </c>
      <c r="AE155" t="s">
        <v>464</v>
      </c>
      <c r="AJ155" t="s">
        <v>70</v>
      </c>
      <c r="AO155" t="s">
        <v>181</v>
      </c>
      <c r="AY155" t="s">
        <v>181</v>
      </c>
      <c r="BD155" t="s">
        <v>645</v>
      </c>
    </row>
    <row r="156" spans="1:56" x14ac:dyDescent="0.25">
      <c r="A156" t="s">
        <v>142</v>
      </c>
      <c r="F156" t="s">
        <v>409</v>
      </c>
      <c r="K156" t="s">
        <v>454</v>
      </c>
      <c r="P156" t="s">
        <v>355</v>
      </c>
      <c r="U156" t="s">
        <v>152</v>
      </c>
      <c r="AE156" t="s">
        <v>420</v>
      </c>
      <c r="AJ156" t="s">
        <v>478</v>
      </c>
      <c r="AO156" t="s">
        <v>69</v>
      </c>
      <c r="AY156" t="s">
        <v>69</v>
      </c>
      <c r="BD156" t="s">
        <v>69</v>
      </c>
    </row>
    <row r="157" spans="1:56" x14ac:dyDescent="0.25">
      <c r="A157" t="s">
        <v>190</v>
      </c>
      <c r="F157" t="s">
        <v>521</v>
      </c>
      <c r="K157" t="s">
        <v>409</v>
      </c>
      <c r="P157" t="s">
        <v>482</v>
      </c>
      <c r="U157" t="s">
        <v>198</v>
      </c>
      <c r="AE157" t="s">
        <v>72</v>
      </c>
      <c r="AJ157" t="s">
        <v>264</v>
      </c>
      <c r="AO157" t="s">
        <v>301</v>
      </c>
      <c r="AY157" t="s">
        <v>70</v>
      </c>
      <c r="BD157" t="s">
        <v>464</v>
      </c>
    </row>
    <row r="158" spans="1:56" x14ac:dyDescent="0.25">
      <c r="A158" t="s">
        <v>144</v>
      </c>
      <c r="F158" t="s">
        <v>356</v>
      </c>
      <c r="K158" t="s">
        <v>410</v>
      </c>
      <c r="P158" t="s">
        <v>384</v>
      </c>
      <c r="U158" t="s">
        <v>199</v>
      </c>
      <c r="AE158" t="s">
        <v>227</v>
      </c>
      <c r="AJ158" t="s">
        <v>227</v>
      </c>
      <c r="AO158" t="s">
        <v>420</v>
      </c>
      <c r="AY158" t="s">
        <v>420</v>
      </c>
      <c r="BD158" t="s">
        <v>71</v>
      </c>
    </row>
    <row r="159" spans="1:56" x14ac:dyDescent="0.25">
      <c r="A159" t="s">
        <v>191</v>
      </c>
      <c r="F159" t="s">
        <v>411</v>
      </c>
      <c r="K159" t="s">
        <v>455</v>
      </c>
      <c r="P159" t="s">
        <v>455</v>
      </c>
      <c r="U159" t="s">
        <v>539</v>
      </c>
      <c r="AE159" t="s">
        <v>228</v>
      </c>
      <c r="AJ159" t="s">
        <v>74</v>
      </c>
      <c r="AO159" t="s">
        <v>72</v>
      </c>
      <c r="AY159" t="s">
        <v>323</v>
      </c>
      <c r="BD159" t="s">
        <v>323</v>
      </c>
    </row>
    <row r="160" spans="1:56" x14ac:dyDescent="0.25">
      <c r="A160" t="s">
        <v>146</v>
      </c>
      <c r="F160" t="s">
        <v>146</v>
      </c>
      <c r="K160" t="s">
        <v>411</v>
      </c>
      <c r="P160" t="s">
        <v>411</v>
      </c>
      <c r="U160" t="s">
        <v>279</v>
      </c>
      <c r="AE160" t="s">
        <v>402</v>
      </c>
      <c r="AJ160" t="s">
        <v>75</v>
      </c>
      <c r="AO160" t="s">
        <v>227</v>
      </c>
      <c r="AY160" t="s">
        <v>73</v>
      </c>
      <c r="BD160" t="s">
        <v>227</v>
      </c>
    </row>
    <row r="161" spans="1:56" x14ac:dyDescent="0.25">
      <c r="A161" t="s">
        <v>192</v>
      </c>
      <c r="F161" t="s">
        <v>192</v>
      </c>
      <c r="K161" t="s">
        <v>456</v>
      </c>
      <c r="P161" t="s">
        <v>530</v>
      </c>
      <c r="U161" t="s">
        <v>461</v>
      </c>
      <c r="AE161" t="s">
        <v>563</v>
      </c>
      <c r="AJ161" t="s">
        <v>184</v>
      </c>
      <c r="AO161" t="s">
        <v>183</v>
      </c>
      <c r="AY161" t="s">
        <v>183</v>
      </c>
      <c r="BD161" t="s">
        <v>183</v>
      </c>
    </row>
    <row r="162" spans="1:56" x14ac:dyDescent="0.25">
      <c r="A162" t="s">
        <v>193</v>
      </c>
      <c r="F162" t="s">
        <v>239</v>
      </c>
      <c r="K162" t="s">
        <v>89</v>
      </c>
      <c r="P162" t="s">
        <v>591</v>
      </c>
      <c r="U162" t="s">
        <v>502</v>
      </c>
      <c r="AE162" t="s">
        <v>555</v>
      </c>
      <c r="AJ162" t="s">
        <v>555</v>
      </c>
      <c r="AO162" t="s">
        <v>134</v>
      </c>
      <c r="AY162" t="s">
        <v>75</v>
      </c>
      <c r="BD162" t="s">
        <v>229</v>
      </c>
    </row>
    <row r="163" spans="1:56" x14ac:dyDescent="0.25">
      <c r="A163" t="s">
        <v>194</v>
      </c>
      <c r="F163" t="s">
        <v>91</v>
      </c>
      <c r="K163" t="s">
        <v>457</v>
      </c>
      <c r="P163" t="s">
        <v>193</v>
      </c>
      <c r="U163" t="s">
        <v>203</v>
      </c>
      <c r="AE163" t="s">
        <v>137</v>
      </c>
      <c r="AJ163" t="s">
        <v>422</v>
      </c>
      <c r="AO163" t="s">
        <v>324</v>
      </c>
      <c r="AY163" t="s">
        <v>381</v>
      </c>
      <c r="BD163" t="s">
        <v>492</v>
      </c>
    </row>
    <row r="164" spans="1:56" x14ac:dyDescent="0.25">
      <c r="A164" t="s">
        <v>195</v>
      </c>
      <c r="F164" t="s">
        <v>330</v>
      </c>
      <c r="K164" t="s">
        <v>91</v>
      </c>
      <c r="P164" t="s">
        <v>444</v>
      </c>
      <c r="U164" t="s">
        <v>364</v>
      </c>
      <c r="AE164" t="s">
        <v>404</v>
      </c>
      <c r="AJ164" t="s">
        <v>138</v>
      </c>
      <c r="AO164" t="s">
        <v>77</v>
      </c>
      <c r="AY164" t="s">
        <v>382</v>
      </c>
      <c r="BD164" t="s">
        <v>185</v>
      </c>
    </row>
    <row r="165" spans="1:56" x14ac:dyDescent="0.25">
      <c r="A165" t="s">
        <v>196</v>
      </c>
      <c r="F165" t="s">
        <v>274</v>
      </c>
      <c r="K165" t="s">
        <v>150</v>
      </c>
      <c r="P165" t="s">
        <v>568</v>
      </c>
      <c r="U165" t="s">
        <v>310</v>
      </c>
      <c r="AE165" t="s">
        <v>139</v>
      </c>
      <c r="AJ165" t="s">
        <v>507</v>
      </c>
      <c r="AO165" t="s">
        <v>266</v>
      </c>
      <c r="AY165" t="s">
        <v>422</v>
      </c>
      <c r="BD165" t="s">
        <v>422</v>
      </c>
    </row>
    <row r="166" spans="1:56" x14ac:dyDescent="0.25">
      <c r="A166" t="s">
        <v>197</v>
      </c>
      <c r="F166" t="s">
        <v>485</v>
      </c>
      <c r="K166" t="s">
        <v>93</v>
      </c>
      <c r="P166" t="s">
        <v>429</v>
      </c>
      <c r="U166" t="s">
        <v>105</v>
      </c>
      <c r="AE166" t="s">
        <v>516</v>
      </c>
      <c r="AJ166" t="s">
        <v>406</v>
      </c>
      <c r="AO166" t="s">
        <v>79</v>
      </c>
      <c r="AY166" t="s">
        <v>404</v>
      </c>
      <c r="BD166" t="s">
        <v>302</v>
      </c>
    </row>
    <row r="167" spans="1:56" x14ac:dyDescent="0.25">
      <c r="A167" t="s">
        <v>95</v>
      </c>
      <c r="F167" t="s">
        <v>548</v>
      </c>
      <c r="K167" t="s">
        <v>94</v>
      </c>
      <c r="P167" t="s">
        <v>197</v>
      </c>
      <c r="U167" t="s">
        <v>251</v>
      </c>
      <c r="AE167" t="s">
        <v>326</v>
      </c>
      <c r="AJ167" t="s">
        <v>326</v>
      </c>
      <c r="AO167" t="s">
        <v>405</v>
      </c>
      <c r="AY167" t="s">
        <v>303</v>
      </c>
      <c r="BD167" t="s">
        <v>352</v>
      </c>
    </row>
    <row r="168" spans="1:56" x14ac:dyDescent="0.25">
      <c r="A168" t="s">
        <v>198</v>
      </c>
      <c r="F168" t="s">
        <v>551</v>
      </c>
      <c r="K168" t="s">
        <v>458</v>
      </c>
      <c r="P168" t="s">
        <v>152</v>
      </c>
      <c r="U168" t="s">
        <v>313</v>
      </c>
      <c r="AE168" t="s">
        <v>383</v>
      </c>
      <c r="AJ168" t="s">
        <v>499</v>
      </c>
      <c r="AO168" t="s">
        <v>140</v>
      </c>
      <c r="AY168" t="s">
        <v>466</v>
      </c>
      <c r="BD168" t="s">
        <v>543</v>
      </c>
    </row>
    <row r="169" spans="1:56" x14ac:dyDescent="0.25">
      <c r="A169" t="s">
        <v>199</v>
      </c>
      <c r="F169" t="s">
        <v>277</v>
      </c>
      <c r="K169" t="s">
        <v>198</v>
      </c>
      <c r="P169" t="s">
        <v>198</v>
      </c>
      <c r="U169" t="s">
        <v>108</v>
      </c>
      <c r="AE169" t="s">
        <v>550</v>
      </c>
      <c r="AJ169" t="s">
        <v>234</v>
      </c>
      <c r="AO169" t="s">
        <v>423</v>
      </c>
      <c r="AY169" t="s">
        <v>269</v>
      </c>
      <c r="BD169" t="s">
        <v>141</v>
      </c>
    </row>
    <row r="170" spans="1:56" x14ac:dyDescent="0.25">
      <c r="A170" t="s">
        <v>200</v>
      </c>
      <c r="F170" t="s">
        <v>539</v>
      </c>
      <c r="K170" t="s">
        <v>459</v>
      </c>
      <c r="P170" t="s">
        <v>199</v>
      </c>
      <c r="U170" t="s">
        <v>253</v>
      </c>
      <c r="AE170" t="s">
        <v>410</v>
      </c>
      <c r="AJ170" t="s">
        <v>517</v>
      </c>
      <c r="AO170" t="s">
        <v>499</v>
      </c>
      <c r="AY170" t="s">
        <v>454</v>
      </c>
      <c r="BD170" t="s">
        <v>327</v>
      </c>
    </row>
    <row r="171" spans="1:56" x14ac:dyDescent="0.25">
      <c r="A171" t="s">
        <v>156</v>
      </c>
      <c r="F171" t="s">
        <v>432</v>
      </c>
      <c r="K171" t="s">
        <v>278</v>
      </c>
      <c r="P171" t="s">
        <v>539</v>
      </c>
      <c r="U171" t="s">
        <v>536</v>
      </c>
      <c r="AE171" t="s">
        <v>144</v>
      </c>
      <c r="AJ171" t="s">
        <v>385</v>
      </c>
      <c r="AO171" t="s">
        <v>270</v>
      </c>
      <c r="AY171" t="s">
        <v>586</v>
      </c>
      <c r="BD171" t="s">
        <v>270</v>
      </c>
    </row>
    <row r="172" spans="1:56" x14ac:dyDescent="0.25">
      <c r="A172" t="s">
        <v>201</v>
      </c>
      <c r="F172" t="s">
        <v>100</v>
      </c>
      <c r="K172" t="s">
        <v>460</v>
      </c>
      <c r="P172" t="s">
        <v>565</v>
      </c>
      <c r="U172" t="s">
        <v>255</v>
      </c>
      <c r="AE172" t="s">
        <v>357</v>
      </c>
      <c r="AJ172" t="s">
        <v>411</v>
      </c>
      <c r="AO172" t="s">
        <v>235</v>
      </c>
      <c r="AY172" t="s">
        <v>384</v>
      </c>
      <c r="BD172" t="s">
        <v>517</v>
      </c>
    </row>
    <row r="173" spans="1:56" x14ac:dyDescent="0.25">
      <c r="A173" t="s">
        <v>202</v>
      </c>
      <c r="F173" t="s">
        <v>202</v>
      </c>
      <c r="K173" t="s">
        <v>461</v>
      </c>
      <c r="P173" t="s">
        <v>201</v>
      </c>
      <c r="U173" t="s">
        <v>212</v>
      </c>
      <c r="AE173" t="s">
        <v>530</v>
      </c>
      <c r="AJ173" t="s">
        <v>483</v>
      </c>
      <c r="AO173" t="s">
        <v>529</v>
      </c>
      <c r="AY173" t="s">
        <v>271</v>
      </c>
      <c r="BD173" t="s">
        <v>455</v>
      </c>
    </row>
    <row r="174" spans="1:56" x14ac:dyDescent="0.25">
      <c r="A174" t="s">
        <v>203</v>
      </c>
      <c r="F174" t="s">
        <v>531</v>
      </c>
      <c r="K174" t="s">
        <v>202</v>
      </c>
      <c r="P174" t="s">
        <v>202</v>
      </c>
      <c r="U174" t="s">
        <v>496</v>
      </c>
      <c r="AE174" t="s">
        <v>329</v>
      </c>
      <c r="AJ174" t="s">
        <v>89</v>
      </c>
      <c r="AO174" t="s">
        <v>501</v>
      </c>
      <c r="AY174" t="s">
        <v>501</v>
      </c>
      <c r="BD174" t="s">
        <v>509</v>
      </c>
    </row>
    <row r="175" spans="1:56" x14ac:dyDescent="0.25">
      <c r="A175" t="s">
        <v>204</v>
      </c>
      <c r="F175" t="s">
        <v>587</v>
      </c>
      <c r="K175" t="s">
        <v>462</v>
      </c>
      <c r="P175" t="s">
        <v>462</v>
      </c>
      <c r="U175" t="s">
        <v>436</v>
      </c>
      <c r="AE175" t="s">
        <v>359</v>
      </c>
      <c r="AJ175" t="s">
        <v>359</v>
      </c>
      <c r="AO175" t="s">
        <v>483</v>
      </c>
      <c r="AY175" t="s">
        <v>530</v>
      </c>
      <c r="BD175" t="s">
        <v>88</v>
      </c>
    </row>
    <row r="176" spans="1:56" x14ac:dyDescent="0.25">
      <c r="A176" t="s">
        <v>205</v>
      </c>
      <c r="F176" t="s">
        <v>365</v>
      </c>
      <c r="K176" t="s">
        <v>204</v>
      </c>
      <c r="P176" t="s">
        <v>204</v>
      </c>
      <c r="U176" t="s">
        <v>213</v>
      </c>
      <c r="AE176" t="s">
        <v>91</v>
      </c>
      <c r="AJ176" t="s">
        <v>544</v>
      </c>
      <c r="AO176" t="s">
        <v>89</v>
      </c>
      <c r="AY176" t="s">
        <v>591</v>
      </c>
      <c r="BD176" t="s">
        <v>412</v>
      </c>
    </row>
    <row r="177" spans="1:56" x14ac:dyDescent="0.25">
      <c r="A177" t="s">
        <v>206</v>
      </c>
      <c r="F177" t="s">
        <v>449</v>
      </c>
      <c r="K177" t="s">
        <v>282</v>
      </c>
      <c r="P177" t="s">
        <v>161</v>
      </c>
      <c r="U177" t="s">
        <v>291</v>
      </c>
      <c r="AE177" t="s">
        <v>360</v>
      </c>
      <c r="AJ177" t="s">
        <v>241</v>
      </c>
      <c r="AO177" t="s">
        <v>467</v>
      </c>
      <c r="AY177" t="s">
        <v>359</v>
      </c>
      <c r="BD177" t="s">
        <v>359</v>
      </c>
    </row>
    <row r="178" spans="1:56" x14ac:dyDescent="0.25">
      <c r="A178" t="s">
        <v>207</v>
      </c>
      <c r="F178" t="s">
        <v>552</v>
      </c>
      <c r="K178" t="s">
        <v>449</v>
      </c>
      <c r="P178" t="s">
        <v>311</v>
      </c>
      <c r="U178" t="s">
        <v>117</v>
      </c>
      <c r="AE178" t="s">
        <v>274</v>
      </c>
      <c r="AJ178" t="s">
        <v>387</v>
      </c>
      <c r="AO178" t="s">
        <v>194</v>
      </c>
      <c r="AY178" t="s">
        <v>149</v>
      </c>
      <c r="BD178" t="s">
        <v>494</v>
      </c>
    </row>
    <row r="179" spans="1:56" x14ac:dyDescent="0.25">
      <c r="A179" t="s">
        <v>208</v>
      </c>
      <c r="F179" t="s">
        <v>368</v>
      </c>
      <c r="K179" t="s">
        <v>251</v>
      </c>
      <c r="P179" t="s">
        <v>284</v>
      </c>
      <c r="U179" t="s">
        <v>491</v>
      </c>
      <c r="AE179" t="s">
        <v>243</v>
      </c>
      <c r="AJ179" t="s">
        <v>547</v>
      </c>
      <c r="AO179" t="s">
        <v>568</v>
      </c>
      <c r="AY179" t="s">
        <v>92</v>
      </c>
      <c r="BD179" t="s">
        <v>195</v>
      </c>
    </row>
    <row r="180" spans="1:56" x14ac:dyDescent="0.25">
      <c r="A180" t="s">
        <v>108</v>
      </c>
      <c r="F180" t="s">
        <v>417</v>
      </c>
      <c r="K180" t="s">
        <v>313</v>
      </c>
      <c r="P180" t="s">
        <v>450</v>
      </c>
      <c r="U180" t="s">
        <v>372</v>
      </c>
      <c r="AE180" t="s">
        <v>431</v>
      </c>
      <c r="AJ180" t="s">
        <v>545</v>
      </c>
      <c r="AO180" t="s">
        <v>387</v>
      </c>
      <c r="AY180" t="s">
        <v>495</v>
      </c>
      <c r="BD180" t="s">
        <v>274</v>
      </c>
    </row>
    <row r="181" spans="1:56" x14ac:dyDescent="0.25">
      <c r="A181" t="s">
        <v>209</v>
      </c>
      <c r="F181" t="s">
        <v>339</v>
      </c>
      <c r="K181" t="s">
        <v>286</v>
      </c>
      <c r="P181" t="s">
        <v>546</v>
      </c>
      <c r="U181" t="s">
        <v>373</v>
      </c>
      <c r="AE181" t="s">
        <v>524</v>
      </c>
      <c r="AJ181" t="s">
        <v>245</v>
      </c>
      <c r="AO181" t="s">
        <v>94</v>
      </c>
      <c r="AY181" t="s">
        <v>243</v>
      </c>
      <c r="BD181" t="s">
        <v>430</v>
      </c>
    </row>
    <row r="182" spans="1:56" x14ac:dyDescent="0.25">
      <c r="A182" t="s">
        <v>210</v>
      </c>
      <c r="F182" t="s">
        <v>165</v>
      </c>
      <c r="K182" t="s">
        <v>109</v>
      </c>
      <c r="P182" t="s">
        <v>490</v>
      </c>
      <c r="U182" t="s">
        <v>540</v>
      </c>
      <c r="AE182" t="s">
        <v>199</v>
      </c>
      <c r="AJ182" t="s">
        <v>414</v>
      </c>
      <c r="AO182" t="s">
        <v>545</v>
      </c>
      <c r="AY182" t="s">
        <v>548</v>
      </c>
      <c r="BD182" t="s">
        <v>95</v>
      </c>
    </row>
    <row r="183" spans="1:56" x14ac:dyDescent="0.25">
      <c r="A183" t="s">
        <v>211</v>
      </c>
      <c r="F183" t="s">
        <v>211</v>
      </c>
      <c r="K183" t="s">
        <v>210</v>
      </c>
      <c r="P183" t="s">
        <v>340</v>
      </c>
      <c r="U183" t="s">
        <v>374</v>
      </c>
      <c r="AE183" t="s">
        <v>308</v>
      </c>
      <c r="AJ183" t="s">
        <v>561</v>
      </c>
      <c r="AO183" t="s">
        <v>551</v>
      </c>
      <c r="AY183" t="s">
        <v>551</v>
      </c>
      <c r="BD183" t="s">
        <v>487</v>
      </c>
    </row>
    <row r="184" spans="1:56" x14ac:dyDescent="0.25">
      <c r="A184" t="s">
        <v>212</v>
      </c>
      <c r="F184" t="s">
        <v>212</v>
      </c>
      <c r="K184" t="s">
        <v>166</v>
      </c>
      <c r="P184" t="s">
        <v>505</v>
      </c>
      <c r="U184" t="s">
        <v>296</v>
      </c>
      <c r="AE184" t="s">
        <v>156</v>
      </c>
      <c r="AJ184" t="s">
        <v>156</v>
      </c>
      <c r="AO184" t="s">
        <v>518</v>
      </c>
      <c r="AY184" t="s">
        <v>277</v>
      </c>
      <c r="BD184" t="s">
        <v>459</v>
      </c>
    </row>
    <row r="185" spans="1:56" x14ac:dyDescent="0.25">
      <c r="A185" t="s">
        <v>113</v>
      </c>
      <c r="F185" t="s">
        <v>496</v>
      </c>
      <c r="K185" t="s">
        <v>463</v>
      </c>
      <c r="P185" t="s">
        <v>256</v>
      </c>
      <c r="U185" t="s">
        <v>219</v>
      </c>
      <c r="AE185" t="s">
        <v>446</v>
      </c>
      <c r="AJ185" t="s">
        <v>446</v>
      </c>
      <c r="AO185" t="s">
        <v>489</v>
      </c>
      <c r="AY185" t="s">
        <v>489</v>
      </c>
      <c r="BD185" t="s">
        <v>278</v>
      </c>
    </row>
    <row r="186" spans="1:56" x14ac:dyDescent="0.25">
      <c r="A186" t="s">
        <v>169</v>
      </c>
      <c r="F186" t="s">
        <v>341</v>
      </c>
      <c r="K186" t="s">
        <v>289</v>
      </c>
      <c r="P186" t="s">
        <v>113</v>
      </c>
      <c r="U186" t="s">
        <v>398</v>
      </c>
      <c r="AE186" t="s">
        <v>512</v>
      </c>
      <c r="AJ186" t="s">
        <v>101</v>
      </c>
      <c r="AO186" t="s">
        <v>432</v>
      </c>
      <c r="AY186" t="s">
        <v>460</v>
      </c>
      <c r="BD186" t="s">
        <v>565</v>
      </c>
    </row>
    <row r="187" spans="1:56" x14ac:dyDescent="0.25">
      <c r="A187" t="s">
        <v>213</v>
      </c>
      <c r="F187" t="s">
        <v>474</v>
      </c>
      <c r="K187" t="s">
        <v>436</v>
      </c>
      <c r="P187" t="s">
        <v>436</v>
      </c>
      <c r="U187" t="s">
        <v>221</v>
      </c>
      <c r="AE187" t="s">
        <v>391</v>
      </c>
      <c r="AJ187" t="s">
        <v>336</v>
      </c>
      <c r="AO187" t="s">
        <v>446</v>
      </c>
      <c r="AY187" t="s">
        <v>334</v>
      </c>
      <c r="BD187" t="s">
        <v>334</v>
      </c>
    </row>
    <row r="188" spans="1:56" x14ac:dyDescent="0.25">
      <c r="A188" t="s">
        <v>171</v>
      </c>
      <c r="F188" t="s">
        <v>644</v>
      </c>
      <c r="K188" t="s">
        <v>213</v>
      </c>
      <c r="P188" t="s">
        <v>213</v>
      </c>
      <c r="U188" t="s">
        <v>437</v>
      </c>
      <c r="AE188" t="s">
        <v>281</v>
      </c>
      <c r="AJ188" t="s">
        <v>433</v>
      </c>
      <c r="AO188" t="s">
        <v>390</v>
      </c>
      <c r="AY188" t="s">
        <v>335</v>
      </c>
      <c r="BD188" t="s">
        <v>502</v>
      </c>
    </row>
    <row r="189" spans="1:56" x14ac:dyDescent="0.25">
      <c r="A189" t="s">
        <v>117</v>
      </c>
      <c r="F189" t="s">
        <v>292</v>
      </c>
      <c r="K189" t="s">
        <v>171</v>
      </c>
      <c r="P189" t="s">
        <v>291</v>
      </c>
      <c r="U189" t="s">
        <v>223</v>
      </c>
      <c r="AE189" t="s">
        <v>564</v>
      </c>
      <c r="AJ189" t="s">
        <v>337</v>
      </c>
      <c r="AO189" t="s">
        <v>159</v>
      </c>
      <c r="AY189" t="s">
        <v>577</v>
      </c>
      <c r="BD189" t="s">
        <v>577</v>
      </c>
    </row>
    <row r="190" spans="1:56" x14ac:dyDescent="0.25">
      <c r="A190" t="s">
        <v>214</v>
      </c>
      <c r="F190" t="s">
        <v>214</v>
      </c>
      <c r="K190" t="s">
        <v>371</v>
      </c>
      <c r="P190" t="s">
        <v>258</v>
      </c>
      <c r="U190" t="s">
        <v>477</v>
      </c>
      <c r="AE190" t="s">
        <v>366</v>
      </c>
      <c r="AJ190" t="s">
        <v>206</v>
      </c>
      <c r="AO190" t="s">
        <v>204</v>
      </c>
      <c r="AY190" t="s">
        <v>160</v>
      </c>
      <c r="BD190" t="s">
        <v>250</v>
      </c>
    </row>
    <row r="191" spans="1:56" x14ac:dyDescent="0.25">
      <c r="A191" t="s">
        <v>215</v>
      </c>
      <c r="F191" t="s">
        <v>372</v>
      </c>
      <c r="K191" t="s">
        <v>172</v>
      </c>
      <c r="P191" t="s">
        <v>118</v>
      </c>
      <c r="AE191" t="s">
        <v>207</v>
      </c>
      <c r="AJ191" t="s">
        <v>394</v>
      </c>
      <c r="AO191" t="s">
        <v>448</v>
      </c>
      <c r="AY191" t="s">
        <v>310</v>
      </c>
      <c r="BD191" t="s">
        <v>337</v>
      </c>
    </row>
    <row r="192" spans="1:56" x14ac:dyDescent="0.25">
      <c r="A192" t="s">
        <v>173</v>
      </c>
      <c r="F192" t="s">
        <v>173</v>
      </c>
      <c r="K192" t="s">
        <v>372</v>
      </c>
      <c r="P192" t="s">
        <v>372</v>
      </c>
      <c r="U192" t="s">
        <v>262</v>
      </c>
      <c r="AE192" t="s">
        <v>395</v>
      </c>
      <c r="AJ192" t="s">
        <v>208</v>
      </c>
      <c r="AO192" t="s">
        <v>572</v>
      </c>
      <c r="AY192" t="s">
        <v>206</v>
      </c>
      <c r="BD192" t="s">
        <v>311</v>
      </c>
    </row>
    <row r="193" spans="1:56" x14ac:dyDescent="0.25">
      <c r="A193" t="s">
        <v>216</v>
      </c>
      <c r="F193" t="s">
        <v>174</v>
      </c>
      <c r="K193" t="s">
        <v>173</v>
      </c>
      <c r="P193" t="s">
        <v>173</v>
      </c>
      <c r="U193" t="s">
        <v>69</v>
      </c>
      <c r="AE193" t="s">
        <v>396</v>
      </c>
      <c r="AJ193" t="s">
        <v>434</v>
      </c>
      <c r="AO193" t="s">
        <v>394</v>
      </c>
      <c r="AY193" t="s">
        <v>162</v>
      </c>
      <c r="BD193" t="s">
        <v>569</v>
      </c>
    </row>
    <row r="194" spans="1:56" x14ac:dyDescent="0.25">
      <c r="A194" t="s">
        <v>217</v>
      </c>
      <c r="F194" t="s">
        <v>590</v>
      </c>
      <c r="K194" t="s">
        <v>216</v>
      </c>
      <c r="P194" t="s">
        <v>174</v>
      </c>
      <c r="U194" t="s">
        <v>464</v>
      </c>
      <c r="AE194" t="s">
        <v>370</v>
      </c>
      <c r="AJ194" t="s">
        <v>339</v>
      </c>
      <c r="AO194" t="s">
        <v>285</v>
      </c>
      <c r="AY194" t="s">
        <v>107</v>
      </c>
      <c r="BD194" t="s">
        <v>553</v>
      </c>
    </row>
    <row r="195" spans="1:56" x14ac:dyDescent="0.25">
      <c r="A195" t="s">
        <v>218</v>
      </c>
      <c r="F195" t="s">
        <v>175</v>
      </c>
      <c r="K195" t="s">
        <v>217</v>
      </c>
      <c r="P195" t="s">
        <v>642</v>
      </c>
      <c r="U195" t="s">
        <v>420</v>
      </c>
      <c r="AE195" t="s">
        <v>287</v>
      </c>
      <c r="AJ195" t="s">
        <v>536</v>
      </c>
      <c r="AO195" t="s">
        <v>525</v>
      </c>
      <c r="AY195" t="s">
        <v>417</v>
      </c>
      <c r="BD195" t="s">
        <v>417</v>
      </c>
    </row>
    <row r="196" spans="1:56" x14ac:dyDescent="0.25">
      <c r="A196" t="s">
        <v>219</v>
      </c>
      <c r="F196" t="s">
        <v>297</v>
      </c>
      <c r="K196" t="s">
        <v>123</v>
      </c>
      <c r="P196" t="s">
        <v>175</v>
      </c>
      <c r="U196" t="s">
        <v>264</v>
      </c>
      <c r="AE196" t="s">
        <v>111</v>
      </c>
      <c r="AJ196" t="s">
        <v>418</v>
      </c>
      <c r="AO196" t="s">
        <v>164</v>
      </c>
      <c r="AY196" t="s">
        <v>472</v>
      </c>
      <c r="BD196" t="s">
        <v>472</v>
      </c>
    </row>
    <row r="197" spans="1:56" x14ac:dyDescent="0.25">
      <c r="A197" t="s">
        <v>220</v>
      </c>
      <c r="F197" t="s">
        <v>475</v>
      </c>
      <c r="K197" t="s">
        <v>375</v>
      </c>
      <c r="P197" t="s">
        <v>124</v>
      </c>
      <c r="U197" t="s">
        <v>133</v>
      </c>
      <c r="AE197" t="s">
        <v>532</v>
      </c>
      <c r="AJ197" t="s">
        <v>212</v>
      </c>
      <c r="AO197" t="s">
        <v>254</v>
      </c>
      <c r="AY197" t="s">
        <v>287</v>
      </c>
      <c r="BD197" t="s">
        <v>536</v>
      </c>
    </row>
    <row r="198" spans="1:56" x14ac:dyDescent="0.25">
      <c r="A198" t="s">
        <v>221</v>
      </c>
      <c r="F198" t="s">
        <v>126</v>
      </c>
      <c r="K198" t="s">
        <v>260</v>
      </c>
      <c r="P198" t="s">
        <v>220</v>
      </c>
      <c r="U198" t="s">
        <v>74</v>
      </c>
      <c r="AE198" t="s">
        <v>435</v>
      </c>
      <c r="AJ198" t="s">
        <v>168</v>
      </c>
      <c r="AO198" t="s">
        <v>505</v>
      </c>
      <c r="AY198" t="s">
        <v>451</v>
      </c>
      <c r="BD198" t="s">
        <v>166</v>
      </c>
    </row>
    <row r="199" spans="1:56" x14ac:dyDescent="0.25">
      <c r="A199" t="s">
        <v>222</v>
      </c>
      <c r="F199" t="s">
        <v>399</v>
      </c>
      <c r="K199" t="s">
        <v>298</v>
      </c>
      <c r="P199" t="s">
        <v>221</v>
      </c>
      <c r="U199" t="s">
        <v>402</v>
      </c>
      <c r="AE199" t="s">
        <v>436</v>
      </c>
      <c r="AJ199" t="s">
        <v>341</v>
      </c>
      <c r="AO199" t="s">
        <v>167</v>
      </c>
      <c r="AY199" t="s">
        <v>532</v>
      </c>
      <c r="BD199" t="s">
        <v>256</v>
      </c>
    </row>
    <row r="200" spans="1:56" x14ac:dyDescent="0.25">
      <c r="A200" t="s">
        <v>223</v>
      </c>
      <c r="F200" t="s">
        <v>261</v>
      </c>
      <c r="K200" t="s">
        <v>222</v>
      </c>
      <c r="P200" t="s">
        <v>514</v>
      </c>
      <c r="U200" t="s">
        <v>492</v>
      </c>
      <c r="AE200" t="s">
        <v>474</v>
      </c>
      <c r="AJ200" t="s">
        <v>474</v>
      </c>
      <c r="AO200" t="s">
        <v>113</v>
      </c>
      <c r="AY200" t="s">
        <v>506</v>
      </c>
      <c r="BD200" t="s">
        <v>168</v>
      </c>
    </row>
    <row r="201" spans="1:56" x14ac:dyDescent="0.25">
      <c r="A201" t="s">
        <v>224</v>
      </c>
      <c r="F201" t="s">
        <v>299</v>
      </c>
      <c r="K201" t="s">
        <v>128</v>
      </c>
      <c r="P201" t="s">
        <v>128</v>
      </c>
      <c r="U201" t="s">
        <v>77</v>
      </c>
      <c r="AE201" t="s">
        <v>171</v>
      </c>
      <c r="AJ201" t="s">
        <v>171</v>
      </c>
      <c r="AO201" t="s">
        <v>169</v>
      </c>
      <c r="AY201" t="s">
        <v>114</v>
      </c>
      <c r="BD201" t="s">
        <v>341</v>
      </c>
    </row>
    <row r="202" spans="1:56" x14ac:dyDescent="0.25">
      <c r="K202" t="s">
        <v>129</v>
      </c>
      <c r="P202" t="s">
        <v>224</v>
      </c>
      <c r="U202" t="s">
        <v>78</v>
      </c>
      <c r="AE202" t="s">
        <v>292</v>
      </c>
      <c r="AJ202" t="s">
        <v>371</v>
      </c>
      <c r="AO202" t="s">
        <v>115</v>
      </c>
      <c r="AY202" t="s">
        <v>213</v>
      </c>
      <c r="BD202" t="s">
        <v>290</v>
      </c>
    </row>
    <row r="203" spans="1:56" x14ac:dyDescent="0.25">
      <c r="U203" t="s">
        <v>541</v>
      </c>
      <c r="AE203" t="s">
        <v>118</v>
      </c>
      <c r="AJ203" t="s">
        <v>498</v>
      </c>
      <c r="AO203" t="s">
        <v>291</v>
      </c>
      <c r="AY203" t="s">
        <v>318</v>
      </c>
      <c r="BD203" t="s">
        <v>116</v>
      </c>
    </row>
    <row r="204" spans="1:56" x14ac:dyDescent="0.25">
      <c r="K204" t="s">
        <v>225</v>
      </c>
      <c r="P204" t="s">
        <v>646</v>
      </c>
      <c r="U204" t="s">
        <v>405</v>
      </c>
      <c r="AE204" t="s">
        <v>372</v>
      </c>
      <c r="AJ204" t="s">
        <v>519</v>
      </c>
      <c r="AO204" t="s">
        <v>258</v>
      </c>
      <c r="AY204" t="s">
        <v>292</v>
      </c>
      <c r="BD204" t="s">
        <v>371</v>
      </c>
    </row>
    <row r="205" spans="1:56" x14ac:dyDescent="0.25">
      <c r="K205" t="s">
        <v>69</v>
      </c>
      <c r="P205" t="s">
        <v>69</v>
      </c>
      <c r="U205" t="s">
        <v>188</v>
      </c>
      <c r="AE205" t="s">
        <v>120</v>
      </c>
      <c r="AJ205" t="s">
        <v>120</v>
      </c>
      <c r="AO205" t="s">
        <v>118</v>
      </c>
      <c r="AY205" t="s">
        <v>498</v>
      </c>
      <c r="BD205" t="s">
        <v>214</v>
      </c>
    </row>
    <row r="206" spans="1:56" x14ac:dyDescent="0.25">
      <c r="K206" t="s">
        <v>464</v>
      </c>
      <c r="P206" t="s">
        <v>132</v>
      </c>
      <c r="U206" t="s">
        <v>269</v>
      </c>
      <c r="AE206" t="s">
        <v>513</v>
      </c>
      <c r="AJ206" t="s">
        <v>121</v>
      </c>
      <c r="AO206" t="s">
        <v>342</v>
      </c>
      <c r="AY206" t="s">
        <v>215</v>
      </c>
      <c r="BD206" t="s">
        <v>519</v>
      </c>
    </row>
    <row r="207" spans="1:56" x14ac:dyDescent="0.25">
      <c r="K207" t="s">
        <v>226</v>
      </c>
      <c r="P207" t="s">
        <v>380</v>
      </c>
      <c r="U207" t="s">
        <v>408</v>
      </c>
      <c r="AE207" t="s">
        <v>217</v>
      </c>
      <c r="AJ207" t="s">
        <v>590</v>
      </c>
      <c r="AO207" t="s">
        <v>373</v>
      </c>
      <c r="AY207" t="s">
        <v>294</v>
      </c>
      <c r="BD207" t="s">
        <v>294</v>
      </c>
    </row>
    <row r="208" spans="1:56" x14ac:dyDescent="0.25">
      <c r="K208" t="s">
        <v>264</v>
      </c>
      <c r="P208" t="s">
        <v>264</v>
      </c>
      <c r="U208" t="s">
        <v>409</v>
      </c>
      <c r="AE208" t="s">
        <v>296</v>
      </c>
      <c r="AJ208" t="s">
        <v>175</v>
      </c>
      <c r="AO208" t="s">
        <v>121</v>
      </c>
      <c r="AY208" t="s">
        <v>174</v>
      </c>
      <c r="BD208" t="s">
        <v>216</v>
      </c>
    </row>
    <row r="209" spans="11:56" x14ac:dyDescent="0.25">
      <c r="K209" t="s">
        <v>227</v>
      </c>
      <c r="P209" t="s">
        <v>453</v>
      </c>
      <c r="U209" t="s">
        <v>410</v>
      </c>
      <c r="AE209" t="s">
        <v>319</v>
      </c>
      <c r="AJ209" t="s">
        <v>319</v>
      </c>
      <c r="AO209" t="s">
        <v>122</v>
      </c>
      <c r="AY209" t="s">
        <v>590</v>
      </c>
      <c r="BD209" t="s">
        <v>590</v>
      </c>
    </row>
    <row r="210" spans="11:56" x14ac:dyDescent="0.25">
      <c r="K210" t="s">
        <v>74</v>
      </c>
      <c r="P210" t="s">
        <v>265</v>
      </c>
      <c r="U210" t="s">
        <v>86</v>
      </c>
      <c r="AE210" t="s">
        <v>220</v>
      </c>
      <c r="AJ210" t="s">
        <v>220</v>
      </c>
      <c r="AO210" t="s">
        <v>175</v>
      </c>
      <c r="AY210" t="s">
        <v>296</v>
      </c>
      <c r="BD210" t="s">
        <v>175</v>
      </c>
    </row>
    <row r="211" spans="11:56" x14ac:dyDescent="0.25">
      <c r="K211" t="s">
        <v>75</v>
      </c>
      <c r="P211" t="s">
        <v>402</v>
      </c>
      <c r="U211" t="s">
        <v>509</v>
      </c>
      <c r="AE211" t="s">
        <v>126</v>
      </c>
      <c r="AJ211" t="s">
        <v>126</v>
      </c>
      <c r="AO211" t="s">
        <v>537</v>
      </c>
      <c r="AY211" t="s">
        <v>176</v>
      </c>
      <c r="BD211" t="s">
        <v>124</v>
      </c>
    </row>
    <row r="212" spans="11:56" x14ac:dyDescent="0.25">
      <c r="K212" t="s">
        <v>465</v>
      </c>
      <c r="P212" t="s">
        <v>76</v>
      </c>
      <c r="U212" t="s">
        <v>305</v>
      </c>
      <c r="AE212" t="s">
        <v>437</v>
      </c>
      <c r="AJ212" t="s">
        <v>437</v>
      </c>
      <c r="AO212" t="s">
        <v>220</v>
      </c>
      <c r="AY212" t="s">
        <v>220</v>
      </c>
      <c r="BD212" t="s">
        <v>260</v>
      </c>
    </row>
    <row r="213" spans="11:56" x14ac:dyDescent="0.25">
      <c r="K213" t="s">
        <v>382</v>
      </c>
      <c r="P213" t="s">
        <v>185</v>
      </c>
      <c r="U213" t="s">
        <v>358</v>
      </c>
      <c r="AE213" t="s">
        <v>476</v>
      </c>
      <c r="AJ213" t="s">
        <v>452</v>
      </c>
      <c r="AO213" t="s">
        <v>126</v>
      </c>
      <c r="AY213" t="s">
        <v>221</v>
      </c>
      <c r="BD213" t="s">
        <v>221</v>
      </c>
    </row>
    <row r="214" spans="11:56" x14ac:dyDescent="0.25">
      <c r="K214" t="s">
        <v>186</v>
      </c>
      <c r="P214" t="s">
        <v>186</v>
      </c>
      <c r="U214" t="s">
        <v>457</v>
      </c>
      <c r="AE214" t="s">
        <v>477</v>
      </c>
      <c r="AJ214" t="s">
        <v>224</v>
      </c>
      <c r="AO214" t="s">
        <v>377</v>
      </c>
      <c r="AY214" t="s">
        <v>127</v>
      </c>
      <c r="BD214" t="s">
        <v>377</v>
      </c>
    </row>
    <row r="215" spans="11:56" x14ac:dyDescent="0.25">
      <c r="K215" t="s">
        <v>302</v>
      </c>
      <c r="P215" t="s">
        <v>187</v>
      </c>
      <c r="U215" t="s">
        <v>444</v>
      </c>
      <c r="AO215" t="s">
        <v>261</v>
      </c>
      <c r="AY215" t="s">
        <v>476</v>
      </c>
      <c r="BD215" t="s">
        <v>476</v>
      </c>
    </row>
    <row r="216" spans="11:56" x14ac:dyDescent="0.25">
      <c r="K216" t="s">
        <v>303</v>
      </c>
      <c r="P216" t="s">
        <v>80</v>
      </c>
      <c r="U216" t="s">
        <v>241</v>
      </c>
      <c r="AE216" t="s">
        <v>225</v>
      </c>
      <c r="AJ216" t="s">
        <v>646</v>
      </c>
      <c r="AO216" t="s">
        <v>224</v>
      </c>
      <c r="AY216" t="s">
        <v>224</v>
      </c>
      <c r="BD216" t="s">
        <v>477</v>
      </c>
    </row>
    <row r="217" spans="11:56" x14ac:dyDescent="0.25">
      <c r="K217" t="s">
        <v>466</v>
      </c>
      <c r="P217" t="s">
        <v>516</v>
      </c>
      <c r="U217" t="s">
        <v>495</v>
      </c>
      <c r="AE217" t="s">
        <v>69</v>
      </c>
      <c r="AJ217" t="s">
        <v>69</v>
      </c>
    </row>
    <row r="218" spans="11:56" x14ac:dyDescent="0.25">
      <c r="K218" t="s">
        <v>326</v>
      </c>
      <c r="P218" t="s">
        <v>82</v>
      </c>
      <c r="U218" t="s">
        <v>430</v>
      </c>
      <c r="AE218" t="s">
        <v>401</v>
      </c>
      <c r="AJ218" t="s">
        <v>132</v>
      </c>
      <c r="AY218" t="s">
        <v>225</v>
      </c>
      <c r="BD218" t="s">
        <v>648</v>
      </c>
    </row>
    <row r="219" spans="11:56" x14ac:dyDescent="0.25">
      <c r="K219" t="s">
        <v>233</v>
      </c>
      <c r="P219" t="s">
        <v>549</v>
      </c>
      <c r="U219" t="s">
        <v>431</v>
      </c>
      <c r="AE219" t="s">
        <v>478</v>
      </c>
      <c r="AJ219" t="s">
        <v>420</v>
      </c>
      <c r="AY219" t="s">
        <v>182</v>
      </c>
      <c r="BD219" t="s">
        <v>69</v>
      </c>
    </row>
    <row r="220" spans="11:56" x14ac:dyDescent="0.25">
      <c r="K220" t="s">
        <v>234</v>
      </c>
      <c r="P220" t="s">
        <v>142</v>
      </c>
      <c r="U220" t="s">
        <v>198</v>
      </c>
      <c r="AE220" t="s">
        <v>264</v>
      </c>
      <c r="AJ220" t="s">
        <v>264</v>
      </c>
      <c r="AY220" t="s">
        <v>301</v>
      </c>
      <c r="BD220" t="s">
        <v>70</v>
      </c>
    </row>
    <row r="221" spans="11:56" x14ac:dyDescent="0.25">
      <c r="K221" t="s">
        <v>235</v>
      </c>
      <c r="P221" t="s">
        <v>235</v>
      </c>
      <c r="U221" t="s">
        <v>277</v>
      </c>
      <c r="AE221" t="s">
        <v>453</v>
      </c>
      <c r="AJ221" t="s">
        <v>227</v>
      </c>
      <c r="AY221" t="s">
        <v>420</v>
      </c>
      <c r="BD221" t="s">
        <v>592</v>
      </c>
    </row>
    <row r="222" spans="11:56" x14ac:dyDescent="0.25">
      <c r="K222" t="s">
        <v>328</v>
      </c>
      <c r="P222" t="s">
        <v>86</v>
      </c>
      <c r="U222" t="s">
        <v>539</v>
      </c>
      <c r="AE222" t="s">
        <v>265</v>
      </c>
      <c r="AJ222" t="s">
        <v>74</v>
      </c>
      <c r="AY222" t="s">
        <v>72</v>
      </c>
      <c r="BD222" t="s">
        <v>72</v>
      </c>
    </row>
    <row r="223" spans="11:56" x14ac:dyDescent="0.25">
      <c r="K223" t="s">
        <v>304</v>
      </c>
      <c r="P223" t="s">
        <v>304</v>
      </c>
      <c r="U223" t="s">
        <v>279</v>
      </c>
      <c r="AE223" t="s">
        <v>134</v>
      </c>
      <c r="AJ223" t="s">
        <v>134</v>
      </c>
      <c r="AY223" t="s">
        <v>133</v>
      </c>
      <c r="BD223" t="s">
        <v>227</v>
      </c>
    </row>
    <row r="224" spans="11:56" x14ac:dyDescent="0.25">
      <c r="K224" t="s">
        <v>88</v>
      </c>
      <c r="P224" t="s">
        <v>386</v>
      </c>
      <c r="U224" t="s">
        <v>446</v>
      </c>
      <c r="AE224" t="s">
        <v>324</v>
      </c>
      <c r="AJ224" t="s">
        <v>324</v>
      </c>
      <c r="AY224" t="s">
        <v>228</v>
      </c>
      <c r="BD224" t="s">
        <v>74</v>
      </c>
    </row>
    <row r="225" spans="1:56" x14ac:dyDescent="0.25">
      <c r="K225" t="s">
        <v>412</v>
      </c>
      <c r="P225" t="s">
        <v>591</v>
      </c>
      <c r="U225" t="s">
        <v>502</v>
      </c>
      <c r="AE225" t="s">
        <v>77</v>
      </c>
      <c r="AJ225" t="s">
        <v>136</v>
      </c>
      <c r="AY225" t="s">
        <v>75</v>
      </c>
      <c r="BD225" t="s">
        <v>134</v>
      </c>
    </row>
    <row r="226" spans="1:56" x14ac:dyDescent="0.25">
      <c r="K226" t="s">
        <v>467</v>
      </c>
      <c r="P226" t="s">
        <v>239</v>
      </c>
      <c r="U226" t="s">
        <v>203</v>
      </c>
      <c r="AE226" t="s">
        <v>266</v>
      </c>
      <c r="AJ226" t="s">
        <v>479</v>
      </c>
      <c r="AY226" t="s">
        <v>563</v>
      </c>
      <c r="BD226" t="s">
        <v>465</v>
      </c>
    </row>
    <row r="227" spans="1:56" x14ac:dyDescent="0.25">
      <c r="A227" t="s">
        <v>225</v>
      </c>
      <c r="F227" t="s">
        <v>646</v>
      </c>
      <c r="K227" t="s">
        <v>91</v>
      </c>
      <c r="P227" t="s">
        <v>91</v>
      </c>
      <c r="U227" t="s">
        <v>433</v>
      </c>
      <c r="AE227" t="s">
        <v>138</v>
      </c>
      <c r="AJ227" t="s">
        <v>79</v>
      </c>
      <c r="AY227" t="s">
        <v>325</v>
      </c>
      <c r="BD227" t="s">
        <v>77</v>
      </c>
    </row>
    <row r="228" spans="1:56" x14ac:dyDescent="0.25">
      <c r="A228" t="s">
        <v>69</v>
      </c>
      <c r="F228" t="s">
        <v>69</v>
      </c>
      <c r="K228" t="s">
        <v>150</v>
      </c>
      <c r="P228" t="s">
        <v>241</v>
      </c>
      <c r="U228" t="s">
        <v>104</v>
      </c>
      <c r="AE228" t="s">
        <v>80</v>
      </c>
      <c r="AJ228" t="s">
        <v>352</v>
      </c>
      <c r="AY228" t="s">
        <v>479</v>
      </c>
      <c r="BD228" t="s">
        <v>186</v>
      </c>
    </row>
    <row r="229" spans="1:56" x14ac:dyDescent="0.25">
      <c r="A229" t="s">
        <v>70</v>
      </c>
      <c r="F229" t="s">
        <v>132</v>
      </c>
      <c r="K229" t="s">
        <v>468</v>
      </c>
      <c r="P229" t="s">
        <v>429</v>
      </c>
      <c r="U229" t="s">
        <v>283</v>
      </c>
      <c r="AE229" t="s">
        <v>441</v>
      </c>
      <c r="AJ229" t="s">
        <v>406</v>
      </c>
      <c r="AY229" t="s">
        <v>138</v>
      </c>
      <c r="BD229" t="s">
        <v>351</v>
      </c>
    </row>
    <row r="230" spans="1:56" x14ac:dyDescent="0.25">
      <c r="A230" t="s">
        <v>226</v>
      </c>
      <c r="F230" t="s">
        <v>478</v>
      </c>
      <c r="K230" t="s">
        <v>469</v>
      </c>
      <c r="P230" t="s">
        <v>243</v>
      </c>
      <c r="U230" t="s">
        <v>394</v>
      </c>
      <c r="AE230" t="s">
        <v>82</v>
      </c>
      <c r="AJ230" t="s">
        <v>407</v>
      </c>
      <c r="AY230" t="s">
        <v>567</v>
      </c>
      <c r="BD230" t="s">
        <v>231</v>
      </c>
    </row>
    <row r="231" spans="1:56" x14ac:dyDescent="0.25">
      <c r="A231" t="s">
        <v>72</v>
      </c>
      <c r="F231" t="s">
        <v>593</v>
      </c>
      <c r="K231" t="s">
        <v>152</v>
      </c>
      <c r="P231" t="s">
        <v>152</v>
      </c>
      <c r="U231" t="s">
        <v>313</v>
      </c>
      <c r="AE231" t="s">
        <v>327</v>
      </c>
      <c r="AJ231" t="s">
        <v>520</v>
      </c>
      <c r="AY231" t="s">
        <v>232</v>
      </c>
      <c r="BD231" t="s">
        <v>543</v>
      </c>
    </row>
    <row r="232" spans="1:56" x14ac:dyDescent="0.25">
      <c r="A232" t="s">
        <v>227</v>
      </c>
      <c r="F232" t="s">
        <v>73</v>
      </c>
      <c r="K232" t="s">
        <v>276</v>
      </c>
      <c r="P232" t="s">
        <v>198</v>
      </c>
      <c r="U232" t="s">
        <v>108</v>
      </c>
      <c r="AE232" t="s">
        <v>550</v>
      </c>
      <c r="AJ232" t="s">
        <v>142</v>
      </c>
      <c r="AY232" t="s">
        <v>82</v>
      </c>
      <c r="BD232" t="s">
        <v>141</v>
      </c>
    </row>
    <row r="233" spans="1:56" x14ac:dyDescent="0.25">
      <c r="A233" t="s">
        <v>228</v>
      </c>
      <c r="F233" t="s">
        <v>74</v>
      </c>
      <c r="K233" t="s">
        <v>97</v>
      </c>
      <c r="P233" t="s">
        <v>518</v>
      </c>
      <c r="U233" t="s">
        <v>472</v>
      </c>
      <c r="AE233" t="s">
        <v>508</v>
      </c>
      <c r="AJ233" t="s">
        <v>384</v>
      </c>
      <c r="AO233" t="s">
        <v>225</v>
      </c>
      <c r="AY233" t="s">
        <v>383</v>
      </c>
      <c r="BD233" t="s">
        <v>355</v>
      </c>
    </row>
    <row r="234" spans="1:56" x14ac:dyDescent="0.25">
      <c r="A234" t="s">
        <v>229</v>
      </c>
      <c r="F234" t="s">
        <v>75</v>
      </c>
      <c r="K234" t="s">
        <v>155</v>
      </c>
      <c r="P234" t="s">
        <v>200</v>
      </c>
      <c r="U234" t="s">
        <v>210</v>
      </c>
      <c r="AE234" t="s">
        <v>86</v>
      </c>
      <c r="AJ234" t="s">
        <v>271</v>
      </c>
      <c r="AO234" t="s">
        <v>182</v>
      </c>
      <c r="AY234" t="s">
        <v>84</v>
      </c>
      <c r="BD234" t="s">
        <v>409</v>
      </c>
    </row>
    <row r="235" spans="1:56" x14ac:dyDescent="0.25">
      <c r="A235" t="s">
        <v>135</v>
      </c>
      <c r="F235" t="s">
        <v>348</v>
      </c>
      <c r="K235" t="s">
        <v>156</v>
      </c>
      <c r="P235" t="s">
        <v>309</v>
      </c>
      <c r="U235" t="s">
        <v>418</v>
      </c>
      <c r="AE235" t="s">
        <v>304</v>
      </c>
      <c r="AJ235" t="s">
        <v>145</v>
      </c>
      <c r="AO235" t="s">
        <v>132</v>
      </c>
      <c r="AY235" t="s">
        <v>521</v>
      </c>
      <c r="BD235" t="s">
        <v>517</v>
      </c>
    </row>
    <row r="236" spans="1:56" x14ac:dyDescent="0.25">
      <c r="A236" t="s">
        <v>77</v>
      </c>
      <c r="F236" t="s">
        <v>403</v>
      </c>
      <c r="K236" t="s">
        <v>415</v>
      </c>
      <c r="P236" t="s">
        <v>446</v>
      </c>
      <c r="U236" t="s">
        <v>532</v>
      </c>
      <c r="AE236" t="s">
        <v>237</v>
      </c>
      <c r="AJ236" t="s">
        <v>305</v>
      </c>
      <c r="AO236" t="s">
        <v>380</v>
      </c>
      <c r="AY236" t="s">
        <v>328</v>
      </c>
      <c r="BD236" t="s">
        <v>328</v>
      </c>
    </row>
    <row r="237" spans="1:56" x14ac:dyDescent="0.25">
      <c r="A237" t="s">
        <v>230</v>
      </c>
      <c r="F237" t="s">
        <v>422</v>
      </c>
      <c r="K237" t="s">
        <v>470</v>
      </c>
      <c r="P237" t="s">
        <v>512</v>
      </c>
      <c r="U237" t="s">
        <v>168</v>
      </c>
      <c r="AE237" t="s">
        <v>192</v>
      </c>
      <c r="AJ237" t="s">
        <v>358</v>
      </c>
      <c r="AO237" t="s">
        <v>264</v>
      </c>
      <c r="AY237" t="s">
        <v>411</v>
      </c>
      <c r="BD237" t="s">
        <v>443</v>
      </c>
    </row>
    <row r="238" spans="1:56" x14ac:dyDescent="0.25">
      <c r="A238" t="s">
        <v>138</v>
      </c>
      <c r="F238" t="s">
        <v>302</v>
      </c>
      <c r="K238" t="s">
        <v>102</v>
      </c>
      <c r="P238" t="s">
        <v>102</v>
      </c>
      <c r="U238" t="s">
        <v>436</v>
      </c>
      <c r="AE238" t="s">
        <v>457</v>
      </c>
      <c r="AJ238" t="s">
        <v>467</v>
      </c>
      <c r="AO238" t="s">
        <v>133</v>
      </c>
      <c r="AY238" t="s">
        <v>530</v>
      </c>
      <c r="BD238" t="s">
        <v>88</v>
      </c>
    </row>
    <row r="239" spans="1:56" x14ac:dyDescent="0.25">
      <c r="A239" t="s">
        <v>231</v>
      </c>
      <c r="F239" t="s">
        <v>352</v>
      </c>
      <c r="K239" t="s">
        <v>250</v>
      </c>
      <c r="P239" t="s">
        <v>364</v>
      </c>
      <c r="U239" t="s">
        <v>419</v>
      </c>
      <c r="AE239" t="s">
        <v>444</v>
      </c>
      <c r="AJ239" t="s">
        <v>544</v>
      </c>
      <c r="AO239" t="s">
        <v>265</v>
      </c>
      <c r="AY239" t="s">
        <v>522</v>
      </c>
      <c r="BD239" t="s">
        <v>329</v>
      </c>
    </row>
    <row r="240" spans="1:56" x14ac:dyDescent="0.25">
      <c r="A240" t="s">
        <v>232</v>
      </c>
      <c r="F240" t="s">
        <v>353</v>
      </c>
      <c r="K240" t="s">
        <v>365</v>
      </c>
      <c r="P240" t="s">
        <v>416</v>
      </c>
      <c r="U240" t="s">
        <v>171</v>
      </c>
      <c r="AE240" t="s">
        <v>241</v>
      </c>
      <c r="AJ240" t="s">
        <v>445</v>
      </c>
      <c r="AO240" t="s">
        <v>134</v>
      </c>
      <c r="AY240" t="s">
        <v>457</v>
      </c>
      <c r="BD240" t="s">
        <v>457</v>
      </c>
    </row>
    <row r="241" spans="1:56" x14ac:dyDescent="0.25">
      <c r="A241" t="s">
        <v>141</v>
      </c>
      <c r="F241" t="s">
        <v>269</v>
      </c>
      <c r="K241" t="s">
        <v>471</v>
      </c>
      <c r="P241" t="s">
        <v>449</v>
      </c>
      <c r="U241" t="s">
        <v>371</v>
      </c>
      <c r="AE241" t="s">
        <v>242</v>
      </c>
      <c r="AJ241" t="s">
        <v>196</v>
      </c>
      <c r="AO241" t="s">
        <v>135</v>
      </c>
      <c r="AY241" t="s">
        <v>444</v>
      </c>
      <c r="BD241" t="s">
        <v>494</v>
      </c>
    </row>
    <row r="242" spans="1:56" x14ac:dyDescent="0.25">
      <c r="A242" t="s">
        <v>233</v>
      </c>
      <c r="F242" t="s">
        <v>83</v>
      </c>
      <c r="K242" t="s">
        <v>106</v>
      </c>
      <c r="P242" t="s">
        <v>284</v>
      </c>
      <c r="U242" t="s">
        <v>542</v>
      </c>
      <c r="AE242" t="s">
        <v>469</v>
      </c>
      <c r="AJ242" t="s">
        <v>197</v>
      </c>
      <c r="AO242" t="s">
        <v>77</v>
      </c>
      <c r="AY242" t="s">
        <v>568</v>
      </c>
      <c r="BD242" t="s">
        <v>241</v>
      </c>
    </row>
    <row r="243" spans="1:56" x14ac:dyDescent="0.25">
      <c r="A243" t="s">
        <v>234</v>
      </c>
      <c r="F243" t="s">
        <v>482</v>
      </c>
      <c r="K243" t="s">
        <v>395</v>
      </c>
      <c r="P243" t="s">
        <v>285</v>
      </c>
      <c r="U243" t="s">
        <v>259</v>
      </c>
      <c r="AE243" t="s">
        <v>431</v>
      </c>
      <c r="AJ243" t="s">
        <v>548</v>
      </c>
      <c r="AO243" t="s">
        <v>350</v>
      </c>
      <c r="AY243" t="s">
        <v>361</v>
      </c>
      <c r="BD243" t="s">
        <v>387</v>
      </c>
    </row>
    <row r="244" spans="1:56" x14ac:dyDescent="0.25">
      <c r="A244" t="s">
        <v>235</v>
      </c>
      <c r="F244" t="s">
        <v>410</v>
      </c>
      <c r="K244" t="s">
        <v>369</v>
      </c>
      <c r="P244" t="s">
        <v>163</v>
      </c>
      <c r="U244" t="s">
        <v>173</v>
      </c>
      <c r="AE244" t="s">
        <v>551</v>
      </c>
      <c r="AJ244" t="s">
        <v>245</v>
      </c>
      <c r="AO244" t="s">
        <v>302</v>
      </c>
      <c r="AY244" t="s">
        <v>485</v>
      </c>
      <c r="BD244" t="s">
        <v>430</v>
      </c>
    </row>
    <row r="245" spans="1:56" x14ac:dyDescent="0.25">
      <c r="A245" t="s">
        <v>236</v>
      </c>
      <c r="F245" t="s">
        <v>328</v>
      </c>
      <c r="K245" t="s">
        <v>472</v>
      </c>
      <c r="P245" t="s">
        <v>472</v>
      </c>
      <c r="U245" t="s">
        <v>216</v>
      </c>
      <c r="AE245" t="s">
        <v>332</v>
      </c>
      <c r="AJ245" t="s">
        <v>97</v>
      </c>
      <c r="AO245" t="s">
        <v>231</v>
      </c>
      <c r="AY245" t="s">
        <v>275</v>
      </c>
      <c r="BD245" t="s">
        <v>275</v>
      </c>
    </row>
    <row r="246" spans="1:56" x14ac:dyDescent="0.25">
      <c r="A246" t="s">
        <v>145</v>
      </c>
      <c r="F246" t="s">
        <v>272</v>
      </c>
      <c r="K246" t="s">
        <v>473</v>
      </c>
      <c r="P246" t="s">
        <v>287</v>
      </c>
      <c r="U246" t="s">
        <v>344</v>
      </c>
      <c r="AE246" t="s">
        <v>308</v>
      </c>
      <c r="AJ246" t="s">
        <v>539</v>
      </c>
      <c r="AO246" t="s">
        <v>466</v>
      </c>
      <c r="AY246" t="s">
        <v>511</v>
      </c>
      <c r="BD246" t="s">
        <v>524</v>
      </c>
    </row>
    <row r="247" spans="1:56" x14ac:dyDescent="0.25">
      <c r="A247" t="s">
        <v>237</v>
      </c>
      <c r="F247" t="s">
        <v>88</v>
      </c>
      <c r="K247" t="s">
        <v>111</v>
      </c>
      <c r="P247" t="s">
        <v>505</v>
      </c>
      <c r="U247" t="s">
        <v>175</v>
      </c>
      <c r="AE247" t="s">
        <v>565</v>
      </c>
      <c r="AJ247" t="s">
        <v>585</v>
      </c>
      <c r="AO247" t="s">
        <v>141</v>
      </c>
      <c r="AY247" t="s">
        <v>388</v>
      </c>
      <c r="BD247" t="s">
        <v>414</v>
      </c>
    </row>
    <row r="248" spans="1:56" x14ac:dyDescent="0.25">
      <c r="A248" t="s">
        <v>238</v>
      </c>
      <c r="F248" t="s">
        <v>591</v>
      </c>
      <c r="K248" t="s">
        <v>212</v>
      </c>
      <c r="P248" t="s">
        <v>167</v>
      </c>
      <c r="U248" t="s">
        <v>297</v>
      </c>
      <c r="AE248" t="s">
        <v>157</v>
      </c>
      <c r="AJ248" t="s">
        <v>415</v>
      </c>
      <c r="AO248" t="s">
        <v>549</v>
      </c>
      <c r="AY248" t="s">
        <v>539</v>
      </c>
      <c r="BD248" t="s">
        <v>539</v>
      </c>
    </row>
    <row r="249" spans="1:56" x14ac:dyDescent="0.25">
      <c r="A249" t="s">
        <v>239</v>
      </c>
      <c r="F249" t="s">
        <v>90</v>
      </c>
      <c r="K249" t="s">
        <v>168</v>
      </c>
      <c r="P249" t="s">
        <v>435</v>
      </c>
      <c r="U249" t="s">
        <v>177</v>
      </c>
      <c r="AE249" t="s">
        <v>363</v>
      </c>
      <c r="AJ249" t="s">
        <v>512</v>
      </c>
      <c r="AO249" t="s">
        <v>234</v>
      </c>
      <c r="AY249" t="s">
        <v>247</v>
      </c>
      <c r="BD249" t="s">
        <v>247</v>
      </c>
    </row>
    <row r="250" spans="1:56" x14ac:dyDescent="0.25">
      <c r="A250" t="s">
        <v>240</v>
      </c>
      <c r="F250" t="s">
        <v>149</v>
      </c>
      <c r="K250" t="s">
        <v>114</v>
      </c>
      <c r="P250" t="s">
        <v>169</v>
      </c>
      <c r="U250" t="s">
        <v>221</v>
      </c>
      <c r="AE250" t="s">
        <v>462</v>
      </c>
      <c r="AJ250" t="s">
        <v>462</v>
      </c>
      <c r="AO250" t="s">
        <v>521</v>
      </c>
      <c r="AY250" t="s">
        <v>446</v>
      </c>
      <c r="BD250" t="s">
        <v>100</v>
      </c>
    </row>
    <row r="251" spans="1:56" x14ac:dyDescent="0.25">
      <c r="A251" t="s">
        <v>241</v>
      </c>
      <c r="F251" t="s">
        <v>241</v>
      </c>
      <c r="K251" t="s">
        <v>474</v>
      </c>
      <c r="P251" t="s">
        <v>290</v>
      </c>
      <c r="U251" t="s">
        <v>377</v>
      </c>
      <c r="AE251" t="s">
        <v>566</v>
      </c>
      <c r="AJ251" t="s">
        <v>364</v>
      </c>
      <c r="AO251" t="s">
        <v>425</v>
      </c>
      <c r="AY251" t="s">
        <v>502</v>
      </c>
      <c r="BD251" t="s">
        <v>202</v>
      </c>
    </row>
    <row r="252" spans="1:56" x14ac:dyDescent="0.25">
      <c r="A252" t="s">
        <v>242</v>
      </c>
      <c r="F252" t="s">
        <v>93</v>
      </c>
      <c r="K252" t="s">
        <v>318</v>
      </c>
      <c r="P252" t="s">
        <v>116</v>
      </c>
      <c r="U252" t="s">
        <v>476</v>
      </c>
      <c r="AE252" t="s">
        <v>161</v>
      </c>
      <c r="AJ252" t="s">
        <v>205</v>
      </c>
      <c r="AO252" t="s">
        <v>87</v>
      </c>
      <c r="AY252" t="s">
        <v>336</v>
      </c>
      <c r="BD252" t="s">
        <v>577</v>
      </c>
    </row>
    <row r="253" spans="1:56" x14ac:dyDescent="0.25">
      <c r="A253" t="s">
        <v>243</v>
      </c>
      <c r="F253" t="s">
        <v>430</v>
      </c>
      <c r="K253" t="s">
        <v>292</v>
      </c>
      <c r="P253" t="s">
        <v>292</v>
      </c>
      <c r="U253" t="s">
        <v>299</v>
      </c>
      <c r="AE253" t="s">
        <v>366</v>
      </c>
      <c r="AJ253" t="s">
        <v>572</v>
      </c>
      <c r="AO253" t="s">
        <v>237</v>
      </c>
      <c r="AY253" t="s">
        <v>103</v>
      </c>
      <c r="BD253" t="s">
        <v>566</v>
      </c>
    </row>
    <row r="254" spans="1:56" x14ac:dyDescent="0.25">
      <c r="A254" t="s">
        <v>244</v>
      </c>
      <c r="F254" t="s">
        <v>431</v>
      </c>
      <c r="K254" t="s">
        <v>214</v>
      </c>
      <c r="P254" t="s">
        <v>172</v>
      </c>
      <c r="AE254" t="s">
        <v>207</v>
      </c>
      <c r="AJ254" t="s">
        <v>569</v>
      </c>
      <c r="AO254" t="s">
        <v>522</v>
      </c>
      <c r="AY254" t="s">
        <v>310</v>
      </c>
      <c r="BD254" t="s">
        <v>337</v>
      </c>
    </row>
    <row r="255" spans="1:56" x14ac:dyDescent="0.25">
      <c r="A255" t="s">
        <v>245</v>
      </c>
      <c r="F255" t="s">
        <v>524</v>
      </c>
      <c r="K255" t="s">
        <v>372</v>
      </c>
      <c r="P255" t="s">
        <v>372</v>
      </c>
      <c r="U255" t="s">
        <v>321</v>
      </c>
      <c r="AE255" t="s">
        <v>368</v>
      </c>
      <c r="AJ255" t="s">
        <v>285</v>
      </c>
      <c r="AO255" t="s">
        <v>306</v>
      </c>
      <c r="AY255" t="s">
        <v>366</v>
      </c>
      <c r="BD255" t="s">
        <v>105</v>
      </c>
    </row>
    <row r="256" spans="1:56" x14ac:dyDescent="0.25">
      <c r="A256" t="s">
        <v>97</v>
      </c>
      <c r="F256" t="s">
        <v>154</v>
      </c>
      <c r="K256" t="s">
        <v>120</v>
      </c>
      <c r="P256" t="s">
        <v>173</v>
      </c>
      <c r="U256" t="s">
        <v>69</v>
      </c>
      <c r="AE256" t="s">
        <v>417</v>
      </c>
      <c r="AJ256" t="s">
        <v>163</v>
      </c>
      <c r="AO256" t="s">
        <v>427</v>
      </c>
      <c r="AY256" t="s">
        <v>367</v>
      </c>
      <c r="BD256" t="s">
        <v>284</v>
      </c>
    </row>
    <row r="257" spans="1:56" x14ac:dyDescent="0.25">
      <c r="A257" t="s">
        <v>246</v>
      </c>
      <c r="F257" t="s">
        <v>333</v>
      </c>
      <c r="K257" t="s">
        <v>343</v>
      </c>
      <c r="P257" t="s">
        <v>174</v>
      </c>
      <c r="U257" t="s">
        <v>70</v>
      </c>
      <c r="AE257" t="s">
        <v>370</v>
      </c>
      <c r="AJ257" t="s">
        <v>109</v>
      </c>
      <c r="AO257" t="s">
        <v>568</v>
      </c>
      <c r="AY257" t="s">
        <v>450</v>
      </c>
      <c r="BD257" t="s">
        <v>252</v>
      </c>
    </row>
    <row r="258" spans="1:56" x14ac:dyDescent="0.25">
      <c r="A258" t="s">
        <v>247</v>
      </c>
      <c r="F258" t="s">
        <v>460</v>
      </c>
      <c r="K258" t="s">
        <v>295</v>
      </c>
      <c r="P258" t="s">
        <v>295</v>
      </c>
      <c r="U258" t="s">
        <v>263</v>
      </c>
      <c r="AE258" t="s">
        <v>473</v>
      </c>
      <c r="AJ258" t="s">
        <v>287</v>
      </c>
      <c r="AO258" t="s">
        <v>429</v>
      </c>
      <c r="AY258" t="s">
        <v>369</v>
      </c>
      <c r="BD258" t="s">
        <v>546</v>
      </c>
    </row>
    <row r="259" spans="1:56" x14ac:dyDescent="0.25">
      <c r="A259" t="s">
        <v>100</v>
      </c>
      <c r="F259" t="s">
        <v>446</v>
      </c>
      <c r="K259" t="s">
        <v>123</v>
      </c>
      <c r="P259" t="s">
        <v>123</v>
      </c>
      <c r="U259" t="s">
        <v>323</v>
      </c>
      <c r="AE259" t="s">
        <v>505</v>
      </c>
      <c r="AJ259" t="s">
        <v>111</v>
      </c>
      <c r="AO259" t="s">
        <v>535</v>
      </c>
      <c r="AY259" t="s">
        <v>472</v>
      </c>
      <c r="BD259" t="s">
        <v>109</v>
      </c>
    </row>
    <row r="260" spans="1:56" x14ac:dyDescent="0.25">
      <c r="A260" t="s">
        <v>248</v>
      </c>
      <c r="F260" t="s">
        <v>363</v>
      </c>
      <c r="K260" t="s">
        <v>219</v>
      </c>
      <c r="P260" t="s">
        <v>297</v>
      </c>
      <c r="U260" t="s">
        <v>133</v>
      </c>
      <c r="AE260" t="s">
        <v>212</v>
      </c>
      <c r="AJ260" t="s">
        <v>112</v>
      </c>
      <c r="AO260" t="s">
        <v>244</v>
      </c>
      <c r="AY260" t="s">
        <v>316</v>
      </c>
      <c r="BD260" t="s">
        <v>473</v>
      </c>
    </row>
    <row r="261" spans="1:56" x14ac:dyDescent="0.25">
      <c r="A261" t="s">
        <v>249</v>
      </c>
      <c r="F261" t="s">
        <v>249</v>
      </c>
      <c r="K261" t="s">
        <v>475</v>
      </c>
      <c r="P261" t="s">
        <v>260</v>
      </c>
      <c r="U261" t="s">
        <v>74</v>
      </c>
      <c r="AE261" t="s">
        <v>168</v>
      </c>
      <c r="AJ261" t="s">
        <v>496</v>
      </c>
      <c r="AO261" t="s">
        <v>198</v>
      </c>
      <c r="AY261" t="s">
        <v>211</v>
      </c>
      <c r="BD261" t="s">
        <v>288</v>
      </c>
    </row>
    <row r="262" spans="1:56" x14ac:dyDescent="0.25">
      <c r="A262" t="s">
        <v>250</v>
      </c>
      <c r="F262" t="s">
        <v>566</v>
      </c>
      <c r="K262" t="s">
        <v>178</v>
      </c>
      <c r="P262" t="s">
        <v>298</v>
      </c>
      <c r="U262" t="s">
        <v>229</v>
      </c>
      <c r="AE262" t="s">
        <v>341</v>
      </c>
      <c r="AJ262" t="s">
        <v>114</v>
      </c>
      <c r="AO262" t="s">
        <v>332</v>
      </c>
      <c r="AY262" t="s">
        <v>570</v>
      </c>
      <c r="BD262" t="s">
        <v>212</v>
      </c>
    </row>
    <row r="263" spans="1:56" x14ac:dyDescent="0.25">
      <c r="A263" t="s">
        <v>205</v>
      </c>
      <c r="F263" t="s">
        <v>205</v>
      </c>
      <c r="K263" t="s">
        <v>127</v>
      </c>
      <c r="P263" t="s">
        <v>345</v>
      </c>
      <c r="U263" t="s">
        <v>440</v>
      </c>
      <c r="AE263" t="s">
        <v>419</v>
      </c>
      <c r="AJ263" t="s">
        <v>213</v>
      </c>
      <c r="AO263" t="s">
        <v>539</v>
      </c>
      <c r="AY263" t="s">
        <v>435</v>
      </c>
      <c r="BD263" t="s">
        <v>575</v>
      </c>
    </row>
    <row r="264" spans="1:56" x14ac:dyDescent="0.25">
      <c r="A264" t="s">
        <v>206</v>
      </c>
      <c r="F264" t="s">
        <v>393</v>
      </c>
      <c r="K264" t="s">
        <v>476</v>
      </c>
      <c r="P264" t="s">
        <v>476</v>
      </c>
      <c r="U264" t="s">
        <v>185</v>
      </c>
      <c r="AE264" t="s">
        <v>171</v>
      </c>
      <c r="AJ264" t="s">
        <v>257</v>
      </c>
      <c r="AO264" t="s">
        <v>362</v>
      </c>
      <c r="AY264" t="s">
        <v>341</v>
      </c>
      <c r="BD264" t="s">
        <v>169</v>
      </c>
    </row>
    <row r="265" spans="1:56" x14ac:dyDescent="0.25">
      <c r="A265" t="s">
        <v>251</v>
      </c>
      <c r="F265" t="s">
        <v>207</v>
      </c>
      <c r="K265" t="s">
        <v>477</v>
      </c>
      <c r="P265" t="s">
        <v>299</v>
      </c>
      <c r="U265" t="s">
        <v>422</v>
      </c>
      <c r="AE265" t="s">
        <v>117</v>
      </c>
      <c r="AJ265" t="s">
        <v>292</v>
      </c>
      <c r="AO265" t="s">
        <v>415</v>
      </c>
      <c r="AY265" t="s">
        <v>290</v>
      </c>
      <c r="BD265" t="s">
        <v>115</v>
      </c>
    </row>
    <row r="266" spans="1:56" x14ac:dyDescent="0.25">
      <c r="A266" t="s">
        <v>252</v>
      </c>
      <c r="F266" t="s">
        <v>553</v>
      </c>
      <c r="U266" t="s">
        <v>79</v>
      </c>
      <c r="AE266" t="s">
        <v>118</v>
      </c>
      <c r="AJ266" t="s">
        <v>498</v>
      </c>
      <c r="AO266" t="s">
        <v>470</v>
      </c>
      <c r="AY266" t="s">
        <v>291</v>
      </c>
      <c r="BD266" t="s">
        <v>497</v>
      </c>
    </row>
    <row r="267" spans="1:56" x14ac:dyDescent="0.25">
      <c r="A267" t="s">
        <v>163</v>
      </c>
      <c r="F267" t="s">
        <v>108</v>
      </c>
      <c r="K267" t="s">
        <v>262</v>
      </c>
      <c r="P267" t="s">
        <v>647</v>
      </c>
      <c r="U267" t="s">
        <v>303</v>
      </c>
      <c r="AE267" t="s">
        <v>259</v>
      </c>
      <c r="AJ267" t="s">
        <v>215</v>
      </c>
      <c r="AO267" t="s">
        <v>462</v>
      </c>
      <c r="AY267" t="s">
        <v>292</v>
      </c>
      <c r="BD267" t="s">
        <v>371</v>
      </c>
    </row>
    <row r="268" spans="1:56" x14ac:dyDescent="0.25">
      <c r="A268" t="s">
        <v>253</v>
      </c>
      <c r="F268" t="s">
        <v>490</v>
      </c>
      <c r="K268" t="s">
        <v>69</v>
      </c>
      <c r="P268" t="s">
        <v>69</v>
      </c>
      <c r="U268" t="s">
        <v>543</v>
      </c>
      <c r="AE268" t="s">
        <v>294</v>
      </c>
      <c r="AJ268" t="s">
        <v>173</v>
      </c>
      <c r="AO268" t="s">
        <v>160</v>
      </c>
      <c r="AY268" t="s">
        <v>214</v>
      </c>
      <c r="BD268" t="s">
        <v>172</v>
      </c>
    </row>
    <row r="269" spans="1:56" x14ac:dyDescent="0.25">
      <c r="A269" t="s">
        <v>254</v>
      </c>
      <c r="F269" t="s">
        <v>316</v>
      </c>
      <c r="K269" t="s">
        <v>464</v>
      </c>
      <c r="P269" t="s">
        <v>322</v>
      </c>
      <c r="U269" t="s">
        <v>82</v>
      </c>
      <c r="AE269" t="s">
        <v>216</v>
      </c>
      <c r="AJ269" t="s">
        <v>174</v>
      </c>
      <c r="AO269" t="s">
        <v>282</v>
      </c>
      <c r="AY269" t="s">
        <v>119</v>
      </c>
      <c r="BD269" t="s">
        <v>293</v>
      </c>
    </row>
    <row r="270" spans="1:56" x14ac:dyDescent="0.25">
      <c r="A270" t="s">
        <v>255</v>
      </c>
      <c r="F270" t="s">
        <v>418</v>
      </c>
      <c r="K270" t="s">
        <v>478</v>
      </c>
      <c r="P270" t="s">
        <v>478</v>
      </c>
      <c r="U270" t="s">
        <v>327</v>
      </c>
      <c r="AE270" t="s">
        <v>217</v>
      </c>
      <c r="AJ270" t="s">
        <v>374</v>
      </c>
      <c r="AO270" t="s">
        <v>366</v>
      </c>
      <c r="AY270" t="s">
        <v>120</v>
      </c>
      <c r="BD270" t="s">
        <v>294</v>
      </c>
    </row>
    <row r="271" spans="1:56" x14ac:dyDescent="0.25">
      <c r="A271" t="s">
        <v>256</v>
      </c>
      <c r="F271" t="s">
        <v>532</v>
      </c>
      <c r="K271" t="s">
        <v>264</v>
      </c>
      <c r="P271" t="s">
        <v>72</v>
      </c>
      <c r="U271" t="s">
        <v>442</v>
      </c>
      <c r="AE271" t="s">
        <v>296</v>
      </c>
      <c r="AJ271" t="s">
        <v>296</v>
      </c>
      <c r="AO271" t="s">
        <v>367</v>
      </c>
      <c r="AY271" t="s">
        <v>174</v>
      </c>
      <c r="BD271" t="s">
        <v>526</v>
      </c>
    </row>
    <row r="272" spans="1:56" x14ac:dyDescent="0.25">
      <c r="A272" t="s">
        <v>168</v>
      </c>
      <c r="F272" t="s">
        <v>113</v>
      </c>
      <c r="K272" t="s">
        <v>227</v>
      </c>
      <c r="P272" t="s">
        <v>227</v>
      </c>
      <c r="U272" t="s">
        <v>235</v>
      </c>
      <c r="AE272" t="s">
        <v>176</v>
      </c>
      <c r="AJ272" t="s">
        <v>219</v>
      </c>
      <c r="AO272" t="s">
        <v>338</v>
      </c>
      <c r="AY272" t="s">
        <v>217</v>
      </c>
      <c r="BD272" t="s">
        <v>122</v>
      </c>
    </row>
    <row r="273" spans="1:56" x14ac:dyDescent="0.25">
      <c r="A273" t="s">
        <v>169</v>
      </c>
      <c r="F273" t="s">
        <v>436</v>
      </c>
      <c r="K273" t="s">
        <v>228</v>
      </c>
      <c r="P273" t="s">
        <v>228</v>
      </c>
      <c r="U273" t="s">
        <v>271</v>
      </c>
      <c r="AE273" t="s">
        <v>475</v>
      </c>
      <c r="AJ273" t="s">
        <v>220</v>
      </c>
      <c r="AO273" t="s">
        <v>396</v>
      </c>
      <c r="AY273" t="s">
        <v>296</v>
      </c>
      <c r="BD273" t="s">
        <v>175</v>
      </c>
    </row>
    <row r="274" spans="1:56" x14ac:dyDescent="0.25">
      <c r="A274" t="s">
        <v>170</v>
      </c>
      <c r="F274" t="s">
        <v>474</v>
      </c>
      <c r="K274" t="s">
        <v>229</v>
      </c>
      <c r="P274" t="s">
        <v>402</v>
      </c>
      <c r="U274" t="s">
        <v>191</v>
      </c>
      <c r="AE274" t="s">
        <v>221</v>
      </c>
      <c r="AJ274" t="s">
        <v>178</v>
      </c>
      <c r="AO274" t="s">
        <v>490</v>
      </c>
      <c r="AY274" t="s">
        <v>297</v>
      </c>
      <c r="BD274" t="s">
        <v>375</v>
      </c>
    </row>
    <row r="275" spans="1:56" x14ac:dyDescent="0.25">
      <c r="A275" t="s">
        <v>257</v>
      </c>
      <c r="F275" t="s">
        <v>116</v>
      </c>
      <c r="K275" t="s">
        <v>184</v>
      </c>
      <c r="P275" t="s">
        <v>440</v>
      </c>
      <c r="U275" t="s">
        <v>305</v>
      </c>
      <c r="AE275" t="s">
        <v>127</v>
      </c>
      <c r="AJ275" t="s">
        <v>127</v>
      </c>
      <c r="AO275" t="s">
        <v>536</v>
      </c>
      <c r="AY275" t="s">
        <v>398</v>
      </c>
      <c r="BD275" t="s">
        <v>125</v>
      </c>
    </row>
    <row r="276" spans="1:56" x14ac:dyDescent="0.25">
      <c r="A276" t="s">
        <v>258</v>
      </c>
      <c r="F276" t="s">
        <v>258</v>
      </c>
      <c r="K276" t="s">
        <v>136</v>
      </c>
      <c r="P276" t="s">
        <v>136</v>
      </c>
      <c r="U276" t="s">
        <v>192</v>
      </c>
      <c r="AE276" t="s">
        <v>476</v>
      </c>
      <c r="AJ276" t="s">
        <v>452</v>
      </c>
      <c r="AO276" t="s">
        <v>166</v>
      </c>
      <c r="AY276" t="s">
        <v>298</v>
      </c>
      <c r="BD276" t="s">
        <v>221</v>
      </c>
    </row>
    <row r="277" spans="1:56" x14ac:dyDescent="0.25">
      <c r="A277" t="s">
        <v>118</v>
      </c>
      <c r="F277" t="s">
        <v>583</v>
      </c>
      <c r="K277" t="s">
        <v>479</v>
      </c>
      <c r="P277" t="s">
        <v>78</v>
      </c>
      <c r="U277" t="s">
        <v>193</v>
      </c>
      <c r="AE277" t="s">
        <v>129</v>
      </c>
      <c r="AJ277" t="s">
        <v>299</v>
      </c>
      <c r="AO277" t="s">
        <v>256</v>
      </c>
      <c r="AY277" t="s">
        <v>399</v>
      </c>
      <c r="BD277" t="s">
        <v>222</v>
      </c>
    </row>
    <row r="278" spans="1:56" x14ac:dyDescent="0.25">
      <c r="A278" t="s">
        <v>259</v>
      </c>
      <c r="F278" t="s">
        <v>119</v>
      </c>
      <c r="K278" t="s">
        <v>267</v>
      </c>
      <c r="P278" t="s">
        <v>584</v>
      </c>
      <c r="U278" t="s">
        <v>544</v>
      </c>
      <c r="AO278" t="s">
        <v>496</v>
      </c>
      <c r="AY278" t="s">
        <v>128</v>
      </c>
      <c r="BD278" t="s">
        <v>223</v>
      </c>
    </row>
    <row r="279" spans="1:56" x14ac:dyDescent="0.25">
      <c r="A279" t="s">
        <v>120</v>
      </c>
      <c r="F279" t="s">
        <v>173</v>
      </c>
      <c r="K279" t="s">
        <v>480</v>
      </c>
      <c r="P279" t="s">
        <v>405</v>
      </c>
      <c r="U279" t="s">
        <v>330</v>
      </c>
      <c r="AE279" t="s">
        <v>262</v>
      </c>
      <c r="AJ279" t="s">
        <v>647</v>
      </c>
      <c r="AO279" t="s">
        <v>436</v>
      </c>
      <c r="AY279" t="s">
        <v>299</v>
      </c>
      <c r="BD279" t="s">
        <v>477</v>
      </c>
    </row>
    <row r="280" spans="1:56" x14ac:dyDescent="0.25">
      <c r="A280" t="s">
        <v>216</v>
      </c>
      <c r="F280" t="s">
        <v>216</v>
      </c>
      <c r="K280" t="s">
        <v>466</v>
      </c>
      <c r="P280" t="s">
        <v>516</v>
      </c>
      <c r="U280" t="s">
        <v>495</v>
      </c>
      <c r="AE280" t="s">
        <v>182</v>
      </c>
      <c r="AJ280" t="s">
        <v>69</v>
      </c>
      <c r="AO280" t="s">
        <v>290</v>
      </c>
    </row>
    <row r="281" spans="1:56" x14ac:dyDescent="0.25">
      <c r="A281" t="s">
        <v>217</v>
      </c>
      <c r="F281" t="s">
        <v>642</v>
      </c>
      <c r="K281" t="s">
        <v>481</v>
      </c>
      <c r="P281" t="s">
        <v>481</v>
      </c>
      <c r="U281" t="s">
        <v>197</v>
      </c>
      <c r="AE281" t="s">
        <v>70</v>
      </c>
      <c r="AJ281" t="s">
        <v>347</v>
      </c>
      <c r="AO281" t="s">
        <v>171</v>
      </c>
      <c r="AY281" t="s">
        <v>262</v>
      </c>
      <c r="BD281" t="s">
        <v>649</v>
      </c>
    </row>
    <row r="282" spans="1:56" x14ac:dyDescent="0.25">
      <c r="A282" t="s">
        <v>123</v>
      </c>
      <c r="F282" t="s">
        <v>296</v>
      </c>
      <c r="K282" t="s">
        <v>355</v>
      </c>
      <c r="P282" t="s">
        <v>83</v>
      </c>
      <c r="U282" t="s">
        <v>545</v>
      </c>
      <c r="AE282" t="s">
        <v>420</v>
      </c>
      <c r="AJ282" t="s">
        <v>478</v>
      </c>
      <c r="AO282" t="s">
        <v>371</v>
      </c>
      <c r="AY282" t="s">
        <v>69</v>
      </c>
      <c r="BD282" t="s">
        <v>182</v>
      </c>
    </row>
    <row r="283" spans="1:56" x14ac:dyDescent="0.25">
      <c r="A283" t="s">
        <v>124</v>
      </c>
      <c r="F283" t="s">
        <v>297</v>
      </c>
      <c r="K283" t="s">
        <v>482</v>
      </c>
      <c r="P283" t="s">
        <v>442</v>
      </c>
      <c r="U283" t="s">
        <v>245</v>
      </c>
      <c r="AE283" t="s">
        <v>264</v>
      </c>
      <c r="AJ283" t="s">
        <v>72</v>
      </c>
      <c r="AO283" t="s">
        <v>118</v>
      </c>
      <c r="AY283" t="s">
        <v>70</v>
      </c>
      <c r="BD283" t="s">
        <v>322</v>
      </c>
    </row>
    <row r="284" spans="1:56" x14ac:dyDescent="0.25">
      <c r="A284" t="s">
        <v>260</v>
      </c>
      <c r="F284" t="s">
        <v>220</v>
      </c>
      <c r="K284" t="s">
        <v>190</v>
      </c>
      <c r="P284" t="s">
        <v>500</v>
      </c>
      <c r="U284" t="s">
        <v>199</v>
      </c>
      <c r="AE284" t="s">
        <v>227</v>
      </c>
      <c r="AJ284" t="s">
        <v>133</v>
      </c>
      <c r="AO284" t="s">
        <v>342</v>
      </c>
      <c r="AY284" t="s">
        <v>71</v>
      </c>
      <c r="BD284" t="s">
        <v>420</v>
      </c>
    </row>
    <row r="285" spans="1:56" x14ac:dyDescent="0.25">
      <c r="A285" t="s">
        <v>126</v>
      </c>
      <c r="F285" t="s">
        <v>126</v>
      </c>
      <c r="K285" t="s">
        <v>455</v>
      </c>
      <c r="P285" t="s">
        <v>86</v>
      </c>
      <c r="U285" t="s">
        <v>155</v>
      </c>
      <c r="AE285" t="s">
        <v>265</v>
      </c>
      <c r="AJ285" t="s">
        <v>183</v>
      </c>
      <c r="AO285" t="s">
        <v>173</v>
      </c>
      <c r="AY285" t="s">
        <v>72</v>
      </c>
      <c r="BD285" t="s">
        <v>72</v>
      </c>
    </row>
    <row r="286" spans="1:56" x14ac:dyDescent="0.25">
      <c r="A286" t="s">
        <v>127</v>
      </c>
      <c r="F286" t="s">
        <v>399</v>
      </c>
      <c r="K286" t="s">
        <v>272</v>
      </c>
      <c r="P286" t="s">
        <v>501</v>
      </c>
      <c r="U286" t="s">
        <v>279</v>
      </c>
      <c r="AE286" t="s">
        <v>229</v>
      </c>
      <c r="AJ286" t="s">
        <v>75</v>
      </c>
      <c r="AO286" t="s">
        <v>526</v>
      </c>
      <c r="AY286" t="s">
        <v>227</v>
      </c>
      <c r="BD286" t="s">
        <v>453</v>
      </c>
    </row>
    <row r="287" spans="1:56" x14ac:dyDescent="0.25">
      <c r="A287" t="s">
        <v>261</v>
      </c>
      <c r="F287" t="s">
        <v>320</v>
      </c>
      <c r="K287" t="s">
        <v>483</v>
      </c>
      <c r="P287" t="s">
        <v>305</v>
      </c>
      <c r="U287" t="s">
        <v>280</v>
      </c>
      <c r="AE287" t="s">
        <v>465</v>
      </c>
      <c r="AJ287" t="s">
        <v>563</v>
      </c>
      <c r="AO287" t="s">
        <v>374</v>
      </c>
      <c r="AY287" t="s">
        <v>183</v>
      </c>
      <c r="BD287" t="s">
        <v>74</v>
      </c>
    </row>
    <row r="288" spans="1:56" x14ac:dyDescent="0.25">
      <c r="A288" t="s">
        <v>129</v>
      </c>
      <c r="F288" t="s">
        <v>224</v>
      </c>
      <c r="K288" t="s">
        <v>412</v>
      </c>
      <c r="P288" t="s">
        <v>89</v>
      </c>
      <c r="U288" t="s">
        <v>248</v>
      </c>
      <c r="AE288" t="s">
        <v>555</v>
      </c>
      <c r="AJ288" t="s">
        <v>555</v>
      </c>
      <c r="AO288" t="s">
        <v>296</v>
      </c>
      <c r="AY288" t="s">
        <v>134</v>
      </c>
      <c r="BD288" t="s">
        <v>134</v>
      </c>
    </row>
    <row r="289" spans="1:56" x14ac:dyDescent="0.25">
      <c r="K289" t="s">
        <v>484</v>
      </c>
      <c r="P289" t="s">
        <v>239</v>
      </c>
      <c r="U289" t="s">
        <v>391</v>
      </c>
      <c r="AE289" t="s">
        <v>137</v>
      </c>
      <c r="AJ289" t="s">
        <v>137</v>
      </c>
      <c r="AO289" t="s">
        <v>375</v>
      </c>
      <c r="AY289" t="s">
        <v>76</v>
      </c>
      <c r="BD289" t="s">
        <v>563</v>
      </c>
    </row>
    <row r="290" spans="1:56" x14ac:dyDescent="0.25">
      <c r="A290" t="s">
        <v>262</v>
      </c>
      <c r="F290" t="s">
        <v>647</v>
      </c>
      <c r="K290" t="s">
        <v>307</v>
      </c>
      <c r="P290" t="s">
        <v>149</v>
      </c>
      <c r="U290" t="s">
        <v>281</v>
      </c>
      <c r="AE290" t="s">
        <v>267</v>
      </c>
      <c r="AJ290" t="s">
        <v>138</v>
      </c>
      <c r="AO290" t="s">
        <v>177</v>
      </c>
      <c r="AY290" t="s">
        <v>493</v>
      </c>
      <c r="BD290" t="s">
        <v>421</v>
      </c>
    </row>
    <row r="291" spans="1:56" x14ac:dyDescent="0.25">
      <c r="A291" t="s">
        <v>182</v>
      </c>
      <c r="F291" t="s">
        <v>69</v>
      </c>
      <c r="K291" t="s">
        <v>360</v>
      </c>
      <c r="P291" t="s">
        <v>330</v>
      </c>
      <c r="U291" t="s">
        <v>205</v>
      </c>
      <c r="AE291" t="s">
        <v>567</v>
      </c>
      <c r="AJ291" t="s">
        <v>507</v>
      </c>
      <c r="AO291" t="s">
        <v>178</v>
      </c>
      <c r="AY291" t="s">
        <v>422</v>
      </c>
      <c r="BD291" t="s">
        <v>479</v>
      </c>
    </row>
    <row r="292" spans="1:56" x14ac:dyDescent="0.25">
      <c r="A292" t="s">
        <v>70</v>
      </c>
      <c r="F292" t="s">
        <v>322</v>
      </c>
      <c r="K292" t="s">
        <v>361</v>
      </c>
      <c r="P292" t="s">
        <v>361</v>
      </c>
      <c r="U292" t="s">
        <v>393</v>
      </c>
      <c r="AE292" t="s">
        <v>406</v>
      </c>
      <c r="AJ292" t="s">
        <v>81</v>
      </c>
      <c r="AO292" t="s">
        <v>377</v>
      </c>
      <c r="AY292" t="s">
        <v>79</v>
      </c>
      <c r="BD292" t="s">
        <v>404</v>
      </c>
    </row>
    <row r="293" spans="1:56" x14ac:dyDescent="0.25">
      <c r="A293" t="s">
        <v>263</v>
      </c>
      <c r="F293" t="s">
        <v>380</v>
      </c>
      <c r="K293" t="s">
        <v>485</v>
      </c>
      <c r="P293" t="s">
        <v>94</v>
      </c>
      <c r="U293" t="s">
        <v>284</v>
      </c>
      <c r="AE293" t="s">
        <v>141</v>
      </c>
      <c r="AJ293" t="s">
        <v>326</v>
      </c>
      <c r="AO293" t="s">
        <v>261</v>
      </c>
      <c r="AY293" t="s">
        <v>405</v>
      </c>
      <c r="BD293" t="s">
        <v>80</v>
      </c>
    </row>
    <row r="294" spans="1:56" x14ac:dyDescent="0.25">
      <c r="A294" t="s">
        <v>264</v>
      </c>
      <c r="F294" t="s">
        <v>72</v>
      </c>
      <c r="K294" t="s">
        <v>486</v>
      </c>
      <c r="P294" t="s">
        <v>244</v>
      </c>
      <c r="U294" t="s">
        <v>285</v>
      </c>
      <c r="AE294" t="s">
        <v>499</v>
      </c>
      <c r="AJ294" t="s">
        <v>355</v>
      </c>
      <c r="AO294" t="s">
        <v>224</v>
      </c>
      <c r="AY294" t="s">
        <v>232</v>
      </c>
      <c r="BD294" t="s">
        <v>516</v>
      </c>
    </row>
    <row r="295" spans="1:56" x14ac:dyDescent="0.25">
      <c r="A295" t="s">
        <v>227</v>
      </c>
      <c r="F295" t="s">
        <v>133</v>
      </c>
      <c r="K295" t="s">
        <v>487</v>
      </c>
      <c r="P295" t="s">
        <v>551</v>
      </c>
      <c r="U295" t="s">
        <v>546</v>
      </c>
      <c r="AE295" t="s">
        <v>424</v>
      </c>
      <c r="AJ295" t="s">
        <v>270</v>
      </c>
      <c r="AY295" t="s">
        <v>534</v>
      </c>
      <c r="BD295" t="s">
        <v>326</v>
      </c>
    </row>
    <row r="296" spans="1:56" x14ac:dyDescent="0.25">
      <c r="A296" t="s">
        <v>265</v>
      </c>
      <c r="F296" t="s">
        <v>74</v>
      </c>
      <c r="K296" t="s">
        <v>488</v>
      </c>
      <c r="P296" t="s">
        <v>488</v>
      </c>
      <c r="U296" t="s">
        <v>315</v>
      </c>
      <c r="AE296" t="s">
        <v>500</v>
      </c>
      <c r="AJ296" t="s">
        <v>521</v>
      </c>
      <c r="AY296" t="s">
        <v>233</v>
      </c>
      <c r="BD296" t="s">
        <v>408</v>
      </c>
    </row>
    <row r="297" spans="1:56" x14ac:dyDescent="0.25">
      <c r="A297" t="s">
        <v>134</v>
      </c>
      <c r="F297" t="s">
        <v>402</v>
      </c>
      <c r="K297" t="s">
        <v>489</v>
      </c>
      <c r="P297" t="s">
        <v>155</v>
      </c>
      <c r="U297" t="s">
        <v>316</v>
      </c>
      <c r="AE297" t="s">
        <v>529</v>
      </c>
      <c r="AJ297" t="s">
        <v>425</v>
      </c>
      <c r="AY297" t="s">
        <v>84</v>
      </c>
      <c r="BD297" t="s">
        <v>424</v>
      </c>
    </row>
    <row r="298" spans="1:56" x14ac:dyDescent="0.25">
      <c r="A298" t="s">
        <v>76</v>
      </c>
      <c r="F298" t="s">
        <v>324</v>
      </c>
      <c r="K298" t="s">
        <v>309</v>
      </c>
      <c r="P298" t="s">
        <v>432</v>
      </c>
      <c r="U298" t="s">
        <v>288</v>
      </c>
      <c r="AE298" t="s">
        <v>411</v>
      </c>
      <c r="AJ298" t="s">
        <v>191</v>
      </c>
      <c r="AY298" t="s">
        <v>521</v>
      </c>
      <c r="BD298" t="s">
        <v>85</v>
      </c>
    </row>
    <row r="299" spans="1:56" x14ac:dyDescent="0.25">
      <c r="A299" t="s">
        <v>185</v>
      </c>
      <c r="F299" t="s">
        <v>382</v>
      </c>
      <c r="K299" t="s">
        <v>415</v>
      </c>
      <c r="P299" t="s">
        <v>415</v>
      </c>
      <c r="U299" t="s">
        <v>112</v>
      </c>
      <c r="AE299" t="s">
        <v>456</v>
      </c>
      <c r="AJ299" t="s">
        <v>483</v>
      </c>
      <c r="AY299" t="s">
        <v>385</v>
      </c>
      <c r="BD299" t="s">
        <v>529</v>
      </c>
    </row>
    <row r="300" spans="1:56" x14ac:dyDescent="0.25">
      <c r="A300" t="s">
        <v>266</v>
      </c>
      <c r="F300" t="s">
        <v>479</v>
      </c>
      <c r="K300" t="s">
        <v>101</v>
      </c>
      <c r="P300" t="s">
        <v>335</v>
      </c>
      <c r="U300" t="s">
        <v>496</v>
      </c>
      <c r="AE300" t="s">
        <v>412</v>
      </c>
      <c r="AJ300" t="s">
        <v>238</v>
      </c>
      <c r="AY300" t="s">
        <v>304</v>
      </c>
      <c r="BD300" t="s">
        <v>411</v>
      </c>
    </row>
    <row r="301" spans="1:56" x14ac:dyDescent="0.25">
      <c r="A301" t="s">
        <v>267</v>
      </c>
      <c r="F301" t="s">
        <v>351</v>
      </c>
      <c r="K301" t="s">
        <v>336</v>
      </c>
      <c r="P301" t="s">
        <v>102</v>
      </c>
      <c r="U301" t="s">
        <v>341</v>
      </c>
      <c r="AE301" t="s">
        <v>457</v>
      </c>
      <c r="AJ301" t="s">
        <v>467</v>
      </c>
      <c r="AY301" t="s">
        <v>456</v>
      </c>
      <c r="BD301" t="s">
        <v>653</v>
      </c>
    </row>
    <row r="302" spans="1:56" x14ac:dyDescent="0.25">
      <c r="A302" t="s">
        <v>268</v>
      </c>
      <c r="F302" t="s">
        <v>268</v>
      </c>
      <c r="K302" t="s">
        <v>364</v>
      </c>
      <c r="P302" t="s">
        <v>587</v>
      </c>
      <c r="U302" t="s">
        <v>170</v>
      </c>
      <c r="AE302" t="s">
        <v>240</v>
      </c>
      <c r="AJ302" t="s">
        <v>149</v>
      </c>
      <c r="AY302" t="s">
        <v>358</v>
      </c>
      <c r="BD302" t="s">
        <v>329</v>
      </c>
    </row>
    <row r="303" spans="1:56" x14ac:dyDescent="0.25">
      <c r="A303" t="s">
        <v>140</v>
      </c>
      <c r="F303" t="s">
        <v>188</v>
      </c>
      <c r="K303" t="s">
        <v>161</v>
      </c>
      <c r="P303" t="s">
        <v>448</v>
      </c>
      <c r="U303" t="s">
        <v>116</v>
      </c>
      <c r="AE303" t="s">
        <v>568</v>
      </c>
      <c r="AJ303" t="s">
        <v>360</v>
      </c>
      <c r="AY303" t="s">
        <v>457</v>
      </c>
      <c r="BD303" t="s">
        <v>90</v>
      </c>
    </row>
    <row r="304" spans="1:56" x14ac:dyDescent="0.25">
      <c r="A304" t="s">
        <v>269</v>
      </c>
      <c r="F304" t="s">
        <v>189</v>
      </c>
      <c r="K304" t="s">
        <v>206</v>
      </c>
      <c r="P304" t="s">
        <v>449</v>
      </c>
      <c r="U304" t="s">
        <v>117</v>
      </c>
      <c r="AE304" t="s">
        <v>361</v>
      </c>
      <c r="AJ304" t="s">
        <v>361</v>
      </c>
      <c r="AY304" t="s">
        <v>91</v>
      </c>
      <c r="BD304" t="s">
        <v>149</v>
      </c>
    </row>
    <row r="305" spans="1:56" x14ac:dyDescent="0.25">
      <c r="A305" t="s">
        <v>83</v>
      </c>
      <c r="F305" t="s">
        <v>383</v>
      </c>
      <c r="K305" t="s">
        <v>367</v>
      </c>
      <c r="P305" t="s">
        <v>284</v>
      </c>
      <c r="U305" t="s">
        <v>118</v>
      </c>
      <c r="AE305" t="s">
        <v>151</v>
      </c>
      <c r="AJ305" t="s">
        <v>151</v>
      </c>
      <c r="AY305" t="s">
        <v>150</v>
      </c>
      <c r="BD305" t="s">
        <v>360</v>
      </c>
    </row>
    <row r="306" spans="1:56" x14ac:dyDescent="0.25">
      <c r="A306" t="s">
        <v>270</v>
      </c>
      <c r="F306" t="s">
        <v>550</v>
      </c>
      <c r="K306" t="s">
        <v>368</v>
      </c>
      <c r="P306" t="s">
        <v>285</v>
      </c>
      <c r="U306" t="s">
        <v>372</v>
      </c>
      <c r="AE306" t="s">
        <v>431</v>
      </c>
      <c r="AJ306" t="s">
        <v>523</v>
      </c>
      <c r="AY306" t="s">
        <v>495</v>
      </c>
      <c r="BD306" t="s">
        <v>387</v>
      </c>
    </row>
    <row r="307" spans="1:56" x14ac:dyDescent="0.25">
      <c r="A307" t="s">
        <v>85</v>
      </c>
      <c r="F307" t="s">
        <v>384</v>
      </c>
      <c r="K307" t="s">
        <v>434</v>
      </c>
      <c r="P307" t="s">
        <v>396</v>
      </c>
      <c r="U307" t="s">
        <v>294</v>
      </c>
      <c r="AE307" t="s">
        <v>511</v>
      </c>
      <c r="AJ307" t="s">
        <v>551</v>
      </c>
      <c r="AY307" t="s">
        <v>243</v>
      </c>
      <c r="BD307" t="s">
        <v>430</v>
      </c>
    </row>
    <row r="308" spans="1:56" x14ac:dyDescent="0.25">
      <c r="A308" t="s">
        <v>271</v>
      </c>
      <c r="F308" t="s">
        <v>144</v>
      </c>
      <c r="K308" t="s">
        <v>490</v>
      </c>
      <c r="P308" t="s">
        <v>490</v>
      </c>
      <c r="U308" t="s">
        <v>343</v>
      </c>
      <c r="AE308" t="s">
        <v>388</v>
      </c>
      <c r="AJ308" t="s">
        <v>97</v>
      </c>
      <c r="AY308" t="s">
        <v>95</v>
      </c>
      <c r="BD308" t="s">
        <v>275</v>
      </c>
    </row>
    <row r="309" spans="1:56" x14ac:dyDescent="0.25">
      <c r="A309" t="s">
        <v>272</v>
      </c>
      <c r="F309" t="s">
        <v>509</v>
      </c>
      <c r="K309" t="s">
        <v>473</v>
      </c>
      <c r="P309" t="s">
        <v>210</v>
      </c>
      <c r="U309" t="s">
        <v>374</v>
      </c>
      <c r="AE309" t="s">
        <v>561</v>
      </c>
      <c r="AJ309" t="s">
        <v>246</v>
      </c>
      <c r="AY309" t="s">
        <v>511</v>
      </c>
      <c r="BD309" t="s">
        <v>551</v>
      </c>
    </row>
    <row r="310" spans="1:56" x14ac:dyDescent="0.25">
      <c r="A310" t="s">
        <v>88</v>
      </c>
      <c r="F310" t="s">
        <v>88</v>
      </c>
      <c r="K310" t="s">
        <v>451</v>
      </c>
      <c r="P310" t="s">
        <v>418</v>
      </c>
      <c r="U310" t="s">
        <v>296</v>
      </c>
      <c r="AE310" t="s">
        <v>247</v>
      </c>
      <c r="AJ310" t="s">
        <v>247</v>
      </c>
      <c r="AY310" t="s">
        <v>388</v>
      </c>
      <c r="BD310" t="s">
        <v>199</v>
      </c>
    </row>
    <row r="311" spans="1:56" x14ac:dyDescent="0.25">
      <c r="A311" t="s">
        <v>192</v>
      </c>
      <c r="F311" t="s">
        <v>522</v>
      </c>
      <c r="K311" t="s">
        <v>112</v>
      </c>
      <c r="P311" t="s">
        <v>212</v>
      </c>
      <c r="U311" t="s">
        <v>219</v>
      </c>
      <c r="AE311" t="s">
        <v>100</v>
      </c>
      <c r="AJ311" t="s">
        <v>446</v>
      </c>
      <c r="AY311" t="s">
        <v>561</v>
      </c>
      <c r="BD311" t="s">
        <v>539</v>
      </c>
    </row>
    <row r="312" spans="1:56" x14ac:dyDescent="0.25">
      <c r="A312" t="s">
        <v>273</v>
      </c>
      <c r="F312" t="s">
        <v>193</v>
      </c>
      <c r="K312" t="s">
        <v>168</v>
      </c>
      <c r="P312" t="s">
        <v>113</v>
      </c>
      <c r="U312" t="s">
        <v>220</v>
      </c>
      <c r="AE312" t="s">
        <v>158</v>
      </c>
      <c r="AJ312" t="s">
        <v>502</v>
      </c>
      <c r="AY312" t="s">
        <v>309</v>
      </c>
      <c r="BD312" t="s">
        <v>156</v>
      </c>
    </row>
    <row r="313" spans="1:56" x14ac:dyDescent="0.25">
      <c r="A313" t="s">
        <v>149</v>
      </c>
      <c r="F313" t="s">
        <v>240</v>
      </c>
      <c r="K313" t="s">
        <v>341</v>
      </c>
      <c r="P313" t="s">
        <v>436</v>
      </c>
      <c r="U313" t="s">
        <v>221</v>
      </c>
      <c r="AE313" t="s">
        <v>462</v>
      </c>
      <c r="AJ313" t="s">
        <v>203</v>
      </c>
      <c r="AY313" t="s">
        <v>280</v>
      </c>
      <c r="BD313" t="s">
        <v>461</v>
      </c>
    </row>
    <row r="314" spans="1:56" x14ac:dyDescent="0.25">
      <c r="A314" t="s">
        <v>241</v>
      </c>
      <c r="F314" t="s">
        <v>510</v>
      </c>
      <c r="K314" t="s">
        <v>317</v>
      </c>
      <c r="P314" t="s">
        <v>290</v>
      </c>
      <c r="U314" t="s">
        <v>127</v>
      </c>
      <c r="AE314" t="s">
        <v>250</v>
      </c>
      <c r="AJ314" t="s">
        <v>103</v>
      </c>
      <c r="AY314" t="s">
        <v>363</v>
      </c>
      <c r="BD314" t="s">
        <v>158</v>
      </c>
    </row>
    <row r="315" spans="1:56" x14ac:dyDescent="0.25">
      <c r="A315" t="s">
        <v>274</v>
      </c>
      <c r="F315" t="s">
        <v>361</v>
      </c>
      <c r="K315" t="s">
        <v>291</v>
      </c>
      <c r="P315" t="s">
        <v>497</v>
      </c>
      <c r="U315" t="s">
        <v>223</v>
      </c>
      <c r="AE315" t="s">
        <v>416</v>
      </c>
      <c r="AJ315" t="s">
        <v>564</v>
      </c>
      <c r="AY315" t="s">
        <v>249</v>
      </c>
      <c r="BD315" t="s">
        <v>203</v>
      </c>
    </row>
    <row r="316" spans="1:56" x14ac:dyDescent="0.25">
      <c r="A316" t="s">
        <v>243</v>
      </c>
      <c r="F316" t="s">
        <v>547</v>
      </c>
      <c r="K316" t="s">
        <v>117</v>
      </c>
      <c r="P316" t="s">
        <v>117</v>
      </c>
      <c r="U316" t="s">
        <v>129</v>
      </c>
      <c r="AE316" t="s">
        <v>393</v>
      </c>
      <c r="AJ316" t="s">
        <v>572</v>
      </c>
      <c r="AY316" t="s">
        <v>250</v>
      </c>
      <c r="BD316" t="s">
        <v>204</v>
      </c>
    </row>
    <row r="317" spans="1:56" x14ac:dyDescent="0.25">
      <c r="A317" t="s">
        <v>275</v>
      </c>
      <c r="F317" t="s">
        <v>431</v>
      </c>
      <c r="K317" t="s">
        <v>491</v>
      </c>
      <c r="P317" t="s">
        <v>214</v>
      </c>
      <c r="AE317" t="s">
        <v>569</v>
      </c>
      <c r="AJ317" t="s">
        <v>312</v>
      </c>
      <c r="AY317" t="s">
        <v>282</v>
      </c>
      <c r="BD317" t="s">
        <v>161</v>
      </c>
    </row>
    <row r="318" spans="1:56" x14ac:dyDescent="0.25">
      <c r="A318" t="s">
        <v>276</v>
      </c>
      <c r="F318" t="s">
        <v>276</v>
      </c>
      <c r="K318" t="s">
        <v>215</v>
      </c>
      <c r="P318" t="s">
        <v>259</v>
      </c>
      <c r="U318" t="s">
        <v>346</v>
      </c>
      <c r="AE318" t="s">
        <v>395</v>
      </c>
      <c r="AJ318" t="s">
        <v>252</v>
      </c>
      <c r="AY318" t="s">
        <v>311</v>
      </c>
      <c r="BD318" t="s">
        <v>449</v>
      </c>
    </row>
    <row r="319" spans="1:56" x14ac:dyDescent="0.25">
      <c r="A319" t="s">
        <v>277</v>
      </c>
      <c r="F319" t="s">
        <v>277</v>
      </c>
      <c r="K319" t="s">
        <v>373</v>
      </c>
      <c r="P319" t="s">
        <v>120</v>
      </c>
      <c r="U319" t="s">
        <v>182</v>
      </c>
      <c r="AE319" t="s">
        <v>163</v>
      </c>
      <c r="AJ319" t="s">
        <v>163</v>
      </c>
      <c r="AY319" t="s">
        <v>284</v>
      </c>
      <c r="BD319" t="s">
        <v>367</v>
      </c>
    </row>
    <row r="320" spans="1:56" x14ac:dyDescent="0.25">
      <c r="A320" t="s">
        <v>278</v>
      </c>
      <c r="F320" t="s">
        <v>489</v>
      </c>
      <c r="K320" t="s">
        <v>121</v>
      </c>
      <c r="P320" t="s">
        <v>174</v>
      </c>
      <c r="U320" t="s">
        <v>322</v>
      </c>
      <c r="AE320" t="s">
        <v>490</v>
      </c>
      <c r="AJ320" t="s">
        <v>209</v>
      </c>
      <c r="AY320" t="s">
        <v>553</v>
      </c>
      <c r="BD320" t="s">
        <v>450</v>
      </c>
    </row>
    <row r="321" spans="1:56" x14ac:dyDescent="0.25">
      <c r="A321" t="s">
        <v>279</v>
      </c>
      <c r="F321" t="s">
        <v>309</v>
      </c>
      <c r="K321" t="s">
        <v>217</v>
      </c>
      <c r="P321" t="s">
        <v>295</v>
      </c>
      <c r="U321" t="s">
        <v>478</v>
      </c>
      <c r="AE321" t="s">
        <v>536</v>
      </c>
      <c r="AJ321" t="s">
        <v>473</v>
      </c>
      <c r="AY321" t="s">
        <v>286</v>
      </c>
      <c r="BD321" t="s">
        <v>546</v>
      </c>
    </row>
    <row r="322" spans="1:56" x14ac:dyDescent="0.25">
      <c r="A322" t="s">
        <v>280</v>
      </c>
      <c r="F322" t="s">
        <v>334</v>
      </c>
      <c r="K322" t="s">
        <v>175</v>
      </c>
      <c r="P322" t="s">
        <v>296</v>
      </c>
      <c r="U322" t="s">
        <v>72</v>
      </c>
      <c r="AE322" t="s">
        <v>166</v>
      </c>
      <c r="AJ322" t="s">
        <v>397</v>
      </c>
      <c r="AY322" t="s">
        <v>109</v>
      </c>
      <c r="BD322" t="s">
        <v>472</v>
      </c>
    </row>
    <row r="323" spans="1:56" x14ac:dyDescent="0.25">
      <c r="A323" t="s">
        <v>248</v>
      </c>
      <c r="F323" t="s">
        <v>363</v>
      </c>
      <c r="K323" t="s">
        <v>176</v>
      </c>
      <c r="P323" t="s">
        <v>219</v>
      </c>
      <c r="U323" t="s">
        <v>227</v>
      </c>
      <c r="AE323" t="s">
        <v>570</v>
      </c>
      <c r="AJ323" t="s">
        <v>212</v>
      </c>
      <c r="AO323" t="s">
        <v>262</v>
      </c>
      <c r="AY323" t="s">
        <v>340</v>
      </c>
      <c r="BD323" t="s">
        <v>254</v>
      </c>
    </row>
    <row r="324" spans="1:56" x14ac:dyDescent="0.25">
      <c r="A324" t="s">
        <v>159</v>
      </c>
      <c r="F324" t="s">
        <v>249</v>
      </c>
      <c r="K324" t="s">
        <v>177</v>
      </c>
      <c r="P324" t="s">
        <v>260</v>
      </c>
      <c r="U324" t="s">
        <v>74</v>
      </c>
      <c r="AE324" t="s">
        <v>506</v>
      </c>
      <c r="AJ324" t="s">
        <v>575</v>
      </c>
      <c r="AO324" t="s">
        <v>69</v>
      </c>
      <c r="AY324" t="s">
        <v>418</v>
      </c>
      <c r="BD324" t="s">
        <v>451</v>
      </c>
    </row>
    <row r="325" spans="1:56" x14ac:dyDescent="0.25">
      <c r="A325" t="s">
        <v>281</v>
      </c>
      <c r="F325" t="s">
        <v>433</v>
      </c>
      <c r="K325" t="s">
        <v>126</v>
      </c>
      <c r="P325" t="s">
        <v>126</v>
      </c>
      <c r="U325" t="s">
        <v>75</v>
      </c>
      <c r="AE325" t="s">
        <v>114</v>
      </c>
      <c r="AJ325" t="s">
        <v>114</v>
      </c>
      <c r="AO325" t="s">
        <v>132</v>
      </c>
      <c r="AY325" t="s">
        <v>112</v>
      </c>
      <c r="BD325" t="s">
        <v>532</v>
      </c>
    </row>
    <row r="326" spans="1:56" x14ac:dyDescent="0.25">
      <c r="A326" t="s">
        <v>282</v>
      </c>
      <c r="F326" t="s">
        <v>564</v>
      </c>
      <c r="K326" t="s">
        <v>377</v>
      </c>
      <c r="P326" t="s">
        <v>345</v>
      </c>
      <c r="U326" t="s">
        <v>135</v>
      </c>
      <c r="AE326" t="s">
        <v>213</v>
      </c>
      <c r="AJ326" t="s">
        <v>317</v>
      </c>
      <c r="AO326" t="s">
        <v>263</v>
      </c>
      <c r="AY326" t="s">
        <v>289</v>
      </c>
      <c r="BD326" t="s">
        <v>506</v>
      </c>
    </row>
    <row r="327" spans="1:56" x14ac:dyDescent="0.25">
      <c r="A327" t="s">
        <v>283</v>
      </c>
      <c r="F327" t="s">
        <v>283</v>
      </c>
      <c r="K327" t="s">
        <v>261</v>
      </c>
      <c r="P327" t="s">
        <v>476</v>
      </c>
      <c r="U327" t="s">
        <v>77</v>
      </c>
      <c r="AE327" t="s">
        <v>497</v>
      </c>
      <c r="AJ327" t="s">
        <v>257</v>
      </c>
      <c r="AO327" t="s">
        <v>264</v>
      </c>
      <c r="AY327" t="s">
        <v>436</v>
      </c>
      <c r="BD327" t="s">
        <v>341</v>
      </c>
    </row>
    <row r="328" spans="1:56" x14ac:dyDescent="0.25">
      <c r="A328" t="s">
        <v>284</v>
      </c>
      <c r="F328" t="s">
        <v>106</v>
      </c>
      <c r="K328" t="s">
        <v>129</v>
      </c>
      <c r="P328" t="s">
        <v>129</v>
      </c>
      <c r="U328" t="s">
        <v>137</v>
      </c>
      <c r="AE328" t="s">
        <v>117</v>
      </c>
      <c r="AJ328" t="s">
        <v>258</v>
      </c>
      <c r="AO328" t="s">
        <v>73</v>
      </c>
      <c r="AY328" t="s">
        <v>213</v>
      </c>
      <c r="BD328" t="s">
        <v>290</v>
      </c>
    </row>
    <row r="329" spans="1:56" x14ac:dyDescent="0.25">
      <c r="A329" t="s">
        <v>285</v>
      </c>
      <c r="F329" t="s">
        <v>252</v>
      </c>
      <c r="U329" t="s">
        <v>302</v>
      </c>
      <c r="AE329" t="s">
        <v>542</v>
      </c>
      <c r="AJ329" t="s">
        <v>491</v>
      </c>
      <c r="AO329" t="s">
        <v>265</v>
      </c>
      <c r="AY329" t="s">
        <v>257</v>
      </c>
      <c r="BD329" t="s">
        <v>497</v>
      </c>
    </row>
    <row r="330" spans="1:56" x14ac:dyDescent="0.25">
      <c r="A330" t="s">
        <v>286</v>
      </c>
      <c r="F330" t="s">
        <v>396</v>
      </c>
      <c r="K330" t="s">
        <v>300</v>
      </c>
      <c r="P330" t="s">
        <v>648</v>
      </c>
      <c r="U330" t="s">
        <v>405</v>
      </c>
      <c r="AE330" t="s">
        <v>372</v>
      </c>
      <c r="AJ330" t="s">
        <v>119</v>
      </c>
      <c r="AO330" t="s">
        <v>75</v>
      </c>
      <c r="AY330" t="s">
        <v>117</v>
      </c>
      <c r="BD330" t="s">
        <v>258</v>
      </c>
    </row>
    <row r="331" spans="1:56" x14ac:dyDescent="0.25">
      <c r="A331" t="s">
        <v>209</v>
      </c>
      <c r="F331" t="s">
        <v>209</v>
      </c>
      <c r="K331" t="s">
        <v>69</v>
      </c>
      <c r="P331" t="s">
        <v>182</v>
      </c>
      <c r="U331" t="s">
        <v>81</v>
      </c>
      <c r="AE331" t="s">
        <v>373</v>
      </c>
      <c r="AJ331" t="s">
        <v>120</v>
      </c>
      <c r="AO331" t="s">
        <v>184</v>
      </c>
      <c r="AY331" t="s">
        <v>118</v>
      </c>
      <c r="BD331" t="s">
        <v>491</v>
      </c>
    </row>
    <row r="332" spans="1:56" x14ac:dyDescent="0.25">
      <c r="A332" t="s">
        <v>287</v>
      </c>
      <c r="F332" t="s">
        <v>287</v>
      </c>
      <c r="K332" t="s">
        <v>464</v>
      </c>
      <c r="P332" t="s">
        <v>70</v>
      </c>
      <c r="U332" t="s">
        <v>326</v>
      </c>
      <c r="AE332" t="s">
        <v>540</v>
      </c>
      <c r="AJ332" t="s">
        <v>526</v>
      </c>
      <c r="AO332" t="s">
        <v>77</v>
      </c>
      <c r="AY332" t="s">
        <v>293</v>
      </c>
      <c r="BD332" t="s">
        <v>215</v>
      </c>
    </row>
    <row r="333" spans="1:56" x14ac:dyDescent="0.25">
      <c r="A333" t="s">
        <v>288</v>
      </c>
      <c r="F333" t="s">
        <v>166</v>
      </c>
      <c r="K333" t="s">
        <v>420</v>
      </c>
      <c r="P333" t="s">
        <v>478</v>
      </c>
      <c r="U333" t="s">
        <v>233</v>
      </c>
      <c r="AE333" t="s">
        <v>374</v>
      </c>
      <c r="AJ333" t="s">
        <v>217</v>
      </c>
      <c r="AO333" t="s">
        <v>137</v>
      </c>
      <c r="AY333" t="s">
        <v>373</v>
      </c>
      <c r="BD333" t="s">
        <v>120</v>
      </c>
    </row>
    <row r="334" spans="1:56" x14ac:dyDescent="0.25">
      <c r="A334" t="s">
        <v>212</v>
      </c>
      <c r="F334" t="s">
        <v>112</v>
      </c>
      <c r="K334" t="s">
        <v>323</v>
      </c>
      <c r="P334" t="s">
        <v>72</v>
      </c>
      <c r="U334" t="s">
        <v>84</v>
      </c>
      <c r="AE334" t="s">
        <v>123</v>
      </c>
      <c r="AJ334" t="s">
        <v>123</v>
      </c>
      <c r="AO334" t="s">
        <v>187</v>
      </c>
      <c r="AY334" t="s">
        <v>216</v>
      </c>
      <c r="BD334" t="s">
        <v>343</v>
      </c>
    </row>
    <row r="335" spans="1:56" x14ac:dyDescent="0.25">
      <c r="A335" t="s">
        <v>289</v>
      </c>
      <c r="F335" t="s">
        <v>496</v>
      </c>
      <c r="K335" t="s">
        <v>453</v>
      </c>
      <c r="P335" t="s">
        <v>227</v>
      </c>
      <c r="U335" t="s">
        <v>517</v>
      </c>
      <c r="AE335" t="s">
        <v>375</v>
      </c>
      <c r="AJ335" t="s">
        <v>319</v>
      </c>
      <c r="AO335" t="s">
        <v>231</v>
      </c>
      <c r="AY335" t="s">
        <v>295</v>
      </c>
      <c r="BD335" t="s">
        <v>295</v>
      </c>
    </row>
    <row r="336" spans="1:56" x14ac:dyDescent="0.25">
      <c r="A336" t="s">
        <v>169</v>
      </c>
      <c r="F336" t="s">
        <v>169</v>
      </c>
      <c r="K336" t="s">
        <v>265</v>
      </c>
      <c r="P336" t="s">
        <v>74</v>
      </c>
      <c r="U336" t="s">
        <v>356</v>
      </c>
      <c r="AE336" t="s">
        <v>475</v>
      </c>
      <c r="AJ336" t="s">
        <v>125</v>
      </c>
      <c r="AO336" t="s">
        <v>516</v>
      </c>
      <c r="AY336" t="s">
        <v>175</v>
      </c>
      <c r="BD336" t="s">
        <v>175</v>
      </c>
    </row>
    <row r="337" spans="1:56" x14ac:dyDescent="0.25">
      <c r="A337" t="s">
        <v>290</v>
      </c>
      <c r="F337" t="s">
        <v>115</v>
      </c>
      <c r="K337" t="s">
        <v>134</v>
      </c>
      <c r="P337" t="s">
        <v>75</v>
      </c>
      <c r="U337" t="s">
        <v>304</v>
      </c>
      <c r="AE337" t="s">
        <v>298</v>
      </c>
      <c r="AJ337" t="s">
        <v>178</v>
      </c>
      <c r="AO337" t="s">
        <v>534</v>
      </c>
      <c r="AY337" t="s">
        <v>375</v>
      </c>
      <c r="BD337" t="s">
        <v>219</v>
      </c>
    </row>
    <row r="338" spans="1:56" x14ac:dyDescent="0.25">
      <c r="A338" t="s">
        <v>291</v>
      </c>
      <c r="F338" t="s">
        <v>497</v>
      </c>
      <c r="K338" t="s">
        <v>492</v>
      </c>
      <c r="P338" t="s">
        <v>348</v>
      </c>
      <c r="U338" t="s">
        <v>305</v>
      </c>
      <c r="AE338" t="s">
        <v>377</v>
      </c>
      <c r="AJ338" t="s">
        <v>222</v>
      </c>
      <c r="AO338" t="s">
        <v>355</v>
      </c>
      <c r="AY338" t="s">
        <v>398</v>
      </c>
      <c r="BD338" t="s">
        <v>125</v>
      </c>
    </row>
    <row r="339" spans="1:56" x14ac:dyDescent="0.25">
      <c r="A339" t="s">
        <v>292</v>
      </c>
      <c r="F339" t="s">
        <v>117</v>
      </c>
      <c r="K339" t="s">
        <v>493</v>
      </c>
      <c r="P339" t="s">
        <v>555</v>
      </c>
      <c r="U339" t="s">
        <v>426</v>
      </c>
      <c r="AE339" t="s">
        <v>476</v>
      </c>
      <c r="AJ339" t="s">
        <v>261</v>
      </c>
      <c r="AO339" t="s">
        <v>142</v>
      </c>
      <c r="AY339" t="s">
        <v>221</v>
      </c>
      <c r="BD339" t="s">
        <v>221</v>
      </c>
    </row>
    <row r="340" spans="1:56" x14ac:dyDescent="0.25">
      <c r="A340" t="s">
        <v>214</v>
      </c>
      <c r="F340" t="s">
        <v>172</v>
      </c>
      <c r="K340" t="s">
        <v>350</v>
      </c>
      <c r="P340" t="s">
        <v>350</v>
      </c>
      <c r="U340" t="s">
        <v>90</v>
      </c>
      <c r="AE340" t="s">
        <v>477</v>
      </c>
      <c r="AJ340" t="s">
        <v>129</v>
      </c>
      <c r="AO340" t="s">
        <v>508</v>
      </c>
      <c r="AY340" t="s">
        <v>222</v>
      </c>
      <c r="BD340" t="s">
        <v>514</v>
      </c>
    </row>
    <row r="341" spans="1:56" x14ac:dyDescent="0.25">
      <c r="A341" t="s">
        <v>293</v>
      </c>
      <c r="F341" t="s">
        <v>519</v>
      </c>
      <c r="K341" t="s">
        <v>302</v>
      </c>
      <c r="P341" t="s">
        <v>267</v>
      </c>
      <c r="U341" t="s">
        <v>91</v>
      </c>
      <c r="AO341" t="s">
        <v>86</v>
      </c>
      <c r="AY341" t="s">
        <v>378</v>
      </c>
      <c r="BD341" t="s">
        <v>452</v>
      </c>
    </row>
    <row r="342" spans="1:56" x14ac:dyDescent="0.25">
      <c r="A342" t="s">
        <v>294</v>
      </c>
      <c r="F342" t="s">
        <v>173</v>
      </c>
      <c r="K342" t="s">
        <v>480</v>
      </c>
      <c r="P342" t="s">
        <v>231</v>
      </c>
      <c r="U342" t="s">
        <v>445</v>
      </c>
      <c r="AO342" t="s">
        <v>272</v>
      </c>
      <c r="AY342" t="s">
        <v>477</v>
      </c>
      <c r="BD342" t="s">
        <v>129</v>
      </c>
    </row>
    <row r="343" spans="1:56" x14ac:dyDescent="0.25">
      <c r="A343" t="s">
        <v>174</v>
      </c>
      <c r="F343" t="s">
        <v>174</v>
      </c>
      <c r="K343" t="s">
        <v>81</v>
      </c>
      <c r="P343" t="s">
        <v>188</v>
      </c>
      <c r="U343" t="s">
        <v>361</v>
      </c>
      <c r="AO343" t="s">
        <v>576</v>
      </c>
    </row>
    <row r="344" spans="1:56" x14ac:dyDescent="0.25">
      <c r="A344" t="s">
        <v>295</v>
      </c>
      <c r="F344" t="s">
        <v>590</v>
      </c>
      <c r="K344" t="s">
        <v>354</v>
      </c>
      <c r="P344" t="s">
        <v>82</v>
      </c>
      <c r="U344" t="s">
        <v>547</v>
      </c>
      <c r="AO344" t="s">
        <v>412</v>
      </c>
      <c r="AY344" t="s">
        <v>321</v>
      </c>
    </row>
    <row r="345" spans="1:56" x14ac:dyDescent="0.25">
      <c r="A345" t="s">
        <v>296</v>
      </c>
      <c r="F345" t="s">
        <v>175</v>
      </c>
      <c r="K345" t="s">
        <v>327</v>
      </c>
      <c r="P345" t="s">
        <v>408</v>
      </c>
      <c r="U345" t="s">
        <v>548</v>
      </c>
      <c r="AO345" t="s">
        <v>359</v>
      </c>
      <c r="AY345" t="s">
        <v>69</v>
      </c>
    </row>
    <row r="346" spans="1:56" x14ac:dyDescent="0.25">
      <c r="A346" t="s">
        <v>297</v>
      </c>
      <c r="F346" t="s">
        <v>124</v>
      </c>
      <c r="K346" t="s">
        <v>84</v>
      </c>
      <c r="P346" t="s">
        <v>142</v>
      </c>
      <c r="U346" t="s">
        <v>198</v>
      </c>
      <c r="AO346" t="s">
        <v>544</v>
      </c>
      <c r="AY346" t="s">
        <v>322</v>
      </c>
    </row>
    <row r="347" spans="1:56" x14ac:dyDescent="0.25">
      <c r="A347" t="s">
        <v>220</v>
      </c>
      <c r="F347" t="s">
        <v>398</v>
      </c>
      <c r="K347" t="s">
        <v>235</v>
      </c>
      <c r="P347" t="s">
        <v>508</v>
      </c>
      <c r="U347" t="s">
        <v>97</v>
      </c>
      <c r="AO347" t="s">
        <v>360</v>
      </c>
      <c r="AY347" t="s">
        <v>420</v>
      </c>
    </row>
    <row r="348" spans="1:56" x14ac:dyDescent="0.25">
      <c r="A348" t="s">
        <v>298</v>
      </c>
      <c r="F348" t="s">
        <v>221</v>
      </c>
      <c r="K348" t="s">
        <v>271</v>
      </c>
      <c r="P348" t="s">
        <v>385</v>
      </c>
      <c r="U348" t="s">
        <v>333</v>
      </c>
      <c r="AO348" t="s">
        <v>361</v>
      </c>
      <c r="AY348" t="s">
        <v>323</v>
      </c>
    </row>
    <row r="349" spans="1:56" x14ac:dyDescent="0.25">
      <c r="A349" t="s">
        <v>222</v>
      </c>
      <c r="F349" t="s">
        <v>345</v>
      </c>
      <c r="K349" t="s">
        <v>411</v>
      </c>
      <c r="P349" t="s">
        <v>272</v>
      </c>
      <c r="U349" t="s">
        <v>362</v>
      </c>
      <c r="AO349" t="s">
        <v>430</v>
      </c>
      <c r="AY349" t="s">
        <v>227</v>
      </c>
    </row>
    <row r="350" spans="1:56" x14ac:dyDescent="0.25">
      <c r="A350" t="s">
        <v>261</v>
      </c>
      <c r="F350" t="s">
        <v>320</v>
      </c>
      <c r="K350" t="s">
        <v>305</v>
      </c>
      <c r="P350" t="s">
        <v>88</v>
      </c>
      <c r="U350" t="s">
        <v>446</v>
      </c>
      <c r="AO350" t="s">
        <v>545</v>
      </c>
      <c r="AY350" t="s">
        <v>265</v>
      </c>
    </row>
    <row r="351" spans="1:56" x14ac:dyDescent="0.25">
      <c r="A351" t="s">
        <v>299</v>
      </c>
      <c r="F351" t="s">
        <v>477</v>
      </c>
      <c r="K351" t="s">
        <v>412</v>
      </c>
      <c r="P351" t="s">
        <v>522</v>
      </c>
      <c r="U351" t="s">
        <v>202</v>
      </c>
      <c r="AO351" t="s">
        <v>511</v>
      </c>
      <c r="AY351" t="s">
        <v>134</v>
      </c>
    </row>
    <row r="352" spans="1:56" x14ac:dyDescent="0.25">
      <c r="K352" t="s">
        <v>484</v>
      </c>
      <c r="P352" t="s">
        <v>239</v>
      </c>
      <c r="U352" t="s">
        <v>102</v>
      </c>
      <c r="AO352" t="s">
        <v>199</v>
      </c>
      <c r="AY352" t="s">
        <v>135</v>
      </c>
    </row>
    <row r="353" spans="1:51" x14ac:dyDescent="0.25">
      <c r="K353" t="s">
        <v>494</v>
      </c>
      <c r="P353" t="s">
        <v>307</v>
      </c>
      <c r="U353" t="s">
        <v>160</v>
      </c>
      <c r="AO353" t="s">
        <v>333</v>
      </c>
      <c r="AY353" t="s">
        <v>555</v>
      </c>
    </row>
    <row r="354" spans="1:51" x14ac:dyDescent="0.25">
      <c r="A354" t="s">
        <v>300</v>
      </c>
      <c r="F354" t="s">
        <v>648</v>
      </c>
      <c r="K354" t="s">
        <v>150</v>
      </c>
      <c r="P354" t="s">
        <v>428</v>
      </c>
      <c r="U354" t="s">
        <v>310</v>
      </c>
      <c r="AO354" t="s">
        <v>585</v>
      </c>
      <c r="AY354" t="s">
        <v>137</v>
      </c>
    </row>
    <row r="355" spans="1:51" x14ac:dyDescent="0.25">
      <c r="A355" t="s">
        <v>182</v>
      </c>
      <c r="F355" t="s">
        <v>182</v>
      </c>
      <c r="K355" t="s">
        <v>495</v>
      </c>
      <c r="P355" t="s">
        <v>93</v>
      </c>
      <c r="U355" t="s">
        <v>366</v>
      </c>
      <c r="AO355" t="s">
        <v>446</v>
      </c>
      <c r="AY355" t="s">
        <v>79</v>
      </c>
    </row>
    <row r="356" spans="1:51" x14ac:dyDescent="0.25">
      <c r="A356" t="s">
        <v>301</v>
      </c>
      <c r="F356" t="s">
        <v>464</v>
      </c>
      <c r="K356" t="s">
        <v>430</v>
      </c>
      <c r="P356" t="s">
        <v>547</v>
      </c>
      <c r="U356" t="s">
        <v>367</v>
      </c>
      <c r="AO356" t="s">
        <v>335</v>
      </c>
      <c r="AY356" t="s">
        <v>405</v>
      </c>
    </row>
    <row r="357" spans="1:51" x14ac:dyDescent="0.25">
      <c r="A357" t="s">
        <v>263</v>
      </c>
      <c r="F357" t="s">
        <v>380</v>
      </c>
      <c r="K357" t="s">
        <v>275</v>
      </c>
      <c r="P357" t="s">
        <v>523</v>
      </c>
      <c r="U357" t="s">
        <v>252</v>
      </c>
      <c r="AO357" t="s">
        <v>159</v>
      </c>
      <c r="AY357" t="s">
        <v>466</v>
      </c>
    </row>
    <row r="358" spans="1:51" x14ac:dyDescent="0.25">
      <c r="A358" t="s">
        <v>72</v>
      </c>
      <c r="F358" t="s">
        <v>593</v>
      </c>
      <c r="K358" t="s">
        <v>245</v>
      </c>
      <c r="P358" t="s">
        <v>331</v>
      </c>
      <c r="U358" t="s">
        <v>546</v>
      </c>
      <c r="AO358" t="s">
        <v>160</v>
      </c>
      <c r="AY358" t="s">
        <v>269</v>
      </c>
    </row>
    <row r="359" spans="1:51" x14ac:dyDescent="0.25">
      <c r="A359" t="s">
        <v>227</v>
      </c>
      <c r="F359" t="s">
        <v>133</v>
      </c>
      <c r="K359" t="s">
        <v>97</v>
      </c>
      <c r="P359" t="s">
        <v>459</v>
      </c>
      <c r="U359" t="s">
        <v>109</v>
      </c>
      <c r="AO359" t="s">
        <v>161</v>
      </c>
      <c r="AY359" t="s">
        <v>83</v>
      </c>
    </row>
    <row r="360" spans="1:51" x14ac:dyDescent="0.25">
      <c r="A360" t="s">
        <v>74</v>
      </c>
      <c r="F360" t="s">
        <v>74</v>
      </c>
      <c r="K360" t="s">
        <v>246</v>
      </c>
      <c r="P360" t="s">
        <v>539</v>
      </c>
      <c r="U360" t="s">
        <v>536</v>
      </c>
      <c r="AO360" t="s">
        <v>393</v>
      </c>
      <c r="AY360" t="s">
        <v>550</v>
      </c>
    </row>
    <row r="361" spans="1:51" x14ac:dyDescent="0.25">
      <c r="A361" t="s">
        <v>75</v>
      </c>
      <c r="F361" t="s">
        <v>75</v>
      </c>
      <c r="K361" t="s">
        <v>247</v>
      </c>
      <c r="P361" t="s">
        <v>432</v>
      </c>
      <c r="U361" t="s">
        <v>397</v>
      </c>
      <c r="AO361" t="s">
        <v>312</v>
      </c>
      <c r="AY361" t="s">
        <v>143</v>
      </c>
    </row>
    <row r="362" spans="1:51" x14ac:dyDescent="0.25">
      <c r="A362" t="s">
        <v>135</v>
      </c>
      <c r="F362" t="s">
        <v>348</v>
      </c>
      <c r="K362" t="s">
        <v>157</v>
      </c>
      <c r="P362" t="s">
        <v>415</v>
      </c>
      <c r="U362" t="s">
        <v>167</v>
      </c>
      <c r="AO362" t="s">
        <v>285</v>
      </c>
      <c r="AY362" t="s">
        <v>236</v>
      </c>
    </row>
    <row r="363" spans="1:51" x14ac:dyDescent="0.25">
      <c r="A363" t="s">
        <v>136</v>
      </c>
      <c r="F363" t="s">
        <v>382</v>
      </c>
      <c r="K363" t="s">
        <v>363</v>
      </c>
      <c r="P363" t="s">
        <v>101</v>
      </c>
      <c r="U363" t="s">
        <v>496</v>
      </c>
      <c r="AO363" t="s">
        <v>525</v>
      </c>
      <c r="AY363" t="s">
        <v>272</v>
      </c>
    </row>
    <row r="364" spans="1:51" x14ac:dyDescent="0.25">
      <c r="A364" t="s">
        <v>230</v>
      </c>
      <c r="F364" t="s">
        <v>581</v>
      </c>
      <c r="K364" t="s">
        <v>462</v>
      </c>
      <c r="P364" t="s">
        <v>447</v>
      </c>
      <c r="U364" t="s">
        <v>341</v>
      </c>
      <c r="AO364" t="s">
        <v>504</v>
      </c>
      <c r="AY364" t="s">
        <v>146</v>
      </c>
    </row>
    <row r="365" spans="1:51" x14ac:dyDescent="0.25">
      <c r="A365" t="s">
        <v>302</v>
      </c>
      <c r="F365" t="s">
        <v>404</v>
      </c>
      <c r="K365" t="s">
        <v>433</v>
      </c>
      <c r="P365" t="s">
        <v>204</v>
      </c>
      <c r="U365" t="s">
        <v>474</v>
      </c>
      <c r="AO365" t="s">
        <v>210</v>
      </c>
      <c r="AY365" t="s">
        <v>426</v>
      </c>
    </row>
    <row r="366" spans="1:51" x14ac:dyDescent="0.25">
      <c r="A366" t="s">
        <v>303</v>
      </c>
      <c r="F366" t="s">
        <v>268</v>
      </c>
      <c r="K366" t="s">
        <v>161</v>
      </c>
      <c r="P366" t="s">
        <v>564</v>
      </c>
      <c r="U366" t="s">
        <v>318</v>
      </c>
      <c r="AO366" t="s">
        <v>288</v>
      </c>
      <c r="AY366" t="s">
        <v>467</v>
      </c>
    </row>
    <row r="367" spans="1:51" x14ac:dyDescent="0.25">
      <c r="A367" t="s">
        <v>81</v>
      </c>
      <c r="F367" t="s">
        <v>140</v>
      </c>
      <c r="K367" t="s">
        <v>449</v>
      </c>
      <c r="P367" t="s">
        <v>471</v>
      </c>
      <c r="U367" t="s">
        <v>117</v>
      </c>
      <c r="AO367" t="s">
        <v>212</v>
      </c>
      <c r="AY367" t="s">
        <v>307</v>
      </c>
    </row>
    <row r="368" spans="1:51" x14ac:dyDescent="0.25">
      <c r="A368" t="s">
        <v>189</v>
      </c>
      <c r="F368" t="s">
        <v>82</v>
      </c>
      <c r="K368" t="s">
        <v>284</v>
      </c>
      <c r="P368" t="s">
        <v>394</v>
      </c>
      <c r="U368" t="s">
        <v>542</v>
      </c>
      <c r="AO368" t="s">
        <v>496</v>
      </c>
      <c r="AY368" t="s">
        <v>195</v>
      </c>
    </row>
    <row r="369" spans="1:51" x14ac:dyDescent="0.25">
      <c r="A369" t="s">
        <v>83</v>
      </c>
      <c r="F369" t="s">
        <v>233</v>
      </c>
      <c r="K369" t="s">
        <v>208</v>
      </c>
      <c r="P369" t="s">
        <v>285</v>
      </c>
      <c r="U369" t="s">
        <v>372</v>
      </c>
      <c r="AE369" t="s">
        <v>300</v>
      </c>
      <c r="AJ369" t="s">
        <v>648</v>
      </c>
      <c r="AO369" t="s">
        <v>341</v>
      </c>
      <c r="AY369" t="s">
        <v>574</v>
      </c>
    </row>
    <row r="370" spans="1:51" x14ac:dyDescent="0.25">
      <c r="A370" t="s">
        <v>234</v>
      </c>
      <c r="F370" t="s">
        <v>482</v>
      </c>
      <c r="K370" t="s">
        <v>286</v>
      </c>
      <c r="P370" t="s">
        <v>546</v>
      </c>
      <c r="U370" t="s">
        <v>373</v>
      </c>
      <c r="AE370" t="s">
        <v>69</v>
      </c>
      <c r="AJ370" t="s">
        <v>69</v>
      </c>
      <c r="AO370" t="s">
        <v>474</v>
      </c>
      <c r="AY370" t="s">
        <v>413</v>
      </c>
    </row>
    <row r="371" spans="1:51" x14ac:dyDescent="0.25">
      <c r="A371" t="s">
        <v>190</v>
      </c>
      <c r="F371" t="s">
        <v>521</v>
      </c>
      <c r="K371" t="s">
        <v>209</v>
      </c>
      <c r="P371" t="s">
        <v>339</v>
      </c>
      <c r="U371" t="s">
        <v>513</v>
      </c>
      <c r="AE371" t="s">
        <v>132</v>
      </c>
      <c r="AJ371" t="s">
        <v>301</v>
      </c>
      <c r="AO371" t="s">
        <v>257</v>
      </c>
      <c r="AY371" t="s">
        <v>95</v>
      </c>
    </row>
    <row r="372" spans="1:51" x14ac:dyDescent="0.25">
      <c r="A372" t="s">
        <v>236</v>
      </c>
      <c r="F372" t="s">
        <v>236</v>
      </c>
      <c r="K372" t="s">
        <v>287</v>
      </c>
      <c r="P372" t="s">
        <v>110</v>
      </c>
      <c r="U372" t="s">
        <v>344</v>
      </c>
      <c r="AE372" t="s">
        <v>571</v>
      </c>
      <c r="AJ372" t="s">
        <v>420</v>
      </c>
      <c r="AO372" t="s">
        <v>117</v>
      </c>
      <c r="AY372" t="s">
        <v>551</v>
      </c>
    </row>
    <row r="373" spans="1:51" x14ac:dyDescent="0.25">
      <c r="A373" t="s">
        <v>304</v>
      </c>
      <c r="F373" t="s">
        <v>509</v>
      </c>
      <c r="K373" t="s">
        <v>255</v>
      </c>
      <c r="P373" t="s">
        <v>111</v>
      </c>
      <c r="U373" t="s">
        <v>175</v>
      </c>
      <c r="AE373" t="s">
        <v>264</v>
      </c>
      <c r="AJ373" t="s">
        <v>264</v>
      </c>
      <c r="AO373" t="s">
        <v>491</v>
      </c>
      <c r="AY373" t="s">
        <v>332</v>
      </c>
    </row>
    <row r="374" spans="1:51" x14ac:dyDescent="0.25">
      <c r="A374" t="s">
        <v>305</v>
      </c>
      <c r="F374" t="s">
        <v>237</v>
      </c>
      <c r="K374" t="s">
        <v>212</v>
      </c>
      <c r="P374" t="s">
        <v>112</v>
      </c>
      <c r="U374" t="s">
        <v>176</v>
      </c>
      <c r="AE374" t="s">
        <v>453</v>
      </c>
      <c r="AJ374" t="s">
        <v>453</v>
      </c>
      <c r="AO374" t="s">
        <v>342</v>
      </c>
      <c r="AY374" t="s">
        <v>308</v>
      </c>
    </row>
    <row r="375" spans="1:51" x14ac:dyDescent="0.25">
      <c r="A375" t="s">
        <v>238</v>
      </c>
      <c r="F375" t="s">
        <v>89</v>
      </c>
      <c r="K375" t="s">
        <v>496</v>
      </c>
      <c r="P375" t="s">
        <v>168</v>
      </c>
      <c r="U375" t="s">
        <v>376</v>
      </c>
      <c r="AE375" t="s">
        <v>74</v>
      </c>
      <c r="AJ375" t="s">
        <v>265</v>
      </c>
      <c r="AO375" t="s">
        <v>173</v>
      </c>
      <c r="AY375" t="s">
        <v>309</v>
      </c>
    </row>
    <row r="376" spans="1:51" x14ac:dyDescent="0.25">
      <c r="A376" t="s">
        <v>306</v>
      </c>
      <c r="F376" t="s">
        <v>484</v>
      </c>
      <c r="K376" t="s">
        <v>114</v>
      </c>
      <c r="P376" t="s">
        <v>169</v>
      </c>
      <c r="U376" t="s">
        <v>178</v>
      </c>
      <c r="AE376" t="s">
        <v>402</v>
      </c>
      <c r="AJ376" t="s">
        <v>134</v>
      </c>
      <c r="AO376" t="s">
        <v>540</v>
      </c>
      <c r="AY376" t="s">
        <v>157</v>
      </c>
    </row>
    <row r="377" spans="1:51" x14ac:dyDescent="0.25">
      <c r="A377" t="s">
        <v>307</v>
      </c>
      <c r="F377" t="s">
        <v>240</v>
      </c>
      <c r="K377" t="s">
        <v>317</v>
      </c>
      <c r="P377" t="s">
        <v>474</v>
      </c>
      <c r="U377" t="s">
        <v>437</v>
      </c>
      <c r="AE377" t="s">
        <v>440</v>
      </c>
      <c r="AJ377" t="s">
        <v>440</v>
      </c>
      <c r="AO377" t="s">
        <v>217</v>
      </c>
      <c r="AY377" t="s">
        <v>502</v>
      </c>
    </row>
    <row r="378" spans="1:51" x14ac:dyDescent="0.25">
      <c r="A378" t="s">
        <v>92</v>
      </c>
      <c r="F378" t="s">
        <v>195</v>
      </c>
      <c r="K378" t="s">
        <v>497</v>
      </c>
      <c r="P378" t="s">
        <v>497</v>
      </c>
      <c r="U378" t="s">
        <v>378</v>
      </c>
      <c r="AE378" t="s">
        <v>77</v>
      </c>
      <c r="AJ378" t="s">
        <v>421</v>
      </c>
      <c r="AO378" t="s">
        <v>218</v>
      </c>
      <c r="AY378" t="s">
        <v>462</v>
      </c>
    </row>
    <row r="379" spans="1:51" x14ac:dyDescent="0.25">
      <c r="A379" t="s">
        <v>274</v>
      </c>
      <c r="F379" t="s">
        <v>387</v>
      </c>
      <c r="K379" t="s">
        <v>117</v>
      </c>
      <c r="P379" t="s">
        <v>292</v>
      </c>
      <c r="U379" t="s">
        <v>477</v>
      </c>
      <c r="AE379" t="s">
        <v>266</v>
      </c>
      <c r="AJ379" t="s">
        <v>479</v>
      </c>
      <c r="AO379" t="s">
        <v>319</v>
      </c>
      <c r="AY379" t="s">
        <v>250</v>
      </c>
    </row>
    <row r="380" spans="1:51" x14ac:dyDescent="0.25">
      <c r="A380" t="s">
        <v>197</v>
      </c>
      <c r="F380" t="s">
        <v>243</v>
      </c>
      <c r="K380" t="s">
        <v>498</v>
      </c>
      <c r="P380" t="s">
        <v>118</v>
      </c>
      <c r="AE380" t="s">
        <v>404</v>
      </c>
      <c r="AJ380" t="s">
        <v>187</v>
      </c>
      <c r="AO380" t="s">
        <v>475</v>
      </c>
      <c r="AY380" t="s">
        <v>104</v>
      </c>
    </row>
    <row r="381" spans="1:51" x14ac:dyDescent="0.25">
      <c r="A381" t="s">
        <v>95</v>
      </c>
      <c r="F381" t="s">
        <v>523</v>
      </c>
      <c r="K381" t="s">
        <v>119</v>
      </c>
      <c r="P381" t="s">
        <v>519</v>
      </c>
      <c r="U381" t="s">
        <v>379</v>
      </c>
      <c r="AE381" t="s">
        <v>80</v>
      </c>
      <c r="AJ381" t="s">
        <v>480</v>
      </c>
      <c r="AO381" t="s">
        <v>126</v>
      </c>
      <c r="AY381" t="s">
        <v>471</v>
      </c>
    </row>
    <row r="382" spans="1:51" x14ac:dyDescent="0.25">
      <c r="A382" t="s">
        <v>276</v>
      </c>
      <c r="F382" t="s">
        <v>198</v>
      </c>
      <c r="K382" t="s">
        <v>294</v>
      </c>
      <c r="P382" t="s">
        <v>173</v>
      </c>
      <c r="U382" t="s">
        <v>69</v>
      </c>
      <c r="AE382" t="s">
        <v>140</v>
      </c>
      <c r="AJ382" t="s">
        <v>441</v>
      </c>
      <c r="AO382" t="s">
        <v>127</v>
      </c>
      <c r="AY382" t="s">
        <v>569</v>
      </c>
    </row>
    <row r="383" spans="1:51" x14ac:dyDescent="0.25">
      <c r="A383" t="s">
        <v>199</v>
      </c>
      <c r="F383" t="s">
        <v>518</v>
      </c>
      <c r="K383" t="s">
        <v>343</v>
      </c>
      <c r="P383" t="s">
        <v>513</v>
      </c>
      <c r="U383" t="s">
        <v>70</v>
      </c>
      <c r="AE383" t="s">
        <v>423</v>
      </c>
      <c r="AJ383" t="s">
        <v>407</v>
      </c>
      <c r="AO383" t="s">
        <v>223</v>
      </c>
      <c r="AY383" t="s">
        <v>450</v>
      </c>
    </row>
    <row r="384" spans="1:51" x14ac:dyDescent="0.25">
      <c r="A384" t="s">
        <v>308</v>
      </c>
      <c r="F384" t="s">
        <v>98</v>
      </c>
      <c r="K384" t="s">
        <v>122</v>
      </c>
      <c r="P384" t="s">
        <v>642</v>
      </c>
      <c r="U384" t="s">
        <v>478</v>
      </c>
      <c r="AE384" t="s">
        <v>408</v>
      </c>
      <c r="AJ384" t="s">
        <v>383</v>
      </c>
      <c r="AO384" t="s">
        <v>299</v>
      </c>
      <c r="AY384" t="s">
        <v>417</v>
      </c>
    </row>
    <row r="385" spans="1:51" x14ac:dyDescent="0.25">
      <c r="A385" t="s">
        <v>309</v>
      </c>
      <c r="F385" t="s">
        <v>247</v>
      </c>
      <c r="K385" t="s">
        <v>175</v>
      </c>
      <c r="P385" t="s">
        <v>123</v>
      </c>
      <c r="U385" t="s">
        <v>264</v>
      </c>
      <c r="AE385" t="s">
        <v>270</v>
      </c>
      <c r="AJ385" t="s">
        <v>142</v>
      </c>
      <c r="AY385" t="s">
        <v>472</v>
      </c>
    </row>
    <row r="386" spans="1:51" x14ac:dyDescent="0.25">
      <c r="A386" t="s">
        <v>280</v>
      </c>
      <c r="F386" t="s">
        <v>446</v>
      </c>
      <c r="K386" t="s">
        <v>219</v>
      </c>
      <c r="P386" t="s">
        <v>375</v>
      </c>
      <c r="U386" t="s">
        <v>227</v>
      </c>
      <c r="AE386" t="s">
        <v>143</v>
      </c>
      <c r="AJ386" t="s">
        <v>521</v>
      </c>
      <c r="AY386" t="s">
        <v>340</v>
      </c>
    </row>
    <row r="387" spans="1:51" x14ac:dyDescent="0.25">
      <c r="A387" t="s">
        <v>202</v>
      </c>
      <c r="F387" t="s">
        <v>512</v>
      </c>
      <c r="K387" t="s">
        <v>260</v>
      </c>
      <c r="P387" t="s">
        <v>398</v>
      </c>
      <c r="U387" t="s">
        <v>265</v>
      </c>
      <c r="AE387" t="s">
        <v>144</v>
      </c>
      <c r="AJ387" t="s">
        <v>455</v>
      </c>
      <c r="AY387" t="s">
        <v>418</v>
      </c>
    </row>
    <row r="388" spans="1:51" x14ac:dyDescent="0.25">
      <c r="A388" t="s">
        <v>102</v>
      </c>
      <c r="F388" t="s">
        <v>336</v>
      </c>
      <c r="K388" t="s">
        <v>221</v>
      </c>
      <c r="P388" t="s">
        <v>178</v>
      </c>
      <c r="U388" t="s">
        <v>134</v>
      </c>
      <c r="AE388" t="s">
        <v>411</v>
      </c>
      <c r="AJ388" t="s">
        <v>357</v>
      </c>
      <c r="AY388" t="s">
        <v>570</v>
      </c>
    </row>
    <row r="389" spans="1:51" x14ac:dyDescent="0.25">
      <c r="A389" t="s">
        <v>204</v>
      </c>
      <c r="F389" t="s">
        <v>392</v>
      </c>
      <c r="K389" t="s">
        <v>377</v>
      </c>
      <c r="P389" t="s">
        <v>127</v>
      </c>
      <c r="U389" t="s">
        <v>492</v>
      </c>
      <c r="AE389" t="s">
        <v>237</v>
      </c>
      <c r="AJ389" t="s">
        <v>305</v>
      </c>
      <c r="AY389" t="s">
        <v>496</v>
      </c>
    </row>
    <row r="390" spans="1:51" x14ac:dyDescent="0.25">
      <c r="A390" t="s">
        <v>310</v>
      </c>
      <c r="F390" t="s">
        <v>564</v>
      </c>
      <c r="K390" t="s">
        <v>452</v>
      </c>
      <c r="P390" t="s">
        <v>128</v>
      </c>
      <c r="U390" t="s">
        <v>77</v>
      </c>
      <c r="AE390" t="s">
        <v>412</v>
      </c>
      <c r="AJ390" t="s">
        <v>89</v>
      </c>
      <c r="AY390" t="s">
        <v>341</v>
      </c>
    </row>
    <row r="391" spans="1:51" x14ac:dyDescent="0.25">
      <c r="A391" t="s">
        <v>311</v>
      </c>
      <c r="F391" t="s">
        <v>503</v>
      </c>
      <c r="K391" t="s">
        <v>224</v>
      </c>
      <c r="P391" t="s">
        <v>477</v>
      </c>
      <c r="U391" t="s">
        <v>186</v>
      </c>
      <c r="AE391" t="s">
        <v>484</v>
      </c>
      <c r="AJ391" t="s">
        <v>306</v>
      </c>
      <c r="AY391" t="s">
        <v>213</v>
      </c>
    </row>
    <row r="392" spans="1:51" x14ac:dyDescent="0.25">
      <c r="A392" t="s">
        <v>312</v>
      </c>
      <c r="F392" t="s">
        <v>251</v>
      </c>
      <c r="U392" t="s">
        <v>138</v>
      </c>
      <c r="AE392" t="s">
        <v>494</v>
      </c>
      <c r="AJ392" t="s">
        <v>149</v>
      </c>
      <c r="AY392" t="s">
        <v>116</v>
      </c>
    </row>
    <row r="393" spans="1:51" x14ac:dyDescent="0.25">
      <c r="A393" t="s">
        <v>313</v>
      </c>
      <c r="F393" t="s">
        <v>553</v>
      </c>
      <c r="K393" t="s">
        <v>321</v>
      </c>
      <c r="P393" t="s">
        <v>649</v>
      </c>
      <c r="U393" t="s">
        <v>480</v>
      </c>
      <c r="AE393" t="s">
        <v>195</v>
      </c>
      <c r="AJ393" t="s">
        <v>330</v>
      </c>
      <c r="AY393" t="s">
        <v>292</v>
      </c>
    </row>
    <row r="394" spans="1:51" x14ac:dyDescent="0.25">
      <c r="A394" t="s">
        <v>314</v>
      </c>
      <c r="F394" t="s">
        <v>396</v>
      </c>
      <c r="K394" t="s">
        <v>69</v>
      </c>
      <c r="P394" t="s">
        <v>69</v>
      </c>
      <c r="U394" t="s">
        <v>353</v>
      </c>
      <c r="AE394" t="s">
        <v>429</v>
      </c>
      <c r="AJ394" t="s">
        <v>196</v>
      </c>
      <c r="AY394" t="s">
        <v>498</v>
      </c>
    </row>
    <row r="395" spans="1:51" x14ac:dyDescent="0.25">
      <c r="A395" t="s">
        <v>315</v>
      </c>
      <c r="F395" t="s">
        <v>490</v>
      </c>
      <c r="K395" t="s">
        <v>70</v>
      </c>
      <c r="P395" t="s">
        <v>464</v>
      </c>
      <c r="U395" t="s">
        <v>354</v>
      </c>
      <c r="AE395" t="s">
        <v>243</v>
      </c>
      <c r="AJ395" t="s">
        <v>197</v>
      </c>
      <c r="AY395" t="s">
        <v>372</v>
      </c>
    </row>
    <row r="396" spans="1:51" x14ac:dyDescent="0.25">
      <c r="A396" t="s">
        <v>316</v>
      </c>
      <c r="F396" t="s">
        <v>316</v>
      </c>
      <c r="K396" t="s">
        <v>420</v>
      </c>
      <c r="P396" t="s">
        <v>71</v>
      </c>
      <c r="U396" t="s">
        <v>549</v>
      </c>
      <c r="AE396" t="s">
        <v>545</v>
      </c>
      <c r="AJ396" t="s">
        <v>545</v>
      </c>
      <c r="AY396" t="s">
        <v>294</v>
      </c>
    </row>
    <row r="397" spans="1:51" x14ac:dyDescent="0.25">
      <c r="A397" t="s">
        <v>211</v>
      </c>
      <c r="F397" t="s">
        <v>554</v>
      </c>
      <c r="K397" t="s">
        <v>323</v>
      </c>
      <c r="P397" t="s">
        <v>72</v>
      </c>
      <c r="U397" t="s">
        <v>550</v>
      </c>
      <c r="AE397" t="s">
        <v>96</v>
      </c>
      <c r="AJ397" t="s">
        <v>331</v>
      </c>
      <c r="AY397" t="s">
        <v>216</v>
      </c>
    </row>
    <row r="398" spans="1:51" x14ac:dyDescent="0.25">
      <c r="A398" t="s">
        <v>167</v>
      </c>
      <c r="F398" t="s">
        <v>212</v>
      </c>
      <c r="K398" t="s">
        <v>73</v>
      </c>
      <c r="P398" t="s">
        <v>453</v>
      </c>
      <c r="U398" t="s">
        <v>521</v>
      </c>
      <c r="AE398" t="s">
        <v>488</v>
      </c>
      <c r="AJ398" t="s">
        <v>414</v>
      </c>
      <c r="AY398" t="s">
        <v>122</v>
      </c>
    </row>
    <row r="399" spans="1:51" x14ac:dyDescent="0.25">
      <c r="A399" t="s">
        <v>168</v>
      </c>
      <c r="F399" t="s">
        <v>289</v>
      </c>
      <c r="K399" t="s">
        <v>183</v>
      </c>
      <c r="P399" t="s">
        <v>228</v>
      </c>
      <c r="U399" t="s">
        <v>529</v>
      </c>
      <c r="AE399" t="s">
        <v>308</v>
      </c>
      <c r="AJ399" t="s">
        <v>333</v>
      </c>
      <c r="AY399" t="s">
        <v>175</v>
      </c>
    </row>
    <row r="400" spans="1:51" x14ac:dyDescent="0.25">
      <c r="A400" t="s">
        <v>114</v>
      </c>
      <c r="F400" t="s">
        <v>114</v>
      </c>
      <c r="K400" t="s">
        <v>402</v>
      </c>
      <c r="P400" t="s">
        <v>229</v>
      </c>
      <c r="U400" t="s">
        <v>501</v>
      </c>
      <c r="AE400" t="s">
        <v>279</v>
      </c>
      <c r="AJ400" t="s">
        <v>460</v>
      </c>
      <c r="AY400" t="s">
        <v>375</v>
      </c>
    </row>
    <row r="401" spans="1:56" x14ac:dyDescent="0.25">
      <c r="A401" t="s">
        <v>317</v>
      </c>
      <c r="F401" t="s">
        <v>213</v>
      </c>
      <c r="K401" t="s">
        <v>492</v>
      </c>
      <c r="P401" t="s">
        <v>381</v>
      </c>
      <c r="U401" t="s">
        <v>305</v>
      </c>
      <c r="AE401" t="s">
        <v>461</v>
      </c>
      <c r="AJ401" t="s">
        <v>415</v>
      </c>
      <c r="AY401" t="s">
        <v>125</v>
      </c>
    </row>
    <row r="402" spans="1:56" x14ac:dyDescent="0.25">
      <c r="A402" t="s">
        <v>318</v>
      </c>
      <c r="F402" t="s">
        <v>291</v>
      </c>
      <c r="K402" t="s">
        <v>77</v>
      </c>
      <c r="P402" t="s">
        <v>77</v>
      </c>
      <c r="U402" t="s">
        <v>238</v>
      </c>
      <c r="AE402" t="s">
        <v>512</v>
      </c>
      <c r="AJ402" t="s">
        <v>202</v>
      </c>
      <c r="AY402" t="s">
        <v>178</v>
      </c>
    </row>
    <row r="403" spans="1:56" x14ac:dyDescent="0.25">
      <c r="A403" t="s">
        <v>117</v>
      </c>
      <c r="F403" t="s">
        <v>258</v>
      </c>
      <c r="K403" t="s">
        <v>78</v>
      </c>
      <c r="P403" t="s">
        <v>479</v>
      </c>
      <c r="U403" t="s">
        <v>484</v>
      </c>
      <c r="AE403" t="s">
        <v>102</v>
      </c>
      <c r="AJ403" t="s">
        <v>102</v>
      </c>
      <c r="AY403" t="s">
        <v>222</v>
      </c>
    </row>
    <row r="404" spans="1:56" x14ac:dyDescent="0.25">
      <c r="A404" t="s">
        <v>214</v>
      </c>
      <c r="F404" t="s">
        <v>172</v>
      </c>
      <c r="K404" t="s">
        <v>351</v>
      </c>
      <c r="P404" t="s">
        <v>138</v>
      </c>
      <c r="U404" t="s">
        <v>544</v>
      </c>
      <c r="AE404" t="s">
        <v>103</v>
      </c>
      <c r="AJ404" t="s">
        <v>364</v>
      </c>
      <c r="AY404" t="s">
        <v>261</v>
      </c>
    </row>
    <row r="405" spans="1:56" x14ac:dyDescent="0.25">
      <c r="A405" t="s">
        <v>259</v>
      </c>
      <c r="F405" t="s">
        <v>259</v>
      </c>
      <c r="K405" t="s">
        <v>80</v>
      </c>
      <c r="P405" t="s">
        <v>480</v>
      </c>
      <c r="U405" t="s">
        <v>150</v>
      </c>
      <c r="AE405" t="s">
        <v>310</v>
      </c>
      <c r="AJ405" t="s">
        <v>104</v>
      </c>
      <c r="AY405" t="s">
        <v>299</v>
      </c>
    </row>
    <row r="406" spans="1:56" x14ac:dyDescent="0.25">
      <c r="A406" t="s">
        <v>173</v>
      </c>
      <c r="F406" t="s">
        <v>294</v>
      </c>
      <c r="K406" t="s">
        <v>81</v>
      </c>
      <c r="P406" t="s">
        <v>466</v>
      </c>
      <c r="U406" t="s">
        <v>495</v>
      </c>
      <c r="AE406" t="s">
        <v>572</v>
      </c>
      <c r="AJ406" t="s">
        <v>572</v>
      </c>
    </row>
    <row r="407" spans="1:56" x14ac:dyDescent="0.25">
      <c r="A407" t="s">
        <v>216</v>
      </c>
      <c r="F407" t="s">
        <v>216</v>
      </c>
      <c r="K407" t="s">
        <v>423</v>
      </c>
      <c r="P407" t="s">
        <v>423</v>
      </c>
      <c r="U407" t="s">
        <v>243</v>
      </c>
      <c r="AE407" t="s">
        <v>367</v>
      </c>
      <c r="AJ407" t="s">
        <v>569</v>
      </c>
      <c r="AY407" t="s">
        <v>346</v>
      </c>
      <c r="BD407" t="s">
        <v>69</v>
      </c>
    </row>
    <row r="408" spans="1:56" x14ac:dyDescent="0.25">
      <c r="A408" t="s">
        <v>122</v>
      </c>
      <c r="F408" t="s">
        <v>642</v>
      </c>
      <c r="K408" t="s">
        <v>499</v>
      </c>
      <c r="P408" t="s">
        <v>355</v>
      </c>
      <c r="U408" t="s">
        <v>486</v>
      </c>
      <c r="AE408" t="s">
        <v>107</v>
      </c>
      <c r="AJ408" t="s">
        <v>252</v>
      </c>
      <c r="AY408" t="s">
        <v>69</v>
      </c>
      <c r="BD408" t="s">
        <v>401</v>
      </c>
    </row>
    <row r="409" spans="1:56" x14ac:dyDescent="0.25">
      <c r="A409" t="s">
        <v>175</v>
      </c>
      <c r="F409" t="s">
        <v>296</v>
      </c>
      <c r="K409" t="s">
        <v>234</v>
      </c>
      <c r="P409" t="s">
        <v>442</v>
      </c>
      <c r="U409" t="s">
        <v>551</v>
      </c>
      <c r="AE409" t="s">
        <v>108</v>
      </c>
      <c r="AJ409" t="s">
        <v>525</v>
      </c>
      <c r="AY409" t="s">
        <v>347</v>
      </c>
      <c r="BD409" t="s">
        <v>478</v>
      </c>
    </row>
    <row r="410" spans="1:56" x14ac:dyDescent="0.25">
      <c r="A410" t="s">
        <v>319</v>
      </c>
      <c r="F410" t="s">
        <v>375</v>
      </c>
      <c r="K410" t="s">
        <v>500</v>
      </c>
      <c r="P410" t="s">
        <v>500</v>
      </c>
      <c r="U410" t="s">
        <v>277</v>
      </c>
      <c r="AE410" t="s">
        <v>472</v>
      </c>
      <c r="AJ410" t="s">
        <v>253</v>
      </c>
      <c r="AY410" t="s">
        <v>478</v>
      </c>
      <c r="BD410" t="s">
        <v>323</v>
      </c>
    </row>
    <row r="411" spans="1:56" x14ac:dyDescent="0.25">
      <c r="A411" t="s">
        <v>260</v>
      </c>
      <c r="F411" t="s">
        <v>260</v>
      </c>
      <c r="K411" t="s">
        <v>385</v>
      </c>
      <c r="P411" t="s">
        <v>328</v>
      </c>
      <c r="U411" t="s">
        <v>539</v>
      </c>
      <c r="AE411" t="s">
        <v>165</v>
      </c>
      <c r="AJ411" t="s">
        <v>287</v>
      </c>
      <c r="AO411" t="s">
        <v>300</v>
      </c>
      <c r="AY411" t="s">
        <v>264</v>
      </c>
      <c r="BD411" t="s">
        <v>133</v>
      </c>
    </row>
    <row r="412" spans="1:56" x14ac:dyDescent="0.25">
      <c r="A412" t="s">
        <v>298</v>
      </c>
      <c r="F412" t="s">
        <v>221</v>
      </c>
      <c r="K412" t="s">
        <v>501</v>
      </c>
      <c r="P412" t="s">
        <v>87</v>
      </c>
      <c r="U412" t="s">
        <v>460</v>
      </c>
      <c r="AE412" t="s">
        <v>451</v>
      </c>
      <c r="AJ412" t="s">
        <v>288</v>
      </c>
      <c r="AO412" t="s">
        <v>69</v>
      </c>
      <c r="AY412" t="s">
        <v>227</v>
      </c>
      <c r="BD412" t="s">
        <v>74</v>
      </c>
    </row>
    <row r="413" spans="1:56" x14ac:dyDescent="0.25">
      <c r="A413" t="s">
        <v>222</v>
      </c>
      <c r="F413" t="s">
        <v>222</v>
      </c>
      <c r="K413" t="s">
        <v>237</v>
      </c>
      <c r="P413" t="s">
        <v>530</v>
      </c>
      <c r="U413" t="s">
        <v>415</v>
      </c>
      <c r="AE413" t="s">
        <v>167</v>
      </c>
      <c r="AJ413" t="s">
        <v>570</v>
      </c>
      <c r="AO413" t="s">
        <v>401</v>
      </c>
      <c r="AY413" t="s">
        <v>183</v>
      </c>
      <c r="BD413" t="s">
        <v>229</v>
      </c>
    </row>
    <row r="414" spans="1:56" x14ac:dyDescent="0.25">
      <c r="A414" t="s">
        <v>320</v>
      </c>
      <c r="F414" t="s">
        <v>261</v>
      </c>
      <c r="K414" t="s">
        <v>89</v>
      </c>
      <c r="P414" t="s">
        <v>426</v>
      </c>
      <c r="U414" t="s">
        <v>363</v>
      </c>
      <c r="AE414" t="s">
        <v>168</v>
      </c>
      <c r="AJ414" t="s">
        <v>168</v>
      </c>
      <c r="AO414" t="s">
        <v>420</v>
      </c>
      <c r="AY414" t="s">
        <v>402</v>
      </c>
      <c r="BD414" t="s">
        <v>348</v>
      </c>
    </row>
    <row r="415" spans="1:56" x14ac:dyDescent="0.25">
      <c r="A415" t="s">
        <v>224</v>
      </c>
      <c r="F415" t="s">
        <v>477</v>
      </c>
      <c r="K415" t="s">
        <v>148</v>
      </c>
      <c r="P415" t="s">
        <v>484</v>
      </c>
      <c r="U415" t="s">
        <v>391</v>
      </c>
      <c r="AE415" t="s">
        <v>341</v>
      </c>
      <c r="AJ415" t="s">
        <v>436</v>
      </c>
      <c r="AO415" t="s">
        <v>323</v>
      </c>
      <c r="AY415" t="s">
        <v>381</v>
      </c>
      <c r="BD415" t="s">
        <v>421</v>
      </c>
    </row>
    <row r="416" spans="1:56" x14ac:dyDescent="0.25">
      <c r="K416" t="s">
        <v>240</v>
      </c>
      <c r="P416" t="s">
        <v>556</v>
      </c>
      <c r="U416" t="s">
        <v>204</v>
      </c>
      <c r="AE416" t="s">
        <v>317</v>
      </c>
      <c r="AJ416" t="s">
        <v>290</v>
      </c>
      <c r="AO416" t="s">
        <v>227</v>
      </c>
      <c r="AY416" t="s">
        <v>493</v>
      </c>
      <c r="BD416" t="s">
        <v>137</v>
      </c>
    </row>
    <row r="417" spans="1:56" x14ac:dyDescent="0.25">
      <c r="K417" t="s">
        <v>360</v>
      </c>
      <c r="P417" t="s">
        <v>445</v>
      </c>
      <c r="U417" t="s">
        <v>416</v>
      </c>
      <c r="AE417" t="s">
        <v>257</v>
      </c>
      <c r="AJ417" t="s">
        <v>171</v>
      </c>
      <c r="AO417" t="s">
        <v>74</v>
      </c>
      <c r="AY417" t="s">
        <v>422</v>
      </c>
      <c r="BD417" t="s">
        <v>351</v>
      </c>
    </row>
    <row r="418" spans="1:56" x14ac:dyDescent="0.25">
      <c r="K418" t="s">
        <v>387</v>
      </c>
      <c r="P418" t="s">
        <v>387</v>
      </c>
      <c r="U418" t="s">
        <v>311</v>
      </c>
      <c r="AE418" t="s">
        <v>258</v>
      </c>
      <c r="AJ418" t="s">
        <v>258</v>
      </c>
      <c r="AO418" t="s">
        <v>134</v>
      </c>
      <c r="AY418" t="s">
        <v>351</v>
      </c>
      <c r="BD418" t="s">
        <v>507</v>
      </c>
    </row>
    <row r="419" spans="1:56" x14ac:dyDescent="0.25">
      <c r="K419" t="s">
        <v>243</v>
      </c>
      <c r="P419" t="s">
        <v>469</v>
      </c>
      <c r="U419" t="s">
        <v>552</v>
      </c>
      <c r="AE419" t="s">
        <v>118</v>
      </c>
      <c r="AJ419" t="s">
        <v>172</v>
      </c>
      <c r="AO419" t="s">
        <v>76</v>
      </c>
      <c r="AY419" t="s">
        <v>567</v>
      </c>
      <c r="BD419" t="s">
        <v>81</v>
      </c>
    </row>
    <row r="420" spans="1:56" x14ac:dyDescent="0.25">
      <c r="K420" t="s">
        <v>275</v>
      </c>
      <c r="P420" t="s">
        <v>523</v>
      </c>
      <c r="U420" t="s">
        <v>553</v>
      </c>
      <c r="AE420" t="s">
        <v>259</v>
      </c>
      <c r="AJ420" t="s">
        <v>259</v>
      </c>
      <c r="AO420" t="s">
        <v>493</v>
      </c>
      <c r="AY420" t="s">
        <v>466</v>
      </c>
      <c r="BD420" t="s">
        <v>269</v>
      </c>
    </row>
    <row r="421" spans="1:56" x14ac:dyDescent="0.25">
      <c r="K421" t="s">
        <v>276</v>
      </c>
      <c r="P421" t="s">
        <v>96</v>
      </c>
      <c r="U421" t="s">
        <v>108</v>
      </c>
      <c r="AE421" t="s">
        <v>294</v>
      </c>
      <c r="AJ421" t="s">
        <v>173</v>
      </c>
      <c r="AO421" t="s">
        <v>350</v>
      </c>
      <c r="AY421" t="s">
        <v>407</v>
      </c>
      <c r="BD421" t="s">
        <v>383</v>
      </c>
    </row>
    <row r="422" spans="1:56" x14ac:dyDescent="0.25">
      <c r="K422" t="s">
        <v>199</v>
      </c>
      <c r="P422" t="s">
        <v>414</v>
      </c>
      <c r="U422" t="s">
        <v>370</v>
      </c>
      <c r="AE422" t="s">
        <v>513</v>
      </c>
      <c r="AJ422" t="s">
        <v>216</v>
      </c>
      <c r="AO422" t="s">
        <v>541</v>
      </c>
      <c r="AY422" t="s">
        <v>355</v>
      </c>
      <c r="BD422" t="s">
        <v>442</v>
      </c>
    </row>
    <row r="423" spans="1:56" x14ac:dyDescent="0.25">
      <c r="K423" t="s">
        <v>155</v>
      </c>
      <c r="P423" t="s">
        <v>155</v>
      </c>
      <c r="U423" t="s">
        <v>110</v>
      </c>
      <c r="AE423" t="s">
        <v>344</v>
      </c>
      <c r="AJ423" t="s">
        <v>344</v>
      </c>
      <c r="AO423" t="s">
        <v>80</v>
      </c>
      <c r="AY423" t="s">
        <v>550</v>
      </c>
      <c r="BD423" t="s">
        <v>384</v>
      </c>
    </row>
    <row r="424" spans="1:56" x14ac:dyDescent="0.25">
      <c r="K424" t="s">
        <v>432</v>
      </c>
      <c r="P424" t="s">
        <v>585</v>
      </c>
      <c r="U424" t="s">
        <v>554</v>
      </c>
      <c r="AE424" t="s">
        <v>218</v>
      </c>
      <c r="AJ424" t="s">
        <v>218</v>
      </c>
      <c r="AO424" t="s">
        <v>516</v>
      </c>
      <c r="AY424" t="s">
        <v>500</v>
      </c>
      <c r="BD424" t="s">
        <v>144</v>
      </c>
    </row>
    <row r="425" spans="1:56" x14ac:dyDescent="0.25">
      <c r="K425" t="s">
        <v>461</v>
      </c>
      <c r="P425" t="s">
        <v>201</v>
      </c>
      <c r="U425" t="s">
        <v>112</v>
      </c>
      <c r="AE425" t="s">
        <v>124</v>
      </c>
      <c r="AJ425" t="s">
        <v>297</v>
      </c>
      <c r="AO425" t="s">
        <v>354</v>
      </c>
      <c r="AY425" t="s">
        <v>385</v>
      </c>
      <c r="BD425" t="s">
        <v>411</v>
      </c>
    </row>
    <row r="426" spans="1:56" x14ac:dyDescent="0.25">
      <c r="K426" t="s">
        <v>502</v>
      </c>
      <c r="P426" t="s">
        <v>512</v>
      </c>
      <c r="U426" t="s">
        <v>496</v>
      </c>
      <c r="AE426" t="s">
        <v>398</v>
      </c>
      <c r="AJ426" t="s">
        <v>376</v>
      </c>
      <c r="AO426" t="s">
        <v>233</v>
      </c>
      <c r="AY426" t="s">
        <v>272</v>
      </c>
      <c r="BD426" t="s">
        <v>483</v>
      </c>
    </row>
    <row r="427" spans="1:56" x14ac:dyDescent="0.25">
      <c r="K427" t="s">
        <v>462</v>
      </c>
      <c r="P427" t="s">
        <v>531</v>
      </c>
      <c r="U427" t="s">
        <v>169</v>
      </c>
      <c r="AE427" t="s">
        <v>178</v>
      </c>
      <c r="AJ427" t="s">
        <v>126</v>
      </c>
      <c r="AO427" t="s">
        <v>586</v>
      </c>
      <c r="AY427" t="s">
        <v>576</v>
      </c>
      <c r="BD427" t="s">
        <v>147</v>
      </c>
    </row>
    <row r="428" spans="1:56" x14ac:dyDescent="0.25">
      <c r="K428" t="s">
        <v>281</v>
      </c>
      <c r="P428" t="s">
        <v>433</v>
      </c>
      <c r="U428" t="s">
        <v>474</v>
      </c>
      <c r="AE428" t="s">
        <v>437</v>
      </c>
      <c r="AJ428" t="s">
        <v>345</v>
      </c>
      <c r="AO428" t="s">
        <v>500</v>
      </c>
      <c r="AY428" t="s">
        <v>591</v>
      </c>
      <c r="BD428" t="s">
        <v>467</v>
      </c>
    </row>
    <row r="429" spans="1:56" x14ac:dyDescent="0.25">
      <c r="K429" t="s">
        <v>161</v>
      </c>
      <c r="P429" t="s">
        <v>205</v>
      </c>
      <c r="U429" t="s">
        <v>318</v>
      </c>
      <c r="AE429" t="s">
        <v>223</v>
      </c>
      <c r="AJ429" t="s">
        <v>378</v>
      </c>
      <c r="AO429" t="s">
        <v>356</v>
      </c>
      <c r="AY429" t="s">
        <v>148</v>
      </c>
      <c r="BD429" t="s">
        <v>556</v>
      </c>
    </row>
    <row r="430" spans="1:56" x14ac:dyDescent="0.25">
      <c r="A430" t="s">
        <v>321</v>
      </c>
      <c r="F430" t="s">
        <v>649</v>
      </c>
      <c r="K430" t="s">
        <v>503</v>
      </c>
      <c r="P430" t="s">
        <v>572</v>
      </c>
      <c r="U430" t="s">
        <v>371</v>
      </c>
      <c r="AE430" t="s">
        <v>224</v>
      </c>
      <c r="AJ430" t="s">
        <v>129</v>
      </c>
      <c r="AO430" t="s">
        <v>501</v>
      </c>
      <c r="AY430" t="s">
        <v>427</v>
      </c>
      <c r="BD430" t="s">
        <v>510</v>
      </c>
    </row>
    <row r="431" spans="1:56" x14ac:dyDescent="0.25">
      <c r="A431" t="s">
        <v>69</v>
      </c>
      <c r="F431" t="s">
        <v>69</v>
      </c>
      <c r="K431" t="s">
        <v>367</v>
      </c>
      <c r="P431" t="s">
        <v>552</v>
      </c>
      <c r="U431" t="s">
        <v>172</v>
      </c>
      <c r="AO431" t="s">
        <v>530</v>
      </c>
      <c r="AY431" t="s">
        <v>510</v>
      </c>
      <c r="BD431" t="s">
        <v>468</v>
      </c>
    </row>
    <row r="432" spans="1:56" x14ac:dyDescent="0.25">
      <c r="A432" t="s">
        <v>322</v>
      </c>
      <c r="F432" t="s">
        <v>322</v>
      </c>
      <c r="K432" t="s">
        <v>285</v>
      </c>
      <c r="P432" t="s">
        <v>553</v>
      </c>
      <c r="U432" t="s">
        <v>293</v>
      </c>
      <c r="AO432" t="s">
        <v>412</v>
      </c>
      <c r="AY432" t="s">
        <v>242</v>
      </c>
      <c r="BD432" t="s">
        <v>94</v>
      </c>
    </row>
    <row r="433" spans="1:56" x14ac:dyDescent="0.25">
      <c r="A433" t="s">
        <v>71</v>
      </c>
      <c r="F433" t="s">
        <v>420</v>
      </c>
      <c r="K433" t="s">
        <v>314</v>
      </c>
      <c r="P433" t="s">
        <v>286</v>
      </c>
      <c r="U433" t="s">
        <v>120</v>
      </c>
      <c r="AO433" t="s">
        <v>359</v>
      </c>
      <c r="AY433" t="s">
        <v>535</v>
      </c>
      <c r="BD433" t="s">
        <v>486</v>
      </c>
    </row>
    <row r="434" spans="1:56" x14ac:dyDescent="0.25">
      <c r="A434" t="s">
        <v>323</v>
      </c>
      <c r="F434" t="s">
        <v>72</v>
      </c>
      <c r="K434" t="s">
        <v>504</v>
      </c>
      <c r="P434" t="s">
        <v>209</v>
      </c>
      <c r="U434" t="s">
        <v>540</v>
      </c>
      <c r="AO434" t="s">
        <v>544</v>
      </c>
      <c r="AY434" t="s">
        <v>95</v>
      </c>
      <c r="BD434" t="s">
        <v>198</v>
      </c>
    </row>
    <row r="435" spans="1:56" x14ac:dyDescent="0.25">
      <c r="A435" t="s">
        <v>133</v>
      </c>
      <c r="F435" t="s">
        <v>453</v>
      </c>
      <c r="K435" t="s">
        <v>110</v>
      </c>
      <c r="P435" t="s">
        <v>536</v>
      </c>
      <c r="U435" t="s">
        <v>217</v>
      </c>
      <c r="AO435" t="s">
        <v>360</v>
      </c>
      <c r="AY435" t="s">
        <v>524</v>
      </c>
      <c r="BD435" t="s">
        <v>277</v>
      </c>
    </row>
    <row r="436" spans="1:56" x14ac:dyDescent="0.25">
      <c r="A436" t="s">
        <v>265</v>
      </c>
      <c r="F436" t="s">
        <v>228</v>
      </c>
      <c r="K436" t="s">
        <v>505</v>
      </c>
      <c r="P436" t="s">
        <v>255</v>
      </c>
      <c r="U436" t="s">
        <v>123</v>
      </c>
      <c r="AO436" t="s">
        <v>242</v>
      </c>
      <c r="AY436" t="s">
        <v>332</v>
      </c>
      <c r="BD436" t="s">
        <v>489</v>
      </c>
    </row>
    <row r="437" spans="1:56" x14ac:dyDescent="0.25">
      <c r="A437" t="s">
        <v>75</v>
      </c>
      <c r="F437" t="s">
        <v>229</v>
      </c>
      <c r="K437" t="s">
        <v>212</v>
      </c>
      <c r="P437" t="s">
        <v>570</v>
      </c>
      <c r="U437" t="s">
        <v>219</v>
      </c>
      <c r="AO437" t="s">
        <v>197</v>
      </c>
      <c r="AY437" t="s">
        <v>539</v>
      </c>
      <c r="BD437" t="s">
        <v>565</v>
      </c>
    </row>
    <row r="438" spans="1:56" x14ac:dyDescent="0.25">
      <c r="A438" t="s">
        <v>324</v>
      </c>
      <c r="F438" t="s">
        <v>76</v>
      </c>
      <c r="K438" t="s">
        <v>506</v>
      </c>
      <c r="P438" t="s">
        <v>289</v>
      </c>
      <c r="U438" t="s">
        <v>220</v>
      </c>
      <c r="AO438" t="s">
        <v>523</v>
      </c>
      <c r="AY438" t="s">
        <v>460</v>
      </c>
      <c r="BD438" t="s">
        <v>157</v>
      </c>
    </row>
    <row r="439" spans="1:56" x14ac:dyDescent="0.25">
      <c r="A439" t="s">
        <v>325</v>
      </c>
      <c r="F439" t="s">
        <v>493</v>
      </c>
      <c r="K439" t="s">
        <v>341</v>
      </c>
      <c r="P439" t="s">
        <v>436</v>
      </c>
      <c r="U439" t="s">
        <v>178</v>
      </c>
      <c r="AO439" t="s">
        <v>511</v>
      </c>
      <c r="AY439" t="s">
        <v>280</v>
      </c>
      <c r="BD439" t="s">
        <v>363</v>
      </c>
    </row>
    <row r="440" spans="1:56" x14ac:dyDescent="0.25">
      <c r="A440" t="s">
        <v>186</v>
      </c>
      <c r="F440" t="s">
        <v>479</v>
      </c>
      <c r="K440" t="s">
        <v>213</v>
      </c>
      <c r="P440" t="s">
        <v>419</v>
      </c>
      <c r="U440" t="s">
        <v>222</v>
      </c>
      <c r="AO440" t="s">
        <v>154</v>
      </c>
      <c r="AY440" t="s">
        <v>158</v>
      </c>
      <c r="BD440" t="s">
        <v>447</v>
      </c>
    </row>
    <row r="441" spans="1:56" x14ac:dyDescent="0.25">
      <c r="A441" t="s">
        <v>302</v>
      </c>
      <c r="F441" t="s">
        <v>584</v>
      </c>
      <c r="K441" t="s">
        <v>116</v>
      </c>
      <c r="P441" t="s">
        <v>644</v>
      </c>
      <c r="U441" t="s">
        <v>261</v>
      </c>
      <c r="AO441" t="s">
        <v>98</v>
      </c>
      <c r="AY441" t="s">
        <v>336</v>
      </c>
      <c r="BD441" t="s">
        <v>587</v>
      </c>
    </row>
    <row r="442" spans="1:56" x14ac:dyDescent="0.25">
      <c r="A442" t="s">
        <v>268</v>
      </c>
      <c r="F442" t="s">
        <v>268</v>
      </c>
      <c r="K442" t="s">
        <v>371</v>
      </c>
      <c r="P442" t="s">
        <v>292</v>
      </c>
      <c r="U442" t="s">
        <v>129</v>
      </c>
      <c r="AO442" t="s">
        <v>279</v>
      </c>
      <c r="AY442" t="s">
        <v>587</v>
      </c>
      <c r="BD442" t="s">
        <v>161</v>
      </c>
    </row>
    <row r="443" spans="1:56" x14ac:dyDescent="0.25">
      <c r="A443" t="s">
        <v>140</v>
      </c>
      <c r="F443" t="s">
        <v>353</v>
      </c>
      <c r="K443" t="s">
        <v>172</v>
      </c>
      <c r="P443" t="s">
        <v>214</v>
      </c>
      <c r="AO443" t="s">
        <v>157</v>
      </c>
      <c r="AY443" t="s">
        <v>282</v>
      </c>
      <c r="BD443" t="s">
        <v>206</v>
      </c>
    </row>
    <row r="444" spans="1:56" x14ac:dyDescent="0.25">
      <c r="A444" t="s">
        <v>326</v>
      </c>
      <c r="F444" t="s">
        <v>189</v>
      </c>
      <c r="K444" t="s">
        <v>342</v>
      </c>
      <c r="P444" t="s">
        <v>293</v>
      </c>
      <c r="U444" t="s">
        <v>400</v>
      </c>
      <c r="AE444" t="s">
        <v>321</v>
      </c>
      <c r="AJ444" t="s">
        <v>649</v>
      </c>
      <c r="AO444" t="s">
        <v>390</v>
      </c>
      <c r="AY444" t="s">
        <v>105</v>
      </c>
      <c r="BD444" t="s">
        <v>284</v>
      </c>
    </row>
    <row r="445" spans="1:56" x14ac:dyDescent="0.25">
      <c r="A445" t="s">
        <v>327</v>
      </c>
      <c r="F445" t="s">
        <v>355</v>
      </c>
      <c r="K445" t="s">
        <v>120</v>
      </c>
      <c r="P445" t="s">
        <v>373</v>
      </c>
      <c r="U445" t="s">
        <v>69</v>
      </c>
      <c r="AE445" t="s">
        <v>182</v>
      </c>
      <c r="AJ445" t="s">
        <v>182</v>
      </c>
      <c r="AO445" t="s">
        <v>203</v>
      </c>
      <c r="AY445" t="s">
        <v>284</v>
      </c>
      <c r="BD445" t="s">
        <v>285</v>
      </c>
    </row>
    <row r="446" spans="1:56" x14ac:dyDescent="0.25">
      <c r="A446" t="s">
        <v>270</v>
      </c>
      <c r="F446" t="s">
        <v>84</v>
      </c>
      <c r="K446" t="s">
        <v>343</v>
      </c>
      <c r="P446" t="s">
        <v>121</v>
      </c>
      <c r="U446" t="s">
        <v>70</v>
      </c>
      <c r="AE446" t="s">
        <v>70</v>
      </c>
      <c r="AJ446" t="s">
        <v>322</v>
      </c>
      <c r="AO446" t="s">
        <v>250</v>
      </c>
      <c r="AY446" t="s">
        <v>553</v>
      </c>
      <c r="BD446" t="s">
        <v>546</v>
      </c>
    </row>
    <row r="447" spans="1:56" x14ac:dyDescent="0.25">
      <c r="A447" t="s">
        <v>235</v>
      </c>
      <c r="F447" t="s">
        <v>410</v>
      </c>
      <c r="K447" t="s">
        <v>374</v>
      </c>
      <c r="P447" t="s">
        <v>122</v>
      </c>
      <c r="U447" t="s">
        <v>71</v>
      </c>
      <c r="AE447" t="s">
        <v>263</v>
      </c>
      <c r="AJ447" t="s">
        <v>478</v>
      </c>
      <c r="AO447" t="s">
        <v>282</v>
      </c>
      <c r="AY447" t="s">
        <v>434</v>
      </c>
      <c r="BD447" t="s">
        <v>472</v>
      </c>
    </row>
    <row r="448" spans="1:56" x14ac:dyDescent="0.25">
      <c r="A448" t="s">
        <v>328</v>
      </c>
      <c r="F448" t="s">
        <v>144</v>
      </c>
      <c r="K448" t="s">
        <v>175</v>
      </c>
      <c r="P448" t="s">
        <v>218</v>
      </c>
      <c r="U448" t="s">
        <v>323</v>
      </c>
      <c r="AE448" t="s">
        <v>72</v>
      </c>
      <c r="AJ448" t="s">
        <v>72</v>
      </c>
      <c r="AO448" t="s">
        <v>503</v>
      </c>
      <c r="AY448" t="s">
        <v>209</v>
      </c>
      <c r="BD448" t="s">
        <v>110</v>
      </c>
    </row>
    <row r="449" spans="1:56" x14ac:dyDescent="0.25">
      <c r="A449" t="s">
        <v>191</v>
      </c>
      <c r="F449" t="s">
        <v>411</v>
      </c>
      <c r="K449" t="s">
        <v>219</v>
      </c>
      <c r="P449" t="s">
        <v>297</v>
      </c>
      <c r="U449" t="s">
        <v>73</v>
      </c>
      <c r="AE449" t="s">
        <v>227</v>
      </c>
      <c r="AJ449" t="s">
        <v>227</v>
      </c>
      <c r="AO449" t="s">
        <v>312</v>
      </c>
      <c r="AY449" t="s">
        <v>536</v>
      </c>
      <c r="BD449" t="s">
        <v>505</v>
      </c>
    </row>
    <row r="450" spans="1:56" x14ac:dyDescent="0.25">
      <c r="A450" t="s">
        <v>146</v>
      </c>
      <c r="F450" t="s">
        <v>386</v>
      </c>
      <c r="K450" t="s">
        <v>125</v>
      </c>
      <c r="P450" t="s">
        <v>177</v>
      </c>
      <c r="U450" t="s">
        <v>74</v>
      </c>
      <c r="AE450" t="s">
        <v>228</v>
      </c>
      <c r="AJ450" t="s">
        <v>228</v>
      </c>
      <c r="AO450" t="s">
        <v>338</v>
      </c>
      <c r="AY450" t="s">
        <v>554</v>
      </c>
      <c r="BD450" t="s">
        <v>212</v>
      </c>
    </row>
    <row r="451" spans="1:56" x14ac:dyDescent="0.25">
      <c r="A451" t="s">
        <v>329</v>
      </c>
      <c r="F451" t="s">
        <v>192</v>
      </c>
      <c r="K451" t="s">
        <v>126</v>
      </c>
      <c r="P451" t="s">
        <v>221</v>
      </c>
      <c r="U451" t="s">
        <v>229</v>
      </c>
      <c r="AE451" t="s">
        <v>229</v>
      </c>
      <c r="AJ451" t="s">
        <v>75</v>
      </c>
      <c r="AO451" t="s">
        <v>546</v>
      </c>
      <c r="AY451" t="s">
        <v>167</v>
      </c>
      <c r="BD451" t="s">
        <v>289</v>
      </c>
    </row>
    <row r="452" spans="1:56" x14ac:dyDescent="0.25">
      <c r="A452" t="s">
        <v>148</v>
      </c>
      <c r="F452" t="s">
        <v>273</v>
      </c>
      <c r="K452" t="s">
        <v>437</v>
      </c>
      <c r="P452" t="s">
        <v>345</v>
      </c>
      <c r="U452" t="s">
        <v>348</v>
      </c>
      <c r="AE452" t="s">
        <v>440</v>
      </c>
      <c r="AJ452" t="s">
        <v>184</v>
      </c>
      <c r="AO452" t="s">
        <v>109</v>
      </c>
      <c r="AY452" t="s">
        <v>496</v>
      </c>
      <c r="BD452" t="s">
        <v>436</v>
      </c>
    </row>
    <row r="453" spans="1:56" x14ac:dyDescent="0.25">
      <c r="A453" t="s">
        <v>149</v>
      </c>
      <c r="F453" t="s">
        <v>427</v>
      </c>
      <c r="K453" t="s">
        <v>320</v>
      </c>
      <c r="P453" t="s">
        <v>320</v>
      </c>
      <c r="U453" t="s">
        <v>555</v>
      </c>
      <c r="AE453" t="s">
        <v>493</v>
      </c>
      <c r="AJ453" t="s">
        <v>136</v>
      </c>
      <c r="AO453" t="s">
        <v>316</v>
      </c>
      <c r="AY453" t="s">
        <v>169</v>
      </c>
      <c r="BD453" t="s">
        <v>115</v>
      </c>
    </row>
    <row r="454" spans="1:56" x14ac:dyDescent="0.25">
      <c r="A454" t="s">
        <v>330</v>
      </c>
      <c r="F454" t="s">
        <v>568</v>
      </c>
      <c r="K454" t="s">
        <v>224</v>
      </c>
      <c r="P454" t="s">
        <v>299</v>
      </c>
      <c r="U454" t="s">
        <v>479</v>
      </c>
      <c r="AE454" t="s">
        <v>350</v>
      </c>
      <c r="AJ454" t="s">
        <v>581</v>
      </c>
      <c r="AO454" t="s">
        <v>451</v>
      </c>
      <c r="AY454" t="s">
        <v>474</v>
      </c>
      <c r="BD454" t="s">
        <v>644</v>
      </c>
    </row>
    <row r="455" spans="1:56" x14ac:dyDescent="0.25">
      <c r="A455" t="s">
        <v>274</v>
      </c>
      <c r="F455" t="s">
        <v>574</v>
      </c>
      <c r="U455" t="s">
        <v>351</v>
      </c>
      <c r="AE455" t="s">
        <v>573</v>
      </c>
      <c r="AJ455" t="s">
        <v>79</v>
      </c>
      <c r="AO455" t="s">
        <v>532</v>
      </c>
      <c r="AY455" t="s">
        <v>257</v>
      </c>
      <c r="BD455" t="s">
        <v>371</v>
      </c>
    </row>
    <row r="456" spans="1:56" x14ac:dyDescent="0.25">
      <c r="A456" t="s">
        <v>94</v>
      </c>
      <c r="F456" t="s">
        <v>430</v>
      </c>
      <c r="K456" t="s">
        <v>346</v>
      </c>
      <c r="P456" t="s">
        <v>650</v>
      </c>
      <c r="U456" t="s">
        <v>405</v>
      </c>
      <c r="AE456" t="s">
        <v>480</v>
      </c>
      <c r="AJ456" t="s">
        <v>567</v>
      </c>
      <c r="AO456" t="s">
        <v>289</v>
      </c>
      <c r="AY456" t="s">
        <v>117</v>
      </c>
      <c r="BD456" t="s">
        <v>214</v>
      </c>
    </row>
    <row r="457" spans="1:56" x14ac:dyDescent="0.25">
      <c r="A457" t="s">
        <v>244</v>
      </c>
      <c r="F457" t="s">
        <v>523</v>
      </c>
      <c r="K457" t="s">
        <v>69</v>
      </c>
      <c r="P457" t="s">
        <v>69</v>
      </c>
      <c r="U457" t="s">
        <v>81</v>
      </c>
      <c r="AE457" t="s">
        <v>140</v>
      </c>
      <c r="AJ457" t="s">
        <v>353</v>
      </c>
      <c r="AO457" t="s">
        <v>169</v>
      </c>
      <c r="AY457" t="s">
        <v>118</v>
      </c>
      <c r="BD457" t="s">
        <v>259</v>
      </c>
    </row>
    <row r="458" spans="1:56" x14ac:dyDescent="0.25">
      <c r="A458" t="s">
        <v>331</v>
      </c>
      <c r="F458" t="s">
        <v>245</v>
      </c>
      <c r="K458" t="s">
        <v>322</v>
      </c>
      <c r="P458" t="s">
        <v>401</v>
      </c>
      <c r="U458" t="s">
        <v>141</v>
      </c>
      <c r="AE458" t="s">
        <v>82</v>
      </c>
      <c r="AJ458" t="s">
        <v>423</v>
      </c>
      <c r="AO458" t="s">
        <v>115</v>
      </c>
      <c r="AY458" t="s">
        <v>259</v>
      </c>
      <c r="BD458" t="s">
        <v>173</v>
      </c>
    </row>
    <row r="459" spans="1:56" x14ac:dyDescent="0.25">
      <c r="A459" t="s">
        <v>332</v>
      </c>
      <c r="F459" t="s">
        <v>277</v>
      </c>
      <c r="K459" t="s">
        <v>478</v>
      </c>
      <c r="P459" t="s">
        <v>71</v>
      </c>
      <c r="U459" t="s">
        <v>327</v>
      </c>
      <c r="AE459" t="s">
        <v>83</v>
      </c>
      <c r="AJ459" t="s">
        <v>383</v>
      </c>
      <c r="AO459" t="s">
        <v>257</v>
      </c>
      <c r="AY459" t="s">
        <v>173</v>
      </c>
      <c r="BD459" t="s">
        <v>121</v>
      </c>
    </row>
    <row r="460" spans="1:56" x14ac:dyDescent="0.25">
      <c r="A460" t="s">
        <v>333</v>
      </c>
      <c r="F460" t="s">
        <v>489</v>
      </c>
      <c r="K460" t="s">
        <v>72</v>
      </c>
      <c r="P460" t="s">
        <v>323</v>
      </c>
      <c r="U460" t="s">
        <v>482</v>
      </c>
      <c r="AE460" t="s">
        <v>482</v>
      </c>
      <c r="AJ460" t="s">
        <v>84</v>
      </c>
      <c r="AO460" t="s">
        <v>292</v>
      </c>
      <c r="AY460" t="s">
        <v>121</v>
      </c>
      <c r="BD460" t="s">
        <v>590</v>
      </c>
    </row>
    <row r="461" spans="1:56" x14ac:dyDescent="0.25">
      <c r="A461" t="s">
        <v>247</v>
      </c>
      <c r="F461" t="s">
        <v>156</v>
      </c>
      <c r="K461" t="s">
        <v>133</v>
      </c>
      <c r="P461" t="s">
        <v>73</v>
      </c>
      <c r="U461" t="s">
        <v>500</v>
      </c>
      <c r="AE461" t="s">
        <v>235</v>
      </c>
      <c r="AJ461" t="s">
        <v>521</v>
      </c>
      <c r="AO461" t="s">
        <v>491</v>
      </c>
      <c r="AY461" t="s">
        <v>295</v>
      </c>
      <c r="BD461" t="s">
        <v>175</v>
      </c>
    </row>
    <row r="462" spans="1:56" x14ac:dyDescent="0.25">
      <c r="A462" t="s">
        <v>334</v>
      </c>
      <c r="F462" t="s">
        <v>389</v>
      </c>
      <c r="K462" t="s">
        <v>74</v>
      </c>
      <c r="P462" t="s">
        <v>228</v>
      </c>
      <c r="U462" t="s">
        <v>86</v>
      </c>
      <c r="AE462" t="s">
        <v>356</v>
      </c>
      <c r="AJ462" t="s">
        <v>86</v>
      </c>
      <c r="AO462" t="s">
        <v>519</v>
      </c>
      <c r="AY462" t="s">
        <v>123</v>
      </c>
      <c r="BD462" t="s">
        <v>219</v>
      </c>
    </row>
    <row r="463" spans="1:56" x14ac:dyDescent="0.25">
      <c r="A463" t="s">
        <v>335</v>
      </c>
      <c r="F463" t="s">
        <v>512</v>
      </c>
      <c r="K463" t="s">
        <v>402</v>
      </c>
      <c r="P463" t="s">
        <v>75</v>
      </c>
      <c r="U463" t="s">
        <v>501</v>
      </c>
      <c r="AE463" t="s">
        <v>501</v>
      </c>
      <c r="AJ463" t="s">
        <v>145</v>
      </c>
      <c r="AO463" t="s">
        <v>120</v>
      </c>
      <c r="AY463" t="s">
        <v>375</v>
      </c>
      <c r="BD463" t="s">
        <v>177</v>
      </c>
    </row>
    <row r="464" spans="1:56" x14ac:dyDescent="0.25">
      <c r="A464" t="s">
        <v>336</v>
      </c>
      <c r="F464" t="s">
        <v>391</v>
      </c>
      <c r="K464" t="s">
        <v>76</v>
      </c>
      <c r="P464" t="s">
        <v>184</v>
      </c>
      <c r="U464" t="s">
        <v>146</v>
      </c>
      <c r="AE464" t="s">
        <v>456</v>
      </c>
      <c r="AJ464" t="s">
        <v>530</v>
      </c>
      <c r="AO464" t="s">
        <v>513</v>
      </c>
      <c r="AY464" t="s">
        <v>125</v>
      </c>
      <c r="BD464" t="s">
        <v>221</v>
      </c>
    </row>
    <row r="465" spans="1:56" x14ac:dyDescent="0.25">
      <c r="A465" t="s">
        <v>103</v>
      </c>
      <c r="F465" t="s">
        <v>103</v>
      </c>
      <c r="K465" t="s">
        <v>185</v>
      </c>
      <c r="P465" t="s">
        <v>555</v>
      </c>
      <c r="U465" t="s">
        <v>147</v>
      </c>
      <c r="AE465" t="s">
        <v>192</v>
      </c>
      <c r="AJ465" t="s">
        <v>238</v>
      </c>
      <c r="AO465" t="s">
        <v>217</v>
      </c>
      <c r="AY465" t="s">
        <v>221</v>
      </c>
      <c r="BD465" t="s">
        <v>127</v>
      </c>
    </row>
    <row r="466" spans="1:56" x14ac:dyDescent="0.25">
      <c r="A466" t="s">
        <v>337</v>
      </c>
      <c r="F466" t="s">
        <v>564</v>
      </c>
      <c r="K466" t="s">
        <v>479</v>
      </c>
      <c r="P466" t="s">
        <v>137</v>
      </c>
      <c r="U466" t="s">
        <v>467</v>
      </c>
      <c r="AE466" t="s">
        <v>484</v>
      </c>
      <c r="AJ466" t="s">
        <v>148</v>
      </c>
      <c r="AO466" t="s">
        <v>123</v>
      </c>
      <c r="AY466" t="s">
        <v>127</v>
      </c>
      <c r="BD466" t="s">
        <v>320</v>
      </c>
    </row>
    <row r="467" spans="1:56" x14ac:dyDescent="0.25">
      <c r="A467" t="s">
        <v>105</v>
      </c>
      <c r="F467" t="s">
        <v>572</v>
      </c>
      <c r="K467" t="s">
        <v>302</v>
      </c>
      <c r="P467" t="s">
        <v>541</v>
      </c>
      <c r="U467" t="s">
        <v>556</v>
      </c>
      <c r="AE467" t="s">
        <v>544</v>
      </c>
      <c r="AJ467" t="s">
        <v>494</v>
      </c>
      <c r="AO467" t="s">
        <v>375</v>
      </c>
      <c r="AY467" t="s">
        <v>261</v>
      </c>
      <c r="BD467" t="s">
        <v>299</v>
      </c>
    </row>
    <row r="468" spans="1:56" x14ac:dyDescent="0.25">
      <c r="A468" t="s">
        <v>312</v>
      </c>
      <c r="F468" t="s">
        <v>312</v>
      </c>
      <c r="K468" t="s">
        <v>507</v>
      </c>
      <c r="P468" t="s">
        <v>268</v>
      </c>
      <c r="U468" t="s">
        <v>330</v>
      </c>
      <c r="AE468" t="s">
        <v>150</v>
      </c>
      <c r="AJ468" t="s">
        <v>330</v>
      </c>
      <c r="AO468" t="s">
        <v>220</v>
      </c>
      <c r="AY468" t="s">
        <v>129</v>
      </c>
    </row>
    <row r="469" spans="1:56" x14ac:dyDescent="0.25">
      <c r="A469" t="s">
        <v>338</v>
      </c>
      <c r="F469" t="s">
        <v>553</v>
      </c>
      <c r="K469" t="s">
        <v>232</v>
      </c>
      <c r="P469" t="s">
        <v>516</v>
      </c>
      <c r="U469" t="s">
        <v>468</v>
      </c>
      <c r="AE469" t="s">
        <v>574</v>
      </c>
      <c r="AJ469" t="s">
        <v>274</v>
      </c>
      <c r="AO469" t="s">
        <v>126</v>
      </c>
    </row>
    <row r="470" spans="1:56" x14ac:dyDescent="0.25">
      <c r="A470" t="s">
        <v>108</v>
      </c>
      <c r="F470" t="s">
        <v>286</v>
      </c>
      <c r="K470" t="s">
        <v>189</v>
      </c>
      <c r="P470" t="s">
        <v>407</v>
      </c>
      <c r="U470" t="s">
        <v>413</v>
      </c>
      <c r="AE470" t="s">
        <v>430</v>
      </c>
      <c r="AJ470" t="s">
        <v>197</v>
      </c>
      <c r="AO470" t="s">
        <v>437</v>
      </c>
      <c r="AY470" t="s">
        <v>379</v>
      </c>
      <c r="BD470" t="s">
        <v>651</v>
      </c>
    </row>
    <row r="471" spans="1:56" x14ac:dyDescent="0.25">
      <c r="A471" t="s">
        <v>339</v>
      </c>
      <c r="F471" t="s">
        <v>164</v>
      </c>
      <c r="K471" t="s">
        <v>383</v>
      </c>
      <c r="P471" t="s">
        <v>408</v>
      </c>
      <c r="U471" t="s">
        <v>431</v>
      </c>
      <c r="AE471" t="s">
        <v>431</v>
      </c>
      <c r="AJ471" t="s">
        <v>275</v>
      </c>
      <c r="AO471" t="s">
        <v>223</v>
      </c>
      <c r="AY471" t="s">
        <v>69</v>
      </c>
      <c r="BD471" t="s">
        <v>69</v>
      </c>
    </row>
    <row r="472" spans="1:56" x14ac:dyDescent="0.25">
      <c r="A472" t="s">
        <v>340</v>
      </c>
      <c r="F472" t="s">
        <v>287</v>
      </c>
      <c r="K472" t="s">
        <v>482</v>
      </c>
      <c r="P472" t="s">
        <v>234</v>
      </c>
      <c r="U472" t="s">
        <v>198</v>
      </c>
      <c r="AE472" t="s">
        <v>524</v>
      </c>
      <c r="AJ472" t="s">
        <v>511</v>
      </c>
      <c r="AO472" t="s">
        <v>224</v>
      </c>
      <c r="AY472" t="s">
        <v>464</v>
      </c>
      <c r="BD472" t="s">
        <v>132</v>
      </c>
    </row>
    <row r="473" spans="1:56" x14ac:dyDescent="0.25">
      <c r="A473" t="s">
        <v>288</v>
      </c>
      <c r="F473" t="s">
        <v>554</v>
      </c>
      <c r="K473" t="s">
        <v>508</v>
      </c>
      <c r="P473" t="s">
        <v>508</v>
      </c>
      <c r="U473" t="s">
        <v>199</v>
      </c>
      <c r="AE473" t="s">
        <v>199</v>
      </c>
      <c r="AJ473" t="s">
        <v>488</v>
      </c>
      <c r="AY473" t="s">
        <v>226</v>
      </c>
      <c r="BD473" t="s">
        <v>420</v>
      </c>
    </row>
    <row r="474" spans="1:56" x14ac:dyDescent="0.25">
      <c r="A474" t="s">
        <v>212</v>
      </c>
      <c r="F474" t="s">
        <v>112</v>
      </c>
      <c r="K474" t="s">
        <v>356</v>
      </c>
      <c r="P474" t="s">
        <v>328</v>
      </c>
      <c r="U474" t="s">
        <v>489</v>
      </c>
      <c r="AE474" t="s">
        <v>155</v>
      </c>
      <c r="AJ474" t="s">
        <v>246</v>
      </c>
      <c r="AO474" t="s">
        <v>321</v>
      </c>
      <c r="AY474" t="s">
        <v>593</v>
      </c>
      <c r="BD474" t="s">
        <v>323</v>
      </c>
    </row>
    <row r="475" spans="1:56" x14ac:dyDescent="0.25">
      <c r="A475" t="s">
        <v>168</v>
      </c>
      <c r="F475" t="s">
        <v>289</v>
      </c>
      <c r="K475" t="s">
        <v>509</v>
      </c>
      <c r="P475" t="s">
        <v>509</v>
      </c>
      <c r="U475" t="s">
        <v>432</v>
      </c>
      <c r="AE475" t="s">
        <v>362</v>
      </c>
      <c r="AJ475" t="s">
        <v>362</v>
      </c>
      <c r="AO475" t="s">
        <v>69</v>
      </c>
      <c r="AY475" t="s">
        <v>227</v>
      </c>
      <c r="BD475" t="s">
        <v>73</v>
      </c>
    </row>
    <row r="476" spans="1:56" x14ac:dyDescent="0.25">
      <c r="A476" t="s">
        <v>341</v>
      </c>
      <c r="F476" t="s">
        <v>169</v>
      </c>
      <c r="K476" t="s">
        <v>483</v>
      </c>
      <c r="P476" t="s">
        <v>237</v>
      </c>
      <c r="U476" t="s">
        <v>157</v>
      </c>
      <c r="AE476" t="s">
        <v>157</v>
      </c>
      <c r="AJ476" t="s">
        <v>157</v>
      </c>
      <c r="AO476" t="s">
        <v>70</v>
      </c>
      <c r="AY476" t="s">
        <v>74</v>
      </c>
      <c r="BD476" t="s">
        <v>74</v>
      </c>
    </row>
    <row r="477" spans="1:56" x14ac:dyDescent="0.25">
      <c r="A477" t="s">
        <v>213</v>
      </c>
      <c r="F477" t="s">
        <v>474</v>
      </c>
      <c r="K477" t="s">
        <v>192</v>
      </c>
      <c r="P477" t="s">
        <v>238</v>
      </c>
      <c r="U477" t="s">
        <v>502</v>
      </c>
      <c r="AE477" t="s">
        <v>101</v>
      </c>
      <c r="AJ477" t="s">
        <v>512</v>
      </c>
      <c r="AO477" t="s">
        <v>420</v>
      </c>
      <c r="AY477" t="s">
        <v>402</v>
      </c>
      <c r="BD477" t="s">
        <v>134</v>
      </c>
    </row>
    <row r="478" spans="1:56" x14ac:dyDescent="0.25">
      <c r="A478" t="s">
        <v>171</v>
      </c>
      <c r="F478" t="s">
        <v>644</v>
      </c>
      <c r="K478" t="s">
        <v>457</v>
      </c>
      <c r="P478" t="s">
        <v>306</v>
      </c>
      <c r="U478" t="s">
        <v>531</v>
      </c>
      <c r="AE478" t="s">
        <v>336</v>
      </c>
      <c r="AJ478" t="s">
        <v>336</v>
      </c>
      <c r="AO478" t="s">
        <v>72</v>
      </c>
      <c r="AY478" t="s">
        <v>184</v>
      </c>
      <c r="BD478" t="s">
        <v>348</v>
      </c>
    </row>
    <row r="479" spans="1:56" x14ac:dyDescent="0.25">
      <c r="A479" t="s">
        <v>292</v>
      </c>
      <c r="F479" t="s">
        <v>371</v>
      </c>
      <c r="K479" t="s">
        <v>91</v>
      </c>
      <c r="P479" t="s">
        <v>149</v>
      </c>
      <c r="U479" t="s">
        <v>204</v>
      </c>
      <c r="AE479" t="s">
        <v>103</v>
      </c>
      <c r="AJ479" t="s">
        <v>250</v>
      </c>
      <c r="AO479" t="s">
        <v>133</v>
      </c>
      <c r="AY479" t="s">
        <v>185</v>
      </c>
      <c r="BD479" t="s">
        <v>77</v>
      </c>
    </row>
    <row r="480" spans="1:56" x14ac:dyDescent="0.25">
      <c r="A480" t="s">
        <v>214</v>
      </c>
      <c r="F480" t="s">
        <v>214</v>
      </c>
      <c r="K480" t="s">
        <v>510</v>
      </c>
      <c r="P480" t="s">
        <v>330</v>
      </c>
      <c r="U480" t="s">
        <v>161</v>
      </c>
      <c r="AE480" t="s">
        <v>310</v>
      </c>
      <c r="AJ480" t="s">
        <v>448</v>
      </c>
      <c r="AO480" t="s">
        <v>183</v>
      </c>
      <c r="AY480" t="s">
        <v>266</v>
      </c>
      <c r="BD480" t="s">
        <v>479</v>
      </c>
    </row>
    <row r="481" spans="1:56" x14ac:dyDescent="0.25">
      <c r="A481" t="s">
        <v>342</v>
      </c>
      <c r="F481" t="s">
        <v>519</v>
      </c>
      <c r="K481" t="s">
        <v>429</v>
      </c>
      <c r="P481" t="s">
        <v>495</v>
      </c>
      <c r="U481" t="s">
        <v>283</v>
      </c>
      <c r="AE481" t="s">
        <v>105</v>
      </c>
      <c r="AJ481" t="s">
        <v>283</v>
      </c>
      <c r="AO481" t="s">
        <v>134</v>
      </c>
      <c r="AY481" t="s">
        <v>267</v>
      </c>
      <c r="BD481" t="s">
        <v>541</v>
      </c>
    </row>
    <row r="482" spans="1:56" x14ac:dyDescent="0.25">
      <c r="A482" t="s">
        <v>294</v>
      </c>
      <c r="F482" t="s">
        <v>373</v>
      </c>
      <c r="K482" t="s">
        <v>94</v>
      </c>
      <c r="P482" t="s">
        <v>197</v>
      </c>
      <c r="U482" t="s">
        <v>251</v>
      </c>
      <c r="AE482" t="s">
        <v>367</v>
      </c>
      <c r="AJ482" t="s">
        <v>106</v>
      </c>
      <c r="AO482" t="s">
        <v>492</v>
      </c>
      <c r="AY482" t="s">
        <v>352</v>
      </c>
      <c r="BD482" t="s">
        <v>352</v>
      </c>
    </row>
    <row r="483" spans="1:56" x14ac:dyDescent="0.25">
      <c r="A483" t="s">
        <v>343</v>
      </c>
      <c r="F483" t="s">
        <v>216</v>
      </c>
      <c r="K483" t="s">
        <v>458</v>
      </c>
      <c r="P483" t="s">
        <v>548</v>
      </c>
      <c r="U483" t="s">
        <v>252</v>
      </c>
      <c r="AE483" t="s">
        <v>208</v>
      </c>
      <c r="AJ483" t="s">
        <v>208</v>
      </c>
      <c r="AO483" t="s">
        <v>421</v>
      </c>
      <c r="AY483" t="s">
        <v>81</v>
      </c>
      <c r="BD483" t="s">
        <v>516</v>
      </c>
    </row>
    <row r="484" spans="1:56" x14ac:dyDescent="0.25">
      <c r="A484" t="s">
        <v>344</v>
      </c>
      <c r="F484" t="s">
        <v>374</v>
      </c>
      <c r="K484" t="s">
        <v>511</v>
      </c>
      <c r="P484" t="s">
        <v>96</v>
      </c>
      <c r="U484" t="s">
        <v>286</v>
      </c>
      <c r="AE484" t="s">
        <v>108</v>
      </c>
      <c r="AJ484" t="s">
        <v>286</v>
      </c>
      <c r="AO484" t="s">
        <v>137</v>
      </c>
      <c r="AY484" t="s">
        <v>82</v>
      </c>
      <c r="BD484" t="s">
        <v>326</v>
      </c>
    </row>
    <row r="485" spans="1:56" x14ac:dyDescent="0.25">
      <c r="A485" t="s">
        <v>123</v>
      </c>
      <c r="F485" t="s">
        <v>175</v>
      </c>
      <c r="K485" t="s">
        <v>388</v>
      </c>
      <c r="P485" t="s">
        <v>332</v>
      </c>
      <c r="U485" t="s">
        <v>209</v>
      </c>
      <c r="AE485" t="s">
        <v>472</v>
      </c>
      <c r="AJ485" t="s">
        <v>370</v>
      </c>
      <c r="AO485" t="s">
        <v>404</v>
      </c>
      <c r="AY485" t="s">
        <v>520</v>
      </c>
      <c r="BD485" t="s">
        <v>549</v>
      </c>
    </row>
    <row r="486" spans="1:56" x14ac:dyDescent="0.25">
      <c r="A486" t="s">
        <v>319</v>
      </c>
      <c r="F486" t="s">
        <v>219</v>
      </c>
      <c r="K486" t="s">
        <v>155</v>
      </c>
      <c r="P486" t="s">
        <v>278</v>
      </c>
      <c r="U486" t="s">
        <v>557</v>
      </c>
      <c r="AE486" t="s">
        <v>340</v>
      </c>
      <c r="AJ486" t="s">
        <v>110</v>
      </c>
      <c r="AO486" t="s">
        <v>480</v>
      </c>
      <c r="AY486" t="s">
        <v>482</v>
      </c>
      <c r="BD486" t="s">
        <v>84</v>
      </c>
    </row>
    <row r="487" spans="1:56" x14ac:dyDescent="0.25">
      <c r="A487" t="s">
        <v>260</v>
      </c>
      <c r="F487" t="s">
        <v>125</v>
      </c>
      <c r="K487" t="s">
        <v>279</v>
      </c>
      <c r="P487" t="s">
        <v>156</v>
      </c>
      <c r="U487" t="s">
        <v>418</v>
      </c>
      <c r="AE487" t="s">
        <v>451</v>
      </c>
      <c r="AJ487" t="s">
        <v>255</v>
      </c>
      <c r="AO487" t="s">
        <v>466</v>
      </c>
      <c r="AY487" t="s">
        <v>508</v>
      </c>
      <c r="BD487" t="s">
        <v>410</v>
      </c>
    </row>
    <row r="488" spans="1:56" x14ac:dyDescent="0.25">
      <c r="A488" t="s">
        <v>298</v>
      </c>
      <c r="F488" t="s">
        <v>126</v>
      </c>
      <c r="K488" t="s">
        <v>157</v>
      </c>
      <c r="P488" t="s">
        <v>582</v>
      </c>
      <c r="U488" t="s">
        <v>212</v>
      </c>
      <c r="AE488" t="s">
        <v>212</v>
      </c>
      <c r="AJ488" t="s">
        <v>463</v>
      </c>
      <c r="AO488" t="s">
        <v>481</v>
      </c>
      <c r="AY488" t="s">
        <v>385</v>
      </c>
      <c r="BD488" t="s">
        <v>86</v>
      </c>
    </row>
    <row r="489" spans="1:56" x14ac:dyDescent="0.25">
      <c r="A489" t="s">
        <v>345</v>
      </c>
      <c r="F489" t="s">
        <v>222</v>
      </c>
      <c r="K489" t="s">
        <v>512</v>
      </c>
      <c r="P489" t="s">
        <v>512</v>
      </c>
      <c r="U489" t="s">
        <v>435</v>
      </c>
      <c r="AE489" t="s">
        <v>575</v>
      </c>
      <c r="AJ489" t="s">
        <v>435</v>
      </c>
      <c r="AO489" t="s">
        <v>83</v>
      </c>
      <c r="AY489" t="s">
        <v>443</v>
      </c>
      <c r="BD489" t="s">
        <v>501</v>
      </c>
    </row>
    <row r="490" spans="1:56" x14ac:dyDescent="0.25">
      <c r="A490" t="s">
        <v>320</v>
      </c>
      <c r="F490" t="s">
        <v>261</v>
      </c>
      <c r="K490" t="s">
        <v>447</v>
      </c>
      <c r="P490" t="s">
        <v>336</v>
      </c>
      <c r="U490" t="s">
        <v>114</v>
      </c>
      <c r="AE490" t="s">
        <v>341</v>
      </c>
      <c r="AJ490" t="s">
        <v>436</v>
      </c>
      <c r="AO490" t="s">
        <v>84</v>
      </c>
      <c r="AY490" t="s">
        <v>386</v>
      </c>
      <c r="BD490" t="s">
        <v>237</v>
      </c>
    </row>
    <row r="491" spans="1:56" x14ac:dyDescent="0.25">
      <c r="A491" t="s">
        <v>224</v>
      </c>
      <c r="F491" t="s">
        <v>299</v>
      </c>
      <c r="K491" t="s">
        <v>103</v>
      </c>
      <c r="P491" t="s">
        <v>566</v>
      </c>
      <c r="U491" t="s">
        <v>474</v>
      </c>
      <c r="AE491" t="s">
        <v>317</v>
      </c>
      <c r="AJ491" t="s">
        <v>290</v>
      </c>
      <c r="AO491" t="s">
        <v>85</v>
      </c>
      <c r="AY491" t="s">
        <v>192</v>
      </c>
      <c r="BD491" t="s">
        <v>147</v>
      </c>
    </row>
    <row r="492" spans="1:56" x14ac:dyDescent="0.25">
      <c r="K492" t="s">
        <v>365</v>
      </c>
      <c r="P492" t="s">
        <v>337</v>
      </c>
      <c r="U492" t="s">
        <v>318</v>
      </c>
      <c r="AE492" t="s">
        <v>497</v>
      </c>
      <c r="AJ492" t="s">
        <v>257</v>
      </c>
      <c r="AO492" t="s">
        <v>385</v>
      </c>
      <c r="AY492" t="s">
        <v>457</v>
      </c>
      <c r="BD492" t="s">
        <v>484</v>
      </c>
    </row>
    <row r="493" spans="1:56" x14ac:dyDescent="0.25">
      <c r="A493" t="s">
        <v>346</v>
      </c>
      <c r="F493" t="s">
        <v>650</v>
      </c>
      <c r="K493" t="s">
        <v>393</v>
      </c>
      <c r="P493" t="s">
        <v>206</v>
      </c>
      <c r="U493" t="s">
        <v>292</v>
      </c>
      <c r="AE493" t="s">
        <v>258</v>
      </c>
      <c r="AJ493" t="s">
        <v>258</v>
      </c>
      <c r="AO493" t="s">
        <v>191</v>
      </c>
      <c r="AY493" t="s">
        <v>556</v>
      </c>
      <c r="BD493" t="s">
        <v>194</v>
      </c>
    </row>
    <row r="494" spans="1:56" x14ac:dyDescent="0.25">
      <c r="A494" t="s">
        <v>69</v>
      </c>
      <c r="F494" t="s">
        <v>69</v>
      </c>
      <c r="K494" t="s">
        <v>162</v>
      </c>
      <c r="P494" t="s">
        <v>394</v>
      </c>
      <c r="U494" t="s">
        <v>214</v>
      </c>
      <c r="AE494" t="s">
        <v>214</v>
      </c>
      <c r="AJ494" t="s">
        <v>172</v>
      </c>
      <c r="AO494" t="s">
        <v>576</v>
      </c>
      <c r="AY494" t="s">
        <v>92</v>
      </c>
      <c r="BD494" t="s">
        <v>195</v>
      </c>
    </row>
    <row r="495" spans="1:56" x14ac:dyDescent="0.25">
      <c r="A495" t="s">
        <v>347</v>
      </c>
      <c r="F495" t="s">
        <v>401</v>
      </c>
      <c r="K495" t="s">
        <v>450</v>
      </c>
      <c r="P495" t="s">
        <v>450</v>
      </c>
      <c r="U495" t="s">
        <v>519</v>
      </c>
      <c r="AE495" t="s">
        <v>342</v>
      </c>
      <c r="AJ495" t="s">
        <v>372</v>
      </c>
      <c r="AO495" t="s">
        <v>426</v>
      </c>
      <c r="AY495" t="s">
        <v>361</v>
      </c>
      <c r="BD495" t="s">
        <v>495</v>
      </c>
    </row>
    <row r="496" spans="1:56" x14ac:dyDescent="0.25">
      <c r="A496" t="s">
        <v>263</v>
      </c>
      <c r="F496" t="s">
        <v>226</v>
      </c>
      <c r="K496" t="s">
        <v>434</v>
      </c>
      <c r="P496" t="s">
        <v>286</v>
      </c>
      <c r="U496" t="s">
        <v>294</v>
      </c>
      <c r="AE496" t="s">
        <v>373</v>
      </c>
      <c r="AJ496" t="s">
        <v>173</v>
      </c>
      <c r="AO496" t="s">
        <v>467</v>
      </c>
      <c r="AY496" t="s">
        <v>94</v>
      </c>
      <c r="BD496" t="s">
        <v>197</v>
      </c>
    </row>
    <row r="497" spans="1:56" x14ac:dyDescent="0.25">
      <c r="A497" t="s">
        <v>72</v>
      </c>
      <c r="F497" t="s">
        <v>264</v>
      </c>
      <c r="K497" t="s">
        <v>164</v>
      </c>
      <c r="P497" t="s">
        <v>164</v>
      </c>
      <c r="U497" t="s">
        <v>174</v>
      </c>
      <c r="AE497" t="s">
        <v>216</v>
      </c>
      <c r="AJ497" t="s">
        <v>343</v>
      </c>
      <c r="AO497" t="s">
        <v>494</v>
      </c>
      <c r="AY497" t="s">
        <v>545</v>
      </c>
      <c r="BD497" t="s">
        <v>431</v>
      </c>
    </row>
    <row r="498" spans="1:56" x14ac:dyDescent="0.25">
      <c r="A498" t="s">
        <v>227</v>
      </c>
      <c r="F498" t="s">
        <v>133</v>
      </c>
      <c r="K498" t="s">
        <v>165</v>
      </c>
      <c r="P498" t="s">
        <v>316</v>
      </c>
      <c r="U498" t="s">
        <v>374</v>
      </c>
      <c r="AE498" t="s">
        <v>374</v>
      </c>
      <c r="AJ498" t="s">
        <v>590</v>
      </c>
      <c r="AO498" t="s">
        <v>428</v>
      </c>
      <c r="AY498" t="s">
        <v>331</v>
      </c>
      <c r="BD498" t="s">
        <v>551</v>
      </c>
    </row>
    <row r="499" spans="1:56" x14ac:dyDescent="0.25">
      <c r="A499" t="s">
        <v>74</v>
      </c>
      <c r="F499" t="s">
        <v>228</v>
      </c>
      <c r="K499" t="s">
        <v>255</v>
      </c>
      <c r="P499" t="s">
        <v>451</v>
      </c>
      <c r="U499" t="s">
        <v>296</v>
      </c>
      <c r="AE499" t="s">
        <v>296</v>
      </c>
      <c r="AJ499" t="s">
        <v>123</v>
      </c>
      <c r="AO499" t="s">
        <v>274</v>
      </c>
      <c r="AY499" t="s">
        <v>332</v>
      </c>
      <c r="BD499" t="s">
        <v>388</v>
      </c>
    </row>
    <row r="500" spans="1:56" x14ac:dyDescent="0.25">
      <c r="A500" t="s">
        <v>134</v>
      </c>
      <c r="F500" t="s">
        <v>134</v>
      </c>
      <c r="K500" t="s">
        <v>112</v>
      </c>
      <c r="P500" t="s">
        <v>212</v>
      </c>
      <c r="U500" t="s">
        <v>375</v>
      </c>
      <c r="AE500" t="s">
        <v>375</v>
      </c>
      <c r="AJ500" t="s">
        <v>297</v>
      </c>
      <c r="AO500" t="s">
        <v>151</v>
      </c>
      <c r="AY500" t="s">
        <v>246</v>
      </c>
      <c r="BD500" t="s">
        <v>200</v>
      </c>
    </row>
    <row r="501" spans="1:56" x14ac:dyDescent="0.25">
      <c r="A501" t="s">
        <v>348</v>
      </c>
      <c r="F501" t="s">
        <v>324</v>
      </c>
      <c r="K501" t="s">
        <v>168</v>
      </c>
      <c r="P501" t="s">
        <v>113</v>
      </c>
      <c r="U501" t="s">
        <v>177</v>
      </c>
      <c r="AE501" t="s">
        <v>220</v>
      </c>
      <c r="AJ501" t="s">
        <v>260</v>
      </c>
      <c r="AO501" t="s">
        <v>545</v>
      </c>
      <c r="AY501" t="s">
        <v>247</v>
      </c>
      <c r="BD501" t="s">
        <v>565</v>
      </c>
    </row>
    <row r="502" spans="1:56" x14ac:dyDescent="0.25">
      <c r="A502" t="s">
        <v>349</v>
      </c>
      <c r="F502" t="s">
        <v>382</v>
      </c>
      <c r="K502" t="s">
        <v>114</v>
      </c>
      <c r="P502" t="s">
        <v>169</v>
      </c>
      <c r="U502" t="s">
        <v>221</v>
      </c>
      <c r="AE502" t="s">
        <v>178</v>
      </c>
      <c r="AJ502" t="s">
        <v>221</v>
      </c>
      <c r="AO502" t="s">
        <v>487</v>
      </c>
      <c r="AY502" t="s">
        <v>201</v>
      </c>
      <c r="BD502" t="s">
        <v>446</v>
      </c>
    </row>
    <row r="503" spans="1:56" x14ac:dyDescent="0.25">
      <c r="A503" t="s">
        <v>350</v>
      </c>
      <c r="F503" t="s">
        <v>78</v>
      </c>
      <c r="K503" t="s">
        <v>290</v>
      </c>
      <c r="P503" t="s">
        <v>317</v>
      </c>
      <c r="U503" t="s">
        <v>222</v>
      </c>
      <c r="AE503" t="s">
        <v>514</v>
      </c>
      <c r="AJ503" t="s">
        <v>127</v>
      </c>
      <c r="AO503" t="s">
        <v>97</v>
      </c>
      <c r="AY503" t="s">
        <v>390</v>
      </c>
      <c r="BD503" t="s">
        <v>363</v>
      </c>
    </row>
    <row r="504" spans="1:56" x14ac:dyDescent="0.25">
      <c r="A504" t="s">
        <v>351</v>
      </c>
      <c r="F504" t="s">
        <v>138</v>
      </c>
      <c r="K504" t="s">
        <v>116</v>
      </c>
      <c r="P504" t="s">
        <v>318</v>
      </c>
      <c r="U504" t="s">
        <v>223</v>
      </c>
      <c r="AE504" t="s">
        <v>378</v>
      </c>
      <c r="AJ504" t="s">
        <v>223</v>
      </c>
      <c r="AO504" t="s">
        <v>308</v>
      </c>
      <c r="AY504" t="s">
        <v>249</v>
      </c>
      <c r="BD504" t="s">
        <v>203</v>
      </c>
    </row>
    <row r="505" spans="1:56" x14ac:dyDescent="0.25">
      <c r="A505" t="s">
        <v>352</v>
      </c>
      <c r="F505" t="s">
        <v>303</v>
      </c>
      <c r="K505" t="s">
        <v>117</v>
      </c>
      <c r="P505" t="s">
        <v>292</v>
      </c>
      <c r="U505" t="s">
        <v>299</v>
      </c>
      <c r="AE505" t="s">
        <v>129</v>
      </c>
      <c r="AJ505" t="s">
        <v>299</v>
      </c>
      <c r="AO505" t="s">
        <v>362</v>
      </c>
      <c r="AY505" t="s">
        <v>566</v>
      </c>
      <c r="BD505" t="s">
        <v>566</v>
      </c>
    </row>
    <row r="506" spans="1:56" x14ac:dyDescent="0.25">
      <c r="A506" t="s">
        <v>353</v>
      </c>
      <c r="F506" t="s">
        <v>353</v>
      </c>
      <c r="K506" t="s">
        <v>118</v>
      </c>
      <c r="P506" t="s">
        <v>118</v>
      </c>
      <c r="AO506" t="s">
        <v>201</v>
      </c>
      <c r="AY506" t="s">
        <v>104</v>
      </c>
      <c r="BD506" t="s">
        <v>564</v>
      </c>
    </row>
    <row r="507" spans="1:56" x14ac:dyDescent="0.25">
      <c r="A507" t="s">
        <v>354</v>
      </c>
      <c r="F507" t="s">
        <v>141</v>
      </c>
      <c r="K507" t="s">
        <v>342</v>
      </c>
      <c r="P507" t="s">
        <v>259</v>
      </c>
      <c r="AO507" t="s">
        <v>202</v>
      </c>
      <c r="AY507" t="s">
        <v>206</v>
      </c>
      <c r="BD507" t="s">
        <v>311</v>
      </c>
    </row>
    <row r="508" spans="1:56" x14ac:dyDescent="0.25">
      <c r="A508" t="s">
        <v>355</v>
      </c>
      <c r="F508" t="s">
        <v>83</v>
      </c>
      <c r="K508" t="s">
        <v>294</v>
      </c>
      <c r="P508" t="s">
        <v>373</v>
      </c>
      <c r="AO508" t="s">
        <v>336</v>
      </c>
      <c r="AY508" t="s">
        <v>162</v>
      </c>
      <c r="BD508" t="s">
        <v>367</v>
      </c>
    </row>
    <row r="509" spans="1:56" x14ac:dyDescent="0.25">
      <c r="A509" t="s">
        <v>84</v>
      </c>
      <c r="F509" t="s">
        <v>442</v>
      </c>
      <c r="K509" t="s">
        <v>513</v>
      </c>
      <c r="P509" t="s">
        <v>540</v>
      </c>
      <c r="AO509" t="s">
        <v>587</v>
      </c>
      <c r="AY509" t="s">
        <v>450</v>
      </c>
      <c r="BD509" t="s">
        <v>395</v>
      </c>
    </row>
    <row r="510" spans="1:56" x14ac:dyDescent="0.25">
      <c r="A510" t="s">
        <v>85</v>
      </c>
      <c r="F510" t="s">
        <v>521</v>
      </c>
      <c r="K510" t="s">
        <v>374</v>
      </c>
      <c r="P510" t="s">
        <v>122</v>
      </c>
      <c r="AO510" t="s">
        <v>310</v>
      </c>
      <c r="AY510" t="s">
        <v>396</v>
      </c>
      <c r="BD510" t="s">
        <v>369</v>
      </c>
    </row>
    <row r="511" spans="1:56" x14ac:dyDescent="0.25">
      <c r="A511" t="s">
        <v>356</v>
      </c>
      <c r="F511" t="s">
        <v>425</v>
      </c>
      <c r="K511" t="s">
        <v>296</v>
      </c>
      <c r="P511" t="s">
        <v>296</v>
      </c>
      <c r="AO511" t="s">
        <v>366</v>
      </c>
      <c r="AY511" t="s">
        <v>109</v>
      </c>
      <c r="BD511" t="s">
        <v>209</v>
      </c>
    </row>
    <row r="512" spans="1:56" x14ac:dyDescent="0.25">
      <c r="A512" t="s">
        <v>357</v>
      </c>
      <c r="F512" t="s">
        <v>272</v>
      </c>
      <c r="K512" t="s">
        <v>219</v>
      </c>
      <c r="P512" t="s">
        <v>537</v>
      </c>
      <c r="AO512" t="s">
        <v>394</v>
      </c>
      <c r="AY512" t="s">
        <v>165</v>
      </c>
      <c r="BD512" t="s">
        <v>473</v>
      </c>
    </row>
    <row r="513" spans="1:56" x14ac:dyDescent="0.25">
      <c r="A513" t="s">
        <v>305</v>
      </c>
      <c r="F513" t="s">
        <v>386</v>
      </c>
      <c r="K513" t="s">
        <v>376</v>
      </c>
      <c r="P513" t="s">
        <v>260</v>
      </c>
      <c r="AO513" t="s">
        <v>285</v>
      </c>
      <c r="AY513" t="s">
        <v>211</v>
      </c>
      <c r="BD513" t="s">
        <v>418</v>
      </c>
    </row>
    <row r="514" spans="1:56" x14ac:dyDescent="0.25">
      <c r="A514" t="s">
        <v>358</v>
      </c>
      <c r="F514" t="s">
        <v>358</v>
      </c>
      <c r="K514" t="s">
        <v>178</v>
      </c>
      <c r="P514" t="s">
        <v>298</v>
      </c>
      <c r="AO514" t="s">
        <v>525</v>
      </c>
      <c r="AY514" t="s">
        <v>112</v>
      </c>
      <c r="BD514" t="s">
        <v>112</v>
      </c>
    </row>
    <row r="515" spans="1:56" x14ac:dyDescent="0.25">
      <c r="A515" t="s">
        <v>359</v>
      </c>
      <c r="F515" t="s">
        <v>467</v>
      </c>
      <c r="K515" t="s">
        <v>514</v>
      </c>
      <c r="P515" t="s">
        <v>399</v>
      </c>
      <c r="AO515" t="s">
        <v>315</v>
      </c>
      <c r="AY515" t="s">
        <v>168</v>
      </c>
      <c r="BD515" t="s">
        <v>168</v>
      </c>
    </row>
    <row r="516" spans="1:56" x14ac:dyDescent="0.25">
      <c r="A516" t="s">
        <v>91</v>
      </c>
      <c r="F516" t="s">
        <v>91</v>
      </c>
      <c r="K516" t="s">
        <v>128</v>
      </c>
      <c r="P516" t="s">
        <v>128</v>
      </c>
      <c r="AO516" t="s">
        <v>316</v>
      </c>
      <c r="AY516" t="s">
        <v>169</v>
      </c>
      <c r="BD516" t="s">
        <v>436</v>
      </c>
    </row>
    <row r="517" spans="1:56" x14ac:dyDescent="0.25">
      <c r="A517" t="s">
        <v>360</v>
      </c>
      <c r="F517" t="s">
        <v>195</v>
      </c>
      <c r="K517" t="s">
        <v>477</v>
      </c>
      <c r="P517" t="s">
        <v>299</v>
      </c>
      <c r="AO517" t="s">
        <v>418</v>
      </c>
      <c r="AY517" t="s">
        <v>290</v>
      </c>
      <c r="BD517" t="s">
        <v>419</v>
      </c>
    </row>
    <row r="518" spans="1:56" x14ac:dyDescent="0.25">
      <c r="A518" t="s">
        <v>361</v>
      </c>
      <c r="F518" t="s">
        <v>495</v>
      </c>
      <c r="AO518" t="s">
        <v>212</v>
      </c>
      <c r="AY518" t="s">
        <v>171</v>
      </c>
      <c r="BD518" t="s">
        <v>291</v>
      </c>
    </row>
    <row r="519" spans="1:56" x14ac:dyDescent="0.25">
      <c r="A519" t="s">
        <v>197</v>
      </c>
      <c r="F519" t="s">
        <v>243</v>
      </c>
      <c r="K519" t="s">
        <v>379</v>
      </c>
      <c r="P519" t="s">
        <v>651</v>
      </c>
      <c r="AO519" t="s">
        <v>506</v>
      </c>
      <c r="AY519" t="s">
        <v>117</v>
      </c>
      <c r="BD519" t="s">
        <v>371</v>
      </c>
    </row>
    <row r="520" spans="1:56" x14ac:dyDescent="0.25">
      <c r="A520" t="s">
        <v>244</v>
      </c>
      <c r="F520" t="s">
        <v>152</v>
      </c>
      <c r="K520" t="s">
        <v>182</v>
      </c>
      <c r="P520" t="s">
        <v>69</v>
      </c>
      <c r="AE520" t="s">
        <v>379</v>
      </c>
      <c r="AJ520" t="s">
        <v>650</v>
      </c>
      <c r="AO520" t="s">
        <v>436</v>
      </c>
      <c r="AY520" t="s">
        <v>172</v>
      </c>
      <c r="BD520" t="s">
        <v>583</v>
      </c>
    </row>
    <row r="521" spans="1:56" x14ac:dyDescent="0.25">
      <c r="A521" t="s">
        <v>96</v>
      </c>
      <c r="F521" t="s">
        <v>487</v>
      </c>
      <c r="K521" t="s">
        <v>301</v>
      </c>
      <c r="P521" t="s">
        <v>132</v>
      </c>
      <c r="U521" t="s">
        <v>181</v>
      </c>
      <c r="AE521" t="s">
        <v>69</v>
      </c>
      <c r="AJ521" t="s">
        <v>69</v>
      </c>
      <c r="AO521" t="s">
        <v>474</v>
      </c>
      <c r="AY521" t="s">
        <v>293</v>
      </c>
      <c r="BD521" t="s">
        <v>119</v>
      </c>
    </row>
    <row r="522" spans="1:56" x14ac:dyDescent="0.25">
      <c r="A522" t="s">
        <v>277</v>
      </c>
      <c r="F522" t="s">
        <v>414</v>
      </c>
      <c r="K522" t="s">
        <v>380</v>
      </c>
      <c r="P522" t="s">
        <v>420</v>
      </c>
      <c r="U522" t="s">
        <v>182</v>
      </c>
      <c r="AE522" t="s">
        <v>70</v>
      </c>
      <c r="AJ522" t="s">
        <v>301</v>
      </c>
      <c r="AO522" t="s">
        <v>291</v>
      </c>
      <c r="AY522" t="s">
        <v>120</v>
      </c>
      <c r="BD522" t="s">
        <v>294</v>
      </c>
    </row>
    <row r="523" spans="1:56" x14ac:dyDescent="0.25">
      <c r="A523" t="s">
        <v>278</v>
      </c>
      <c r="F523" t="s">
        <v>246</v>
      </c>
      <c r="K523" t="s">
        <v>72</v>
      </c>
      <c r="P523" t="s">
        <v>264</v>
      </c>
      <c r="U523" t="s">
        <v>70</v>
      </c>
      <c r="AE523" t="s">
        <v>226</v>
      </c>
      <c r="AJ523" t="s">
        <v>71</v>
      </c>
      <c r="AO523" t="s">
        <v>292</v>
      </c>
      <c r="AY523" t="s">
        <v>121</v>
      </c>
      <c r="BD523" t="s">
        <v>513</v>
      </c>
    </row>
    <row r="524" spans="1:56" x14ac:dyDescent="0.25">
      <c r="A524" t="s">
        <v>362</v>
      </c>
      <c r="F524" t="s">
        <v>309</v>
      </c>
      <c r="K524" t="s">
        <v>227</v>
      </c>
      <c r="P524" t="s">
        <v>133</v>
      </c>
      <c r="U524" t="s">
        <v>71</v>
      </c>
      <c r="AE524" t="s">
        <v>264</v>
      </c>
      <c r="AJ524" t="s">
        <v>323</v>
      </c>
      <c r="AO524" t="s">
        <v>118</v>
      </c>
      <c r="AY524" t="s">
        <v>374</v>
      </c>
      <c r="BD524" t="s">
        <v>122</v>
      </c>
    </row>
    <row r="525" spans="1:56" x14ac:dyDescent="0.25">
      <c r="A525" t="s">
        <v>280</v>
      </c>
      <c r="F525" t="s">
        <v>201</v>
      </c>
      <c r="K525" t="s">
        <v>228</v>
      </c>
      <c r="P525" t="s">
        <v>183</v>
      </c>
      <c r="U525" t="s">
        <v>593</v>
      </c>
      <c r="AE525" t="s">
        <v>73</v>
      </c>
      <c r="AJ525" t="s">
        <v>227</v>
      </c>
      <c r="AO525" t="s">
        <v>259</v>
      </c>
      <c r="AY525" t="s">
        <v>218</v>
      </c>
      <c r="BD525" t="s">
        <v>175</v>
      </c>
    </row>
    <row r="526" spans="1:56" x14ac:dyDescent="0.25">
      <c r="A526" t="s">
        <v>363</v>
      </c>
      <c r="F526" t="s">
        <v>101</v>
      </c>
      <c r="K526" t="s">
        <v>229</v>
      </c>
      <c r="P526" t="s">
        <v>402</v>
      </c>
      <c r="U526" t="s">
        <v>453</v>
      </c>
      <c r="AE526" t="s">
        <v>74</v>
      </c>
      <c r="AJ526" t="s">
        <v>183</v>
      </c>
      <c r="AO526" t="s">
        <v>294</v>
      </c>
      <c r="AY526" t="s">
        <v>375</v>
      </c>
      <c r="BD526" t="s">
        <v>537</v>
      </c>
    </row>
    <row r="527" spans="1:56" x14ac:dyDescent="0.25">
      <c r="A527" t="s">
        <v>203</v>
      </c>
      <c r="F527" t="s">
        <v>577</v>
      </c>
      <c r="K527" t="s">
        <v>135</v>
      </c>
      <c r="P527" t="s">
        <v>184</v>
      </c>
      <c r="U527" t="s">
        <v>228</v>
      </c>
      <c r="AE527" t="s">
        <v>402</v>
      </c>
      <c r="AJ527" t="s">
        <v>229</v>
      </c>
      <c r="AO527" t="s">
        <v>540</v>
      </c>
      <c r="AY527" t="s">
        <v>475</v>
      </c>
      <c r="BD527" t="s">
        <v>475</v>
      </c>
    </row>
    <row r="528" spans="1:56" x14ac:dyDescent="0.25">
      <c r="A528" t="s">
        <v>364</v>
      </c>
      <c r="F528" t="s">
        <v>566</v>
      </c>
      <c r="K528" t="s">
        <v>421</v>
      </c>
      <c r="P528" t="s">
        <v>349</v>
      </c>
      <c r="U528" t="s">
        <v>402</v>
      </c>
      <c r="AE528" t="s">
        <v>184</v>
      </c>
      <c r="AJ528" t="s">
        <v>440</v>
      </c>
      <c r="AO528" t="s">
        <v>217</v>
      </c>
      <c r="AY528" t="s">
        <v>126</v>
      </c>
      <c r="BD528" t="s">
        <v>221</v>
      </c>
    </row>
    <row r="529" spans="1:56" x14ac:dyDescent="0.25">
      <c r="A529" t="s">
        <v>365</v>
      </c>
      <c r="F529" t="s">
        <v>282</v>
      </c>
      <c r="K529" t="s">
        <v>350</v>
      </c>
      <c r="P529" t="s">
        <v>230</v>
      </c>
      <c r="U529" t="s">
        <v>563</v>
      </c>
      <c r="AE529" t="s">
        <v>555</v>
      </c>
      <c r="AJ529" t="s">
        <v>421</v>
      </c>
      <c r="AO529" t="s">
        <v>296</v>
      </c>
      <c r="AY529" t="s">
        <v>127</v>
      </c>
      <c r="BD529" t="s">
        <v>127</v>
      </c>
    </row>
    <row r="530" spans="1:56" x14ac:dyDescent="0.25">
      <c r="A530" t="s">
        <v>366</v>
      </c>
      <c r="F530" t="s">
        <v>449</v>
      </c>
      <c r="K530" t="s">
        <v>267</v>
      </c>
      <c r="P530" t="s">
        <v>541</v>
      </c>
      <c r="U530" t="s">
        <v>382</v>
      </c>
      <c r="AE530" t="s">
        <v>533</v>
      </c>
      <c r="AJ530" t="s">
        <v>422</v>
      </c>
      <c r="AO530" t="s">
        <v>319</v>
      </c>
      <c r="AY530" t="s">
        <v>476</v>
      </c>
      <c r="BD530" t="s">
        <v>320</v>
      </c>
    </row>
    <row r="531" spans="1:56" x14ac:dyDescent="0.25">
      <c r="A531" t="s">
        <v>367</v>
      </c>
      <c r="F531" t="s">
        <v>312</v>
      </c>
      <c r="K531" t="s">
        <v>268</v>
      </c>
      <c r="P531" t="s">
        <v>231</v>
      </c>
      <c r="U531" t="s">
        <v>78</v>
      </c>
      <c r="AE531" t="s">
        <v>187</v>
      </c>
      <c r="AJ531" t="s">
        <v>138</v>
      </c>
      <c r="AO531" t="s">
        <v>260</v>
      </c>
      <c r="AY531" t="s">
        <v>129</v>
      </c>
      <c r="BD531" t="s">
        <v>129</v>
      </c>
    </row>
    <row r="532" spans="1:56" x14ac:dyDescent="0.25">
      <c r="A532" t="s">
        <v>368</v>
      </c>
      <c r="F532" t="s">
        <v>313</v>
      </c>
      <c r="K532" t="s">
        <v>516</v>
      </c>
      <c r="P532" t="s">
        <v>543</v>
      </c>
      <c r="U532" t="s">
        <v>351</v>
      </c>
      <c r="AE532" t="s">
        <v>303</v>
      </c>
      <c r="AJ532" t="s">
        <v>480</v>
      </c>
      <c r="AO532" t="s">
        <v>298</v>
      </c>
    </row>
    <row r="533" spans="1:56" x14ac:dyDescent="0.25">
      <c r="A533" t="s">
        <v>369</v>
      </c>
      <c r="F533" t="s">
        <v>369</v>
      </c>
      <c r="K533" t="s">
        <v>269</v>
      </c>
      <c r="P533" t="s">
        <v>189</v>
      </c>
      <c r="U533" t="s">
        <v>567</v>
      </c>
      <c r="AE533" t="s">
        <v>353</v>
      </c>
      <c r="AJ533" t="s">
        <v>81</v>
      </c>
      <c r="AO533" t="s">
        <v>514</v>
      </c>
    </row>
    <row r="534" spans="1:56" x14ac:dyDescent="0.25">
      <c r="A534" t="s">
        <v>370</v>
      </c>
      <c r="F534" t="s">
        <v>164</v>
      </c>
      <c r="K534" t="s">
        <v>454</v>
      </c>
      <c r="P534" t="s">
        <v>383</v>
      </c>
      <c r="U534" t="s">
        <v>232</v>
      </c>
      <c r="AE534" t="s">
        <v>423</v>
      </c>
      <c r="AJ534" t="s">
        <v>407</v>
      </c>
      <c r="AO534" t="s">
        <v>320</v>
      </c>
    </row>
    <row r="535" spans="1:56" x14ac:dyDescent="0.25">
      <c r="A535" t="s">
        <v>210</v>
      </c>
      <c r="F535" t="s">
        <v>110</v>
      </c>
      <c r="K535" t="s">
        <v>424</v>
      </c>
      <c r="P535" t="s">
        <v>442</v>
      </c>
      <c r="U535" t="s">
        <v>269</v>
      </c>
      <c r="AE535" t="s">
        <v>520</v>
      </c>
      <c r="AJ535" t="s">
        <v>499</v>
      </c>
      <c r="AO535" t="s">
        <v>129</v>
      </c>
    </row>
    <row r="536" spans="1:56" x14ac:dyDescent="0.25">
      <c r="A536" t="s">
        <v>166</v>
      </c>
      <c r="F536" t="s">
        <v>451</v>
      </c>
      <c r="K536" t="s">
        <v>517</v>
      </c>
      <c r="P536" t="s">
        <v>521</v>
      </c>
      <c r="U536" t="s">
        <v>499</v>
      </c>
      <c r="AE536" t="s">
        <v>142</v>
      </c>
      <c r="AJ536" t="s">
        <v>409</v>
      </c>
    </row>
    <row r="537" spans="1:56" x14ac:dyDescent="0.25">
      <c r="A537" t="s">
        <v>256</v>
      </c>
      <c r="F537" t="s">
        <v>532</v>
      </c>
      <c r="K537" t="s">
        <v>271</v>
      </c>
      <c r="P537" t="s">
        <v>356</v>
      </c>
      <c r="U537" t="s">
        <v>409</v>
      </c>
      <c r="AE537" t="s">
        <v>143</v>
      </c>
      <c r="AJ537" t="s">
        <v>500</v>
      </c>
      <c r="AO537" t="s">
        <v>346</v>
      </c>
    </row>
    <row r="538" spans="1:56" x14ac:dyDescent="0.25">
      <c r="A538" t="s">
        <v>289</v>
      </c>
      <c r="F538" t="s">
        <v>496</v>
      </c>
      <c r="K538" t="s">
        <v>145</v>
      </c>
      <c r="P538" t="s">
        <v>443</v>
      </c>
      <c r="U538" t="s">
        <v>521</v>
      </c>
      <c r="AE538" t="s">
        <v>356</v>
      </c>
      <c r="AJ538" t="s">
        <v>385</v>
      </c>
      <c r="AO538" t="s">
        <v>69</v>
      </c>
    </row>
    <row r="539" spans="1:56" x14ac:dyDescent="0.25">
      <c r="A539" t="s">
        <v>114</v>
      </c>
      <c r="F539" t="s">
        <v>114</v>
      </c>
      <c r="K539" t="s">
        <v>88</v>
      </c>
      <c r="P539" t="s">
        <v>483</v>
      </c>
      <c r="U539" t="s">
        <v>356</v>
      </c>
      <c r="AE539" t="s">
        <v>145</v>
      </c>
      <c r="AJ539" t="s">
        <v>272</v>
      </c>
      <c r="AO539" t="s">
        <v>347</v>
      </c>
    </row>
    <row r="540" spans="1:56" x14ac:dyDescent="0.25">
      <c r="A540" t="s">
        <v>290</v>
      </c>
      <c r="F540" t="s">
        <v>317</v>
      </c>
      <c r="K540" t="s">
        <v>426</v>
      </c>
      <c r="P540" t="s">
        <v>147</v>
      </c>
      <c r="U540" t="s">
        <v>191</v>
      </c>
      <c r="AE540" t="s">
        <v>576</v>
      </c>
      <c r="AJ540" t="s">
        <v>146</v>
      </c>
      <c r="AO540" t="s">
        <v>71</v>
      </c>
    </row>
    <row r="541" spans="1:56" x14ac:dyDescent="0.25">
      <c r="A541" t="s">
        <v>171</v>
      </c>
      <c r="F541" t="s">
        <v>318</v>
      </c>
      <c r="K541" t="s">
        <v>359</v>
      </c>
      <c r="P541" t="s">
        <v>273</v>
      </c>
      <c r="U541" t="s">
        <v>530</v>
      </c>
      <c r="AE541" t="s">
        <v>89</v>
      </c>
      <c r="AJ541" t="s">
        <v>412</v>
      </c>
      <c r="AO541" t="s">
        <v>264</v>
      </c>
    </row>
    <row r="542" spans="1:56" x14ac:dyDescent="0.25">
      <c r="A542" t="s">
        <v>371</v>
      </c>
      <c r="F542" t="s">
        <v>371</v>
      </c>
      <c r="K542" t="s">
        <v>240</v>
      </c>
      <c r="P542" t="s">
        <v>427</v>
      </c>
      <c r="U542" t="s">
        <v>522</v>
      </c>
      <c r="AE542" t="s">
        <v>484</v>
      </c>
      <c r="AJ542" t="s">
        <v>457</v>
      </c>
      <c r="AO542" t="s">
        <v>453</v>
      </c>
    </row>
    <row r="543" spans="1:56" x14ac:dyDescent="0.25">
      <c r="A543" t="s">
        <v>118</v>
      </c>
      <c r="F543" t="s">
        <v>214</v>
      </c>
      <c r="K543" t="s">
        <v>445</v>
      </c>
      <c r="P543" t="s">
        <v>445</v>
      </c>
      <c r="U543" t="s">
        <v>273</v>
      </c>
      <c r="AE543" t="s">
        <v>194</v>
      </c>
      <c r="AJ543" t="s">
        <v>194</v>
      </c>
      <c r="AO543" t="s">
        <v>228</v>
      </c>
    </row>
    <row r="544" spans="1:56" x14ac:dyDescent="0.25">
      <c r="A544" t="s">
        <v>372</v>
      </c>
      <c r="F544" t="s">
        <v>215</v>
      </c>
      <c r="K544" t="s">
        <v>361</v>
      </c>
      <c r="P544" t="s">
        <v>361</v>
      </c>
      <c r="U544" t="s">
        <v>194</v>
      </c>
      <c r="AE544" t="s">
        <v>330</v>
      </c>
      <c r="AJ544" t="s">
        <v>241</v>
      </c>
      <c r="AO544" t="s">
        <v>134</v>
      </c>
    </row>
    <row r="545" spans="1:51" x14ac:dyDescent="0.25">
      <c r="A545" t="s">
        <v>373</v>
      </c>
      <c r="F545" t="s">
        <v>120</v>
      </c>
      <c r="K545" t="s">
        <v>485</v>
      </c>
      <c r="P545" t="s">
        <v>243</v>
      </c>
      <c r="U545" t="s">
        <v>510</v>
      </c>
      <c r="AE545" t="s">
        <v>429</v>
      </c>
      <c r="AJ545" t="s">
        <v>93</v>
      </c>
      <c r="AO545" t="s">
        <v>135</v>
      </c>
    </row>
    <row r="546" spans="1:51" x14ac:dyDescent="0.25">
      <c r="A546" t="s">
        <v>121</v>
      </c>
      <c r="F546" t="s">
        <v>343</v>
      </c>
      <c r="K546" t="s">
        <v>458</v>
      </c>
      <c r="P546" t="s">
        <v>95</v>
      </c>
      <c r="U546" t="s">
        <v>242</v>
      </c>
      <c r="AE546" t="s">
        <v>547</v>
      </c>
      <c r="AJ546" t="s">
        <v>430</v>
      </c>
      <c r="AO546" t="s">
        <v>185</v>
      </c>
    </row>
    <row r="547" spans="1:51" x14ac:dyDescent="0.25">
      <c r="A547" t="s">
        <v>374</v>
      </c>
      <c r="F547" t="s">
        <v>122</v>
      </c>
      <c r="K547" t="s">
        <v>245</v>
      </c>
      <c r="P547" t="s">
        <v>524</v>
      </c>
      <c r="U547" t="s">
        <v>469</v>
      </c>
      <c r="AE547" t="s">
        <v>458</v>
      </c>
      <c r="AJ547" t="s">
        <v>152</v>
      </c>
      <c r="AO547" t="s">
        <v>422</v>
      </c>
    </row>
    <row r="548" spans="1:51" x14ac:dyDescent="0.25">
      <c r="A548" t="s">
        <v>123</v>
      </c>
      <c r="F548" t="s">
        <v>296</v>
      </c>
      <c r="K548" t="s">
        <v>518</v>
      </c>
      <c r="P548" t="s">
        <v>277</v>
      </c>
      <c r="U548" t="s">
        <v>244</v>
      </c>
      <c r="AE548" t="s">
        <v>153</v>
      </c>
      <c r="AJ548" t="s">
        <v>551</v>
      </c>
      <c r="AO548" t="s">
        <v>541</v>
      </c>
    </row>
    <row r="549" spans="1:51" x14ac:dyDescent="0.25">
      <c r="A549" t="s">
        <v>375</v>
      </c>
      <c r="F549" t="s">
        <v>319</v>
      </c>
      <c r="K549" t="s">
        <v>155</v>
      </c>
      <c r="P549" t="s">
        <v>308</v>
      </c>
      <c r="U549" t="s">
        <v>551</v>
      </c>
      <c r="AE549" t="s">
        <v>388</v>
      </c>
      <c r="AJ549" t="s">
        <v>277</v>
      </c>
      <c r="AO549" t="s">
        <v>507</v>
      </c>
    </row>
    <row r="550" spans="1:51" x14ac:dyDescent="0.25">
      <c r="A550" t="s">
        <v>376</v>
      </c>
      <c r="F550" t="s">
        <v>260</v>
      </c>
      <c r="K550" t="s">
        <v>99</v>
      </c>
      <c r="P550" t="s">
        <v>585</v>
      </c>
      <c r="U550" t="s">
        <v>277</v>
      </c>
      <c r="AE550" t="s">
        <v>539</v>
      </c>
      <c r="AJ550" t="s">
        <v>98</v>
      </c>
      <c r="AO550" t="s">
        <v>441</v>
      </c>
    </row>
    <row r="551" spans="1:51" x14ac:dyDescent="0.25">
      <c r="A551" t="s">
        <v>221</v>
      </c>
      <c r="F551" t="s">
        <v>298</v>
      </c>
      <c r="K551" t="s">
        <v>334</v>
      </c>
      <c r="P551" t="s">
        <v>280</v>
      </c>
      <c r="U551" t="s">
        <v>489</v>
      </c>
      <c r="AE551" t="s">
        <v>279</v>
      </c>
      <c r="AJ551" t="s">
        <v>565</v>
      </c>
      <c r="AO551" t="s">
        <v>481</v>
      </c>
    </row>
    <row r="552" spans="1:51" x14ac:dyDescent="0.25">
      <c r="A552" t="s">
        <v>377</v>
      </c>
      <c r="F552" t="s">
        <v>514</v>
      </c>
      <c r="K552" t="s">
        <v>335</v>
      </c>
      <c r="P552" t="s">
        <v>390</v>
      </c>
      <c r="U552" t="s">
        <v>460</v>
      </c>
      <c r="AE552" t="s">
        <v>334</v>
      </c>
      <c r="AJ552" t="s">
        <v>201</v>
      </c>
      <c r="AO552" t="s">
        <v>520</v>
      </c>
    </row>
    <row r="553" spans="1:51" x14ac:dyDescent="0.25">
      <c r="A553" t="s">
        <v>378</v>
      </c>
      <c r="F553" t="s">
        <v>261</v>
      </c>
      <c r="K553" t="s">
        <v>249</v>
      </c>
      <c r="P553" t="s">
        <v>531</v>
      </c>
      <c r="U553" t="s">
        <v>157</v>
      </c>
      <c r="AE553" t="s">
        <v>512</v>
      </c>
      <c r="AJ553" t="s">
        <v>470</v>
      </c>
      <c r="AO553" t="s">
        <v>142</v>
      </c>
    </row>
    <row r="554" spans="1:51" x14ac:dyDescent="0.25">
      <c r="A554" t="s">
        <v>129</v>
      </c>
      <c r="F554" t="s">
        <v>299</v>
      </c>
      <c r="K554" t="s">
        <v>392</v>
      </c>
      <c r="P554" t="s">
        <v>587</v>
      </c>
      <c r="U554" t="s">
        <v>335</v>
      </c>
      <c r="AE554" t="s">
        <v>531</v>
      </c>
      <c r="AJ554" t="s">
        <v>577</v>
      </c>
      <c r="AO554" t="s">
        <v>235</v>
      </c>
    </row>
    <row r="555" spans="1:51" x14ac:dyDescent="0.25">
      <c r="K555" t="s">
        <v>282</v>
      </c>
      <c r="P555" t="s">
        <v>416</v>
      </c>
      <c r="U555" t="s">
        <v>391</v>
      </c>
      <c r="AE555" t="s">
        <v>364</v>
      </c>
      <c r="AJ555" t="s">
        <v>204</v>
      </c>
      <c r="AO555" t="s">
        <v>385</v>
      </c>
    </row>
    <row r="556" spans="1:51" x14ac:dyDescent="0.25">
      <c r="A556" t="s">
        <v>379</v>
      </c>
      <c r="F556" t="s">
        <v>651</v>
      </c>
      <c r="K556" t="s">
        <v>449</v>
      </c>
      <c r="P556" t="s">
        <v>393</v>
      </c>
      <c r="U556" t="s">
        <v>281</v>
      </c>
      <c r="AE556" t="s">
        <v>282</v>
      </c>
      <c r="AJ556" t="s">
        <v>564</v>
      </c>
      <c r="AO556" t="s">
        <v>443</v>
      </c>
    </row>
    <row r="557" spans="1:51" x14ac:dyDescent="0.25">
      <c r="A557" t="s">
        <v>69</v>
      </c>
      <c r="F557" t="s">
        <v>69</v>
      </c>
      <c r="K557" t="s">
        <v>312</v>
      </c>
      <c r="P557" t="s">
        <v>207</v>
      </c>
      <c r="U557" t="s">
        <v>337</v>
      </c>
      <c r="AE557" t="s">
        <v>471</v>
      </c>
      <c r="AJ557" t="s">
        <v>393</v>
      </c>
      <c r="AO557" t="s">
        <v>386</v>
      </c>
    </row>
    <row r="558" spans="1:51" x14ac:dyDescent="0.25">
      <c r="A558" t="s">
        <v>301</v>
      </c>
      <c r="F558" t="s">
        <v>464</v>
      </c>
      <c r="K558" t="s">
        <v>208</v>
      </c>
      <c r="P558" t="s">
        <v>208</v>
      </c>
      <c r="U558" t="s">
        <v>503</v>
      </c>
      <c r="AE558" t="s">
        <v>251</v>
      </c>
      <c r="AJ558" t="s">
        <v>162</v>
      </c>
      <c r="AO558" t="s">
        <v>412</v>
      </c>
    </row>
    <row r="559" spans="1:51" x14ac:dyDescent="0.25">
      <c r="A559" t="s">
        <v>380</v>
      </c>
      <c r="F559" t="s">
        <v>592</v>
      </c>
      <c r="K559" t="s">
        <v>314</v>
      </c>
      <c r="P559" t="s">
        <v>417</v>
      </c>
      <c r="U559" t="s">
        <v>251</v>
      </c>
      <c r="AE559" t="s">
        <v>285</v>
      </c>
      <c r="AJ559" t="s">
        <v>338</v>
      </c>
      <c r="AO559" t="s">
        <v>273</v>
      </c>
      <c r="AY559" t="s">
        <v>400</v>
      </c>
    </row>
    <row r="560" spans="1:51" x14ac:dyDescent="0.25">
      <c r="A560" t="s">
        <v>264</v>
      </c>
      <c r="F560" t="s">
        <v>264</v>
      </c>
      <c r="K560" t="s">
        <v>209</v>
      </c>
      <c r="P560" t="s">
        <v>339</v>
      </c>
      <c r="U560" t="s">
        <v>313</v>
      </c>
      <c r="AE560" t="s">
        <v>525</v>
      </c>
      <c r="AJ560" t="s">
        <v>546</v>
      </c>
      <c r="AO560" t="s">
        <v>91</v>
      </c>
      <c r="AY560" t="s">
        <v>69</v>
      </c>
    </row>
    <row r="561" spans="1:51" x14ac:dyDescent="0.25">
      <c r="A561" t="s">
        <v>227</v>
      </c>
      <c r="F561" t="s">
        <v>73</v>
      </c>
      <c r="K561" t="s">
        <v>473</v>
      </c>
      <c r="P561" t="s">
        <v>287</v>
      </c>
      <c r="U561" t="s">
        <v>525</v>
      </c>
      <c r="AE561" t="s">
        <v>370</v>
      </c>
      <c r="AJ561" t="s">
        <v>490</v>
      </c>
      <c r="AO561" t="s">
        <v>510</v>
      </c>
      <c r="AY561" t="s">
        <v>464</v>
      </c>
    </row>
    <row r="562" spans="1:51" x14ac:dyDescent="0.25">
      <c r="A562" t="s">
        <v>183</v>
      </c>
      <c r="F562" t="s">
        <v>265</v>
      </c>
      <c r="K562" t="s">
        <v>166</v>
      </c>
      <c r="P562" t="s">
        <v>111</v>
      </c>
      <c r="U562" t="s">
        <v>253</v>
      </c>
      <c r="AE562" t="s">
        <v>287</v>
      </c>
      <c r="AJ562" t="s">
        <v>210</v>
      </c>
      <c r="AO562" t="s">
        <v>93</v>
      </c>
      <c r="AY562" t="s">
        <v>592</v>
      </c>
    </row>
    <row r="563" spans="1:51" x14ac:dyDescent="0.25">
      <c r="A563" t="s">
        <v>134</v>
      </c>
      <c r="F563" t="s">
        <v>402</v>
      </c>
      <c r="K563" t="s">
        <v>212</v>
      </c>
      <c r="P563" t="s">
        <v>570</v>
      </c>
      <c r="U563" t="s">
        <v>210</v>
      </c>
      <c r="AE563" t="s">
        <v>554</v>
      </c>
      <c r="AJ563" t="s">
        <v>554</v>
      </c>
      <c r="AO563" t="s">
        <v>535</v>
      </c>
      <c r="AY563" t="s">
        <v>72</v>
      </c>
    </row>
    <row r="564" spans="1:51" x14ac:dyDescent="0.25">
      <c r="A564" t="s">
        <v>381</v>
      </c>
      <c r="F564" t="s">
        <v>324</v>
      </c>
      <c r="K564" t="s">
        <v>289</v>
      </c>
      <c r="P564" t="s">
        <v>506</v>
      </c>
      <c r="U564" t="s">
        <v>418</v>
      </c>
      <c r="AE564" t="s">
        <v>167</v>
      </c>
      <c r="AJ564" t="s">
        <v>570</v>
      </c>
      <c r="AO564" t="s">
        <v>486</v>
      </c>
      <c r="AY564" t="s">
        <v>453</v>
      </c>
    </row>
    <row r="565" spans="1:51" x14ac:dyDescent="0.25">
      <c r="A565" t="s">
        <v>382</v>
      </c>
      <c r="F565" t="s">
        <v>403</v>
      </c>
      <c r="K565" t="s">
        <v>169</v>
      </c>
      <c r="P565" t="s">
        <v>341</v>
      </c>
      <c r="U565" t="s">
        <v>570</v>
      </c>
      <c r="AE565" t="s">
        <v>168</v>
      </c>
      <c r="AJ565" t="s">
        <v>113</v>
      </c>
      <c r="AO565" t="s">
        <v>198</v>
      </c>
      <c r="AY565" t="s">
        <v>228</v>
      </c>
    </row>
    <row r="566" spans="1:51" x14ac:dyDescent="0.25">
      <c r="A566" t="s">
        <v>137</v>
      </c>
      <c r="F566" t="s">
        <v>479</v>
      </c>
      <c r="K566" t="s">
        <v>170</v>
      </c>
      <c r="P566" t="s">
        <v>317</v>
      </c>
      <c r="U566" t="s">
        <v>289</v>
      </c>
      <c r="AE566" t="s">
        <v>114</v>
      </c>
      <c r="AJ566" t="s">
        <v>169</v>
      </c>
      <c r="AO566" t="s">
        <v>154</v>
      </c>
      <c r="AY566" t="s">
        <v>229</v>
      </c>
    </row>
    <row r="567" spans="1:51" x14ac:dyDescent="0.25">
      <c r="A567" t="s">
        <v>138</v>
      </c>
      <c r="F567" t="s">
        <v>138</v>
      </c>
      <c r="K567" t="s">
        <v>257</v>
      </c>
      <c r="P567" t="s">
        <v>318</v>
      </c>
      <c r="U567" t="s">
        <v>341</v>
      </c>
      <c r="AE567" t="s">
        <v>474</v>
      </c>
      <c r="AJ567" t="s">
        <v>317</v>
      </c>
      <c r="AO567" t="s">
        <v>246</v>
      </c>
      <c r="AY567" t="s">
        <v>440</v>
      </c>
    </row>
    <row r="568" spans="1:51" x14ac:dyDescent="0.25">
      <c r="A568" t="s">
        <v>139</v>
      </c>
      <c r="F568" t="s">
        <v>507</v>
      </c>
      <c r="K568" t="s">
        <v>292</v>
      </c>
      <c r="P568" t="s">
        <v>117</v>
      </c>
      <c r="U568" t="s">
        <v>419</v>
      </c>
      <c r="AE568" t="s">
        <v>171</v>
      </c>
      <c r="AJ568" t="s">
        <v>318</v>
      </c>
      <c r="AO568" t="s">
        <v>99</v>
      </c>
      <c r="AY568" t="s">
        <v>382</v>
      </c>
    </row>
    <row r="569" spans="1:51" x14ac:dyDescent="0.25">
      <c r="A569" t="s">
        <v>353</v>
      </c>
      <c r="F569" t="s">
        <v>188</v>
      </c>
      <c r="K569" t="s">
        <v>118</v>
      </c>
      <c r="P569" t="s">
        <v>118</v>
      </c>
      <c r="U569" t="s">
        <v>171</v>
      </c>
      <c r="AE569" t="s">
        <v>258</v>
      </c>
      <c r="AJ569" t="s">
        <v>292</v>
      </c>
      <c r="AO569" t="s">
        <v>389</v>
      </c>
      <c r="AY569" t="s">
        <v>581</v>
      </c>
    </row>
    <row r="570" spans="1:51" x14ac:dyDescent="0.25">
      <c r="A570" t="s">
        <v>189</v>
      </c>
      <c r="F570" t="s">
        <v>481</v>
      </c>
      <c r="K570" t="s">
        <v>519</v>
      </c>
      <c r="P570" t="s">
        <v>119</v>
      </c>
      <c r="U570" t="s">
        <v>258</v>
      </c>
      <c r="AE570" t="s">
        <v>214</v>
      </c>
      <c r="AJ570" t="s">
        <v>118</v>
      </c>
      <c r="AO570" t="s">
        <v>202</v>
      </c>
      <c r="AY570" t="s">
        <v>404</v>
      </c>
    </row>
    <row r="571" spans="1:51" x14ac:dyDescent="0.25">
      <c r="A571" t="s">
        <v>383</v>
      </c>
      <c r="F571" t="s">
        <v>499</v>
      </c>
      <c r="K571" t="s">
        <v>294</v>
      </c>
      <c r="P571" t="s">
        <v>120</v>
      </c>
      <c r="U571" t="s">
        <v>214</v>
      </c>
      <c r="AE571" t="s">
        <v>519</v>
      </c>
      <c r="AJ571" t="s">
        <v>215</v>
      </c>
      <c r="AO571" t="s">
        <v>462</v>
      </c>
      <c r="AY571" t="s">
        <v>303</v>
      </c>
    </row>
    <row r="572" spans="1:51" x14ac:dyDescent="0.25">
      <c r="A572" t="s">
        <v>270</v>
      </c>
      <c r="F572" t="s">
        <v>482</v>
      </c>
      <c r="K572" t="s">
        <v>513</v>
      </c>
      <c r="P572" t="s">
        <v>121</v>
      </c>
      <c r="U572" t="s">
        <v>372</v>
      </c>
      <c r="AE572" t="s">
        <v>373</v>
      </c>
      <c r="AJ572" t="s">
        <v>373</v>
      </c>
      <c r="AO572" t="s">
        <v>250</v>
      </c>
      <c r="AY572" t="s">
        <v>516</v>
      </c>
    </row>
    <row r="573" spans="1:51" x14ac:dyDescent="0.25">
      <c r="A573" t="s">
        <v>384</v>
      </c>
      <c r="F573" t="s">
        <v>85</v>
      </c>
      <c r="K573" t="s">
        <v>344</v>
      </c>
      <c r="P573" t="s">
        <v>344</v>
      </c>
      <c r="U573" t="s">
        <v>173</v>
      </c>
      <c r="AE573" t="s">
        <v>174</v>
      </c>
      <c r="AJ573" t="s">
        <v>121</v>
      </c>
      <c r="AO573" t="s">
        <v>104</v>
      </c>
      <c r="AY573" t="s">
        <v>481</v>
      </c>
    </row>
    <row r="574" spans="1:51" x14ac:dyDescent="0.25">
      <c r="A574" t="s">
        <v>385</v>
      </c>
      <c r="F574" t="s">
        <v>529</v>
      </c>
      <c r="K574" t="s">
        <v>123</v>
      </c>
      <c r="P574" t="s">
        <v>175</v>
      </c>
      <c r="U574" t="s">
        <v>343</v>
      </c>
      <c r="AE574" t="s">
        <v>122</v>
      </c>
      <c r="AJ574" t="s">
        <v>217</v>
      </c>
      <c r="AO574" t="s">
        <v>366</v>
      </c>
      <c r="AY574" t="s">
        <v>355</v>
      </c>
    </row>
    <row r="575" spans="1:51" x14ac:dyDescent="0.25">
      <c r="A575" t="s">
        <v>357</v>
      </c>
      <c r="F575" t="s">
        <v>443</v>
      </c>
      <c r="K575" t="s">
        <v>176</v>
      </c>
      <c r="P575" t="s">
        <v>176</v>
      </c>
      <c r="U575" t="s">
        <v>642</v>
      </c>
      <c r="AE575" t="s">
        <v>175</v>
      </c>
      <c r="AJ575" t="s">
        <v>296</v>
      </c>
      <c r="AO575" t="s">
        <v>162</v>
      </c>
      <c r="AY575" t="s">
        <v>482</v>
      </c>
    </row>
    <row r="576" spans="1:51" x14ac:dyDescent="0.25">
      <c r="A576" t="s">
        <v>386</v>
      </c>
      <c r="F576" t="s">
        <v>576</v>
      </c>
      <c r="K576" t="s">
        <v>177</v>
      </c>
      <c r="P576" t="s">
        <v>177</v>
      </c>
      <c r="U576" t="s">
        <v>296</v>
      </c>
      <c r="AE576" t="s">
        <v>219</v>
      </c>
      <c r="AJ576" t="s">
        <v>176</v>
      </c>
      <c r="AO576" t="s">
        <v>285</v>
      </c>
      <c r="AY576" t="s">
        <v>235</v>
      </c>
    </row>
    <row r="577" spans="1:51" x14ac:dyDescent="0.25">
      <c r="A577" t="s">
        <v>89</v>
      </c>
      <c r="F577" t="s">
        <v>522</v>
      </c>
      <c r="K577" t="s">
        <v>126</v>
      </c>
      <c r="P577" t="s">
        <v>221</v>
      </c>
      <c r="U577" t="s">
        <v>375</v>
      </c>
      <c r="AE577" t="s">
        <v>177</v>
      </c>
      <c r="AJ577" t="s">
        <v>220</v>
      </c>
      <c r="AO577" t="s">
        <v>546</v>
      </c>
      <c r="AY577" t="s">
        <v>385</v>
      </c>
    </row>
    <row r="578" spans="1:51" x14ac:dyDescent="0.25">
      <c r="A578" t="s">
        <v>273</v>
      </c>
      <c r="F578" t="s">
        <v>193</v>
      </c>
      <c r="K578" t="s">
        <v>345</v>
      </c>
      <c r="P578" t="s">
        <v>399</v>
      </c>
      <c r="U578" t="s">
        <v>260</v>
      </c>
      <c r="AE578" t="s">
        <v>126</v>
      </c>
      <c r="AJ578" t="s">
        <v>298</v>
      </c>
      <c r="AO578" t="s">
        <v>164</v>
      </c>
      <c r="AY578" t="s">
        <v>501</v>
      </c>
    </row>
    <row r="579" spans="1:51" x14ac:dyDescent="0.25">
      <c r="A579" t="s">
        <v>307</v>
      </c>
      <c r="F579" t="s">
        <v>91</v>
      </c>
      <c r="K579" t="s">
        <v>476</v>
      </c>
      <c r="P579" t="s">
        <v>378</v>
      </c>
      <c r="U579" t="s">
        <v>126</v>
      </c>
      <c r="AE579" t="s">
        <v>377</v>
      </c>
      <c r="AJ579" t="s">
        <v>377</v>
      </c>
      <c r="AO579" t="s">
        <v>340</v>
      </c>
      <c r="AY579" t="s">
        <v>530</v>
      </c>
    </row>
    <row r="580" spans="1:51" x14ac:dyDescent="0.25">
      <c r="A580" t="s">
        <v>330</v>
      </c>
      <c r="F580" t="s">
        <v>241</v>
      </c>
      <c r="K580" t="s">
        <v>477</v>
      </c>
      <c r="P580" t="s">
        <v>477</v>
      </c>
      <c r="U580" t="s">
        <v>222</v>
      </c>
      <c r="AE580" t="s">
        <v>223</v>
      </c>
      <c r="AJ580" t="s">
        <v>128</v>
      </c>
      <c r="AO580" t="s">
        <v>111</v>
      </c>
      <c r="AY580" t="s">
        <v>89</v>
      </c>
    </row>
    <row r="581" spans="1:51" x14ac:dyDescent="0.25">
      <c r="A581" t="s">
        <v>387</v>
      </c>
      <c r="F581" t="s">
        <v>361</v>
      </c>
      <c r="U581" t="s">
        <v>320</v>
      </c>
      <c r="AE581" t="s">
        <v>299</v>
      </c>
      <c r="AJ581" t="s">
        <v>129</v>
      </c>
      <c r="AO581" t="s">
        <v>112</v>
      </c>
      <c r="AY581" t="s">
        <v>273</v>
      </c>
    </row>
    <row r="582" spans="1:51" x14ac:dyDescent="0.25">
      <c r="A582" t="s">
        <v>151</v>
      </c>
      <c r="F582" t="s">
        <v>151</v>
      </c>
      <c r="U582" t="s">
        <v>477</v>
      </c>
      <c r="AO582" t="s">
        <v>289</v>
      </c>
      <c r="AY582" t="s">
        <v>544</v>
      </c>
    </row>
    <row r="583" spans="1:51" x14ac:dyDescent="0.25">
      <c r="A583" t="s">
        <v>244</v>
      </c>
      <c r="F583" t="s">
        <v>244</v>
      </c>
      <c r="AE583" t="s">
        <v>400</v>
      </c>
      <c r="AJ583" t="s">
        <v>651</v>
      </c>
      <c r="AO583" t="s">
        <v>114</v>
      </c>
      <c r="AY583" t="s">
        <v>445</v>
      </c>
    </row>
    <row r="584" spans="1:51" x14ac:dyDescent="0.25">
      <c r="A584" t="s">
        <v>276</v>
      </c>
      <c r="F584" t="s">
        <v>276</v>
      </c>
      <c r="U584" t="s">
        <v>300</v>
      </c>
      <c r="AE584" t="s">
        <v>69</v>
      </c>
      <c r="AJ584" t="s">
        <v>69</v>
      </c>
      <c r="AO584" t="s">
        <v>474</v>
      </c>
      <c r="AY584" t="s">
        <v>468</v>
      </c>
    </row>
    <row r="585" spans="1:51" x14ac:dyDescent="0.25">
      <c r="A585" t="s">
        <v>388</v>
      </c>
      <c r="F585" t="s">
        <v>154</v>
      </c>
      <c r="U585" t="s">
        <v>69</v>
      </c>
      <c r="AE585" t="s">
        <v>322</v>
      </c>
      <c r="AJ585" t="s">
        <v>322</v>
      </c>
      <c r="AO585" t="s">
        <v>116</v>
      </c>
      <c r="AY585" t="s">
        <v>243</v>
      </c>
    </row>
    <row r="586" spans="1:51" x14ac:dyDescent="0.25">
      <c r="A586" t="s">
        <v>98</v>
      </c>
      <c r="F586" t="s">
        <v>308</v>
      </c>
      <c r="U586" t="s">
        <v>301</v>
      </c>
      <c r="AE586" t="s">
        <v>478</v>
      </c>
      <c r="AJ586" t="s">
        <v>263</v>
      </c>
      <c r="AO586" t="s">
        <v>292</v>
      </c>
      <c r="AY586" t="s">
        <v>95</v>
      </c>
    </row>
    <row r="587" spans="1:51" x14ac:dyDescent="0.25">
      <c r="A587" t="s">
        <v>309</v>
      </c>
      <c r="F587" t="s">
        <v>279</v>
      </c>
      <c r="U587" t="s">
        <v>71</v>
      </c>
      <c r="AE587" t="s">
        <v>72</v>
      </c>
      <c r="AJ587" t="s">
        <v>323</v>
      </c>
      <c r="AO587" t="s">
        <v>542</v>
      </c>
      <c r="AY587" t="s">
        <v>487</v>
      </c>
    </row>
    <row r="588" spans="1:51" x14ac:dyDescent="0.25">
      <c r="A588" t="s">
        <v>389</v>
      </c>
      <c r="F588" t="s">
        <v>389</v>
      </c>
      <c r="U588" t="s">
        <v>323</v>
      </c>
      <c r="AE588" t="s">
        <v>227</v>
      </c>
      <c r="AJ588" t="s">
        <v>227</v>
      </c>
      <c r="AO588" t="s">
        <v>119</v>
      </c>
      <c r="AY588" t="s">
        <v>97</v>
      </c>
    </row>
    <row r="589" spans="1:51" x14ac:dyDescent="0.25">
      <c r="A589" t="s">
        <v>390</v>
      </c>
      <c r="F589" t="s">
        <v>470</v>
      </c>
      <c r="U589" t="s">
        <v>227</v>
      </c>
      <c r="AE589" t="s">
        <v>74</v>
      </c>
      <c r="AJ589" t="s">
        <v>183</v>
      </c>
      <c r="AO589" t="s">
        <v>373</v>
      </c>
      <c r="AY589" t="s">
        <v>98</v>
      </c>
    </row>
    <row r="590" spans="1:51" x14ac:dyDescent="0.25">
      <c r="A590" t="s">
        <v>391</v>
      </c>
      <c r="F590" t="s">
        <v>391</v>
      </c>
      <c r="U590" t="s">
        <v>74</v>
      </c>
      <c r="AE590" t="s">
        <v>402</v>
      </c>
      <c r="AJ590" t="s">
        <v>134</v>
      </c>
      <c r="AO590" t="s">
        <v>343</v>
      </c>
      <c r="AY590" t="s">
        <v>565</v>
      </c>
    </row>
    <row r="591" spans="1:51" x14ac:dyDescent="0.25">
      <c r="A591" t="s">
        <v>392</v>
      </c>
      <c r="F591" t="s">
        <v>281</v>
      </c>
      <c r="U591" t="s">
        <v>75</v>
      </c>
      <c r="AE591" t="s">
        <v>492</v>
      </c>
      <c r="AJ591" t="s">
        <v>381</v>
      </c>
      <c r="AO591" t="s">
        <v>122</v>
      </c>
      <c r="AY591" t="s">
        <v>157</v>
      </c>
    </row>
    <row r="592" spans="1:51" x14ac:dyDescent="0.25">
      <c r="A592" t="s">
        <v>282</v>
      </c>
      <c r="F592" t="s">
        <v>564</v>
      </c>
      <c r="U592" t="s">
        <v>381</v>
      </c>
      <c r="AE592" t="s">
        <v>77</v>
      </c>
      <c r="AJ592" t="s">
        <v>185</v>
      </c>
      <c r="AO592" t="s">
        <v>123</v>
      </c>
      <c r="AY592" t="s">
        <v>470</v>
      </c>
    </row>
    <row r="593" spans="1:51" x14ac:dyDescent="0.25">
      <c r="A593" t="s">
        <v>393</v>
      </c>
      <c r="F593" t="s">
        <v>206</v>
      </c>
      <c r="U593" t="s">
        <v>136</v>
      </c>
      <c r="AE593" t="s">
        <v>230</v>
      </c>
      <c r="AJ593" t="s">
        <v>230</v>
      </c>
      <c r="AO593" t="s">
        <v>375</v>
      </c>
      <c r="AY593" t="s">
        <v>336</v>
      </c>
    </row>
    <row r="594" spans="1:51" x14ac:dyDescent="0.25">
      <c r="A594" t="s">
        <v>394</v>
      </c>
      <c r="F594" t="s">
        <v>552</v>
      </c>
      <c r="U594" t="s">
        <v>422</v>
      </c>
      <c r="AE594" t="s">
        <v>79</v>
      </c>
      <c r="AJ594" t="s">
        <v>404</v>
      </c>
      <c r="AO594" t="s">
        <v>220</v>
      </c>
      <c r="AY594" t="s">
        <v>281</v>
      </c>
    </row>
    <row r="595" spans="1:51" x14ac:dyDescent="0.25">
      <c r="A595" t="s">
        <v>395</v>
      </c>
      <c r="F595" t="s">
        <v>208</v>
      </c>
      <c r="U595" t="s">
        <v>351</v>
      </c>
      <c r="AE595" t="s">
        <v>405</v>
      </c>
      <c r="AJ595" t="s">
        <v>80</v>
      </c>
      <c r="AO595" t="s">
        <v>298</v>
      </c>
      <c r="AY595" t="s">
        <v>161</v>
      </c>
    </row>
    <row r="596" spans="1:51" x14ac:dyDescent="0.25">
      <c r="A596" t="s">
        <v>396</v>
      </c>
      <c r="F596" t="s">
        <v>434</v>
      </c>
      <c r="U596" t="s">
        <v>405</v>
      </c>
      <c r="AE596" t="s">
        <v>441</v>
      </c>
      <c r="AJ596" t="s">
        <v>543</v>
      </c>
      <c r="AO596" t="s">
        <v>437</v>
      </c>
      <c r="AY596" t="s">
        <v>105</v>
      </c>
    </row>
    <row r="597" spans="1:51" x14ac:dyDescent="0.25">
      <c r="A597" t="s">
        <v>315</v>
      </c>
      <c r="F597" t="s">
        <v>164</v>
      </c>
      <c r="U597" t="s">
        <v>140</v>
      </c>
      <c r="AE597" t="s">
        <v>82</v>
      </c>
      <c r="AJ597" t="s">
        <v>82</v>
      </c>
      <c r="AO597" t="s">
        <v>128</v>
      </c>
      <c r="AY597" t="s">
        <v>367</v>
      </c>
    </row>
    <row r="598" spans="1:51" x14ac:dyDescent="0.25">
      <c r="A598" t="s">
        <v>210</v>
      </c>
      <c r="F598" t="s">
        <v>210</v>
      </c>
      <c r="U598" t="s">
        <v>354</v>
      </c>
      <c r="AE598" t="s">
        <v>520</v>
      </c>
      <c r="AJ598" t="s">
        <v>549</v>
      </c>
      <c r="AO598" t="s">
        <v>129</v>
      </c>
      <c r="AY598" t="s">
        <v>285</v>
      </c>
    </row>
    <row r="599" spans="1:51" x14ac:dyDescent="0.25">
      <c r="A599" t="s">
        <v>397</v>
      </c>
      <c r="F599" t="s">
        <v>166</v>
      </c>
      <c r="U599" t="s">
        <v>327</v>
      </c>
      <c r="AE599" t="s">
        <v>142</v>
      </c>
      <c r="AJ599" t="s">
        <v>409</v>
      </c>
      <c r="AY599" t="s">
        <v>396</v>
      </c>
    </row>
    <row r="600" spans="1:51" x14ac:dyDescent="0.25">
      <c r="A600" t="s">
        <v>112</v>
      </c>
      <c r="F600" t="s">
        <v>256</v>
      </c>
      <c r="U600" t="s">
        <v>234</v>
      </c>
      <c r="AE600" t="s">
        <v>190</v>
      </c>
      <c r="AJ600" t="s">
        <v>521</v>
      </c>
      <c r="AY600" t="s">
        <v>472</v>
      </c>
    </row>
    <row r="601" spans="1:51" x14ac:dyDescent="0.25">
      <c r="A601" t="s">
        <v>113</v>
      </c>
      <c r="F601" t="s">
        <v>113</v>
      </c>
      <c r="U601" t="s">
        <v>384</v>
      </c>
      <c r="AE601" t="s">
        <v>385</v>
      </c>
      <c r="AJ601" t="s">
        <v>385</v>
      </c>
      <c r="AY601" t="s">
        <v>473</v>
      </c>
    </row>
    <row r="602" spans="1:51" x14ac:dyDescent="0.25">
      <c r="A602" t="s">
        <v>341</v>
      </c>
      <c r="F602" t="s">
        <v>436</v>
      </c>
      <c r="U602" t="s">
        <v>356</v>
      </c>
      <c r="AE602" t="s">
        <v>357</v>
      </c>
      <c r="AJ602" t="s">
        <v>304</v>
      </c>
      <c r="AY602" t="s">
        <v>166</v>
      </c>
    </row>
    <row r="603" spans="1:51" x14ac:dyDescent="0.25">
      <c r="A603" t="s">
        <v>115</v>
      </c>
      <c r="F603" t="s">
        <v>170</v>
      </c>
      <c r="U603" t="s">
        <v>304</v>
      </c>
      <c r="AE603" t="s">
        <v>146</v>
      </c>
      <c r="AJ603" t="s">
        <v>237</v>
      </c>
      <c r="AY603" t="s">
        <v>463</v>
      </c>
    </row>
    <row r="604" spans="1:51" x14ac:dyDescent="0.25">
      <c r="A604" t="s">
        <v>257</v>
      </c>
      <c r="F604" t="s">
        <v>171</v>
      </c>
      <c r="U604" t="s">
        <v>483</v>
      </c>
      <c r="AE604" t="s">
        <v>192</v>
      </c>
      <c r="AJ604" t="s">
        <v>192</v>
      </c>
      <c r="AY604" t="s">
        <v>506</v>
      </c>
    </row>
    <row r="605" spans="1:51" x14ac:dyDescent="0.25">
      <c r="A605" t="s">
        <v>292</v>
      </c>
      <c r="F605" t="s">
        <v>117</v>
      </c>
      <c r="U605" t="s">
        <v>358</v>
      </c>
      <c r="AE605" t="s">
        <v>467</v>
      </c>
      <c r="AJ605" t="s">
        <v>484</v>
      </c>
      <c r="AY605" t="s">
        <v>341</v>
      </c>
    </row>
    <row r="606" spans="1:51" x14ac:dyDescent="0.25">
      <c r="A606" t="s">
        <v>118</v>
      </c>
      <c r="F606" t="s">
        <v>583</v>
      </c>
      <c r="U606" t="s">
        <v>273</v>
      </c>
      <c r="AE606" t="s">
        <v>556</v>
      </c>
      <c r="AJ606" t="s">
        <v>556</v>
      </c>
      <c r="AY606" t="s">
        <v>419</v>
      </c>
    </row>
    <row r="607" spans="1:51" x14ac:dyDescent="0.25">
      <c r="A607" t="s">
        <v>342</v>
      </c>
      <c r="F607" t="s">
        <v>259</v>
      </c>
      <c r="U607" t="s">
        <v>544</v>
      </c>
      <c r="AE607" t="s">
        <v>510</v>
      </c>
      <c r="AJ607" t="s">
        <v>241</v>
      </c>
      <c r="AY607" t="s">
        <v>116</v>
      </c>
    </row>
    <row r="608" spans="1:51" x14ac:dyDescent="0.25">
      <c r="A608" t="s">
        <v>373</v>
      </c>
      <c r="F608" t="s">
        <v>294</v>
      </c>
      <c r="U608" t="s">
        <v>445</v>
      </c>
      <c r="AE608" t="s">
        <v>574</v>
      </c>
      <c r="AJ608" t="s">
        <v>429</v>
      </c>
      <c r="AY608" t="s">
        <v>117</v>
      </c>
    </row>
    <row r="609" spans="1:51" x14ac:dyDescent="0.25">
      <c r="A609" t="s">
        <v>174</v>
      </c>
      <c r="F609" t="s">
        <v>174</v>
      </c>
      <c r="K609" t="s">
        <v>400</v>
      </c>
      <c r="P609" t="s">
        <v>652</v>
      </c>
      <c r="U609" t="s">
        <v>274</v>
      </c>
      <c r="AE609" t="s">
        <v>547</v>
      </c>
      <c r="AJ609" t="s">
        <v>243</v>
      </c>
      <c r="AY609" t="s">
        <v>542</v>
      </c>
    </row>
    <row r="610" spans="1:51" x14ac:dyDescent="0.25">
      <c r="A610" t="s">
        <v>217</v>
      </c>
      <c r="F610" t="s">
        <v>295</v>
      </c>
      <c r="K610" t="s">
        <v>69</v>
      </c>
      <c r="P610" t="s">
        <v>69</v>
      </c>
      <c r="U610" t="s">
        <v>469</v>
      </c>
      <c r="AE610" t="s">
        <v>95</v>
      </c>
      <c r="AJ610" t="s">
        <v>152</v>
      </c>
      <c r="AY610" t="s">
        <v>519</v>
      </c>
    </row>
    <row r="611" spans="1:51" x14ac:dyDescent="0.25">
      <c r="A611" t="s">
        <v>175</v>
      </c>
      <c r="F611" t="s">
        <v>123</v>
      </c>
      <c r="K611" t="s">
        <v>347</v>
      </c>
      <c r="P611" t="s">
        <v>347</v>
      </c>
      <c r="U611" t="s">
        <v>523</v>
      </c>
      <c r="AE611" t="s">
        <v>198</v>
      </c>
      <c r="AJ611" t="s">
        <v>276</v>
      </c>
      <c r="AY611" t="s">
        <v>120</v>
      </c>
    </row>
    <row r="612" spans="1:51" x14ac:dyDescent="0.25">
      <c r="A612" t="s">
        <v>219</v>
      </c>
      <c r="F612" t="s">
        <v>124</v>
      </c>
      <c r="K612" t="s">
        <v>420</v>
      </c>
      <c r="P612" t="s">
        <v>226</v>
      </c>
      <c r="U612" t="s">
        <v>198</v>
      </c>
      <c r="AE612" t="s">
        <v>332</v>
      </c>
      <c r="AJ612" t="s">
        <v>518</v>
      </c>
      <c r="AY612" t="s">
        <v>174</v>
      </c>
    </row>
    <row r="613" spans="1:51" x14ac:dyDescent="0.25">
      <c r="A613" t="s">
        <v>398</v>
      </c>
      <c r="F613" t="s">
        <v>398</v>
      </c>
      <c r="K613" t="s">
        <v>72</v>
      </c>
      <c r="P613" t="s">
        <v>264</v>
      </c>
      <c r="U613" t="s">
        <v>97</v>
      </c>
      <c r="AE613" t="s">
        <v>489</v>
      </c>
      <c r="AJ613" t="s">
        <v>246</v>
      </c>
      <c r="AY613" t="s">
        <v>122</v>
      </c>
    </row>
    <row r="614" spans="1:51" x14ac:dyDescent="0.25">
      <c r="A614" t="s">
        <v>298</v>
      </c>
      <c r="F614" t="s">
        <v>126</v>
      </c>
      <c r="K614" t="s">
        <v>73</v>
      </c>
      <c r="P614" t="s">
        <v>227</v>
      </c>
      <c r="U614" t="s">
        <v>561</v>
      </c>
      <c r="AE614" t="s">
        <v>309</v>
      </c>
      <c r="AJ614" t="s">
        <v>362</v>
      </c>
      <c r="AY614" t="s">
        <v>296</v>
      </c>
    </row>
    <row r="615" spans="1:51" x14ac:dyDescent="0.25">
      <c r="A615" t="s">
        <v>399</v>
      </c>
      <c r="F615" t="s">
        <v>222</v>
      </c>
      <c r="K615" t="s">
        <v>183</v>
      </c>
      <c r="P615" t="s">
        <v>265</v>
      </c>
      <c r="U615" t="s">
        <v>585</v>
      </c>
      <c r="AE615" t="s">
        <v>334</v>
      </c>
      <c r="AJ615" t="s">
        <v>100</v>
      </c>
      <c r="AY615" t="s">
        <v>319</v>
      </c>
    </row>
    <row r="616" spans="1:51" x14ac:dyDescent="0.25">
      <c r="A616" t="s">
        <v>320</v>
      </c>
      <c r="F616" t="s">
        <v>223</v>
      </c>
      <c r="K616" t="s">
        <v>402</v>
      </c>
      <c r="P616" t="s">
        <v>229</v>
      </c>
      <c r="U616" t="s">
        <v>582</v>
      </c>
      <c r="AE616" t="s">
        <v>101</v>
      </c>
      <c r="AJ616" t="s">
        <v>363</v>
      </c>
      <c r="AY616" t="s">
        <v>475</v>
      </c>
    </row>
    <row r="617" spans="1:51" x14ac:dyDescent="0.25">
      <c r="A617" t="s">
        <v>299</v>
      </c>
      <c r="F617" t="s">
        <v>477</v>
      </c>
      <c r="K617" t="s">
        <v>324</v>
      </c>
      <c r="P617" t="s">
        <v>324</v>
      </c>
      <c r="U617" t="s">
        <v>512</v>
      </c>
      <c r="AE617" t="s">
        <v>577</v>
      </c>
      <c r="AJ617" t="s">
        <v>447</v>
      </c>
      <c r="AY617" t="s">
        <v>221</v>
      </c>
    </row>
    <row r="618" spans="1:51" x14ac:dyDescent="0.25">
      <c r="K618" t="s">
        <v>325</v>
      </c>
      <c r="P618" t="s">
        <v>493</v>
      </c>
      <c r="U618" t="s">
        <v>336</v>
      </c>
      <c r="AE618" t="s">
        <v>433</v>
      </c>
      <c r="AJ618" t="s">
        <v>103</v>
      </c>
      <c r="AY618" t="s">
        <v>377</v>
      </c>
    </row>
    <row r="619" spans="1:51" x14ac:dyDescent="0.25">
      <c r="A619" t="s">
        <v>400</v>
      </c>
      <c r="F619" t="s">
        <v>652</v>
      </c>
      <c r="K619" t="s">
        <v>266</v>
      </c>
      <c r="P619" t="s">
        <v>230</v>
      </c>
      <c r="U619" t="s">
        <v>433</v>
      </c>
      <c r="AE619" t="s">
        <v>205</v>
      </c>
      <c r="AJ619" t="s">
        <v>161</v>
      </c>
      <c r="AY619" t="s">
        <v>128</v>
      </c>
    </row>
    <row r="620" spans="1:51" x14ac:dyDescent="0.25">
      <c r="A620" t="s">
        <v>69</v>
      </c>
      <c r="F620" t="s">
        <v>69</v>
      </c>
      <c r="K620" t="s">
        <v>79</v>
      </c>
      <c r="P620" t="s">
        <v>187</v>
      </c>
      <c r="U620" t="s">
        <v>564</v>
      </c>
      <c r="AE620" t="s">
        <v>471</v>
      </c>
      <c r="AJ620" t="s">
        <v>311</v>
      </c>
      <c r="AY620" t="s">
        <v>299</v>
      </c>
    </row>
    <row r="621" spans="1:51" x14ac:dyDescent="0.25">
      <c r="A621" t="s">
        <v>401</v>
      </c>
      <c r="F621" t="s">
        <v>322</v>
      </c>
      <c r="K621" t="s">
        <v>231</v>
      </c>
      <c r="P621" t="s">
        <v>567</v>
      </c>
      <c r="U621" t="s">
        <v>393</v>
      </c>
      <c r="AE621" t="s">
        <v>394</v>
      </c>
      <c r="AJ621" t="s">
        <v>284</v>
      </c>
    </row>
    <row r="622" spans="1:51" x14ac:dyDescent="0.25">
      <c r="A622" t="s">
        <v>263</v>
      </c>
      <c r="F622" t="s">
        <v>226</v>
      </c>
      <c r="K622" t="s">
        <v>81</v>
      </c>
      <c r="P622" t="s">
        <v>353</v>
      </c>
      <c r="U622" t="s">
        <v>106</v>
      </c>
      <c r="AE622" t="s">
        <v>450</v>
      </c>
      <c r="AJ622" t="s">
        <v>553</v>
      </c>
    </row>
    <row r="623" spans="1:51" x14ac:dyDescent="0.25">
      <c r="A623" t="s">
        <v>72</v>
      </c>
      <c r="F623" t="s">
        <v>264</v>
      </c>
      <c r="K623" t="s">
        <v>269</v>
      </c>
      <c r="P623" t="s">
        <v>82</v>
      </c>
      <c r="U623" t="s">
        <v>107</v>
      </c>
      <c r="AE623" t="s">
        <v>417</v>
      </c>
      <c r="AJ623" t="s">
        <v>108</v>
      </c>
    </row>
    <row r="624" spans="1:51" x14ac:dyDescent="0.25">
      <c r="A624" t="s">
        <v>227</v>
      </c>
      <c r="F624" t="s">
        <v>453</v>
      </c>
      <c r="K624" t="s">
        <v>520</v>
      </c>
      <c r="P624" t="s">
        <v>383</v>
      </c>
      <c r="U624" t="s">
        <v>314</v>
      </c>
      <c r="AE624" t="s">
        <v>490</v>
      </c>
      <c r="AJ624" t="s">
        <v>339</v>
      </c>
      <c r="AO624" t="s">
        <v>379</v>
      </c>
    </row>
    <row r="625" spans="1:41" x14ac:dyDescent="0.25">
      <c r="A625" t="s">
        <v>265</v>
      </c>
      <c r="F625" t="s">
        <v>228</v>
      </c>
      <c r="K625" t="s">
        <v>270</v>
      </c>
      <c r="P625" t="s">
        <v>442</v>
      </c>
      <c r="U625" t="s">
        <v>504</v>
      </c>
      <c r="AE625" t="s">
        <v>210</v>
      </c>
      <c r="AJ625" t="s">
        <v>287</v>
      </c>
      <c r="AO625" t="s">
        <v>182</v>
      </c>
    </row>
    <row r="626" spans="1:41" x14ac:dyDescent="0.25">
      <c r="A626" t="s">
        <v>402</v>
      </c>
      <c r="F626" t="s">
        <v>134</v>
      </c>
      <c r="K626" t="s">
        <v>521</v>
      </c>
      <c r="P626" t="s">
        <v>85</v>
      </c>
      <c r="U626" t="s">
        <v>473</v>
      </c>
      <c r="AE626" t="s">
        <v>111</v>
      </c>
      <c r="AJ626" t="s">
        <v>288</v>
      </c>
      <c r="AO626" t="s">
        <v>70</v>
      </c>
    </row>
    <row r="627" spans="1:41" x14ac:dyDescent="0.25">
      <c r="A627" t="s">
        <v>135</v>
      </c>
      <c r="F627" t="s">
        <v>324</v>
      </c>
      <c r="K627" t="s">
        <v>236</v>
      </c>
      <c r="P627" t="s">
        <v>385</v>
      </c>
      <c r="U627" t="s">
        <v>111</v>
      </c>
      <c r="AE627" t="s">
        <v>112</v>
      </c>
      <c r="AJ627" t="s">
        <v>570</v>
      </c>
      <c r="AO627" t="s">
        <v>478</v>
      </c>
    </row>
    <row r="628" spans="1:41" x14ac:dyDescent="0.25">
      <c r="A628" t="s">
        <v>403</v>
      </c>
      <c r="F628" t="s">
        <v>555</v>
      </c>
      <c r="K628" t="s">
        <v>443</v>
      </c>
      <c r="P628" t="s">
        <v>191</v>
      </c>
      <c r="U628" t="s">
        <v>570</v>
      </c>
      <c r="AE628" t="s">
        <v>289</v>
      </c>
      <c r="AJ628" t="s">
        <v>506</v>
      </c>
      <c r="AO628" t="s">
        <v>264</v>
      </c>
    </row>
    <row r="629" spans="1:41" x14ac:dyDescent="0.25">
      <c r="A629" t="s">
        <v>186</v>
      </c>
      <c r="F629" t="s">
        <v>533</v>
      </c>
      <c r="K629" t="s">
        <v>386</v>
      </c>
      <c r="P629" t="s">
        <v>386</v>
      </c>
      <c r="U629" t="s">
        <v>113</v>
      </c>
      <c r="AE629" t="s">
        <v>169</v>
      </c>
      <c r="AJ629" t="s">
        <v>436</v>
      </c>
      <c r="AO629" t="s">
        <v>73</v>
      </c>
    </row>
    <row r="630" spans="1:41" x14ac:dyDescent="0.25">
      <c r="A630" t="s">
        <v>404</v>
      </c>
      <c r="F630" t="s">
        <v>541</v>
      </c>
      <c r="K630" t="s">
        <v>522</v>
      </c>
      <c r="P630" t="s">
        <v>426</v>
      </c>
      <c r="U630" t="s">
        <v>341</v>
      </c>
      <c r="AE630" t="s">
        <v>115</v>
      </c>
      <c r="AJ630" t="s">
        <v>213</v>
      </c>
      <c r="AO630" t="s">
        <v>183</v>
      </c>
    </row>
    <row r="631" spans="1:41" x14ac:dyDescent="0.25">
      <c r="A631" t="s">
        <v>405</v>
      </c>
      <c r="F631" t="s">
        <v>80</v>
      </c>
      <c r="K631" t="s">
        <v>273</v>
      </c>
      <c r="P631" t="s">
        <v>193</v>
      </c>
      <c r="U631" t="s">
        <v>290</v>
      </c>
      <c r="AE631" t="s">
        <v>257</v>
      </c>
      <c r="AJ631" t="s">
        <v>644</v>
      </c>
      <c r="AO631" t="s">
        <v>75</v>
      </c>
    </row>
    <row r="632" spans="1:41" x14ac:dyDescent="0.25">
      <c r="A632" t="s">
        <v>406</v>
      </c>
      <c r="F632" t="s">
        <v>516</v>
      </c>
      <c r="K632" t="s">
        <v>444</v>
      </c>
      <c r="P632" t="s">
        <v>194</v>
      </c>
      <c r="U632" t="s">
        <v>171</v>
      </c>
      <c r="AE632" t="s">
        <v>292</v>
      </c>
      <c r="AJ632" t="s">
        <v>292</v>
      </c>
      <c r="AO632" t="s">
        <v>76</v>
      </c>
    </row>
    <row r="633" spans="1:41" x14ac:dyDescent="0.25">
      <c r="A633" t="s">
        <v>407</v>
      </c>
      <c r="F633" t="s">
        <v>82</v>
      </c>
      <c r="K633" t="s">
        <v>445</v>
      </c>
      <c r="P633" t="s">
        <v>92</v>
      </c>
      <c r="U633" t="s">
        <v>258</v>
      </c>
      <c r="AE633" t="s">
        <v>542</v>
      </c>
      <c r="AJ633" t="s">
        <v>172</v>
      </c>
      <c r="AO633" t="s">
        <v>382</v>
      </c>
    </row>
    <row r="634" spans="1:41" x14ac:dyDescent="0.25">
      <c r="A634" t="s">
        <v>408</v>
      </c>
      <c r="F634" t="s">
        <v>327</v>
      </c>
      <c r="K634" t="s">
        <v>387</v>
      </c>
      <c r="P634" t="s">
        <v>93</v>
      </c>
      <c r="U634" t="s">
        <v>583</v>
      </c>
      <c r="AE634" t="s">
        <v>215</v>
      </c>
      <c r="AJ634" t="s">
        <v>342</v>
      </c>
      <c r="AO634" t="s">
        <v>422</v>
      </c>
    </row>
    <row r="635" spans="1:41" x14ac:dyDescent="0.25">
      <c r="A635" t="s">
        <v>409</v>
      </c>
      <c r="F635" t="s">
        <v>84</v>
      </c>
      <c r="K635" t="s">
        <v>197</v>
      </c>
      <c r="P635" t="s">
        <v>430</v>
      </c>
      <c r="U635" t="s">
        <v>293</v>
      </c>
      <c r="AE635" t="s">
        <v>294</v>
      </c>
      <c r="AJ635" t="s">
        <v>173</v>
      </c>
      <c r="AO635" t="s">
        <v>351</v>
      </c>
    </row>
    <row r="636" spans="1:41" x14ac:dyDescent="0.25">
      <c r="A636" t="s">
        <v>410</v>
      </c>
      <c r="F636" t="s">
        <v>508</v>
      </c>
      <c r="K636" t="s">
        <v>523</v>
      </c>
      <c r="P636" t="s">
        <v>458</v>
      </c>
      <c r="U636" t="s">
        <v>173</v>
      </c>
      <c r="AE636" t="s">
        <v>174</v>
      </c>
      <c r="AJ636" t="s">
        <v>343</v>
      </c>
      <c r="AO636" t="s">
        <v>405</v>
      </c>
    </row>
    <row r="637" spans="1:41" x14ac:dyDescent="0.25">
      <c r="A637" t="s">
        <v>271</v>
      </c>
      <c r="F637" t="s">
        <v>425</v>
      </c>
      <c r="K637" t="s">
        <v>524</v>
      </c>
      <c r="P637" t="s">
        <v>245</v>
      </c>
      <c r="U637" t="s">
        <v>174</v>
      </c>
      <c r="AE637" t="s">
        <v>217</v>
      </c>
      <c r="AJ637" t="s">
        <v>217</v>
      </c>
      <c r="AO637" t="s">
        <v>353</v>
      </c>
    </row>
    <row r="638" spans="1:41" x14ac:dyDescent="0.25">
      <c r="A638" t="s">
        <v>411</v>
      </c>
      <c r="F638" t="s">
        <v>191</v>
      </c>
      <c r="K638" t="s">
        <v>518</v>
      </c>
      <c r="P638" t="s">
        <v>154</v>
      </c>
      <c r="U638" t="s">
        <v>122</v>
      </c>
      <c r="AE638" t="s">
        <v>296</v>
      </c>
      <c r="AJ638" t="s">
        <v>123</v>
      </c>
      <c r="AO638" t="s">
        <v>82</v>
      </c>
    </row>
    <row r="639" spans="1:41" x14ac:dyDescent="0.25">
      <c r="A639" t="s">
        <v>88</v>
      </c>
      <c r="F639" t="s">
        <v>88</v>
      </c>
      <c r="K639" t="s">
        <v>333</v>
      </c>
      <c r="P639" t="s">
        <v>246</v>
      </c>
      <c r="U639" t="s">
        <v>123</v>
      </c>
      <c r="AE639" t="s">
        <v>176</v>
      </c>
      <c r="AJ639" t="s">
        <v>319</v>
      </c>
      <c r="AO639" t="s">
        <v>83</v>
      </c>
    </row>
    <row r="640" spans="1:41" x14ac:dyDescent="0.25">
      <c r="A640" t="s">
        <v>412</v>
      </c>
      <c r="F640" t="s">
        <v>522</v>
      </c>
      <c r="K640" t="s">
        <v>156</v>
      </c>
      <c r="P640" t="s">
        <v>362</v>
      </c>
      <c r="U640" t="s">
        <v>537</v>
      </c>
      <c r="AE640" t="s">
        <v>260</v>
      </c>
      <c r="AJ640" t="s">
        <v>475</v>
      </c>
      <c r="AO640" t="s">
        <v>84</v>
      </c>
    </row>
    <row r="641" spans="1:41" x14ac:dyDescent="0.25">
      <c r="A641" t="s">
        <v>193</v>
      </c>
      <c r="F641" t="s">
        <v>467</v>
      </c>
      <c r="K641" t="s">
        <v>389</v>
      </c>
      <c r="P641" t="s">
        <v>334</v>
      </c>
      <c r="U641" t="s">
        <v>125</v>
      </c>
      <c r="AE641" t="s">
        <v>298</v>
      </c>
      <c r="AJ641" t="s">
        <v>178</v>
      </c>
      <c r="AO641" t="s">
        <v>517</v>
      </c>
    </row>
    <row r="642" spans="1:41" x14ac:dyDescent="0.25">
      <c r="A642" t="s">
        <v>307</v>
      </c>
      <c r="F642" t="s">
        <v>240</v>
      </c>
      <c r="K642" t="s">
        <v>248</v>
      </c>
      <c r="P642" t="s">
        <v>470</v>
      </c>
      <c r="U642" t="s">
        <v>298</v>
      </c>
      <c r="AE642" t="s">
        <v>222</v>
      </c>
      <c r="AJ642" t="s">
        <v>127</v>
      </c>
      <c r="AO642" t="s">
        <v>425</v>
      </c>
    </row>
    <row r="643" spans="1:41" x14ac:dyDescent="0.25">
      <c r="A643" t="s">
        <v>150</v>
      </c>
      <c r="F643" t="s">
        <v>195</v>
      </c>
      <c r="K643" t="s">
        <v>249</v>
      </c>
      <c r="P643" t="s">
        <v>102</v>
      </c>
      <c r="U643" t="s">
        <v>127</v>
      </c>
      <c r="AE643" t="s">
        <v>261</v>
      </c>
      <c r="AJ643" t="s">
        <v>476</v>
      </c>
      <c r="AO643" t="s">
        <v>411</v>
      </c>
    </row>
    <row r="644" spans="1:41" x14ac:dyDescent="0.25">
      <c r="A644" t="s">
        <v>196</v>
      </c>
      <c r="F644" t="s">
        <v>274</v>
      </c>
      <c r="K644" t="s">
        <v>250</v>
      </c>
      <c r="P644" t="s">
        <v>433</v>
      </c>
      <c r="U644" t="s">
        <v>261</v>
      </c>
      <c r="AE644" t="s">
        <v>299</v>
      </c>
      <c r="AJ644" t="s">
        <v>129</v>
      </c>
      <c r="AO644" t="s">
        <v>456</v>
      </c>
    </row>
    <row r="645" spans="1:41" x14ac:dyDescent="0.25">
      <c r="A645" t="s">
        <v>413</v>
      </c>
      <c r="F645" t="s">
        <v>243</v>
      </c>
      <c r="K645" t="s">
        <v>104</v>
      </c>
      <c r="P645" t="s">
        <v>416</v>
      </c>
      <c r="U645" t="s">
        <v>224</v>
      </c>
      <c r="AO645" t="s">
        <v>147</v>
      </c>
    </row>
    <row r="646" spans="1:41" x14ac:dyDescent="0.25">
      <c r="A646" t="s">
        <v>275</v>
      </c>
      <c r="F646" t="s">
        <v>458</v>
      </c>
      <c r="K646" t="s">
        <v>503</v>
      </c>
      <c r="P646" t="s">
        <v>449</v>
      </c>
      <c r="AO646" t="s">
        <v>193</v>
      </c>
    </row>
    <row r="647" spans="1:41" x14ac:dyDescent="0.25">
      <c r="A647" t="s">
        <v>198</v>
      </c>
      <c r="F647" t="s">
        <v>276</v>
      </c>
      <c r="K647" t="s">
        <v>207</v>
      </c>
      <c r="P647" t="s">
        <v>207</v>
      </c>
      <c r="AJ647" t="s">
        <v>652</v>
      </c>
      <c r="AO647" t="s">
        <v>240</v>
      </c>
    </row>
    <row r="648" spans="1:41" x14ac:dyDescent="0.25">
      <c r="A648" t="s">
        <v>414</v>
      </c>
      <c r="F648" t="s">
        <v>388</v>
      </c>
      <c r="K648" t="s">
        <v>450</v>
      </c>
      <c r="P648" t="s">
        <v>107</v>
      </c>
      <c r="AJ648" t="s">
        <v>69</v>
      </c>
      <c r="AO648" t="s">
        <v>428</v>
      </c>
    </row>
    <row r="649" spans="1:41" x14ac:dyDescent="0.25">
      <c r="A649" t="s">
        <v>308</v>
      </c>
      <c r="F649" t="s">
        <v>200</v>
      </c>
      <c r="K649" t="s">
        <v>525</v>
      </c>
      <c r="P649" t="s">
        <v>286</v>
      </c>
      <c r="AJ649" t="s">
        <v>401</v>
      </c>
      <c r="AO649" t="s">
        <v>93</v>
      </c>
    </row>
    <row r="650" spans="1:41" x14ac:dyDescent="0.25">
      <c r="A650" t="s">
        <v>156</v>
      </c>
      <c r="F650" t="s">
        <v>156</v>
      </c>
      <c r="K650" t="s">
        <v>164</v>
      </c>
      <c r="P650" t="s">
        <v>164</v>
      </c>
      <c r="AJ650" t="s">
        <v>478</v>
      </c>
      <c r="AO650" t="s">
        <v>535</v>
      </c>
    </row>
    <row r="651" spans="1:41" x14ac:dyDescent="0.25">
      <c r="A651" t="s">
        <v>415</v>
      </c>
      <c r="F651" t="s">
        <v>201</v>
      </c>
      <c r="K651" t="s">
        <v>165</v>
      </c>
      <c r="P651" t="s">
        <v>165</v>
      </c>
      <c r="AJ651" t="s">
        <v>264</v>
      </c>
      <c r="AO651" t="s">
        <v>95</v>
      </c>
    </row>
    <row r="652" spans="1:41" x14ac:dyDescent="0.25">
      <c r="A652" t="s">
        <v>390</v>
      </c>
      <c r="F652" t="s">
        <v>158</v>
      </c>
      <c r="K652" t="s">
        <v>255</v>
      </c>
      <c r="P652" t="s">
        <v>418</v>
      </c>
      <c r="AJ652" t="s">
        <v>453</v>
      </c>
      <c r="AO652" t="s">
        <v>487</v>
      </c>
    </row>
    <row r="653" spans="1:41" x14ac:dyDescent="0.25">
      <c r="A653" t="s">
        <v>159</v>
      </c>
      <c r="F653" t="s">
        <v>102</v>
      </c>
      <c r="K653" t="s">
        <v>167</v>
      </c>
      <c r="P653" t="s">
        <v>112</v>
      </c>
      <c r="AJ653" t="s">
        <v>228</v>
      </c>
      <c r="AO653" t="s">
        <v>414</v>
      </c>
    </row>
    <row r="654" spans="1:41" x14ac:dyDescent="0.25">
      <c r="A654" t="s">
        <v>250</v>
      </c>
      <c r="F654" t="s">
        <v>392</v>
      </c>
      <c r="K654" t="s">
        <v>113</v>
      </c>
      <c r="P654" t="s">
        <v>575</v>
      </c>
      <c r="AJ654" t="s">
        <v>134</v>
      </c>
      <c r="AO654" t="s">
        <v>278</v>
      </c>
    </row>
    <row r="655" spans="1:41" x14ac:dyDescent="0.25">
      <c r="A655" t="s">
        <v>416</v>
      </c>
      <c r="F655" t="s">
        <v>104</v>
      </c>
      <c r="K655" t="s">
        <v>436</v>
      </c>
      <c r="P655" t="s">
        <v>436</v>
      </c>
      <c r="AJ655" t="s">
        <v>440</v>
      </c>
      <c r="AO655" t="s">
        <v>309</v>
      </c>
    </row>
    <row r="656" spans="1:41" x14ac:dyDescent="0.25">
      <c r="A656" t="s">
        <v>311</v>
      </c>
      <c r="F656" t="s">
        <v>393</v>
      </c>
      <c r="K656" t="s">
        <v>290</v>
      </c>
      <c r="P656" t="s">
        <v>170</v>
      </c>
      <c r="AJ656" t="s">
        <v>382</v>
      </c>
      <c r="AO656" t="s">
        <v>582</v>
      </c>
    </row>
    <row r="657" spans="1:41" x14ac:dyDescent="0.25">
      <c r="A657" t="s">
        <v>284</v>
      </c>
      <c r="F657" t="s">
        <v>312</v>
      </c>
      <c r="K657" t="s">
        <v>171</v>
      </c>
      <c r="P657" t="s">
        <v>257</v>
      </c>
      <c r="AJ657" t="s">
        <v>581</v>
      </c>
      <c r="AO657" t="s">
        <v>101</v>
      </c>
    </row>
    <row r="658" spans="1:41" x14ac:dyDescent="0.25">
      <c r="A658" t="s">
        <v>107</v>
      </c>
      <c r="F658" t="s">
        <v>553</v>
      </c>
      <c r="K658" t="s">
        <v>371</v>
      </c>
      <c r="P658" t="s">
        <v>117</v>
      </c>
      <c r="AJ658" t="s">
        <v>573</v>
      </c>
      <c r="AO658" t="s">
        <v>447</v>
      </c>
    </row>
    <row r="659" spans="1:41" x14ac:dyDescent="0.25">
      <c r="A659" t="s">
        <v>417</v>
      </c>
      <c r="F659" t="s">
        <v>286</v>
      </c>
      <c r="K659" t="s">
        <v>118</v>
      </c>
      <c r="P659" t="s">
        <v>491</v>
      </c>
      <c r="AJ659" t="s">
        <v>268</v>
      </c>
      <c r="AO659" t="s">
        <v>103</v>
      </c>
    </row>
    <row r="660" spans="1:41" x14ac:dyDescent="0.25">
      <c r="A660" t="s">
        <v>109</v>
      </c>
      <c r="F660" t="s">
        <v>370</v>
      </c>
      <c r="K660" t="s">
        <v>259</v>
      </c>
      <c r="P660" t="s">
        <v>372</v>
      </c>
      <c r="AJ660" t="s">
        <v>188</v>
      </c>
      <c r="AO660" t="s">
        <v>310</v>
      </c>
    </row>
    <row r="661" spans="1:41" x14ac:dyDescent="0.25">
      <c r="A661" t="s">
        <v>110</v>
      </c>
      <c r="F661" t="s">
        <v>210</v>
      </c>
      <c r="K661" t="s">
        <v>294</v>
      </c>
      <c r="P661" t="s">
        <v>173</v>
      </c>
      <c r="AJ661" t="s">
        <v>534</v>
      </c>
      <c r="AO661" t="s">
        <v>572</v>
      </c>
    </row>
    <row r="662" spans="1:41" x14ac:dyDescent="0.25">
      <c r="A662" t="s">
        <v>418</v>
      </c>
      <c r="F662" t="s">
        <v>111</v>
      </c>
      <c r="K662" t="s">
        <v>526</v>
      </c>
      <c r="P662" t="s">
        <v>216</v>
      </c>
      <c r="AJ662" t="s">
        <v>327</v>
      </c>
      <c r="AO662" t="s">
        <v>312</v>
      </c>
    </row>
    <row r="663" spans="1:41" x14ac:dyDescent="0.25">
      <c r="A663" t="s">
        <v>112</v>
      </c>
      <c r="F663" t="s">
        <v>167</v>
      </c>
      <c r="K663" t="s">
        <v>374</v>
      </c>
      <c r="P663" t="s">
        <v>344</v>
      </c>
      <c r="AJ663" t="s">
        <v>409</v>
      </c>
      <c r="AO663" t="s">
        <v>208</v>
      </c>
    </row>
    <row r="664" spans="1:41" x14ac:dyDescent="0.25">
      <c r="A664" t="s">
        <v>113</v>
      </c>
      <c r="F664" t="s">
        <v>575</v>
      </c>
      <c r="K664" t="s">
        <v>175</v>
      </c>
      <c r="P664" t="s">
        <v>218</v>
      </c>
      <c r="AJ664" t="s">
        <v>190</v>
      </c>
      <c r="AO664" t="s">
        <v>369</v>
      </c>
    </row>
    <row r="665" spans="1:41" x14ac:dyDescent="0.25">
      <c r="A665" t="s">
        <v>114</v>
      </c>
      <c r="F665" t="s">
        <v>169</v>
      </c>
      <c r="K665" t="s">
        <v>297</v>
      </c>
      <c r="P665" t="s">
        <v>297</v>
      </c>
      <c r="AJ665" t="s">
        <v>455</v>
      </c>
      <c r="AO665" t="s">
        <v>339</v>
      </c>
    </row>
    <row r="666" spans="1:41" x14ac:dyDescent="0.25">
      <c r="A666" t="s">
        <v>419</v>
      </c>
      <c r="F666" t="s">
        <v>170</v>
      </c>
      <c r="K666" t="s">
        <v>475</v>
      </c>
      <c r="P666" t="s">
        <v>220</v>
      </c>
      <c r="AJ666" t="s">
        <v>411</v>
      </c>
      <c r="AO666" t="s">
        <v>473</v>
      </c>
    </row>
    <row r="667" spans="1:41" x14ac:dyDescent="0.25">
      <c r="A667" t="s">
        <v>318</v>
      </c>
      <c r="F667" t="s">
        <v>644</v>
      </c>
      <c r="K667" t="s">
        <v>178</v>
      </c>
      <c r="P667" t="s">
        <v>178</v>
      </c>
      <c r="AJ667" t="s">
        <v>386</v>
      </c>
      <c r="AO667" t="s">
        <v>111</v>
      </c>
    </row>
    <row r="668" spans="1:41" x14ac:dyDescent="0.25">
      <c r="A668" t="s">
        <v>117</v>
      </c>
      <c r="F668" t="s">
        <v>292</v>
      </c>
      <c r="K668" t="s">
        <v>377</v>
      </c>
      <c r="P668" t="s">
        <v>127</v>
      </c>
      <c r="AJ668" t="s">
        <v>358</v>
      </c>
      <c r="AO668" t="s">
        <v>212</v>
      </c>
    </row>
    <row r="669" spans="1:41" x14ac:dyDescent="0.25">
      <c r="A669" t="s">
        <v>118</v>
      </c>
      <c r="F669" t="s">
        <v>172</v>
      </c>
      <c r="K669" t="s">
        <v>261</v>
      </c>
      <c r="P669" t="s">
        <v>128</v>
      </c>
      <c r="AJ669" t="s">
        <v>359</v>
      </c>
      <c r="AO669" t="s">
        <v>435</v>
      </c>
    </row>
    <row r="670" spans="1:41" x14ac:dyDescent="0.25">
      <c r="A670" t="s">
        <v>119</v>
      </c>
      <c r="F670" t="s">
        <v>215</v>
      </c>
      <c r="K670" t="s">
        <v>477</v>
      </c>
      <c r="P670" t="s">
        <v>129</v>
      </c>
      <c r="AJ670" t="s">
        <v>427</v>
      </c>
      <c r="AO670" t="s">
        <v>436</v>
      </c>
    </row>
    <row r="671" spans="1:41" x14ac:dyDescent="0.25">
      <c r="A671" t="s">
        <v>120</v>
      </c>
      <c r="F671" t="s">
        <v>173</v>
      </c>
      <c r="AJ671" t="s">
        <v>330</v>
      </c>
      <c r="AO671" t="s">
        <v>290</v>
      </c>
    </row>
    <row r="672" spans="1:41" x14ac:dyDescent="0.25">
      <c r="A672" t="s">
        <v>343</v>
      </c>
      <c r="F672" t="s">
        <v>343</v>
      </c>
      <c r="AJ672" t="s">
        <v>361</v>
      </c>
      <c r="AO672" t="s">
        <v>318</v>
      </c>
    </row>
    <row r="673" spans="1:41" x14ac:dyDescent="0.25">
      <c r="A673" t="s">
        <v>374</v>
      </c>
      <c r="F673" t="s">
        <v>374</v>
      </c>
      <c r="AJ673" t="s">
        <v>485</v>
      </c>
      <c r="AO673" t="s">
        <v>258</v>
      </c>
    </row>
    <row r="674" spans="1:41" x14ac:dyDescent="0.25">
      <c r="A674" t="s">
        <v>175</v>
      </c>
      <c r="F674" t="s">
        <v>296</v>
      </c>
      <c r="AJ674" t="s">
        <v>275</v>
      </c>
      <c r="AO674" t="s">
        <v>542</v>
      </c>
    </row>
    <row r="675" spans="1:41" x14ac:dyDescent="0.25">
      <c r="A675" t="s">
        <v>124</v>
      </c>
      <c r="F675" t="s">
        <v>319</v>
      </c>
      <c r="AJ675" t="s">
        <v>153</v>
      </c>
      <c r="AO675" t="s">
        <v>119</v>
      </c>
    </row>
    <row r="676" spans="1:41" x14ac:dyDescent="0.25">
      <c r="A676" t="s">
        <v>376</v>
      </c>
      <c r="F676" t="s">
        <v>125</v>
      </c>
      <c r="AJ676" t="s">
        <v>154</v>
      </c>
      <c r="AO676" t="s">
        <v>373</v>
      </c>
    </row>
    <row r="677" spans="1:41" x14ac:dyDescent="0.25">
      <c r="A677" t="s">
        <v>126</v>
      </c>
      <c r="F677" t="s">
        <v>298</v>
      </c>
      <c r="AJ677" t="s">
        <v>308</v>
      </c>
      <c r="AO677" t="s">
        <v>513</v>
      </c>
    </row>
    <row r="678" spans="1:41" x14ac:dyDescent="0.25">
      <c r="A678" t="s">
        <v>377</v>
      </c>
      <c r="F678" t="s">
        <v>222</v>
      </c>
      <c r="AJ678" t="s">
        <v>247</v>
      </c>
      <c r="AO678" t="s">
        <v>374</v>
      </c>
    </row>
    <row r="679" spans="1:41" x14ac:dyDescent="0.25">
      <c r="A679" t="s">
        <v>261</v>
      </c>
      <c r="F679" t="s">
        <v>476</v>
      </c>
      <c r="AJ679" t="s">
        <v>389</v>
      </c>
      <c r="AO679" t="s">
        <v>296</v>
      </c>
    </row>
    <row r="680" spans="1:41" x14ac:dyDescent="0.25">
      <c r="A680" t="s">
        <v>129</v>
      </c>
      <c r="F680" t="s">
        <v>129</v>
      </c>
      <c r="AJ680" t="s">
        <v>335</v>
      </c>
      <c r="AO680" t="s">
        <v>219</v>
      </c>
    </row>
    <row r="681" spans="1:41" x14ac:dyDescent="0.25">
      <c r="AJ681" t="s">
        <v>159</v>
      </c>
      <c r="AO681" t="s">
        <v>125</v>
      </c>
    </row>
    <row r="682" spans="1:41" x14ac:dyDescent="0.25">
      <c r="AJ682" t="s">
        <v>103</v>
      </c>
      <c r="AO682" t="s">
        <v>126</v>
      </c>
    </row>
    <row r="683" spans="1:41" x14ac:dyDescent="0.25">
      <c r="AJ683" t="s">
        <v>337</v>
      </c>
      <c r="AO683" t="s">
        <v>377</v>
      </c>
    </row>
    <row r="684" spans="1:41" x14ac:dyDescent="0.25">
      <c r="A684" t="s">
        <v>984</v>
      </c>
      <c r="AJ684" t="s">
        <v>503</v>
      </c>
      <c r="AO684" t="s">
        <v>223</v>
      </c>
    </row>
    <row r="685" spans="1:41" x14ac:dyDescent="0.25">
      <c r="A685" t="s">
        <v>69</v>
      </c>
      <c r="AJ685" t="s">
        <v>284</v>
      </c>
      <c r="AO685" t="s">
        <v>129</v>
      </c>
    </row>
    <row r="686" spans="1:41" x14ac:dyDescent="0.25">
      <c r="A686" t="s">
        <v>347</v>
      </c>
      <c r="AJ686" t="s">
        <v>107</v>
      </c>
    </row>
    <row r="687" spans="1:41" x14ac:dyDescent="0.25">
      <c r="A687" t="s">
        <v>71</v>
      </c>
      <c r="AJ687" t="s">
        <v>546</v>
      </c>
    </row>
    <row r="688" spans="1:41" x14ac:dyDescent="0.25">
      <c r="A688" t="s">
        <v>323</v>
      </c>
      <c r="AJ688" t="s">
        <v>209</v>
      </c>
    </row>
    <row r="689" spans="1:36" x14ac:dyDescent="0.25">
      <c r="A689" t="s">
        <v>227</v>
      </c>
      <c r="AJ689" t="s">
        <v>165</v>
      </c>
    </row>
    <row r="690" spans="1:36" x14ac:dyDescent="0.25">
      <c r="A690" t="s">
        <v>228</v>
      </c>
      <c r="AJ690" t="s">
        <v>255</v>
      </c>
    </row>
    <row r="691" spans="1:36" x14ac:dyDescent="0.25">
      <c r="A691" t="s">
        <v>402</v>
      </c>
      <c r="AJ691" t="s">
        <v>570</v>
      </c>
    </row>
    <row r="692" spans="1:36" x14ac:dyDescent="0.25">
      <c r="A692" t="s">
        <v>440</v>
      </c>
      <c r="AJ692" t="s">
        <v>168</v>
      </c>
    </row>
    <row r="693" spans="1:36" x14ac:dyDescent="0.25">
      <c r="A693" t="s">
        <v>185</v>
      </c>
      <c r="AJ693" t="s">
        <v>169</v>
      </c>
    </row>
    <row r="694" spans="1:36" x14ac:dyDescent="0.25">
      <c r="A694" t="s">
        <v>230</v>
      </c>
      <c r="AJ694" t="s">
        <v>317</v>
      </c>
    </row>
    <row r="695" spans="1:36" x14ac:dyDescent="0.25">
      <c r="A695" t="s">
        <v>573</v>
      </c>
      <c r="AJ695" t="s">
        <v>257</v>
      </c>
    </row>
    <row r="696" spans="1:36" x14ac:dyDescent="0.25">
      <c r="A696" t="s">
        <v>405</v>
      </c>
      <c r="AJ696" t="s">
        <v>258</v>
      </c>
    </row>
    <row r="697" spans="1:36" x14ac:dyDescent="0.25">
      <c r="A697" t="s">
        <v>140</v>
      </c>
      <c r="AJ697" t="s">
        <v>214</v>
      </c>
    </row>
    <row r="698" spans="1:36" x14ac:dyDescent="0.25">
      <c r="A698" t="s">
        <v>269</v>
      </c>
      <c r="AJ698" t="s">
        <v>372</v>
      </c>
    </row>
    <row r="699" spans="1:36" x14ac:dyDescent="0.25">
      <c r="A699" t="s">
        <v>233</v>
      </c>
      <c r="AJ699" t="s">
        <v>173</v>
      </c>
    </row>
    <row r="700" spans="1:36" x14ac:dyDescent="0.25">
      <c r="A700" t="s">
        <v>586</v>
      </c>
      <c r="AJ700" t="s">
        <v>216</v>
      </c>
    </row>
    <row r="701" spans="1:36" x14ac:dyDescent="0.25">
      <c r="A701" t="s">
        <v>508</v>
      </c>
      <c r="AJ701" t="s">
        <v>217</v>
      </c>
    </row>
    <row r="702" spans="1:36" x14ac:dyDescent="0.25">
      <c r="A702" t="s">
        <v>385</v>
      </c>
      <c r="AJ702" t="s">
        <v>296</v>
      </c>
    </row>
    <row r="703" spans="1:36" x14ac:dyDescent="0.25">
      <c r="A703" t="s">
        <v>145</v>
      </c>
      <c r="AJ703" t="s">
        <v>219</v>
      </c>
    </row>
    <row r="704" spans="1:36" x14ac:dyDescent="0.25">
      <c r="A704" t="s">
        <v>88</v>
      </c>
      <c r="AJ704" t="s">
        <v>220</v>
      </c>
    </row>
    <row r="705" spans="1:41" x14ac:dyDescent="0.25">
      <c r="A705" t="s">
        <v>329</v>
      </c>
      <c r="AJ705" t="s">
        <v>221</v>
      </c>
    </row>
    <row r="706" spans="1:41" x14ac:dyDescent="0.25">
      <c r="A706" t="s">
        <v>193</v>
      </c>
      <c r="AJ706" t="s">
        <v>345</v>
      </c>
    </row>
    <row r="707" spans="1:41" x14ac:dyDescent="0.25">
      <c r="A707" t="s">
        <v>240</v>
      </c>
      <c r="AJ707" t="s">
        <v>128</v>
      </c>
    </row>
    <row r="708" spans="1:41" x14ac:dyDescent="0.25">
      <c r="A708" t="s">
        <v>330</v>
      </c>
      <c r="AJ708" t="s">
        <v>224</v>
      </c>
    </row>
    <row r="709" spans="1:41" x14ac:dyDescent="0.25">
      <c r="A709" t="s">
        <v>495</v>
      </c>
    </row>
    <row r="710" spans="1:41" x14ac:dyDescent="0.25">
      <c r="A710" t="s">
        <v>197</v>
      </c>
      <c r="AO710" t="s">
        <v>400</v>
      </c>
    </row>
    <row r="711" spans="1:41" x14ac:dyDescent="0.25">
      <c r="A711" t="s">
        <v>548</v>
      </c>
      <c r="AO711" t="s">
        <v>69</v>
      </c>
    </row>
    <row r="712" spans="1:41" x14ac:dyDescent="0.25">
      <c r="A712" t="s">
        <v>198</v>
      </c>
      <c r="AO712" t="s">
        <v>70</v>
      </c>
    </row>
    <row r="713" spans="1:41" x14ac:dyDescent="0.25">
      <c r="A713" t="s">
        <v>277</v>
      </c>
      <c r="AO713" t="s">
        <v>420</v>
      </c>
    </row>
    <row r="714" spans="1:41" x14ac:dyDescent="0.25">
      <c r="A714" t="s">
        <v>333</v>
      </c>
      <c r="AO714" t="s">
        <v>264</v>
      </c>
    </row>
    <row r="715" spans="1:41" x14ac:dyDescent="0.25">
      <c r="A715" t="s">
        <v>362</v>
      </c>
      <c r="AO715" t="s">
        <v>227</v>
      </c>
    </row>
    <row r="716" spans="1:41" x14ac:dyDescent="0.25">
      <c r="A716" t="s">
        <v>334</v>
      </c>
      <c r="AO716" t="s">
        <v>183</v>
      </c>
    </row>
    <row r="717" spans="1:41" x14ac:dyDescent="0.25">
      <c r="A717" t="s">
        <v>202</v>
      </c>
      <c r="AO717" t="s">
        <v>402</v>
      </c>
    </row>
    <row r="718" spans="1:41" x14ac:dyDescent="0.25">
      <c r="A718" t="s">
        <v>336</v>
      </c>
      <c r="AO718" t="s">
        <v>324</v>
      </c>
    </row>
    <row r="719" spans="1:41" x14ac:dyDescent="0.25">
      <c r="A719" t="s">
        <v>364</v>
      </c>
      <c r="AO719" t="s">
        <v>493</v>
      </c>
    </row>
    <row r="720" spans="1:41" x14ac:dyDescent="0.25">
      <c r="A720" t="s">
        <v>448</v>
      </c>
      <c r="AO720" t="s">
        <v>422</v>
      </c>
    </row>
    <row r="721" spans="1:41" x14ac:dyDescent="0.25">
      <c r="A721" t="s">
        <v>449</v>
      </c>
      <c r="AO721" t="s">
        <v>541</v>
      </c>
    </row>
    <row r="722" spans="1:41" x14ac:dyDescent="0.25">
      <c r="A722" t="s">
        <v>162</v>
      </c>
      <c r="AO722" t="s">
        <v>80</v>
      </c>
    </row>
    <row r="723" spans="1:41" x14ac:dyDescent="0.25">
      <c r="A723" t="s">
        <v>338</v>
      </c>
      <c r="AO723" t="s">
        <v>466</v>
      </c>
    </row>
    <row r="724" spans="1:41" x14ac:dyDescent="0.25">
      <c r="A724" t="s">
        <v>163</v>
      </c>
      <c r="AO724" t="s">
        <v>534</v>
      </c>
    </row>
    <row r="725" spans="1:41" x14ac:dyDescent="0.25">
      <c r="A725" t="s">
        <v>253</v>
      </c>
      <c r="AO725" t="s">
        <v>383</v>
      </c>
    </row>
    <row r="726" spans="1:41" x14ac:dyDescent="0.25">
      <c r="A726" t="s">
        <v>340</v>
      </c>
      <c r="AO726" t="s">
        <v>482</v>
      </c>
    </row>
    <row r="727" spans="1:41" x14ac:dyDescent="0.25">
      <c r="A727" t="s">
        <v>255</v>
      </c>
      <c r="AO727" t="s">
        <v>85</v>
      </c>
    </row>
    <row r="728" spans="1:41" x14ac:dyDescent="0.25">
      <c r="A728" t="s">
        <v>463</v>
      </c>
      <c r="AO728" t="s">
        <v>144</v>
      </c>
    </row>
    <row r="729" spans="1:41" x14ac:dyDescent="0.25">
      <c r="A729" t="s">
        <v>575</v>
      </c>
      <c r="AO729" t="s">
        <v>304</v>
      </c>
    </row>
    <row r="730" spans="1:41" x14ac:dyDescent="0.25">
      <c r="A730" t="s">
        <v>114</v>
      </c>
      <c r="AO730" t="s">
        <v>305</v>
      </c>
    </row>
    <row r="731" spans="1:41" x14ac:dyDescent="0.25">
      <c r="A731" t="s">
        <v>290</v>
      </c>
      <c r="AO731" t="s">
        <v>426</v>
      </c>
    </row>
    <row r="732" spans="1:41" x14ac:dyDescent="0.25">
      <c r="A732" t="s">
        <v>644</v>
      </c>
      <c r="AO732" t="s">
        <v>273</v>
      </c>
    </row>
    <row r="733" spans="1:41" x14ac:dyDescent="0.25">
      <c r="A733" t="s">
        <v>292</v>
      </c>
      <c r="AO733" t="s">
        <v>427</v>
      </c>
    </row>
    <row r="734" spans="1:41" x14ac:dyDescent="0.25">
      <c r="A734" t="s">
        <v>172</v>
      </c>
      <c r="AO734" t="s">
        <v>195</v>
      </c>
    </row>
    <row r="735" spans="1:41" x14ac:dyDescent="0.25">
      <c r="A735" t="s">
        <v>119</v>
      </c>
      <c r="AO735" t="s">
        <v>495</v>
      </c>
    </row>
    <row r="736" spans="1:41" x14ac:dyDescent="0.25">
      <c r="A736" t="s">
        <v>120</v>
      </c>
      <c r="AO736" t="s">
        <v>197</v>
      </c>
    </row>
    <row r="737" spans="1:41" x14ac:dyDescent="0.25">
      <c r="A737" t="s">
        <v>343</v>
      </c>
      <c r="AO737" t="s">
        <v>275</v>
      </c>
    </row>
    <row r="738" spans="1:41" x14ac:dyDescent="0.25">
      <c r="A738" t="s">
        <v>295</v>
      </c>
      <c r="AO738" t="s">
        <v>524</v>
      </c>
    </row>
    <row r="739" spans="1:41" x14ac:dyDescent="0.25">
      <c r="A739" t="s">
        <v>123</v>
      </c>
      <c r="AO739" t="s">
        <v>388</v>
      </c>
    </row>
    <row r="740" spans="1:41" x14ac:dyDescent="0.25">
      <c r="A740" t="s">
        <v>375</v>
      </c>
      <c r="AO740" t="s">
        <v>155</v>
      </c>
    </row>
    <row r="741" spans="1:41" x14ac:dyDescent="0.25">
      <c r="A741" t="s">
        <v>376</v>
      </c>
      <c r="AO741" t="s">
        <v>99</v>
      </c>
    </row>
    <row r="742" spans="1:41" x14ac:dyDescent="0.25">
      <c r="A742" t="s">
        <v>178</v>
      </c>
      <c r="AO742" t="s">
        <v>461</v>
      </c>
    </row>
    <row r="743" spans="1:41" x14ac:dyDescent="0.25">
      <c r="A743" t="s">
        <v>345</v>
      </c>
      <c r="AO743" t="s">
        <v>248</v>
      </c>
    </row>
    <row r="744" spans="1:41" x14ac:dyDescent="0.25">
      <c r="A744" t="s">
        <v>128</v>
      </c>
      <c r="AO744" t="s">
        <v>249</v>
      </c>
    </row>
    <row r="745" spans="1:41" x14ac:dyDescent="0.25">
      <c r="A745" t="s">
        <v>299</v>
      </c>
      <c r="AO745" t="s">
        <v>103</v>
      </c>
    </row>
    <row r="746" spans="1:41" x14ac:dyDescent="0.25">
      <c r="AO746" t="s">
        <v>205</v>
      </c>
    </row>
    <row r="747" spans="1:41" x14ac:dyDescent="0.25">
      <c r="AO747" t="s">
        <v>572</v>
      </c>
    </row>
    <row r="748" spans="1:41" x14ac:dyDescent="0.25">
      <c r="A748" t="s">
        <v>985</v>
      </c>
      <c r="AO748" t="s">
        <v>367</v>
      </c>
    </row>
    <row r="749" spans="1:41" x14ac:dyDescent="0.25">
      <c r="A749" t="s">
        <v>69</v>
      </c>
      <c r="AO749" t="s">
        <v>395</v>
      </c>
    </row>
    <row r="750" spans="1:41" x14ac:dyDescent="0.25">
      <c r="A750" t="s">
        <v>401</v>
      </c>
      <c r="AO750" t="s">
        <v>286</v>
      </c>
    </row>
    <row r="751" spans="1:41" x14ac:dyDescent="0.25">
      <c r="A751" t="s">
        <v>226</v>
      </c>
      <c r="AO751" t="s">
        <v>209</v>
      </c>
    </row>
    <row r="752" spans="1:41" x14ac:dyDescent="0.25">
      <c r="A752" t="s">
        <v>72</v>
      </c>
      <c r="AO752" t="s">
        <v>110</v>
      </c>
    </row>
    <row r="753" spans="1:41" x14ac:dyDescent="0.25">
      <c r="A753" t="s">
        <v>133</v>
      </c>
      <c r="AO753" t="s">
        <v>255</v>
      </c>
    </row>
    <row r="754" spans="1:41" x14ac:dyDescent="0.25">
      <c r="A754" t="s">
        <v>183</v>
      </c>
      <c r="AO754" t="s">
        <v>532</v>
      </c>
    </row>
    <row r="755" spans="1:41" x14ac:dyDescent="0.25">
      <c r="A755" t="s">
        <v>75</v>
      </c>
      <c r="AO755" t="s">
        <v>435</v>
      </c>
    </row>
    <row r="756" spans="1:41" x14ac:dyDescent="0.25">
      <c r="A756" t="s">
        <v>76</v>
      </c>
      <c r="AO756" t="s">
        <v>436</v>
      </c>
    </row>
    <row r="757" spans="1:41" x14ac:dyDescent="0.25">
      <c r="A757" t="s">
        <v>349</v>
      </c>
      <c r="AO757" t="s">
        <v>170</v>
      </c>
    </row>
    <row r="758" spans="1:41" x14ac:dyDescent="0.25">
      <c r="A758" t="s">
        <v>422</v>
      </c>
      <c r="AO758" t="s">
        <v>171</v>
      </c>
    </row>
    <row r="759" spans="1:41" x14ac:dyDescent="0.25">
      <c r="A759" t="s">
        <v>302</v>
      </c>
      <c r="AO759" t="s">
        <v>292</v>
      </c>
    </row>
    <row r="760" spans="1:41" x14ac:dyDescent="0.25">
      <c r="A760" t="s">
        <v>567</v>
      </c>
      <c r="AO760" t="s">
        <v>172</v>
      </c>
    </row>
    <row r="761" spans="1:41" x14ac:dyDescent="0.25">
      <c r="A761" t="s">
        <v>353</v>
      </c>
      <c r="AO761" t="s">
        <v>119</v>
      </c>
    </row>
    <row r="762" spans="1:41" x14ac:dyDescent="0.25">
      <c r="A762" t="s">
        <v>189</v>
      </c>
      <c r="AO762" t="s">
        <v>173</v>
      </c>
    </row>
    <row r="763" spans="1:41" x14ac:dyDescent="0.25">
      <c r="A763" t="s">
        <v>233</v>
      </c>
      <c r="AO763" t="s">
        <v>540</v>
      </c>
    </row>
    <row r="764" spans="1:41" x14ac:dyDescent="0.25">
      <c r="A764" t="s">
        <v>586</v>
      </c>
      <c r="AO764" t="s">
        <v>295</v>
      </c>
    </row>
    <row r="765" spans="1:41" x14ac:dyDescent="0.25">
      <c r="A765" t="s">
        <v>384</v>
      </c>
      <c r="AO765" t="s">
        <v>296</v>
      </c>
    </row>
    <row r="766" spans="1:41" x14ac:dyDescent="0.25">
      <c r="A766" t="s">
        <v>529</v>
      </c>
      <c r="AO766" t="s">
        <v>297</v>
      </c>
    </row>
    <row r="767" spans="1:41" x14ac:dyDescent="0.25">
      <c r="A767" t="s">
        <v>87</v>
      </c>
      <c r="AO767" t="s">
        <v>220</v>
      </c>
    </row>
    <row r="768" spans="1:41" x14ac:dyDescent="0.25">
      <c r="A768" t="s">
        <v>576</v>
      </c>
      <c r="AO768" t="s">
        <v>221</v>
      </c>
    </row>
    <row r="769" spans="1:41" x14ac:dyDescent="0.25">
      <c r="A769" t="s">
        <v>147</v>
      </c>
      <c r="AO769" t="s">
        <v>127</v>
      </c>
    </row>
    <row r="770" spans="1:41" x14ac:dyDescent="0.25">
      <c r="A770" t="s">
        <v>148</v>
      </c>
      <c r="AO770" t="s">
        <v>128</v>
      </c>
    </row>
    <row r="771" spans="1:41" x14ac:dyDescent="0.25">
      <c r="A771" t="s">
        <v>194</v>
      </c>
      <c r="AO771" t="s">
        <v>129</v>
      </c>
    </row>
    <row r="772" spans="1:41" x14ac:dyDescent="0.25">
      <c r="A772" t="s">
        <v>241</v>
      </c>
    </row>
    <row r="773" spans="1:41" x14ac:dyDescent="0.25">
      <c r="A773" t="s">
        <v>361</v>
      </c>
    </row>
    <row r="774" spans="1:41" x14ac:dyDescent="0.25">
      <c r="A774" t="s">
        <v>547</v>
      </c>
    </row>
    <row r="775" spans="1:41" x14ac:dyDescent="0.25">
      <c r="A775" t="s">
        <v>275</v>
      </c>
    </row>
    <row r="776" spans="1:41" x14ac:dyDescent="0.25">
      <c r="A776" t="s">
        <v>511</v>
      </c>
    </row>
    <row r="777" spans="1:41" x14ac:dyDescent="0.25">
      <c r="A777" t="s">
        <v>277</v>
      </c>
    </row>
    <row r="778" spans="1:41" x14ac:dyDescent="0.25">
      <c r="A778" t="s">
        <v>308</v>
      </c>
    </row>
    <row r="779" spans="1:41" x14ac:dyDescent="0.25">
      <c r="A779" t="s">
        <v>565</v>
      </c>
    </row>
    <row r="780" spans="1:41" x14ac:dyDescent="0.25">
      <c r="A780" t="s">
        <v>334</v>
      </c>
    </row>
    <row r="781" spans="1:41" x14ac:dyDescent="0.25">
      <c r="A781" t="s">
        <v>101</v>
      </c>
    </row>
    <row r="782" spans="1:41" x14ac:dyDescent="0.25">
      <c r="A782" t="s">
        <v>462</v>
      </c>
    </row>
    <row r="783" spans="1:41" x14ac:dyDescent="0.25">
      <c r="A783" t="s">
        <v>364</v>
      </c>
    </row>
    <row r="784" spans="1:41" x14ac:dyDescent="0.25">
      <c r="A784" t="s">
        <v>365</v>
      </c>
    </row>
    <row r="785" spans="1:1" x14ac:dyDescent="0.25">
      <c r="A785" t="s">
        <v>471</v>
      </c>
    </row>
    <row r="786" spans="1:1" x14ac:dyDescent="0.25">
      <c r="A786" t="s">
        <v>367</v>
      </c>
    </row>
    <row r="787" spans="1:1" x14ac:dyDescent="0.25">
      <c r="A787" t="s">
        <v>208</v>
      </c>
    </row>
    <row r="788" spans="1:1" x14ac:dyDescent="0.25">
      <c r="A788" t="s">
        <v>546</v>
      </c>
    </row>
    <row r="789" spans="1:1" x14ac:dyDescent="0.25">
      <c r="A789" t="s">
        <v>490</v>
      </c>
    </row>
    <row r="790" spans="1:1" x14ac:dyDescent="0.25">
      <c r="A790" t="s">
        <v>557</v>
      </c>
    </row>
    <row r="791" spans="1:1" x14ac:dyDescent="0.25">
      <c r="A791" t="s">
        <v>505</v>
      </c>
    </row>
    <row r="792" spans="1:1" x14ac:dyDescent="0.25">
      <c r="A792" t="s">
        <v>532</v>
      </c>
    </row>
    <row r="793" spans="1:1" x14ac:dyDescent="0.25">
      <c r="A793" t="s">
        <v>496</v>
      </c>
    </row>
    <row r="794" spans="1:1" x14ac:dyDescent="0.25">
      <c r="A794" t="s">
        <v>114</v>
      </c>
    </row>
    <row r="795" spans="1:1" x14ac:dyDescent="0.25">
      <c r="A795" t="s">
        <v>290</v>
      </c>
    </row>
    <row r="796" spans="1:1" x14ac:dyDescent="0.25">
      <c r="A796" t="s">
        <v>171</v>
      </c>
    </row>
    <row r="797" spans="1:1" x14ac:dyDescent="0.25">
      <c r="A797" t="s">
        <v>371</v>
      </c>
    </row>
    <row r="798" spans="1:1" x14ac:dyDescent="0.25">
      <c r="A798" t="s">
        <v>118</v>
      </c>
    </row>
    <row r="799" spans="1:1" x14ac:dyDescent="0.25">
      <c r="A799" t="s">
        <v>215</v>
      </c>
    </row>
    <row r="800" spans="1:1" x14ac:dyDescent="0.25">
      <c r="A800" t="s">
        <v>173</v>
      </c>
    </row>
    <row r="801" spans="1:1" x14ac:dyDescent="0.25">
      <c r="A801" t="s">
        <v>540</v>
      </c>
    </row>
    <row r="802" spans="1:1" x14ac:dyDescent="0.25">
      <c r="A802" t="s">
        <v>295</v>
      </c>
    </row>
    <row r="803" spans="1:1" x14ac:dyDescent="0.25">
      <c r="A803" t="s">
        <v>175</v>
      </c>
    </row>
    <row r="804" spans="1:1" x14ac:dyDescent="0.25">
      <c r="A804" t="s">
        <v>124</v>
      </c>
    </row>
    <row r="805" spans="1:1" x14ac:dyDescent="0.25">
      <c r="A805" t="s">
        <v>398</v>
      </c>
    </row>
    <row r="806" spans="1:1" x14ac:dyDescent="0.25">
      <c r="A806" t="s">
        <v>178</v>
      </c>
    </row>
    <row r="807" spans="1:1" x14ac:dyDescent="0.25">
      <c r="A807" t="s">
        <v>127</v>
      </c>
    </row>
    <row r="808" spans="1:1" x14ac:dyDescent="0.25">
      <c r="A808" t="s">
        <v>320</v>
      </c>
    </row>
    <row r="809" spans="1:1" x14ac:dyDescent="0.25">
      <c r="A809" t="s">
        <v>477</v>
      </c>
    </row>
  </sheetData>
  <mergeCells count="6">
    <mergeCell ref="AY1:BG1"/>
    <mergeCell ref="A1:J1"/>
    <mergeCell ref="K1:T1"/>
    <mergeCell ref="U1:AD1"/>
    <mergeCell ref="AE1:AN1"/>
    <mergeCell ref="AO1:AX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6"/>
  <sheetViews>
    <sheetView topLeftCell="A7" zoomScale="70" zoomScaleNormal="70" workbookViewId="0">
      <selection activeCell="I96" sqref="I96"/>
    </sheetView>
  </sheetViews>
  <sheetFormatPr defaultRowHeight="15" x14ac:dyDescent="0.25"/>
  <cols>
    <col min="2" max="5" width="20.5703125" customWidth="1"/>
  </cols>
  <sheetData>
    <row r="1" spans="1:8" x14ac:dyDescent="0.25">
      <c r="A1" s="136" t="s">
        <v>599</v>
      </c>
      <c r="B1" s="136"/>
      <c r="C1" s="136"/>
      <c r="D1" s="136"/>
      <c r="E1" s="136"/>
    </row>
    <row r="2" spans="1:8" x14ac:dyDescent="0.25">
      <c r="A2" s="42" t="s">
        <v>0</v>
      </c>
      <c r="B2" s="42" t="s">
        <v>4</v>
      </c>
      <c r="C2" s="42" t="s">
        <v>62</v>
      </c>
      <c r="D2" s="42" t="s">
        <v>5</v>
      </c>
      <c r="E2" s="42" t="s">
        <v>6</v>
      </c>
      <c r="F2" s="45" t="s">
        <v>600</v>
      </c>
      <c r="G2" s="52"/>
      <c r="H2" s="56" t="s">
        <v>607</v>
      </c>
    </row>
    <row r="3" spans="1:8" x14ac:dyDescent="0.25">
      <c r="A3" s="137">
        <v>1</v>
      </c>
      <c r="B3" s="137" t="s">
        <v>67</v>
      </c>
      <c r="C3" s="137">
        <v>1</v>
      </c>
      <c r="D3" s="47" t="s">
        <v>68</v>
      </c>
      <c r="E3" s="47">
        <f>Wyniki!F5</f>
        <v>134.07</v>
      </c>
      <c r="F3" s="48"/>
      <c r="G3" s="52"/>
      <c r="H3" s="56"/>
    </row>
    <row r="4" spans="1:8" x14ac:dyDescent="0.25">
      <c r="A4" s="138"/>
      <c r="B4" s="138"/>
      <c r="C4" s="138"/>
      <c r="D4" s="49" t="s">
        <v>594</v>
      </c>
      <c r="E4" s="47">
        <f>Wyniki!K5</f>
        <v>144.93</v>
      </c>
      <c r="F4" s="48"/>
      <c r="G4" s="52"/>
      <c r="H4" s="56"/>
    </row>
    <row r="5" spans="1:8" x14ac:dyDescent="0.25">
      <c r="A5" s="138"/>
      <c r="B5" s="138"/>
      <c r="C5" s="138"/>
      <c r="D5" s="47" t="s">
        <v>559</v>
      </c>
      <c r="E5" s="47">
        <v>197.13</v>
      </c>
      <c r="F5" s="48" t="s">
        <v>604</v>
      </c>
      <c r="G5" s="52"/>
      <c r="H5" s="56"/>
    </row>
    <row r="6" spans="1:8" x14ac:dyDescent="0.25">
      <c r="A6" s="138"/>
      <c r="B6" s="138"/>
      <c r="C6" s="138"/>
      <c r="D6" s="47" t="s">
        <v>528</v>
      </c>
      <c r="E6" s="47">
        <v>26.4</v>
      </c>
      <c r="F6" s="48" t="s">
        <v>602</v>
      </c>
      <c r="G6" s="52"/>
      <c r="H6" s="56"/>
    </row>
    <row r="7" spans="1:8" x14ac:dyDescent="0.25">
      <c r="A7" s="138"/>
      <c r="B7" s="138"/>
      <c r="C7" s="138"/>
      <c r="D7" s="47" t="s">
        <v>579</v>
      </c>
      <c r="E7" s="47">
        <v>30.93</v>
      </c>
      <c r="F7" s="48" t="s">
        <v>604</v>
      </c>
      <c r="G7" s="52"/>
      <c r="H7" s="56"/>
    </row>
    <row r="8" spans="1:8" x14ac:dyDescent="0.25">
      <c r="A8" s="138"/>
      <c r="B8" s="138"/>
      <c r="C8" s="138"/>
      <c r="D8" s="47" t="s">
        <v>589</v>
      </c>
      <c r="E8" s="47">
        <v>128.97999999999999</v>
      </c>
      <c r="F8" s="48" t="s">
        <v>604</v>
      </c>
      <c r="G8" s="52"/>
      <c r="H8" s="56"/>
    </row>
    <row r="9" spans="1:8" x14ac:dyDescent="0.25">
      <c r="A9" s="138"/>
      <c r="B9" s="138"/>
      <c r="C9" s="138"/>
      <c r="D9" s="51" t="s">
        <v>527</v>
      </c>
      <c r="E9" s="51">
        <v>87.35</v>
      </c>
      <c r="F9" s="48" t="s">
        <v>602</v>
      </c>
      <c r="G9" s="52"/>
      <c r="H9" s="56"/>
    </row>
    <row r="10" spans="1:8" x14ac:dyDescent="0.25">
      <c r="A10" s="138"/>
      <c r="B10" s="138"/>
      <c r="C10" s="138"/>
      <c r="D10" s="51" t="s">
        <v>558</v>
      </c>
      <c r="E10" s="51">
        <v>170.2</v>
      </c>
      <c r="F10" s="48" t="s">
        <v>602</v>
      </c>
      <c r="G10" s="52"/>
      <c r="H10" s="56"/>
    </row>
    <row r="11" spans="1:8" x14ac:dyDescent="0.25">
      <c r="A11" s="138"/>
      <c r="B11" s="138"/>
      <c r="C11" s="138"/>
      <c r="D11" s="51" t="s">
        <v>578</v>
      </c>
      <c r="E11" s="51">
        <v>-280.89</v>
      </c>
      <c r="F11" s="48" t="s">
        <v>602</v>
      </c>
      <c r="G11" s="52"/>
      <c r="H11" s="56"/>
    </row>
    <row r="12" spans="1:8" x14ac:dyDescent="0.25">
      <c r="A12" s="139"/>
      <c r="B12" s="139"/>
      <c r="C12" s="139"/>
      <c r="D12" s="51" t="s">
        <v>588</v>
      </c>
      <c r="E12" s="51">
        <v>-175.72</v>
      </c>
      <c r="F12" s="48" t="s">
        <v>604</v>
      </c>
      <c r="G12" s="52"/>
      <c r="H12" s="56"/>
    </row>
    <row r="13" spans="1:8" hidden="1" x14ac:dyDescent="0.25">
      <c r="A13" s="135">
        <v>2</v>
      </c>
      <c r="B13" s="135" t="s">
        <v>67</v>
      </c>
      <c r="C13" s="135">
        <v>2</v>
      </c>
      <c r="D13" s="43" t="s">
        <v>68</v>
      </c>
      <c r="E13" s="43">
        <f>Wyniki!F6</f>
        <v>188.29</v>
      </c>
      <c r="F13" t="s">
        <v>603</v>
      </c>
    </row>
    <row r="14" spans="1:8" hidden="1" x14ac:dyDescent="0.25">
      <c r="A14" s="135"/>
      <c r="B14" s="135"/>
      <c r="C14" s="135"/>
      <c r="D14" s="44" t="s">
        <v>594</v>
      </c>
      <c r="E14" s="43">
        <f>Wyniki!K6</f>
        <v>145.97</v>
      </c>
      <c r="F14" t="s">
        <v>603</v>
      </c>
    </row>
    <row r="15" spans="1:8" hidden="1" x14ac:dyDescent="0.25">
      <c r="A15" s="135"/>
      <c r="B15" s="135"/>
      <c r="C15" s="135"/>
      <c r="D15" s="43" t="s">
        <v>559</v>
      </c>
      <c r="E15" s="43">
        <v>-554.78</v>
      </c>
      <c r="F15" t="s">
        <v>601</v>
      </c>
    </row>
    <row r="16" spans="1:8" hidden="1" x14ac:dyDescent="0.25">
      <c r="A16" s="135"/>
      <c r="B16" s="135"/>
      <c r="C16" s="135"/>
      <c r="D16" s="43" t="s">
        <v>528</v>
      </c>
      <c r="E16" s="43">
        <v>-379.36</v>
      </c>
      <c r="F16" t="s">
        <v>602</v>
      </c>
    </row>
    <row r="17" spans="1:6" hidden="1" x14ac:dyDescent="0.25">
      <c r="A17" s="135"/>
      <c r="B17" s="135"/>
      <c r="C17" s="135"/>
      <c r="D17" s="43" t="s">
        <v>579</v>
      </c>
      <c r="E17" s="43">
        <v>-105.46</v>
      </c>
    </row>
    <row r="18" spans="1:6" hidden="1" x14ac:dyDescent="0.25">
      <c r="A18" s="135"/>
      <c r="B18" s="135"/>
      <c r="C18" s="135"/>
      <c r="D18" s="43" t="s">
        <v>589</v>
      </c>
      <c r="E18" s="43">
        <v>-290.49</v>
      </c>
    </row>
    <row r="19" spans="1:6" hidden="1" x14ac:dyDescent="0.25">
      <c r="A19" s="137">
        <v>3</v>
      </c>
      <c r="B19" s="136" t="s">
        <v>67</v>
      </c>
      <c r="C19" s="136">
        <v>5</v>
      </c>
      <c r="D19" s="42" t="s">
        <v>68</v>
      </c>
      <c r="E19" s="42">
        <f>Wyniki!F9</f>
        <v>229.86</v>
      </c>
    </row>
    <row r="20" spans="1:6" hidden="1" x14ac:dyDescent="0.25">
      <c r="A20" s="138"/>
      <c r="B20" s="136"/>
      <c r="C20" s="136"/>
      <c r="D20" s="42" t="s">
        <v>594</v>
      </c>
      <c r="E20" s="42">
        <f>Wyniki!K9</f>
        <v>537.66999999999996</v>
      </c>
    </row>
    <row r="21" spans="1:6" hidden="1" x14ac:dyDescent="0.25">
      <c r="A21" s="138"/>
      <c r="B21" s="136"/>
      <c r="C21" s="136"/>
      <c r="D21" s="42" t="s">
        <v>559</v>
      </c>
      <c r="E21" s="42">
        <v>-820.93</v>
      </c>
    </row>
    <row r="22" spans="1:6" hidden="1" x14ac:dyDescent="0.25">
      <c r="A22" s="138"/>
      <c r="B22" s="136"/>
      <c r="C22" s="136"/>
      <c r="D22" s="42" t="s">
        <v>528</v>
      </c>
      <c r="E22" s="42">
        <v>-557.79999999999995</v>
      </c>
    </row>
    <row r="23" spans="1:6" hidden="1" x14ac:dyDescent="0.25">
      <c r="A23" s="138"/>
      <c r="B23" s="136"/>
      <c r="C23" s="136"/>
      <c r="D23" s="42" t="s">
        <v>579</v>
      </c>
      <c r="E23" s="42">
        <v>-13.07</v>
      </c>
    </row>
    <row r="24" spans="1:6" hidden="1" x14ac:dyDescent="0.25">
      <c r="A24" s="139"/>
      <c r="B24" s="136"/>
      <c r="C24" s="136"/>
      <c r="D24" s="42" t="s">
        <v>589</v>
      </c>
      <c r="E24" s="42">
        <v>-5.61</v>
      </c>
    </row>
    <row r="25" spans="1:6" hidden="1" x14ac:dyDescent="0.25">
      <c r="A25" s="140">
        <v>4</v>
      </c>
      <c r="B25" s="140" t="s">
        <v>67</v>
      </c>
      <c r="C25" s="140">
        <v>6</v>
      </c>
      <c r="D25" s="43" t="s">
        <v>68</v>
      </c>
      <c r="E25" s="43">
        <f>Wyniki!F10</f>
        <v>62.8</v>
      </c>
    </row>
    <row r="26" spans="1:6" hidden="1" x14ac:dyDescent="0.25">
      <c r="A26" s="141"/>
      <c r="B26" s="141"/>
      <c r="C26" s="141"/>
      <c r="D26" s="43" t="s">
        <v>594</v>
      </c>
      <c r="E26" s="43">
        <f>Wyniki!K10</f>
        <v>710.71</v>
      </c>
    </row>
    <row r="27" spans="1:6" hidden="1" x14ac:dyDescent="0.25">
      <c r="A27" s="141"/>
      <c r="B27" s="141"/>
      <c r="C27" s="141"/>
      <c r="D27" s="43" t="s">
        <v>559</v>
      </c>
      <c r="E27" s="43">
        <v>32.97</v>
      </c>
      <c r="F27" t="s">
        <v>601</v>
      </c>
    </row>
    <row r="28" spans="1:6" hidden="1" x14ac:dyDescent="0.25">
      <c r="A28" s="141"/>
      <c r="B28" s="141"/>
      <c r="C28" s="141"/>
      <c r="D28" s="43" t="s">
        <v>528</v>
      </c>
      <c r="E28" s="43">
        <v>-259.27</v>
      </c>
      <c r="F28" t="s">
        <v>601</v>
      </c>
    </row>
    <row r="29" spans="1:6" hidden="1" x14ac:dyDescent="0.25">
      <c r="A29" s="141"/>
      <c r="B29" s="141"/>
      <c r="C29" s="141"/>
      <c r="D29" s="43" t="s">
        <v>579</v>
      </c>
      <c r="E29" s="43">
        <v>-150.01</v>
      </c>
      <c r="F29" t="s">
        <v>601</v>
      </c>
    </row>
    <row r="30" spans="1:6" hidden="1" x14ac:dyDescent="0.25">
      <c r="A30" s="141"/>
      <c r="B30" s="141"/>
      <c r="C30" s="141"/>
      <c r="D30" s="43" t="s">
        <v>589</v>
      </c>
      <c r="E30" s="43">
        <v>180.49</v>
      </c>
      <c r="F30" t="s">
        <v>601</v>
      </c>
    </row>
    <row r="31" spans="1:6" hidden="1" x14ac:dyDescent="0.25">
      <c r="A31" s="141"/>
      <c r="B31" s="141"/>
      <c r="C31" s="141"/>
      <c r="D31" s="50" t="s">
        <v>527</v>
      </c>
      <c r="E31" s="50">
        <v>-38.67</v>
      </c>
      <c r="F31" t="s">
        <v>601</v>
      </c>
    </row>
    <row r="32" spans="1:6" hidden="1" x14ac:dyDescent="0.25">
      <c r="A32" s="141"/>
      <c r="B32" s="141"/>
      <c r="C32" s="141"/>
      <c r="D32" s="50" t="s">
        <v>558</v>
      </c>
      <c r="E32" s="50">
        <v>10.039999999999999</v>
      </c>
      <c r="F32" t="s">
        <v>601</v>
      </c>
    </row>
    <row r="33" spans="1:6" hidden="1" x14ac:dyDescent="0.25">
      <c r="A33" s="141"/>
      <c r="B33" s="141"/>
      <c r="C33" s="141"/>
      <c r="D33" s="50" t="s">
        <v>578</v>
      </c>
      <c r="E33" s="50">
        <v>228.01</v>
      </c>
      <c r="F33" t="s">
        <v>601</v>
      </c>
    </row>
    <row r="34" spans="1:6" hidden="1" x14ac:dyDescent="0.25">
      <c r="A34" s="142"/>
      <c r="B34" s="142"/>
      <c r="C34" s="142"/>
      <c r="D34" s="50" t="s">
        <v>588</v>
      </c>
      <c r="E34" s="50">
        <v>-154.6</v>
      </c>
      <c r="F34" t="s">
        <v>601</v>
      </c>
    </row>
    <row r="35" spans="1:6" hidden="1" x14ac:dyDescent="0.25">
      <c r="A35" s="137">
        <v>5</v>
      </c>
      <c r="B35" s="137" t="s">
        <v>67</v>
      </c>
      <c r="C35" s="137">
        <v>7</v>
      </c>
      <c r="D35" s="47" t="s">
        <v>68</v>
      </c>
      <c r="E35" s="47">
        <f>Wyniki!F11</f>
        <v>218.7</v>
      </c>
    </row>
    <row r="36" spans="1:6" hidden="1" x14ac:dyDescent="0.25">
      <c r="A36" s="138"/>
      <c r="B36" s="138"/>
      <c r="C36" s="138"/>
      <c r="D36" s="47" t="s">
        <v>594</v>
      </c>
      <c r="E36" s="47">
        <f>Wyniki!K11</f>
        <v>261.42</v>
      </c>
    </row>
    <row r="37" spans="1:6" hidden="1" x14ac:dyDescent="0.25">
      <c r="A37" s="138"/>
      <c r="B37" s="138"/>
      <c r="C37" s="138"/>
      <c r="D37" s="47" t="s">
        <v>559</v>
      </c>
      <c r="E37" s="47">
        <v>-1097.69</v>
      </c>
      <c r="F37" t="s">
        <v>601</v>
      </c>
    </row>
    <row r="38" spans="1:6" hidden="1" x14ac:dyDescent="0.25">
      <c r="A38" s="138"/>
      <c r="B38" s="138"/>
      <c r="C38" s="138"/>
      <c r="D38" s="47" t="s">
        <v>528</v>
      </c>
      <c r="E38" s="47">
        <v>88.58</v>
      </c>
      <c r="F38" t="s">
        <v>601</v>
      </c>
    </row>
    <row r="39" spans="1:6" hidden="1" x14ac:dyDescent="0.25">
      <c r="A39" s="138"/>
      <c r="B39" s="138"/>
      <c r="C39" s="138"/>
      <c r="D39" s="47" t="s">
        <v>579</v>
      </c>
      <c r="E39" s="47">
        <v>-16.010000000000002</v>
      </c>
      <c r="F39" t="s">
        <v>601</v>
      </c>
    </row>
    <row r="40" spans="1:6" hidden="1" x14ac:dyDescent="0.25">
      <c r="A40" s="138"/>
      <c r="B40" s="138"/>
      <c r="C40" s="138"/>
      <c r="D40" s="47" t="s">
        <v>589</v>
      </c>
      <c r="E40" s="47">
        <v>145.18</v>
      </c>
      <c r="F40" t="s">
        <v>601</v>
      </c>
    </row>
    <row r="41" spans="1:6" hidden="1" x14ac:dyDescent="0.25">
      <c r="A41" s="138"/>
      <c r="B41" s="138"/>
      <c r="C41" s="138"/>
      <c r="D41" s="51" t="s">
        <v>527</v>
      </c>
      <c r="E41" s="51">
        <v>-79.010000000000005</v>
      </c>
      <c r="F41" t="s">
        <v>601</v>
      </c>
    </row>
    <row r="42" spans="1:6" hidden="1" x14ac:dyDescent="0.25">
      <c r="A42" s="138"/>
      <c r="B42" s="138"/>
      <c r="C42" s="138"/>
      <c r="D42" s="51" t="s">
        <v>558</v>
      </c>
      <c r="E42" s="51">
        <v>-46.66</v>
      </c>
      <c r="F42" t="s">
        <v>601</v>
      </c>
    </row>
    <row r="43" spans="1:6" hidden="1" x14ac:dyDescent="0.25">
      <c r="A43" s="138"/>
      <c r="B43" s="138"/>
      <c r="C43" s="138"/>
      <c r="D43" s="51" t="s">
        <v>578</v>
      </c>
      <c r="E43" s="51">
        <v>670.95</v>
      </c>
      <c r="F43" t="s">
        <v>601</v>
      </c>
    </row>
    <row r="44" spans="1:6" hidden="1" x14ac:dyDescent="0.25">
      <c r="A44" s="139"/>
      <c r="B44" s="139"/>
      <c r="C44" s="139"/>
      <c r="D44" s="51" t="s">
        <v>588</v>
      </c>
      <c r="E44" s="51">
        <v>-796.89</v>
      </c>
      <c r="F44" t="s">
        <v>601</v>
      </c>
    </row>
    <row r="45" spans="1:6" hidden="1" x14ac:dyDescent="0.25">
      <c r="A45" s="140">
        <v>6</v>
      </c>
      <c r="B45" s="140" t="s">
        <v>67</v>
      </c>
      <c r="C45" s="140">
        <v>8</v>
      </c>
      <c r="D45" s="46" t="s">
        <v>68</v>
      </c>
      <c r="E45" s="46">
        <f>Wyniki!F12</f>
        <v>60.38</v>
      </c>
    </row>
    <row r="46" spans="1:6" hidden="1" x14ac:dyDescent="0.25">
      <c r="A46" s="141"/>
      <c r="B46" s="141"/>
      <c r="C46" s="141"/>
      <c r="D46" s="46" t="s">
        <v>594</v>
      </c>
      <c r="E46" s="46">
        <f>Wyniki!K12</f>
        <v>421.73</v>
      </c>
    </row>
    <row r="47" spans="1:6" hidden="1" x14ac:dyDescent="0.25">
      <c r="A47" s="141"/>
      <c r="B47" s="141"/>
      <c r="C47" s="141"/>
      <c r="D47" s="46" t="s">
        <v>559</v>
      </c>
      <c r="E47" s="46">
        <v>-401.21</v>
      </c>
      <c r="F47" t="s">
        <v>601</v>
      </c>
    </row>
    <row r="48" spans="1:6" hidden="1" x14ac:dyDescent="0.25">
      <c r="A48" s="141"/>
      <c r="B48" s="141"/>
      <c r="C48" s="141"/>
      <c r="D48" s="46" t="s">
        <v>528</v>
      </c>
      <c r="E48" s="46">
        <v>55.35</v>
      </c>
      <c r="F48" t="s">
        <v>601</v>
      </c>
    </row>
    <row r="49" spans="1:6" hidden="1" x14ac:dyDescent="0.25">
      <c r="A49" s="141"/>
      <c r="B49" s="141"/>
      <c r="C49" s="141"/>
      <c r="D49" s="46" t="s">
        <v>579</v>
      </c>
      <c r="E49" s="46">
        <v>-74.94</v>
      </c>
      <c r="F49" t="s">
        <v>601</v>
      </c>
    </row>
    <row r="50" spans="1:6" hidden="1" x14ac:dyDescent="0.25">
      <c r="A50" s="142"/>
      <c r="B50" s="142"/>
      <c r="C50" s="142"/>
      <c r="D50" s="46" t="s">
        <v>589</v>
      </c>
      <c r="E50" s="46">
        <v>-22.05</v>
      </c>
      <c r="F50" t="s">
        <v>601</v>
      </c>
    </row>
    <row r="51" spans="1:6" hidden="1" x14ac:dyDescent="0.25">
      <c r="A51" s="136">
        <v>7</v>
      </c>
      <c r="B51" s="136" t="s">
        <v>438</v>
      </c>
      <c r="C51" s="136">
        <v>3</v>
      </c>
      <c r="D51" s="42" t="s">
        <v>68</v>
      </c>
      <c r="E51" s="42">
        <f>Wyniki!V7</f>
        <v>298.66000000000003</v>
      </c>
    </row>
    <row r="52" spans="1:6" hidden="1" x14ac:dyDescent="0.25">
      <c r="A52" s="136"/>
      <c r="B52" s="136"/>
      <c r="C52" s="136"/>
      <c r="D52" s="42" t="s">
        <v>594</v>
      </c>
      <c r="E52" s="42">
        <f>Wyniki!P7</f>
        <v>146.09</v>
      </c>
    </row>
    <row r="53" spans="1:6" hidden="1" x14ac:dyDescent="0.25">
      <c r="A53" s="136"/>
      <c r="B53" s="136"/>
      <c r="C53" s="136"/>
      <c r="D53" s="42" t="s">
        <v>559</v>
      </c>
      <c r="E53" s="42">
        <v>-1211.25</v>
      </c>
      <c r="F53" t="s">
        <v>601</v>
      </c>
    </row>
    <row r="54" spans="1:6" hidden="1" x14ac:dyDescent="0.25">
      <c r="A54" s="136"/>
      <c r="B54" s="136"/>
      <c r="C54" s="136"/>
      <c r="D54" s="42" t="s">
        <v>528</v>
      </c>
      <c r="E54" s="42">
        <v>-137.82</v>
      </c>
      <c r="F54" t="s">
        <v>601</v>
      </c>
    </row>
    <row r="55" spans="1:6" hidden="1" x14ac:dyDescent="0.25">
      <c r="A55" s="136"/>
      <c r="B55" s="136"/>
      <c r="C55" s="136"/>
      <c r="D55" s="42" t="s">
        <v>579</v>
      </c>
      <c r="E55" s="42">
        <v>35.31</v>
      </c>
      <c r="F55" t="s">
        <v>601</v>
      </c>
    </row>
    <row r="56" spans="1:6" hidden="1" x14ac:dyDescent="0.25">
      <c r="A56" s="136"/>
      <c r="B56" s="136"/>
      <c r="C56" s="136"/>
      <c r="D56" s="42" t="s">
        <v>589</v>
      </c>
      <c r="E56" s="42">
        <v>148.88999999999999</v>
      </c>
      <c r="F56" t="s">
        <v>601</v>
      </c>
    </row>
    <row r="57" spans="1:6" hidden="1" x14ac:dyDescent="0.25">
      <c r="A57" s="140">
        <v>8</v>
      </c>
      <c r="B57" s="140" t="s">
        <v>438</v>
      </c>
      <c r="C57" s="140">
        <v>4</v>
      </c>
      <c r="D57" s="46" t="s">
        <v>68</v>
      </c>
      <c r="E57" s="43">
        <f>Wyniki!V8</f>
        <v>239.66</v>
      </c>
    </row>
    <row r="58" spans="1:6" hidden="1" x14ac:dyDescent="0.25">
      <c r="A58" s="141"/>
      <c r="B58" s="141"/>
      <c r="C58" s="141"/>
      <c r="D58" s="46" t="s">
        <v>594</v>
      </c>
      <c r="E58" s="43">
        <f>Wyniki!P8</f>
        <v>220.78</v>
      </c>
    </row>
    <row r="59" spans="1:6" hidden="1" x14ac:dyDescent="0.25">
      <c r="A59" s="141"/>
      <c r="B59" s="141"/>
      <c r="C59" s="141"/>
      <c r="D59" s="46" t="s">
        <v>559</v>
      </c>
      <c r="E59" s="43">
        <v>91.57</v>
      </c>
      <c r="F59" t="s">
        <v>601</v>
      </c>
    </row>
    <row r="60" spans="1:6" hidden="1" x14ac:dyDescent="0.25">
      <c r="A60" s="141"/>
      <c r="B60" s="141"/>
      <c r="C60" s="141"/>
      <c r="D60" s="46" t="s">
        <v>528</v>
      </c>
      <c r="E60" s="43">
        <v>24.43</v>
      </c>
      <c r="F60" t="s">
        <v>604</v>
      </c>
    </row>
    <row r="61" spans="1:6" hidden="1" x14ac:dyDescent="0.25">
      <c r="A61" s="141"/>
      <c r="B61" s="141"/>
      <c r="C61" s="141"/>
      <c r="D61" s="46" t="s">
        <v>579</v>
      </c>
      <c r="E61" s="43">
        <v>105.01</v>
      </c>
      <c r="F61" t="s">
        <v>604</v>
      </c>
    </row>
    <row r="62" spans="1:6" hidden="1" x14ac:dyDescent="0.25">
      <c r="A62" s="141"/>
      <c r="B62" s="141"/>
      <c r="C62" s="141"/>
      <c r="D62" s="46" t="s">
        <v>589</v>
      </c>
      <c r="E62" s="43">
        <v>-77.63</v>
      </c>
      <c r="F62" t="s">
        <v>601</v>
      </c>
    </row>
    <row r="63" spans="1:6" hidden="1" x14ac:dyDescent="0.25">
      <c r="A63" s="141"/>
      <c r="B63" s="141"/>
      <c r="C63" s="141"/>
      <c r="D63" s="50" t="s">
        <v>527</v>
      </c>
      <c r="E63" s="50">
        <v>-18.48</v>
      </c>
      <c r="F63" t="s">
        <v>604</v>
      </c>
    </row>
    <row r="64" spans="1:6" hidden="1" x14ac:dyDescent="0.25">
      <c r="A64" s="141"/>
      <c r="B64" s="141"/>
      <c r="C64" s="141"/>
      <c r="D64" s="50" t="s">
        <v>558</v>
      </c>
      <c r="E64" s="50">
        <v>179.47</v>
      </c>
      <c r="F64" t="s">
        <v>604</v>
      </c>
    </row>
    <row r="65" spans="1:7" hidden="1" x14ac:dyDescent="0.25">
      <c r="A65" s="141"/>
      <c r="B65" s="141"/>
      <c r="C65" s="141"/>
      <c r="D65" s="50" t="s">
        <v>578</v>
      </c>
      <c r="E65" s="50">
        <v>-341.52</v>
      </c>
      <c r="F65" t="s">
        <v>604</v>
      </c>
    </row>
    <row r="66" spans="1:7" hidden="1" x14ac:dyDescent="0.25">
      <c r="A66" s="142"/>
      <c r="B66" s="142"/>
      <c r="C66" s="142"/>
      <c r="D66" s="50" t="s">
        <v>588</v>
      </c>
      <c r="E66" s="50">
        <v>335.39</v>
      </c>
      <c r="F66" t="s">
        <v>604</v>
      </c>
    </row>
    <row r="67" spans="1:7" x14ac:dyDescent="0.25">
      <c r="A67" s="137">
        <v>9</v>
      </c>
      <c r="B67" s="137" t="s">
        <v>438</v>
      </c>
      <c r="C67" s="137">
        <v>7</v>
      </c>
      <c r="D67" s="42" t="s">
        <v>68</v>
      </c>
      <c r="E67" s="42">
        <f>Wyniki!V11</f>
        <v>265.48</v>
      </c>
      <c r="G67" s="52"/>
    </row>
    <row r="68" spans="1:7" x14ac:dyDescent="0.25">
      <c r="A68" s="138"/>
      <c r="B68" s="138"/>
      <c r="C68" s="138"/>
      <c r="D68" s="42" t="s">
        <v>594</v>
      </c>
      <c r="E68" s="42">
        <f>Wyniki!P11</f>
        <v>472.12</v>
      </c>
      <c r="G68" s="52"/>
    </row>
    <row r="69" spans="1:7" x14ac:dyDescent="0.25">
      <c r="A69" s="138"/>
      <c r="B69" s="138"/>
      <c r="C69" s="138"/>
      <c r="D69" s="42" t="s">
        <v>559</v>
      </c>
      <c r="E69" s="42">
        <v>65.819999999999993</v>
      </c>
      <c r="F69" t="s">
        <v>601</v>
      </c>
      <c r="G69" s="52"/>
    </row>
    <row r="70" spans="1:7" x14ac:dyDescent="0.25">
      <c r="A70" s="138"/>
      <c r="B70" s="138"/>
      <c r="C70" s="138"/>
      <c r="D70" s="42" t="s">
        <v>528</v>
      </c>
      <c r="E70" s="42">
        <v>142.75</v>
      </c>
      <c r="F70" t="s">
        <v>604</v>
      </c>
      <c r="G70" s="52"/>
    </row>
    <row r="71" spans="1:7" x14ac:dyDescent="0.25">
      <c r="A71" s="138"/>
      <c r="B71" s="138"/>
      <c r="C71" s="138"/>
      <c r="D71" s="42" t="s">
        <v>579</v>
      </c>
      <c r="E71" s="42">
        <v>-40.39</v>
      </c>
      <c r="F71" t="s">
        <v>604</v>
      </c>
      <c r="G71" s="52"/>
    </row>
    <row r="72" spans="1:7" x14ac:dyDescent="0.25">
      <c r="A72" s="138"/>
      <c r="B72" s="138"/>
      <c r="C72" s="138"/>
      <c r="D72" s="42" t="s">
        <v>589</v>
      </c>
      <c r="E72" s="42">
        <v>202.65</v>
      </c>
      <c r="F72" t="s">
        <v>604</v>
      </c>
      <c r="G72" s="52"/>
    </row>
    <row r="73" spans="1:7" x14ac:dyDescent="0.25">
      <c r="A73" s="138"/>
      <c r="B73" s="138"/>
      <c r="C73" s="138"/>
      <c r="D73" s="51" t="s">
        <v>527</v>
      </c>
      <c r="E73" s="51">
        <v>86.62</v>
      </c>
      <c r="F73" t="s">
        <v>604</v>
      </c>
      <c r="G73" s="52"/>
    </row>
    <row r="74" spans="1:7" x14ac:dyDescent="0.25">
      <c r="A74" s="138"/>
      <c r="B74" s="138"/>
      <c r="C74" s="138"/>
      <c r="D74" s="51" t="s">
        <v>558</v>
      </c>
      <c r="E74" s="51">
        <v>-2.67</v>
      </c>
      <c r="F74" t="s">
        <v>604</v>
      </c>
      <c r="G74" s="52"/>
    </row>
    <row r="75" spans="1:7" x14ac:dyDescent="0.25">
      <c r="A75" s="138"/>
      <c r="B75" s="138"/>
      <c r="C75" s="138"/>
      <c r="D75" s="51" t="s">
        <v>578</v>
      </c>
      <c r="E75" s="51">
        <v>-47.52</v>
      </c>
      <c r="F75" t="s">
        <v>604</v>
      </c>
      <c r="G75" s="52"/>
    </row>
    <row r="76" spans="1:7" x14ac:dyDescent="0.25">
      <c r="A76" s="139"/>
      <c r="B76" s="139"/>
      <c r="C76" s="139"/>
      <c r="D76" s="51" t="s">
        <v>588</v>
      </c>
      <c r="E76" s="51">
        <v>-316.05</v>
      </c>
      <c r="F76" t="s">
        <v>604</v>
      </c>
      <c r="G76" s="52"/>
    </row>
    <row r="77" spans="1:7" hidden="1" x14ac:dyDescent="0.25">
      <c r="A77" s="135">
        <v>10</v>
      </c>
      <c r="B77" s="135" t="s">
        <v>438</v>
      </c>
      <c r="C77" s="135">
        <v>8</v>
      </c>
      <c r="D77" s="43" t="s">
        <v>68</v>
      </c>
      <c r="E77" s="43">
        <f>Wyniki!V12</f>
        <v>175.54</v>
      </c>
    </row>
    <row r="78" spans="1:7" hidden="1" x14ac:dyDescent="0.25">
      <c r="A78" s="135"/>
      <c r="B78" s="135"/>
      <c r="C78" s="135"/>
      <c r="D78" s="43" t="s">
        <v>594</v>
      </c>
      <c r="E78" s="43">
        <f>Wyniki!P12</f>
        <v>164.95</v>
      </c>
    </row>
    <row r="79" spans="1:7" hidden="1" x14ac:dyDescent="0.25">
      <c r="A79" s="135"/>
      <c r="B79" s="135"/>
      <c r="C79" s="135"/>
      <c r="D79" s="43" t="s">
        <v>559</v>
      </c>
      <c r="E79" s="43">
        <v>38.76</v>
      </c>
      <c r="F79" t="s">
        <v>602</v>
      </c>
    </row>
    <row r="80" spans="1:7" hidden="1" x14ac:dyDescent="0.25">
      <c r="A80" s="135"/>
      <c r="B80" s="135"/>
      <c r="C80" s="135"/>
      <c r="D80" s="43" t="s">
        <v>528</v>
      </c>
      <c r="E80" s="43">
        <v>0</v>
      </c>
      <c r="F80" t="s">
        <v>602</v>
      </c>
    </row>
    <row r="81" spans="1:7" hidden="1" x14ac:dyDescent="0.25">
      <c r="A81" s="135"/>
      <c r="B81" s="135"/>
      <c r="C81" s="135"/>
      <c r="D81" s="43" t="s">
        <v>579</v>
      </c>
      <c r="E81" s="43">
        <v>0</v>
      </c>
      <c r="F81" t="s">
        <v>602</v>
      </c>
    </row>
    <row r="82" spans="1:7" hidden="1" x14ac:dyDescent="0.25">
      <c r="A82" s="135"/>
      <c r="B82" s="135"/>
      <c r="C82" s="135"/>
      <c r="D82" s="43" t="s">
        <v>589</v>
      </c>
      <c r="E82" s="43">
        <v>-31.12</v>
      </c>
      <c r="F82" t="s">
        <v>602</v>
      </c>
    </row>
    <row r="83" spans="1:7" hidden="1" x14ac:dyDescent="0.25">
      <c r="A83" s="137">
        <v>11</v>
      </c>
      <c r="B83" s="137" t="s">
        <v>438</v>
      </c>
      <c r="C83" s="137">
        <v>9</v>
      </c>
      <c r="D83" s="42" t="s">
        <v>68</v>
      </c>
      <c r="E83" s="42">
        <f>Wyniki!V13</f>
        <v>143.04</v>
      </c>
    </row>
    <row r="84" spans="1:7" hidden="1" x14ac:dyDescent="0.25">
      <c r="A84" s="138"/>
      <c r="B84" s="138"/>
      <c r="C84" s="138"/>
      <c r="D84" s="42" t="s">
        <v>594</v>
      </c>
      <c r="E84" s="42">
        <f>Wyniki!P13</f>
        <v>599.4</v>
      </c>
    </row>
    <row r="85" spans="1:7" hidden="1" x14ac:dyDescent="0.25">
      <c r="A85" s="138"/>
      <c r="B85" s="138"/>
      <c r="C85" s="138"/>
      <c r="D85" s="42" t="s">
        <v>559</v>
      </c>
      <c r="E85" s="42">
        <v>-733.04</v>
      </c>
      <c r="F85" t="s">
        <v>601</v>
      </c>
    </row>
    <row r="86" spans="1:7" hidden="1" x14ac:dyDescent="0.25">
      <c r="A86" s="138"/>
      <c r="B86" s="138"/>
      <c r="C86" s="138"/>
      <c r="D86" s="42" t="s">
        <v>528</v>
      </c>
      <c r="E86" s="42">
        <v>213.65</v>
      </c>
      <c r="F86" t="s">
        <v>601</v>
      </c>
    </row>
    <row r="87" spans="1:7" hidden="1" x14ac:dyDescent="0.25">
      <c r="A87" s="138"/>
      <c r="B87" s="138"/>
      <c r="C87" s="138"/>
      <c r="D87" s="42" t="s">
        <v>579</v>
      </c>
      <c r="E87" s="42">
        <v>10.83</v>
      </c>
      <c r="F87" t="s">
        <v>604</v>
      </c>
    </row>
    <row r="88" spans="1:7" hidden="1" x14ac:dyDescent="0.25">
      <c r="A88" s="138"/>
      <c r="B88" s="138"/>
      <c r="C88" s="138"/>
      <c r="D88" s="42" t="s">
        <v>589</v>
      </c>
      <c r="E88" s="42">
        <v>206.83</v>
      </c>
      <c r="F88" t="s">
        <v>601</v>
      </c>
    </row>
    <row r="89" spans="1:7" hidden="1" x14ac:dyDescent="0.25">
      <c r="A89" s="138"/>
      <c r="B89" s="138"/>
      <c r="C89" s="138"/>
      <c r="D89" s="51" t="s">
        <v>527</v>
      </c>
      <c r="E89" s="51">
        <v>-94.96</v>
      </c>
      <c r="F89" t="s">
        <v>604</v>
      </c>
    </row>
    <row r="90" spans="1:7" hidden="1" x14ac:dyDescent="0.25">
      <c r="A90" s="138"/>
      <c r="B90" s="138"/>
      <c r="C90" s="138"/>
      <c r="D90" s="51" t="s">
        <v>558</v>
      </c>
      <c r="E90" s="51">
        <v>-349.36</v>
      </c>
      <c r="F90" t="s">
        <v>601</v>
      </c>
    </row>
    <row r="91" spans="1:7" hidden="1" x14ac:dyDescent="0.25">
      <c r="A91" s="138"/>
      <c r="B91" s="138"/>
      <c r="C91" s="138"/>
      <c r="D91" s="51" t="s">
        <v>578</v>
      </c>
      <c r="E91" s="51">
        <v>180.04</v>
      </c>
      <c r="F91" t="s">
        <v>601</v>
      </c>
    </row>
    <row r="92" spans="1:7" hidden="1" x14ac:dyDescent="0.25">
      <c r="A92" s="139"/>
      <c r="B92" s="139"/>
      <c r="C92" s="139"/>
      <c r="D92" s="51" t="s">
        <v>588</v>
      </c>
      <c r="E92" s="51">
        <v>-667.8</v>
      </c>
      <c r="F92" t="s">
        <v>601</v>
      </c>
    </row>
    <row r="93" spans="1:7" x14ac:dyDescent="0.25">
      <c r="A93" s="140">
        <v>12</v>
      </c>
      <c r="B93" s="140" t="s">
        <v>527</v>
      </c>
      <c r="C93" s="140">
        <v>8</v>
      </c>
      <c r="D93" s="43" t="s">
        <v>68</v>
      </c>
      <c r="E93" s="43">
        <v>131.76</v>
      </c>
      <c r="F93" t="s">
        <v>602</v>
      </c>
      <c r="G93" s="52"/>
    </row>
    <row r="94" spans="1:7" x14ac:dyDescent="0.25">
      <c r="A94" s="141"/>
      <c r="B94" s="141"/>
      <c r="C94" s="141"/>
      <c r="D94" s="43" t="s">
        <v>594</v>
      </c>
      <c r="E94" s="43">
        <v>43.03</v>
      </c>
      <c r="F94" t="s">
        <v>602</v>
      </c>
      <c r="G94" s="52"/>
    </row>
    <row r="95" spans="1:7" x14ac:dyDescent="0.25">
      <c r="A95" s="141"/>
      <c r="B95" s="141"/>
      <c r="C95" s="141"/>
      <c r="D95" s="43" t="s">
        <v>559</v>
      </c>
      <c r="E95" s="43">
        <f>Wyniki!AD12</f>
        <v>183.79</v>
      </c>
      <c r="G95" s="52"/>
    </row>
    <row r="96" spans="1:7" x14ac:dyDescent="0.25">
      <c r="A96" s="141"/>
      <c r="B96" s="141"/>
      <c r="C96" s="141"/>
      <c r="D96" s="43" t="s">
        <v>528</v>
      </c>
      <c r="E96" s="43">
        <v>169.42</v>
      </c>
      <c r="F96" t="s">
        <v>602</v>
      </c>
      <c r="G96" s="52"/>
    </row>
    <row r="97" spans="1:7" x14ac:dyDescent="0.25">
      <c r="A97" s="141"/>
      <c r="B97" s="141"/>
      <c r="C97" s="141"/>
      <c r="D97" s="43" t="s">
        <v>579</v>
      </c>
      <c r="E97" s="43">
        <v>-152.62</v>
      </c>
      <c r="F97" t="s">
        <v>604</v>
      </c>
      <c r="G97" s="52"/>
    </row>
    <row r="98" spans="1:7" x14ac:dyDescent="0.25">
      <c r="A98" s="141"/>
      <c r="B98" s="141"/>
      <c r="C98" s="141"/>
      <c r="D98" s="43" t="s">
        <v>589</v>
      </c>
      <c r="E98" s="43">
        <v>46.11</v>
      </c>
      <c r="F98" t="s">
        <v>604</v>
      </c>
      <c r="G98" s="52"/>
    </row>
    <row r="99" spans="1:7" x14ac:dyDescent="0.25">
      <c r="A99" s="141"/>
      <c r="B99" s="141"/>
      <c r="C99" s="141"/>
      <c r="D99" s="50" t="s">
        <v>67</v>
      </c>
      <c r="E99" s="50">
        <v>-30.49</v>
      </c>
      <c r="F99" t="s">
        <v>602</v>
      </c>
      <c r="G99" s="52"/>
    </row>
    <row r="100" spans="1:7" x14ac:dyDescent="0.25">
      <c r="A100" s="141"/>
      <c r="B100" s="141"/>
      <c r="C100" s="141"/>
      <c r="D100" s="50" t="s">
        <v>438</v>
      </c>
      <c r="E100" s="50">
        <v>-92.01</v>
      </c>
      <c r="F100" t="s">
        <v>602</v>
      </c>
      <c r="G100" s="52"/>
    </row>
    <row r="101" spans="1:7" x14ac:dyDescent="0.25">
      <c r="A101" s="141"/>
      <c r="B101" s="141"/>
      <c r="C101" s="141"/>
      <c r="D101" s="50" t="s">
        <v>578</v>
      </c>
      <c r="E101" s="50">
        <v>-23.6</v>
      </c>
      <c r="F101" t="s">
        <v>602</v>
      </c>
      <c r="G101" s="52"/>
    </row>
    <row r="102" spans="1:7" x14ac:dyDescent="0.25">
      <c r="A102" s="142"/>
      <c r="B102" s="142"/>
      <c r="C102" s="142"/>
      <c r="D102" s="50" t="s">
        <v>588</v>
      </c>
      <c r="E102" s="50">
        <v>168.18</v>
      </c>
      <c r="F102" t="s">
        <v>604</v>
      </c>
      <c r="G102" s="52"/>
    </row>
    <row r="103" spans="1:7" x14ac:dyDescent="0.25">
      <c r="A103" s="137">
        <v>13</v>
      </c>
      <c r="B103" s="137" t="s">
        <v>558</v>
      </c>
      <c r="C103" s="137">
        <v>2</v>
      </c>
      <c r="D103" s="42" t="s">
        <v>68</v>
      </c>
      <c r="E103" s="42">
        <v>415.22</v>
      </c>
      <c r="F103" t="s">
        <v>601</v>
      </c>
      <c r="G103" s="52"/>
    </row>
    <row r="104" spans="1:7" x14ac:dyDescent="0.25">
      <c r="A104" s="138"/>
      <c r="B104" s="138"/>
      <c r="C104" s="138"/>
      <c r="D104" s="42" t="s">
        <v>594</v>
      </c>
      <c r="E104" s="42">
        <v>134.37</v>
      </c>
      <c r="F104" t="s">
        <v>601</v>
      </c>
      <c r="G104" s="52"/>
    </row>
    <row r="105" spans="1:7" x14ac:dyDescent="0.25">
      <c r="A105" s="138"/>
      <c r="B105" s="138"/>
      <c r="C105" s="138"/>
      <c r="D105" s="42" t="s">
        <v>559</v>
      </c>
      <c r="E105" s="42">
        <f>Wyniki!AT6</f>
        <v>558.88</v>
      </c>
      <c r="G105" s="52"/>
    </row>
    <row r="106" spans="1:7" x14ac:dyDescent="0.25">
      <c r="A106" s="138"/>
      <c r="B106" s="138"/>
      <c r="C106" s="138"/>
      <c r="D106" s="42" t="s">
        <v>528</v>
      </c>
      <c r="E106" s="42">
        <f>Wyniki!AO6</f>
        <v>224.81</v>
      </c>
      <c r="G106" s="52"/>
    </row>
    <row r="107" spans="1:7" x14ac:dyDescent="0.25">
      <c r="A107" s="138"/>
      <c r="B107" s="138"/>
      <c r="C107" s="138"/>
      <c r="D107" s="42" t="s">
        <v>579</v>
      </c>
      <c r="E107" s="42">
        <v>-23.1</v>
      </c>
      <c r="F107" t="s">
        <v>601</v>
      </c>
      <c r="G107" s="52"/>
    </row>
    <row r="108" spans="1:7" x14ac:dyDescent="0.25">
      <c r="A108" s="138"/>
      <c r="B108" s="138"/>
      <c r="C108" s="138"/>
      <c r="D108" s="42" t="s">
        <v>589</v>
      </c>
      <c r="E108" s="42">
        <v>-78.150000000000006</v>
      </c>
      <c r="F108" t="s">
        <v>601</v>
      </c>
      <c r="G108" s="52"/>
    </row>
    <row r="109" spans="1:7" x14ac:dyDescent="0.25">
      <c r="A109" s="138"/>
      <c r="B109" s="138"/>
      <c r="C109" s="138"/>
      <c r="D109" s="51" t="s">
        <v>67</v>
      </c>
      <c r="E109" s="51">
        <v>-203.24</v>
      </c>
      <c r="F109" t="s">
        <v>601</v>
      </c>
      <c r="G109" s="52"/>
    </row>
    <row r="110" spans="1:7" x14ac:dyDescent="0.25">
      <c r="A110" s="138"/>
      <c r="B110" s="138"/>
      <c r="C110" s="138"/>
      <c r="D110" s="51" t="s">
        <v>438</v>
      </c>
      <c r="E110" s="51">
        <v>-35.770000000000003</v>
      </c>
      <c r="F110" t="s">
        <v>601</v>
      </c>
      <c r="G110" s="52"/>
    </row>
    <row r="111" spans="1:7" x14ac:dyDescent="0.25">
      <c r="A111" s="138"/>
      <c r="B111" s="138"/>
      <c r="C111" s="138"/>
      <c r="D111" s="51" t="s">
        <v>578</v>
      </c>
      <c r="E111" s="51">
        <v>270.87</v>
      </c>
      <c r="F111" t="s">
        <v>601</v>
      </c>
      <c r="G111" s="52"/>
    </row>
    <row r="112" spans="1:7" x14ac:dyDescent="0.25">
      <c r="A112" s="139"/>
      <c r="B112" s="139"/>
      <c r="C112" s="139"/>
      <c r="D112" s="51" t="s">
        <v>588</v>
      </c>
      <c r="E112" s="51">
        <v>-162.09</v>
      </c>
      <c r="F112" t="s">
        <v>601</v>
      </c>
      <c r="G112" s="52"/>
    </row>
    <row r="113" spans="1:8" x14ac:dyDescent="0.25">
      <c r="A113" s="140">
        <v>14</v>
      </c>
      <c r="B113" s="140" t="s">
        <v>558</v>
      </c>
      <c r="C113" s="140">
        <v>6</v>
      </c>
      <c r="D113" s="46" t="s">
        <v>68</v>
      </c>
      <c r="E113" s="46">
        <v>-300.66000000000003</v>
      </c>
      <c r="F113" t="s">
        <v>601</v>
      </c>
    </row>
    <row r="114" spans="1:8" x14ac:dyDescent="0.25">
      <c r="A114" s="141"/>
      <c r="B114" s="141"/>
      <c r="C114" s="141"/>
      <c r="D114" s="46" t="s">
        <v>594</v>
      </c>
      <c r="E114" s="46">
        <v>-349.65</v>
      </c>
      <c r="F114" t="s">
        <v>601</v>
      </c>
    </row>
    <row r="115" spans="1:8" x14ac:dyDescent="0.25">
      <c r="A115" s="141"/>
      <c r="B115" s="141"/>
      <c r="C115" s="141"/>
      <c r="D115" s="46" t="s">
        <v>559</v>
      </c>
      <c r="E115" s="46">
        <f>Wyniki!AT10</f>
        <v>206.65</v>
      </c>
    </row>
    <row r="116" spans="1:8" x14ac:dyDescent="0.25">
      <c r="A116" s="141"/>
      <c r="B116" s="141"/>
      <c r="C116" s="141"/>
      <c r="D116" s="46" t="s">
        <v>528</v>
      </c>
      <c r="E116" s="46">
        <f>Wyniki!AO10</f>
        <v>7.92</v>
      </c>
      <c r="F116" t="s">
        <v>601</v>
      </c>
    </row>
    <row r="117" spans="1:8" x14ac:dyDescent="0.25">
      <c r="A117" s="141"/>
      <c r="B117" s="141"/>
      <c r="C117" s="141"/>
      <c r="D117" s="46" t="s">
        <v>579</v>
      </c>
      <c r="E117" s="46">
        <v>-50.69</v>
      </c>
      <c r="F117" t="s">
        <v>601</v>
      </c>
    </row>
    <row r="118" spans="1:8" x14ac:dyDescent="0.25">
      <c r="A118" s="142"/>
      <c r="B118" s="142"/>
      <c r="C118" s="142"/>
      <c r="D118" s="46" t="s">
        <v>589</v>
      </c>
      <c r="E118" s="46">
        <v>-23.5</v>
      </c>
      <c r="F118" t="s">
        <v>601</v>
      </c>
    </row>
    <row r="119" spans="1:8" x14ac:dyDescent="0.25">
      <c r="A119" s="137">
        <v>15</v>
      </c>
      <c r="B119" s="137" t="s">
        <v>578</v>
      </c>
      <c r="C119" s="137">
        <v>3</v>
      </c>
      <c r="D119" s="47" t="s">
        <v>68</v>
      </c>
      <c r="E119" s="47">
        <v>324.31</v>
      </c>
      <c r="F119" t="s">
        <v>601</v>
      </c>
      <c r="G119" s="52"/>
      <c r="H119" s="56" t="s">
        <v>606</v>
      </c>
    </row>
    <row r="120" spans="1:8" x14ac:dyDescent="0.25">
      <c r="A120" s="138"/>
      <c r="B120" s="138"/>
      <c r="C120" s="138"/>
      <c r="D120" s="47" t="s">
        <v>594</v>
      </c>
      <c r="E120" s="47">
        <v>318.98</v>
      </c>
      <c r="F120" t="s">
        <v>601</v>
      </c>
      <c r="G120" s="52"/>
      <c r="H120" s="56"/>
    </row>
    <row r="121" spans="1:8" x14ac:dyDescent="0.25">
      <c r="A121" s="138"/>
      <c r="B121" s="138"/>
      <c r="C121" s="138"/>
      <c r="D121" s="47" t="s">
        <v>559</v>
      </c>
      <c r="E121" s="47">
        <v>86.43</v>
      </c>
      <c r="F121" t="s">
        <v>601</v>
      </c>
      <c r="G121" s="52"/>
      <c r="H121" s="56"/>
    </row>
    <row r="122" spans="1:8" x14ac:dyDescent="0.25">
      <c r="A122" s="138"/>
      <c r="B122" s="138"/>
      <c r="C122" s="138"/>
      <c r="D122" s="47" t="s">
        <v>528</v>
      </c>
      <c r="E122" s="47">
        <v>182.49</v>
      </c>
      <c r="F122" t="s">
        <v>604</v>
      </c>
      <c r="G122" s="52"/>
      <c r="H122" s="56"/>
    </row>
    <row r="123" spans="1:8" x14ac:dyDescent="0.25">
      <c r="A123" s="138"/>
      <c r="B123" s="138"/>
      <c r="C123" s="138"/>
      <c r="D123" s="47" t="s">
        <v>579</v>
      </c>
      <c r="E123" s="47">
        <f>Wyniki!BA7</f>
        <v>128.53</v>
      </c>
      <c r="G123" s="52"/>
      <c r="H123" s="56"/>
    </row>
    <row r="124" spans="1:8" x14ac:dyDescent="0.25">
      <c r="A124" s="138"/>
      <c r="B124" s="138"/>
      <c r="C124" s="138"/>
      <c r="D124" s="47" t="s">
        <v>589</v>
      </c>
      <c r="E124" s="47">
        <f>Wyniki!BF7</f>
        <v>227.51</v>
      </c>
      <c r="G124" s="52"/>
      <c r="H124" s="56"/>
    </row>
    <row r="125" spans="1:8" x14ac:dyDescent="0.25">
      <c r="A125" s="138"/>
      <c r="B125" s="138"/>
      <c r="C125" s="138"/>
      <c r="D125" s="51" t="s">
        <v>67</v>
      </c>
      <c r="E125" s="51">
        <v>58.81</v>
      </c>
      <c r="G125" s="52"/>
      <c r="H125" s="56"/>
    </row>
    <row r="126" spans="1:8" x14ac:dyDescent="0.25">
      <c r="A126" s="138"/>
      <c r="B126" s="138"/>
      <c r="C126" s="138"/>
      <c r="D126" s="51" t="s">
        <v>438</v>
      </c>
      <c r="E126" s="51">
        <v>437.34</v>
      </c>
      <c r="F126" t="s">
        <v>601</v>
      </c>
      <c r="G126" s="52"/>
      <c r="H126" s="56"/>
    </row>
    <row r="127" spans="1:8" x14ac:dyDescent="0.25">
      <c r="A127" s="138"/>
      <c r="B127" s="138"/>
      <c r="C127" s="138"/>
      <c r="D127" s="51" t="s">
        <v>527</v>
      </c>
      <c r="E127" s="51">
        <v>-38.47</v>
      </c>
      <c r="F127" t="s">
        <v>604</v>
      </c>
      <c r="G127" s="52"/>
      <c r="H127" s="56"/>
    </row>
    <row r="128" spans="1:8" x14ac:dyDescent="0.25">
      <c r="A128" s="139"/>
      <c r="B128" s="139"/>
      <c r="C128" s="139"/>
      <c r="D128" s="51" t="s">
        <v>558</v>
      </c>
      <c r="E128" s="51">
        <v>-332.44</v>
      </c>
      <c r="F128" t="s">
        <v>604</v>
      </c>
      <c r="G128" s="52"/>
      <c r="H128" s="56"/>
    </row>
    <row r="129" spans="1:6" x14ac:dyDescent="0.25">
      <c r="A129" s="140">
        <v>16</v>
      </c>
      <c r="B129" s="135" t="s">
        <v>578</v>
      </c>
      <c r="C129" s="135">
        <v>4</v>
      </c>
      <c r="D129" s="46" t="s">
        <v>68</v>
      </c>
      <c r="E129" s="46">
        <v>136.91</v>
      </c>
      <c r="F129" t="s">
        <v>601</v>
      </c>
    </row>
    <row r="130" spans="1:6" x14ac:dyDescent="0.25">
      <c r="A130" s="141"/>
      <c r="B130" s="135"/>
      <c r="C130" s="135"/>
      <c r="D130" s="46" t="s">
        <v>594</v>
      </c>
      <c r="E130" s="46">
        <v>321.66000000000003</v>
      </c>
      <c r="F130" t="s">
        <v>601</v>
      </c>
    </row>
    <row r="131" spans="1:6" x14ac:dyDescent="0.25">
      <c r="A131" s="141"/>
      <c r="B131" s="135"/>
      <c r="C131" s="135"/>
      <c r="D131" s="46" t="s">
        <v>559</v>
      </c>
      <c r="E131" s="46">
        <v>-1199.72</v>
      </c>
      <c r="F131" t="s">
        <v>601</v>
      </c>
    </row>
    <row r="132" spans="1:6" x14ac:dyDescent="0.25">
      <c r="A132" s="141"/>
      <c r="B132" s="135"/>
      <c r="C132" s="135"/>
      <c r="D132" s="46" t="s">
        <v>528</v>
      </c>
      <c r="E132" s="46">
        <v>-202.08</v>
      </c>
      <c r="F132" t="s">
        <v>601</v>
      </c>
    </row>
    <row r="133" spans="1:6" x14ac:dyDescent="0.25">
      <c r="A133" s="141"/>
      <c r="B133" s="135"/>
      <c r="C133" s="135"/>
      <c r="D133" s="46" t="s">
        <v>579</v>
      </c>
      <c r="E133" s="46">
        <f>Wyniki!BA8</f>
        <v>84.83</v>
      </c>
    </row>
    <row r="134" spans="1:6" x14ac:dyDescent="0.25">
      <c r="A134" s="142"/>
      <c r="B134" s="135"/>
      <c r="C134" s="135"/>
      <c r="D134" s="46" t="s">
        <v>589</v>
      </c>
      <c r="E134" s="46">
        <f>Wyniki!BF8</f>
        <v>-16.010000000000002</v>
      </c>
    </row>
    <row r="135" spans="1:6" x14ac:dyDescent="0.25">
      <c r="A135" s="137">
        <v>17</v>
      </c>
      <c r="B135" s="136" t="s">
        <v>578</v>
      </c>
      <c r="C135" s="136">
        <v>8</v>
      </c>
      <c r="D135" s="47" t="s">
        <v>68</v>
      </c>
      <c r="E135" s="47">
        <v>256.47000000000003</v>
      </c>
      <c r="F135" t="s">
        <v>601</v>
      </c>
    </row>
    <row r="136" spans="1:6" x14ac:dyDescent="0.25">
      <c r="A136" s="138"/>
      <c r="B136" s="136"/>
      <c r="C136" s="136"/>
      <c r="D136" s="47" t="s">
        <v>594</v>
      </c>
      <c r="E136" s="47">
        <v>148.78</v>
      </c>
      <c r="F136" t="s">
        <v>601</v>
      </c>
    </row>
    <row r="137" spans="1:6" x14ac:dyDescent="0.25">
      <c r="A137" s="138"/>
      <c r="B137" s="136"/>
      <c r="C137" s="136"/>
      <c r="D137" s="47" t="s">
        <v>559</v>
      </c>
      <c r="E137" s="47">
        <v>-693.38</v>
      </c>
      <c r="F137" t="s">
        <v>601</v>
      </c>
    </row>
    <row r="138" spans="1:6" x14ac:dyDescent="0.25">
      <c r="A138" s="138"/>
      <c r="B138" s="136"/>
      <c r="C138" s="136"/>
      <c r="D138" s="47" t="s">
        <v>528</v>
      </c>
      <c r="E138" s="47">
        <v>-232.91</v>
      </c>
      <c r="F138" t="s">
        <v>601</v>
      </c>
    </row>
    <row r="139" spans="1:6" x14ac:dyDescent="0.25">
      <c r="A139" s="138"/>
      <c r="B139" s="136"/>
      <c r="C139" s="136"/>
      <c r="D139" s="47" t="s">
        <v>579</v>
      </c>
      <c r="E139" s="47">
        <f>Wyniki!BA12</f>
        <v>171.45</v>
      </c>
    </row>
    <row r="140" spans="1:6" x14ac:dyDescent="0.25">
      <c r="A140" s="139"/>
      <c r="B140" s="136"/>
      <c r="C140" s="136"/>
      <c r="D140" s="47" t="s">
        <v>589</v>
      </c>
      <c r="E140" s="47">
        <f>Wyniki!BF12</f>
        <v>-71.63</v>
      </c>
    </row>
    <row r="141" spans="1:6" x14ac:dyDescent="0.25">
      <c r="A141" s="135">
        <v>18</v>
      </c>
      <c r="B141" s="135" t="s">
        <v>578</v>
      </c>
      <c r="C141" s="135">
        <v>9</v>
      </c>
      <c r="D141" s="46" t="s">
        <v>68</v>
      </c>
      <c r="E141" s="46">
        <v>-272.25</v>
      </c>
      <c r="F141" t="s">
        <v>601</v>
      </c>
    </row>
    <row r="142" spans="1:6" x14ac:dyDescent="0.25">
      <c r="A142" s="135"/>
      <c r="B142" s="135"/>
      <c r="C142" s="135"/>
      <c r="D142" s="46" t="s">
        <v>594</v>
      </c>
      <c r="E142" s="46">
        <v>-30.17</v>
      </c>
      <c r="F142" t="s">
        <v>601</v>
      </c>
    </row>
    <row r="143" spans="1:6" x14ac:dyDescent="0.25">
      <c r="A143" s="135"/>
      <c r="B143" s="135"/>
      <c r="C143" s="135"/>
      <c r="D143" s="46" t="s">
        <v>559</v>
      </c>
      <c r="E143" s="46">
        <v>-926.49</v>
      </c>
      <c r="F143" t="s">
        <v>601</v>
      </c>
    </row>
    <row r="144" spans="1:6" x14ac:dyDescent="0.25">
      <c r="A144" s="135"/>
      <c r="B144" s="135"/>
      <c r="C144" s="135"/>
      <c r="D144" s="46" t="s">
        <v>528</v>
      </c>
      <c r="E144" s="46">
        <v>-35.24</v>
      </c>
      <c r="F144" t="s">
        <v>601</v>
      </c>
    </row>
    <row r="145" spans="1:5" x14ac:dyDescent="0.25">
      <c r="A145" s="135"/>
      <c r="B145" s="135"/>
      <c r="C145" s="135"/>
      <c r="D145" s="46" t="s">
        <v>579</v>
      </c>
      <c r="E145" s="46">
        <f>Wyniki!BA13</f>
        <v>188.04</v>
      </c>
    </row>
    <row r="146" spans="1:5" x14ac:dyDescent="0.25">
      <c r="A146" s="135"/>
      <c r="B146" s="135"/>
      <c r="C146" s="135"/>
      <c r="D146" s="46" t="s">
        <v>589</v>
      </c>
      <c r="E146" s="46">
        <f>Wyniki!BF13</f>
        <v>158.15</v>
      </c>
    </row>
  </sheetData>
  <mergeCells count="55">
    <mergeCell ref="A67:A76"/>
    <mergeCell ref="C83:C92"/>
    <mergeCell ref="B83:B92"/>
    <mergeCell ref="A83:A92"/>
    <mergeCell ref="C103:C112"/>
    <mergeCell ref="B103:B112"/>
    <mergeCell ref="C93:C102"/>
    <mergeCell ref="B93:B102"/>
    <mergeCell ref="A93:A102"/>
    <mergeCell ref="C25:C34"/>
    <mergeCell ref="B25:B34"/>
    <mergeCell ref="A25:A34"/>
    <mergeCell ref="A103:A112"/>
    <mergeCell ref="A51:A56"/>
    <mergeCell ref="A45:A50"/>
    <mergeCell ref="A35:A44"/>
    <mergeCell ref="B77:B82"/>
    <mergeCell ref="C77:C82"/>
    <mergeCell ref="C45:C50"/>
    <mergeCell ref="B45:B50"/>
    <mergeCell ref="C35:C44"/>
    <mergeCell ref="B35:B44"/>
    <mergeCell ref="A57:A66"/>
    <mergeCell ref="C67:C76"/>
    <mergeCell ref="B67:B76"/>
    <mergeCell ref="A135:A140"/>
    <mergeCell ref="A141:A146"/>
    <mergeCell ref="A77:A82"/>
    <mergeCell ref="A129:A134"/>
    <mergeCell ref="A113:A118"/>
    <mergeCell ref="A119:A128"/>
    <mergeCell ref="B141:B146"/>
    <mergeCell ref="C141:C146"/>
    <mergeCell ref="B129:B134"/>
    <mergeCell ref="C129:C134"/>
    <mergeCell ref="B135:B140"/>
    <mergeCell ref="C135:C140"/>
    <mergeCell ref="B113:B118"/>
    <mergeCell ref="C113:C118"/>
    <mergeCell ref="C119:C128"/>
    <mergeCell ref="B119:B128"/>
    <mergeCell ref="B51:B56"/>
    <mergeCell ref="C51:C56"/>
    <mergeCell ref="C57:C66"/>
    <mergeCell ref="B57:B66"/>
    <mergeCell ref="C13:C18"/>
    <mergeCell ref="C19:C24"/>
    <mergeCell ref="B19:B24"/>
    <mergeCell ref="B13:B18"/>
    <mergeCell ref="A1:E1"/>
    <mergeCell ref="A13:A18"/>
    <mergeCell ref="A19:A24"/>
    <mergeCell ref="C3:C12"/>
    <mergeCell ref="B3:B12"/>
    <mergeCell ref="A3:A1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"/>
  <sheetViews>
    <sheetView workbookViewId="0">
      <selection activeCell="A11" sqref="A11"/>
    </sheetView>
  </sheetViews>
  <sheetFormatPr defaultRowHeight="15" x14ac:dyDescent="0.25"/>
  <sheetData>
    <row r="1" spans="1:1" x14ac:dyDescent="0.25">
      <c r="A1" t="s">
        <v>8</v>
      </c>
    </row>
    <row r="2" spans="1:1" x14ac:dyDescent="0.25">
      <c r="A2" t="s">
        <v>9</v>
      </c>
    </row>
    <row r="3" spans="1:1" x14ac:dyDescent="0.25">
      <c r="A3" t="s">
        <v>10</v>
      </c>
    </row>
    <row r="4" spans="1:1" x14ac:dyDescent="0.25">
      <c r="A4" t="s">
        <v>11</v>
      </c>
    </row>
    <row r="5" spans="1:1" x14ac:dyDescent="0.25">
      <c r="A5" t="s">
        <v>13</v>
      </c>
    </row>
    <row r="6" spans="1:1" x14ac:dyDescent="0.25">
      <c r="A6" t="s">
        <v>14</v>
      </c>
    </row>
    <row r="7" spans="1:1" x14ac:dyDescent="0.25">
      <c r="A7" t="s">
        <v>15</v>
      </c>
    </row>
    <row r="8" spans="1:1" x14ac:dyDescent="0.25">
      <c r="A8" t="s">
        <v>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topLeftCell="B1" workbookViewId="0">
      <selection activeCell="O7" sqref="O7"/>
    </sheetView>
  </sheetViews>
  <sheetFormatPr defaultRowHeight="15" x14ac:dyDescent="0.25"/>
  <cols>
    <col min="1" max="1" width="25.85546875" style="53" bestFit="1" customWidth="1"/>
    <col min="2" max="10" width="12.85546875" style="53" customWidth="1"/>
    <col min="11" max="11" width="10.28515625" style="53" bestFit="1" customWidth="1"/>
    <col min="12" max="12" width="10.5703125" style="53" bestFit="1" customWidth="1"/>
    <col min="13" max="13" width="9.140625" style="53"/>
    <col min="14" max="14" width="12.28515625" style="53" bestFit="1" customWidth="1"/>
    <col min="15" max="15" width="12.5703125" style="53" bestFit="1" customWidth="1"/>
    <col min="16" max="16384" width="9.140625" style="53"/>
  </cols>
  <sheetData>
    <row r="1" spans="1:15" ht="27" customHeight="1" x14ac:dyDescent="0.25">
      <c r="A1" s="143" t="s">
        <v>621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</row>
    <row r="2" spans="1:15" x14ac:dyDescent="0.25">
      <c r="A2" s="60" t="s">
        <v>615</v>
      </c>
      <c r="B2" s="144" t="s">
        <v>618</v>
      </c>
      <c r="C2" s="144"/>
      <c r="D2" s="144"/>
      <c r="E2" s="144"/>
      <c r="F2" s="144"/>
      <c r="G2" s="144"/>
      <c r="H2" s="144"/>
      <c r="I2" s="144"/>
      <c r="J2" s="144"/>
      <c r="K2" s="144" t="s">
        <v>655</v>
      </c>
      <c r="L2" s="144"/>
      <c r="M2" s="144"/>
      <c r="N2" s="144"/>
      <c r="O2" s="144"/>
    </row>
    <row r="3" spans="1:15" x14ac:dyDescent="0.25">
      <c r="A3" s="60" t="s">
        <v>616</v>
      </c>
      <c r="B3" s="143" t="s">
        <v>617</v>
      </c>
      <c r="C3" s="143"/>
      <c r="D3" s="143"/>
      <c r="E3" s="143"/>
      <c r="F3" s="143"/>
      <c r="G3" s="143"/>
      <c r="H3" s="143"/>
      <c r="I3" s="143"/>
      <c r="J3" s="143"/>
      <c r="K3" s="143" t="s">
        <v>654</v>
      </c>
      <c r="L3" s="143"/>
      <c r="M3" s="143"/>
      <c r="N3" s="143"/>
      <c r="O3" s="143"/>
    </row>
    <row r="4" spans="1:15" ht="30" customHeight="1" x14ac:dyDescent="0.25">
      <c r="A4" s="143" t="s">
        <v>622</v>
      </c>
      <c r="B4" s="143"/>
      <c r="C4" s="143"/>
      <c r="D4" s="143"/>
      <c r="E4" s="143"/>
      <c r="F4" s="143"/>
      <c r="G4" s="143"/>
      <c r="H4" s="143"/>
      <c r="I4" s="143"/>
      <c r="J4" s="143"/>
      <c r="K4" s="143"/>
      <c r="L4" s="143"/>
      <c r="M4" s="143"/>
      <c r="N4" s="143"/>
      <c r="O4" s="143"/>
    </row>
    <row r="5" spans="1:15" x14ac:dyDescent="0.25">
      <c r="A5" s="60" t="s">
        <v>605</v>
      </c>
      <c r="B5" s="60" t="s">
        <v>606</v>
      </c>
      <c r="C5" s="60" t="s">
        <v>607</v>
      </c>
      <c r="D5" s="60" t="s">
        <v>608</v>
      </c>
      <c r="E5" s="60" t="s">
        <v>609</v>
      </c>
      <c r="F5" s="60" t="s">
        <v>610</v>
      </c>
      <c r="G5" s="60" t="s">
        <v>611</v>
      </c>
      <c r="H5" s="60" t="s">
        <v>612</v>
      </c>
      <c r="I5" s="60" t="s">
        <v>613</v>
      </c>
      <c r="J5" s="60" t="s">
        <v>614</v>
      </c>
      <c r="K5" s="60" t="s">
        <v>674</v>
      </c>
      <c r="L5" s="60" t="s">
        <v>675</v>
      </c>
      <c r="M5" s="60" t="s">
        <v>676</v>
      </c>
      <c r="N5" s="60" t="s">
        <v>677</v>
      </c>
      <c r="O5" s="60" t="s">
        <v>678</v>
      </c>
    </row>
    <row r="6" spans="1:15" x14ac:dyDescent="0.25">
      <c r="A6" s="60" t="s">
        <v>615</v>
      </c>
      <c r="B6" s="54">
        <v>40008243</v>
      </c>
      <c r="C6" s="54">
        <v>40008244</v>
      </c>
      <c r="D6" s="54">
        <v>40008245</v>
      </c>
      <c r="E6" s="54">
        <v>40008246</v>
      </c>
      <c r="F6" s="54">
        <v>40008247</v>
      </c>
      <c r="G6" s="54">
        <v>40008248</v>
      </c>
      <c r="H6" s="54">
        <v>40008249</v>
      </c>
      <c r="I6" s="54">
        <v>40008250</v>
      </c>
      <c r="J6" s="54">
        <v>40008251</v>
      </c>
      <c r="K6" s="54">
        <v>40008409</v>
      </c>
      <c r="L6" s="54">
        <v>40008410</v>
      </c>
      <c r="M6" s="54">
        <v>40008411</v>
      </c>
      <c r="N6" s="54">
        <v>40008412</v>
      </c>
      <c r="O6" s="54">
        <v>40008439</v>
      </c>
    </row>
    <row r="7" spans="1:15" x14ac:dyDescent="0.25">
      <c r="A7" s="60" t="s">
        <v>619</v>
      </c>
      <c r="B7" s="54" t="s">
        <v>623</v>
      </c>
      <c r="C7" s="54" t="s">
        <v>625</v>
      </c>
      <c r="D7" s="54" t="s">
        <v>627</v>
      </c>
      <c r="E7" s="54" t="s">
        <v>629</v>
      </c>
      <c r="F7" s="54" t="s">
        <v>631</v>
      </c>
      <c r="G7" s="54" t="s">
        <v>633</v>
      </c>
      <c r="H7" s="54" t="s">
        <v>635</v>
      </c>
      <c r="I7" s="54" t="s">
        <v>637</v>
      </c>
      <c r="J7" s="54" t="s">
        <v>639</v>
      </c>
      <c r="K7" s="54" t="s">
        <v>656</v>
      </c>
      <c r="L7" s="54" t="s">
        <v>658</v>
      </c>
      <c r="M7" s="54" t="s">
        <v>660</v>
      </c>
      <c r="N7" s="54" t="s">
        <v>662</v>
      </c>
      <c r="O7" s="54" t="s">
        <v>679</v>
      </c>
    </row>
    <row r="8" spans="1:15" x14ac:dyDescent="0.25">
      <c r="A8" s="60" t="s">
        <v>620</v>
      </c>
      <c r="B8" s="54" t="s">
        <v>624</v>
      </c>
      <c r="C8" s="54" t="s">
        <v>626</v>
      </c>
      <c r="D8" s="54" t="s">
        <v>628</v>
      </c>
      <c r="E8" s="54" t="s">
        <v>630</v>
      </c>
      <c r="F8" s="54" t="s">
        <v>632</v>
      </c>
      <c r="G8" s="54" t="s">
        <v>634</v>
      </c>
      <c r="H8" s="54" t="s">
        <v>636</v>
      </c>
      <c r="I8" s="54" t="s">
        <v>638</v>
      </c>
      <c r="J8" s="54" t="s">
        <v>640</v>
      </c>
      <c r="K8" s="54" t="s">
        <v>657</v>
      </c>
      <c r="L8" s="54" t="s">
        <v>659</v>
      </c>
      <c r="M8" s="54" t="s">
        <v>661</v>
      </c>
      <c r="N8" s="54" t="s">
        <v>663</v>
      </c>
      <c r="O8" s="54" t="s">
        <v>680</v>
      </c>
    </row>
  </sheetData>
  <mergeCells count="6">
    <mergeCell ref="A4:O4"/>
    <mergeCell ref="B3:J3"/>
    <mergeCell ref="B2:J2"/>
    <mergeCell ref="K2:O2"/>
    <mergeCell ref="A1:O1"/>
    <mergeCell ref="K3:O3"/>
  </mergeCells>
  <hyperlinks>
    <hyperlink ref="B2" r:id="rId1"/>
    <hyperlink ref="K2" r:id="rId2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0"/>
  <sheetViews>
    <sheetView topLeftCell="A91" workbookViewId="0">
      <selection activeCell="D107" sqref="D107:H110"/>
    </sheetView>
  </sheetViews>
  <sheetFormatPr defaultRowHeight="15" x14ac:dyDescent="0.25"/>
  <cols>
    <col min="1" max="1" width="11.140625" bestFit="1" customWidth="1"/>
    <col min="2" max="3" width="13.42578125" bestFit="1" customWidth="1"/>
    <col min="4" max="4" width="12.28515625" bestFit="1" customWidth="1"/>
    <col min="5" max="6" width="13.42578125" bestFit="1" customWidth="1"/>
    <col min="7" max="7" width="12.28515625" bestFit="1" customWidth="1"/>
    <col min="8" max="9" width="11.7109375" bestFit="1" customWidth="1"/>
    <col min="10" max="10" width="10.7109375" bestFit="1" customWidth="1"/>
  </cols>
  <sheetData>
    <row r="1" spans="1:10" x14ac:dyDescent="0.25">
      <c r="A1" t="s">
        <v>0</v>
      </c>
      <c r="B1" t="s">
        <v>664</v>
      </c>
      <c r="C1" t="s">
        <v>665</v>
      </c>
      <c r="D1" t="s">
        <v>666</v>
      </c>
      <c r="E1" t="s">
        <v>667</v>
      </c>
      <c r="F1" t="s">
        <v>668</v>
      </c>
      <c r="G1" t="s">
        <v>669</v>
      </c>
      <c r="H1" t="s">
        <v>670</v>
      </c>
      <c r="I1" t="s">
        <v>671</v>
      </c>
      <c r="J1" t="s">
        <v>672</v>
      </c>
    </row>
    <row r="2" spans="1:10" x14ac:dyDescent="0.25">
      <c r="A2">
        <v>1</v>
      </c>
      <c r="B2" s="61">
        <v>515.20019500000035</v>
      </c>
      <c r="C2" s="61">
        <v>543.79980499999965</v>
      </c>
      <c r="D2" s="61">
        <v>714</v>
      </c>
      <c r="E2" s="61">
        <v>616.79980499999965</v>
      </c>
      <c r="F2" s="61">
        <v>672.89990200000011</v>
      </c>
      <c r="G2" s="61">
        <v>697.20019500000035</v>
      </c>
      <c r="H2" s="61">
        <v>563.60009799999989</v>
      </c>
      <c r="I2" s="61">
        <v>827.20019500000035</v>
      </c>
      <c r="J2" s="61">
        <v>903.5</v>
      </c>
    </row>
    <row r="3" spans="1:10" x14ac:dyDescent="0.25">
      <c r="A3">
        <v>2</v>
      </c>
      <c r="B3" s="61">
        <v>476.20019500000035</v>
      </c>
      <c r="C3" s="61">
        <v>526.79980499999965</v>
      </c>
      <c r="D3" s="61">
        <v>643.10009799999989</v>
      </c>
      <c r="E3" s="61">
        <v>594.5</v>
      </c>
      <c r="F3" s="61">
        <v>543.20019500000035</v>
      </c>
      <c r="G3" s="61">
        <v>675.79980499999965</v>
      </c>
      <c r="H3" s="61">
        <v>544.89990200000011</v>
      </c>
      <c r="I3" s="61">
        <v>822.70019500000035</v>
      </c>
      <c r="J3" s="61">
        <v>592.29980499999965</v>
      </c>
    </row>
    <row r="4" spans="1:10" x14ac:dyDescent="0.25">
      <c r="A4">
        <v>3</v>
      </c>
      <c r="B4" s="61">
        <v>634.39990200000011</v>
      </c>
      <c r="C4" s="61">
        <v>549.5</v>
      </c>
      <c r="D4" s="61">
        <v>601.70019500000035</v>
      </c>
      <c r="E4" s="61">
        <v>677.79980499999965</v>
      </c>
      <c r="F4" s="61">
        <v>624.39990200000011</v>
      </c>
      <c r="G4" s="61">
        <v>583.10009799999989</v>
      </c>
      <c r="H4" s="61">
        <v>534.5</v>
      </c>
      <c r="I4" s="61">
        <v>576.39990200000011</v>
      </c>
      <c r="J4" s="61">
        <v>799.5</v>
      </c>
    </row>
    <row r="5" spans="1:10" x14ac:dyDescent="0.25">
      <c r="A5">
        <v>4</v>
      </c>
      <c r="B5" s="61">
        <v>803.39990200000011</v>
      </c>
      <c r="C5" s="61">
        <v>542.70019500000035</v>
      </c>
      <c r="D5" s="61">
        <v>631.20019500000035</v>
      </c>
      <c r="E5" s="61">
        <v>545</v>
      </c>
      <c r="F5" s="61">
        <v>523.10009799999989</v>
      </c>
      <c r="G5" s="61">
        <v>591.20019500000035</v>
      </c>
      <c r="H5" s="61">
        <v>557.10009799999989</v>
      </c>
      <c r="I5" s="61">
        <v>484.20019500000035</v>
      </c>
      <c r="J5" s="61">
        <v>903</v>
      </c>
    </row>
    <row r="6" spans="1:10" x14ac:dyDescent="0.25">
      <c r="A6">
        <v>5</v>
      </c>
      <c r="B6" s="61">
        <v>666.89990200000011</v>
      </c>
      <c r="C6" s="61">
        <v>526.70019500000035</v>
      </c>
      <c r="D6" s="61">
        <v>547.5</v>
      </c>
      <c r="E6" s="61">
        <v>527.10009799999989</v>
      </c>
      <c r="F6" s="61">
        <v>517.10009799999989</v>
      </c>
      <c r="G6" s="61">
        <v>653.10009799999989</v>
      </c>
      <c r="H6" s="61">
        <v>734.70019500000035</v>
      </c>
      <c r="I6" s="61">
        <v>480.70019500000035</v>
      </c>
      <c r="J6" s="61">
        <v>900.29980499999965</v>
      </c>
    </row>
    <row r="7" spans="1:10" x14ac:dyDescent="0.25">
      <c r="A7">
        <v>6</v>
      </c>
      <c r="B7" s="61">
        <v>823.70019500000035</v>
      </c>
      <c r="C7" s="61">
        <v>547.29980499999965</v>
      </c>
      <c r="D7" s="61">
        <v>545.89990200000011</v>
      </c>
      <c r="E7" s="61">
        <v>546.79980499999965</v>
      </c>
      <c r="F7" s="61">
        <v>603.5</v>
      </c>
      <c r="G7" s="61">
        <v>544.79980499999965</v>
      </c>
      <c r="H7" s="61">
        <v>546.39990200000011</v>
      </c>
      <c r="I7" s="61">
        <v>481.29980499999965</v>
      </c>
      <c r="J7" s="61">
        <v>579.70019500000035</v>
      </c>
    </row>
    <row r="8" spans="1:10" x14ac:dyDescent="0.25">
      <c r="A8">
        <v>7</v>
      </c>
      <c r="B8" s="61">
        <v>670.89990200000011</v>
      </c>
      <c r="C8" s="61">
        <v>734.10009799999989</v>
      </c>
      <c r="D8" s="61">
        <v>546.5</v>
      </c>
      <c r="E8" s="61">
        <v>563.60009799999989</v>
      </c>
      <c r="F8" s="61">
        <v>565.60009799999989</v>
      </c>
      <c r="G8" s="61">
        <v>545.39990200000011</v>
      </c>
      <c r="H8" s="61">
        <v>547.10009799999989</v>
      </c>
      <c r="I8" s="61">
        <v>585.10009799999989</v>
      </c>
      <c r="J8" s="61">
        <v>544.29980499999965</v>
      </c>
    </row>
    <row r="9" spans="1:10" x14ac:dyDescent="0.25">
      <c r="A9">
        <v>8</v>
      </c>
      <c r="B9" s="61">
        <v>454.89990200000011</v>
      </c>
      <c r="C9" s="61">
        <v>702.89990200000011</v>
      </c>
      <c r="D9" s="61">
        <v>617.20019500000035</v>
      </c>
      <c r="E9" s="61">
        <v>519.79980499999965</v>
      </c>
      <c r="F9" s="61">
        <v>528.29980499999965</v>
      </c>
      <c r="G9" s="61">
        <v>627.29980499999965</v>
      </c>
      <c r="H9" s="61">
        <v>584</v>
      </c>
      <c r="I9" s="61">
        <v>482.29980499999965</v>
      </c>
      <c r="J9" s="61">
        <v>524.60009799999989</v>
      </c>
    </row>
    <row r="10" spans="1:10" x14ac:dyDescent="0.25">
      <c r="A10">
        <v>9</v>
      </c>
      <c r="B10" s="61">
        <v>700.29980499999965</v>
      </c>
      <c r="C10" s="61">
        <v>507.20019500000035</v>
      </c>
      <c r="D10" s="61">
        <v>733.10009799999989</v>
      </c>
      <c r="E10" s="61">
        <v>545</v>
      </c>
      <c r="F10" s="61">
        <v>525.5</v>
      </c>
      <c r="G10" s="61">
        <v>544.39990200000011</v>
      </c>
      <c r="H10" s="61">
        <v>495.10009799999989</v>
      </c>
      <c r="I10" s="61">
        <v>716.39990200000011</v>
      </c>
      <c r="J10" s="61">
        <v>681.60009799999989</v>
      </c>
    </row>
    <row r="11" spans="1:10" x14ac:dyDescent="0.25">
      <c r="A11">
        <v>10</v>
      </c>
      <c r="B11" s="61">
        <v>454.89990200000011</v>
      </c>
      <c r="C11" s="61">
        <v>542</v>
      </c>
      <c r="D11" s="61">
        <v>793.60009799999989</v>
      </c>
      <c r="E11" s="61">
        <v>832.39990200000011</v>
      </c>
      <c r="F11" s="61">
        <v>547.70019500000035</v>
      </c>
      <c r="G11" s="61">
        <v>627.39990200000011</v>
      </c>
      <c r="H11" s="61">
        <v>775</v>
      </c>
      <c r="I11" s="61">
        <v>718.60009799999989</v>
      </c>
      <c r="J11" s="61">
        <v>542</v>
      </c>
    </row>
    <row r="12" spans="1:10" x14ac:dyDescent="0.25">
      <c r="A12">
        <v>11</v>
      </c>
      <c r="B12" s="61">
        <v>536.60009799999989</v>
      </c>
      <c r="C12" s="61">
        <v>813.60009799999989</v>
      </c>
      <c r="D12" s="61">
        <v>788.20019500000035</v>
      </c>
      <c r="E12" s="61">
        <v>544.29980499999965</v>
      </c>
      <c r="F12" s="61">
        <v>747.20019500000035</v>
      </c>
      <c r="G12" s="61">
        <v>545.29980499999965</v>
      </c>
      <c r="H12" s="61">
        <v>544.5</v>
      </c>
      <c r="I12" s="61">
        <v>481.89990200000011</v>
      </c>
      <c r="J12" s="61">
        <v>547.79980499999965</v>
      </c>
    </row>
    <row r="13" spans="1:10" x14ac:dyDescent="0.25">
      <c r="A13">
        <v>12</v>
      </c>
      <c r="B13" s="61">
        <v>473.79980499999965</v>
      </c>
      <c r="C13" s="61">
        <v>795.60009799999989</v>
      </c>
      <c r="D13" s="61">
        <v>300.29980499999965</v>
      </c>
      <c r="E13" s="61">
        <v>647</v>
      </c>
      <c r="F13" s="61">
        <v>710.60009799999989</v>
      </c>
      <c r="G13" s="61">
        <v>544.5</v>
      </c>
      <c r="H13" s="61">
        <v>612</v>
      </c>
      <c r="I13" s="61">
        <v>480.39990200000011</v>
      </c>
      <c r="J13" s="61">
        <v>551.89990200000011</v>
      </c>
    </row>
    <row r="14" spans="1:10" x14ac:dyDescent="0.25">
      <c r="A14">
        <v>13</v>
      </c>
      <c r="B14" s="61">
        <v>454.89990200000011</v>
      </c>
      <c r="C14" s="61">
        <v>548</v>
      </c>
      <c r="D14" s="61">
        <v>642.20019500000035</v>
      </c>
      <c r="E14" s="61">
        <v>546.89990200000011</v>
      </c>
      <c r="F14" s="61">
        <v>776</v>
      </c>
      <c r="G14" s="61">
        <v>708.5</v>
      </c>
      <c r="H14" s="61">
        <v>779.89990200000011</v>
      </c>
      <c r="I14" s="61">
        <v>521.79980499999965</v>
      </c>
      <c r="J14" s="61">
        <v>857.60009799999989</v>
      </c>
    </row>
    <row r="15" spans="1:10" x14ac:dyDescent="0.25">
      <c r="A15">
        <v>14</v>
      </c>
      <c r="B15" s="61">
        <v>856.5</v>
      </c>
      <c r="C15" s="61">
        <v>546.79980499999965</v>
      </c>
      <c r="D15" s="61">
        <v>828.5</v>
      </c>
      <c r="E15" s="61">
        <v>546.29980499999965</v>
      </c>
      <c r="F15" s="61">
        <v>463.29980499999965</v>
      </c>
      <c r="G15" s="61">
        <v>661.5</v>
      </c>
      <c r="H15" s="61">
        <v>675</v>
      </c>
      <c r="I15" s="61">
        <v>636.39990200000011</v>
      </c>
      <c r="J15" s="61">
        <v>546.79980499999965</v>
      </c>
    </row>
    <row r="16" spans="1:10" x14ac:dyDescent="0.25">
      <c r="A16">
        <v>15</v>
      </c>
      <c r="B16" s="61">
        <v>454.89990200000011</v>
      </c>
      <c r="C16" s="61">
        <v>545.5</v>
      </c>
      <c r="D16" s="61">
        <v>487.20019500000035</v>
      </c>
      <c r="E16" s="61">
        <v>458.39990200000011</v>
      </c>
      <c r="F16" s="61">
        <v>538.79980499999965</v>
      </c>
      <c r="G16" s="61">
        <v>628.10009799999989</v>
      </c>
      <c r="H16" s="61">
        <v>574.20019500000035</v>
      </c>
      <c r="I16" s="61">
        <v>473.89990200000011</v>
      </c>
      <c r="J16" s="61">
        <v>546.29980499999965</v>
      </c>
    </row>
    <row r="17" spans="1:10" x14ac:dyDescent="0.25">
      <c r="A17">
        <v>16</v>
      </c>
      <c r="B17" s="61">
        <v>778.79980499999965</v>
      </c>
      <c r="C17" s="61">
        <v>583.39990200000011</v>
      </c>
      <c r="D17" s="61">
        <v>683.10009799999989</v>
      </c>
      <c r="E17" s="61">
        <v>793.60009799999989</v>
      </c>
      <c r="F17" s="61">
        <v>574</v>
      </c>
      <c r="G17" s="61">
        <v>545.70019500000035</v>
      </c>
      <c r="H17" s="61">
        <v>567.79980499999965</v>
      </c>
      <c r="I17" s="61">
        <v>823</v>
      </c>
      <c r="J17" s="61">
        <v>697.29980499999965</v>
      </c>
    </row>
    <row r="18" spans="1:10" x14ac:dyDescent="0.25">
      <c r="A18">
        <v>17</v>
      </c>
      <c r="B18" s="61">
        <v>723.5</v>
      </c>
      <c r="C18" s="61">
        <v>551.29980499999965</v>
      </c>
      <c r="D18" s="61">
        <v>414.79980499999965</v>
      </c>
      <c r="E18" s="61">
        <v>528.5</v>
      </c>
      <c r="F18" s="61">
        <v>698.39990200000011</v>
      </c>
      <c r="G18" s="61">
        <v>805.5</v>
      </c>
      <c r="H18" s="61">
        <v>544.60009799999989</v>
      </c>
      <c r="I18" s="61">
        <v>485</v>
      </c>
      <c r="J18" s="61">
        <v>546.5</v>
      </c>
    </row>
    <row r="19" spans="1:10" x14ac:dyDescent="0.25">
      <c r="A19">
        <v>18</v>
      </c>
      <c r="B19" s="61">
        <v>568.10009799999989</v>
      </c>
      <c r="C19" s="61">
        <v>543.79980499999965</v>
      </c>
      <c r="D19" s="61">
        <v>518.10009799999989</v>
      </c>
      <c r="E19" s="61">
        <v>545.39990200000011</v>
      </c>
      <c r="F19" s="61">
        <v>529.10009799999989</v>
      </c>
      <c r="G19" s="61">
        <v>545.79980499999965</v>
      </c>
      <c r="H19" s="61">
        <v>908.39990200000011</v>
      </c>
      <c r="I19" s="61">
        <v>563.5</v>
      </c>
      <c r="J19" s="61">
        <v>594.89990200000011</v>
      </c>
    </row>
    <row r="20" spans="1:10" x14ac:dyDescent="0.25">
      <c r="A20">
        <v>19</v>
      </c>
      <c r="B20" s="61">
        <v>486.70019500000035</v>
      </c>
      <c r="C20" s="61">
        <v>460.20019500000035</v>
      </c>
      <c r="D20" s="61">
        <v>545.39990200000011</v>
      </c>
      <c r="E20" s="61">
        <v>743.5</v>
      </c>
      <c r="F20" s="61">
        <v>745.5</v>
      </c>
      <c r="G20" s="61">
        <v>804.29980499999965</v>
      </c>
      <c r="H20" s="61">
        <v>933.79980499999965</v>
      </c>
      <c r="I20" s="61">
        <v>529.39990200000011</v>
      </c>
      <c r="J20" s="61">
        <v>898</v>
      </c>
    </row>
    <row r="21" spans="1:10" x14ac:dyDescent="0.25">
      <c r="A21">
        <v>20</v>
      </c>
      <c r="B21" s="61">
        <v>681.5</v>
      </c>
      <c r="C21" s="61">
        <v>911</v>
      </c>
      <c r="D21" s="61">
        <v>664.5</v>
      </c>
      <c r="E21" s="61">
        <v>808</v>
      </c>
      <c r="F21" s="61">
        <v>547.89990200000011</v>
      </c>
      <c r="G21" s="61">
        <v>547.89990200000011</v>
      </c>
      <c r="H21" s="61">
        <v>702.20019500000035</v>
      </c>
      <c r="I21" s="61">
        <v>517.60009799999989</v>
      </c>
      <c r="J21" s="61">
        <v>540.89990200000011</v>
      </c>
    </row>
    <row r="22" spans="1:10" x14ac:dyDescent="0.25">
      <c r="A22">
        <v>21</v>
      </c>
      <c r="B22" s="61">
        <v>552.10009799999989</v>
      </c>
      <c r="C22" s="61">
        <v>545</v>
      </c>
      <c r="D22" s="61">
        <v>546.10009799999989</v>
      </c>
      <c r="E22" s="61">
        <v>420.70019500000035</v>
      </c>
      <c r="F22" s="61">
        <v>677.70019500000035</v>
      </c>
      <c r="G22" s="61">
        <v>822.20019500000035</v>
      </c>
      <c r="H22" s="61">
        <v>544.29980499999965</v>
      </c>
      <c r="I22" s="61">
        <v>322.60009799999989</v>
      </c>
      <c r="J22" s="61">
        <v>705.10009799999989</v>
      </c>
    </row>
    <row r="23" spans="1:10" x14ac:dyDescent="0.25">
      <c r="A23">
        <v>22</v>
      </c>
      <c r="B23" s="61">
        <v>581.70019500000035</v>
      </c>
      <c r="C23" s="61">
        <v>737.60009799999989</v>
      </c>
      <c r="D23" s="61">
        <v>546.10009799999989</v>
      </c>
      <c r="E23" s="61">
        <v>472.39990200000011</v>
      </c>
      <c r="F23" s="61">
        <v>578.70019500000035</v>
      </c>
      <c r="G23" s="61">
        <v>543.89990200000011</v>
      </c>
      <c r="H23" s="61">
        <v>618.39990200000011</v>
      </c>
      <c r="I23" s="61">
        <v>835</v>
      </c>
      <c r="J23" s="61">
        <v>526.79980499999965</v>
      </c>
    </row>
    <row r="24" spans="1:10" x14ac:dyDescent="0.25">
      <c r="A24">
        <v>23</v>
      </c>
      <c r="B24" s="61">
        <v>454.89990200000011</v>
      </c>
      <c r="C24" s="61">
        <v>617.20019500000035</v>
      </c>
      <c r="D24" s="61">
        <v>788.10009799999989</v>
      </c>
      <c r="E24" s="61">
        <v>544.5</v>
      </c>
      <c r="F24" s="61">
        <v>548.39990200000011</v>
      </c>
      <c r="G24" s="61">
        <v>653.39990200000011</v>
      </c>
      <c r="H24" s="61">
        <v>638.5</v>
      </c>
      <c r="I24" s="61">
        <v>519</v>
      </c>
      <c r="J24" s="61">
        <v>507.20019500000035</v>
      </c>
    </row>
    <row r="25" spans="1:10" x14ac:dyDescent="0.25">
      <c r="A25">
        <v>24</v>
      </c>
      <c r="B25" s="61">
        <v>738.39990200000011</v>
      </c>
      <c r="C25" s="61">
        <v>544.79980499999965</v>
      </c>
      <c r="D25" s="61">
        <v>855.89990200000011</v>
      </c>
      <c r="E25" s="61">
        <v>822.29980499999965</v>
      </c>
      <c r="F25" s="61">
        <v>829.70019500000035</v>
      </c>
      <c r="G25" s="61">
        <v>640.89990200000011</v>
      </c>
      <c r="H25" s="61">
        <v>590.5</v>
      </c>
      <c r="I25" s="61">
        <v>554</v>
      </c>
      <c r="J25" s="61">
        <v>636.20019500000035</v>
      </c>
    </row>
    <row r="26" spans="1:10" x14ac:dyDescent="0.25">
      <c r="A26">
        <v>25</v>
      </c>
      <c r="B26" s="61">
        <v>454.89990200000011</v>
      </c>
      <c r="C26" s="61">
        <v>770.70019500000035</v>
      </c>
      <c r="D26" s="61">
        <v>484.10009799999989</v>
      </c>
      <c r="E26" s="61">
        <v>590.5</v>
      </c>
      <c r="F26" s="61">
        <v>542.20019500000035</v>
      </c>
      <c r="G26" s="61">
        <v>746.70019500000035</v>
      </c>
      <c r="H26" s="61">
        <v>546.29980499999965</v>
      </c>
      <c r="I26" s="61">
        <v>671.39990200000011</v>
      </c>
      <c r="J26" s="61">
        <v>562.70019500000035</v>
      </c>
    </row>
    <row r="27" spans="1:10" x14ac:dyDescent="0.25">
      <c r="A27">
        <v>26</v>
      </c>
      <c r="B27" s="61">
        <v>846.29980499999965</v>
      </c>
      <c r="C27" s="61">
        <v>555</v>
      </c>
      <c r="D27" s="61">
        <v>858.20019500000035</v>
      </c>
      <c r="E27" s="61">
        <v>546.10009799999989</v>
      </c>
      <c r="F27" s="61">
        <v>555.10009799999989</v>
      </c>
      <c r="G27" s="61">
        <v>722.79980499999965</v>
      </c>
      <c r="H27" s="61">
        <v>629.60009799999989</v>
      </c>
      <c r="I27" s="61">
        <v>584.29980499999965</v>
      </c>
      <c r="J27" s="61">
        <v>575.5</v>
      </c>
    </row>
    <row r="28" spans="1:10" x14ac:dyDescent="0.25">
      <c r="A28">
        <v>27</v>
      </c>
      <c r="B28" s="61">
        <v>799.79980499999965</v>
      </c>
      <c r="C28" s="61">
        <v>551.70019500000035</v>
      </c>
      <c r="D28" s="61">
        <v>543.89990200000011</v>
      </c>
      <c r="E28" s="61">
        <v>667.39990200000011</v>
      </c>
      <c r="F28" s="61">
        <v>656.10009799999989</v>
      </c>
      <c r="G28" s="61">
        <v>760.29980499999965</v>
      </c>
      <c r="H28" s="61">
        <v>544.20019500000035</v>
      </c>
      <c r="I28" s="61">
        <v>641.60009799999989</v>
      </c>
      <c r="J28" s="61">
        <v>555.89990200000011</v>
      </c>
    </row>
    <row r="29" spans="1:10" x14ac:dyDescent="0.25">
      <c r="A29">
        <v>28</v>
      </c>
      <c r="B29" s="61">
        <v>986.29980499999965</v>
      </c>
      <c r="C29" s="61">
        <v>630.39990200000011</v>
      </c>
      <c r="D29" s="61">
        <v>554.60009799999989</v>
      </c>
      <c r="E29" s="61">
        <v>651.89990200000011</v>
      </c>
      <c r="F29" s="61">
        <v>554.89990200000011</v>
      </c>
      <c r="G29" s="61">
        <v>544.5</v>
      </c>
      <c r="H29" s="61">
        <v>493.39990200000011</v>
      </c>
      <c r="I29" s="61">
        <v>492.60009799999989</v>
      </c>
      <c r="J29" s="61">
        <v>737.29980499999965</v>
      </c>
    </row>
    <row r="30" spans="1:10" x14ac:dyDescent="0.25">
      <c r="A30">
        <v>29</v>
      </c>
      <c r="B30" s="61">
        <v>454.89990200000011</v>
      </c>
      <c r="C30" s="61">
        <v>559.89990200000011</v>
      </c>
      <c r="D30" s="61">
        <v>690</v>
      </c>
      <c r="E30" s="61">
        <v>585.39990200000011</v>
      </c>
      <c r="F30" s="61">
        <v>552.89990200000011</v>
      </c>
      <c r="G30" s="61">
        <v>545.70019500000035</v>
      </c>
      <c r="H30" s="61">
        <v>672.39990200000011</v>
      </c>
      <c r="I30" s="61">
        <v>539.60009799999989</v>
      </c>
      <c r="J30" s="61">
        <v>547.10009799999989</v>
      </c>
    </row>
    <row r="31" spans="1:10" x14ac:dyDescent="0.25">
      <c r="A31">
        <v>30</v>
      </c>
      <c r="B31" s="61">
        <v>454.89990200000011</v>
      </c>
      <c r="C31" s="61">
        <v>619.79980499999965</v>
      </c>
      <c r="D31" s="61">
        <v>542.39990200000011</v>
      </c>
      <c r="E31" s="61">
        <v>795.20019500000035</v>
      </c>
      <c r="F31" s="61">
        <v>548</v>
      </c>
      <c r="G31" s="61">
        <v>545.89990200000011</v>
      </c>
      <c r="H31" s="61">
        <v>589.79980499999965</v>
      </c>
      <c r="I31" s="61">
        <v>863.20019500000035</v>
      </c>
      <c r="J31" s="61">
        <v>892.79980499999965</v>
      </c>
    </row>
    <row r="32" spans="1:10" x14ac:dyDescent="0.25">
      <c r="A32">
        <v>31</v>
      </c>
      <c r="B32" s="61">
        <v>757.5</v>
      </c>
      <c r="C32" s="61">
        <v>530.79980499999965</v>
      </c>
      <c r="D32" s="61">
        <v>574.10009799999989</v>
      </c>
      <c r="E32" s="61">
        <v>728.29980499999965</v>
      </c>
      <c r="F32" s="61">
        <v>604.60009799999989</v>
      </c>
      <c r="G32" s="61">
        <v>544.89990200000011</v>
      </c>
      <c r="H32" s="61">
        <v>548.10009799999989</v>
      </c>
      <c r="I32" s="61">
        <v>482.79980499999965</v>
      </c>
      <c r="J32" s="61">
        <v>769.79980499999965</v>
      </c>
    </row>
    <row r="33" spans="1:10" x14ac:dyDescent="0.25">
      <c r="A33">
        <v>32</v>
      </c>
      <c r="B33" s="61">
        <v>599</v>
      </c>
      <c r="C33" s="61">
        <v>543.70019500000035</v>
      </c>
      <c r="D33" s="61">
        <v>830.70019500000035</v>
      </c>
      <c r="E33" s="61">
        <v>947.39990200000011</v>
      </c>
      <c r="F33" s="61">
        <v>548.29980499999965</v>
      </c>
      <c r="G33" s="61">
        <v>544.89990200000011</v>
      </c>
      <c r="H33" s="61">
        <v>547.20019500000035</v>
      </c>
      <c r="I33" s="61">
        <v>481.29980499999965</v>
      </c>
      <c r="J33" s="61">
        <v>545.5</v>
      </c>
    </row>
    <row r="34" spans="1:10" x14ac:dyDescent="0.25">
      <c r="A34">
        <v>33</v>
      </c>
      <c r="B34" s="61">
        <v>667.89990200000011</v>
      </c>
      <c r="C34" s="61">
        <v>545.89990200000011</v>
      </c>
      <c r="D34" s="61">
        <v>545</v>
      </c>
      <c r="E34" s="61">
        <v>545.60009799999989</v>
      </c>
      <c r="F34" s="61">
        <v>810.70019500000035</v>
      </c>
      <c r="G34" s="61">
        <v>607.79980499999965</v>
      </c>
      <c r="H34" s="61">
        <v>649.10009799999989</v>
      </c>
      <c r="I34" s="61">
        <v>769.20019500000035</v>
      </c>
      <c r="J34" s="61">
        <v>546.89990200000011</v>
      </c>
    </row>
    <row r="35" spans="1:10" x14ac:dyDescent="0.25">
      <c r="A35">
        <v>34</v>
      </c>
      <c r="B35" s="61">
        <v>799.79980499999965</v>
      </c>
      <c r="C35" s="61">
        <v>477.5</v>
      </c>
      <c r="D35" s="61">
        <v>546.10009799999989</v>
      </c>
      <c r="E35" s="61">
        <v>257.89990200000011</v>
      </c>
      <c r="F35" s="61">
        <v>679.20019500000035</v>
      </c>
      <c r="G35" s="61">
        <v>660</v>
      </c>
      <c r="H35" s="61">
        <v>545.39990200000011</v>
      </c>
      <c r="I35" s="61">
        <v>783.20019500000035</v>
      </c>
      <c r="J35" s="61">
        <v>937</v>
      </c>
    </row>
    <row r="36" spans="1:10" x14ac:dyDescent="0.25">
      <c r="A36">
        <v>35</v>
      </c>
      <c r="B36" s="61">
        <v>605.39990200000011</v>
      </c>
      <c r="C36" s="61">
        <v>430.39990200000011</v>
      </c>
      <c r="D36" s="61">
        <v>473.60009799999989</v>
      </c>
      <c r="E36" s="61">
        <v>906.10009799999989</v>
      </c>
      <c r="F36" s="61">
        <v>671.70019500000035</v>
      </c>
      <c r="G36" s="61">
        <v>621.70019500000035</v>
      </c>
      <c r="H36" s="61">
        <v>543.89990200000011</v>
      </c>
      <c r="I36" s="61">
        <v>446.39990200000011</v>
      </c>
      <c r="J36" s="61">
        <v>476.70019500000035</v>
      </c>
    </row>
    <row r="37" spans="1:10" x14ac:dyDescent="0.25">
      <c r="A37">
        <v>36</v>
      </c>
      <c r="B37" s="61">
        <v>685.29980499999965</v>
      </c>
      <c r="C37" s="61">
        <v>548</v>
      </c>
      <c r="D37" s="61">
        <v>679.5</v>
      </c>
      <c r="E37" s="61">
        <v>384.79980499999965</v>
      </c>
      <c r="F37" s="61">
        <v>649.60009799999989</v>
      </c>
      <c r="G37" s="61">
        <v>972.29980499999965</v>
      </c>
      <c r="H37" s="61">
        <v>541.89990200000011</v>
      </c>
      <c r="I37" s="61">
        <v>580.70019500000035</v>
      </c>
      <c r="J37" s="61">
        <v>545.60009799999989</v>
      </c>
    </row>
    <row r="38" spans="1:10" x14ac:dyDescent="0.25">
      <c r="A38">
        <v>37</v>
      </c>
      <c r="B38" s="61">
        <v>454.89990200000011</v>
      </c>
      <c r="C38" s="61">
        <v>630.5</v>
      </c>
      <c r="D38" s="61">
        <v>544</v>
      </c>
      <c r="E38" s="61">
        <v>607.5</v>
      </c>
      <c r="F38" s="61">
        <v>863.70019500000035</v>
      </c>
      <c r="G38" s="61">
        <v>525.79980499999965</v>
      </c>
      <c r="H38" s="61">
        <v>473.20019500000035</v>
      </c>
      <c r="I38" s="61">
        <v>484.89990200000011</v>
      </c>
      <c r="J38" s="61">
        <v>812.10009799999989</v>
      </c>
    </row>
    <row r="39" spans="1:10" x14ac:dyDescent="0.25">
      <c r="A39">
        <v>38</v>
      </c>
      <c r="B39" s="61">
        <v>550.70019500000035</v>
      </c>
      <c r="C39" s="61">
        <v>476.70019500000035</v>
      </c>
      <c r="D39" s="61">
        <v>770.79980499999965</v>
      </c>
      <c r="E39" s="61">
        <v>657.5</v>
      </c>
      <c r="F39" s="61">
        <v>548.29980499999965</v>
      </c>
      <c r="G39" s="61">
        <v>501.70019500000035</v>
      </c>
      <c r="H39" s="61">
        <v>679</v>
      </c>
      <c r="I39" s="61">
        <v>490.79980499999965</v>
      </c>
      <c r="J39" s="61">
        <v>492.5</v>
      </c>
    </row>
    <row r="40" spans="1:10" x14ac:dyDescent="0.25">
      <c r="A40">
        <v>39</v>
      </c>
      <c r="B40" s="61">
        <v>756.29980499999965</v>
      </c>
      <c r="C40" s="61">
        <v>547</v>
      </c>
      <c r="D40" s="61">
        <v>793.79980499999965</v>
      </c>
      <c r="E40" s="61">
        <v>544.5</v>
      </c>
      <c r="F40" s="61">
        <v>672.20019500000035</v>
      </c>
      <c r="G40" s="61">
        <v>544.70019500000035</v>
      </c>
      <c r="H40" s="61">
        <v>549.89990200000011</v>
      </c>
      <c r="I40" s="61">
        <v>932.39990200000011</v>
      </c>
      <c r="J40" s="61">
        <v>523.89990200000011</v>
      </c>
    </row>
    <row r="41" spans="1:10" x14ac:dyDescent="0.25">
      <c r="A41">
        <v>40</v>
      </c>
      <c r="B41" s="61">
        <v>743.60009799999989</v>
      </c>
      <c r="C41" s="61">
        <v>423.20019500000035</v>
      </c>
      <c r="D41" s="61">
        <v>545.60009799999989</v>
      </c>
      <c r="E41" s="61">
        <v>595.29980499999965</v>
      </c>
      <c r="F41" s="61">
        <v>829.89990200000011</v>
      </c>
      <c r="G41" s="61">
        <v>632</v>
      </c>
      <c r="H41" s="61">
        <v>906.10009799999989</v>
      </c>
      <c r="I41" s="61">
        <v>815.10009799999989</v>
      </c>
      <c r="J41" s="61">
        <v>546.89990200000011</v>
      </c>
    </row>
    <row r="42" spans="1:10" x14ac:dyDescent="0.25">
      <c r="A42">
        <v>41</v>
      </c>
      <c r="B42" s="61">
        <v>454.89990200000011</v>
      </c>
      <c r="C42" s="61">
        <v>526.20019500000035</v>
      </c>
      <c r="D42" s="61">
        <v>698.70019500000035</v>
      </c>
      <c r="E42" s="61">
        <v>546</v>
      </c>
      <c r="F42" s="61">
        <v>546.89990200000011</v>
      </c>
      <c r="G42" s="61">
        <v>772.79980499999965</v>
      </c>
      <c r="H42" s="61">
        <v>697.60009799999989</v>
      </c>
      <c r="I42" s="61">
        <v>700.29980499999965</v>
      </c>
      <c r="J42" s="61">
        <v>547.89990200000011</v>
      </c>
    </row>
    <row r="43" spans="1:10" x14ac:dyDescent="0.25">
      <c r="A43">
        <v>42</v>
      </c>
      <c r="B43" s="61">
        <v>454.89990200000011</v>
      </c>
      <c r="C43" s="61">
        <v>715.89990200000011</v>
      </c>
      <c r="D43" s="61">
        <v>521.70019500000035</v>
      </c>
      <c r="E43" s="61">
        <v>476.10009799999989</v>
      </c>
      <c r="F43" s="61">
        <v>547.89990200000011</v>
      </c>
      <c r="G43" s="61">
        <v>544.60009799999989</v>
      </c>
      <c r="H43" s="61">
        <v>508.60009799999989</v>
      </c>
      <c r="I43" s="61">
        <v>490.29980499999965</v>
      </c>
      <c r="J43" s="61">
        <v>584.5</v>
      </c>
    </row>
    <row r="44" spans="1:10" x14ac:dyDescent="0.25">
      <c r="A44">
        <v>43</v>
      </c>
      <c r="B44" s="61">
        <v>913.5</v>
      </c>
      <c r="C44" s="61">
        <v>548.20019500000035</v>
      </c>
      <c r="D44" s="61">
        <v>649.70019500000035</v>
      </c>
      <c r="E44" s="61">
        <v>507.20019500000035</v>
      </c>
      <c r="F44" s="61">
        <v>449.5</v>
      </c>
      <c r="G44" s="61">
        <v>638.5</v>
      </c>
      <c r="H44" s="61">
        <v>544.89990200000011</v>
      </c>
      <c r="I44" s="61">
        <v>492.79980499999965</v>
      </c>
      <c r="J44" s="61">
        <v>520.89990200000011</v>
      </c>
    </row>
    <row r="45" spans="1:10" x14ac:dyDescent="0.25">
      <c r="A45">
        <v>44</v>
      </c>
      <c r="B45" s="61">
        <v>836.10009799999989</v>
      </c>
      <c r="C45" s="61">
        <v>1062.5</v>
      </c>
      <c r="D45" s="61">
        <v>793.60009799999989</v>
      </c>
      <c r="E45" s="61">
        <v>474.10009799999989</v>
      </c>
      <c r="F45" s="61">
        <v>525.60009799999989</v>
      </c>
      <c r="G45" s="61">
        <v>935.29980499999965</v>
      </c>
      <c r="H45" s="61">
        <v>644.39990200000011</v>
      </c>
      <c r="I45" s="61">
        <v>293.89990200000011</v>
      </c>
      <c r="J45" s="61">
        <v>961.39990200000011</v>
      </c>
    </row>
    <row r="46" spans="1:10" x14ac:dyDescent="0.25">
      <c r="A46">
        <v>45</v>
      </c>
      <c r="B46" s="61">
        <v>454.89990200000011</v>
      </c>
      <c r="C46" s="61">
        <v>636.5</v>
      </c>
      <c r="D46" s="61">
        <v>504.29980499999965</v>
      </c>
      <c r="E46" s="61">
        <v>800.70019500000035</v>
      </c>
      <c r="F46" s="61">
        <v>627.79980499999965</v>
      </c>
      <c r="G46" s="61">
        <v>566</v>
      </c>
      <c r="H46" s="61">
        <v>545.5</v>
      </c>
      <c r="I46" s="61">
        <v>935.20019500000035</v>
      </c>
      <c r="J46" s="61">
        <v>546.60009799999989</v>
      </c>
    </row>
    <row r="47" spans="1:10" x14ac:dyDescent="0.25">
      <c r="A47">
        <v>46</v>
      </c>
      <c r="B47" s="61">
        <v>585.5</v>
      </c>
      <c r="C47" s="61">
        <v>548.10009799999989</v>
      </c>
      <c r="D47" s="61">
        <v>544.89990200000011</v>
      </c>
      <c r="E47" s="61">
        <v>835.79980499999965</v>
      </c>
      <c r="F47" s="61">
        <v>546.60009799999989</v>
      </c>
      <c r="G47" s="61">
        <v>794.60009799999989</v>
      </c>
      <c r="H47" s="61">
        <v>787.10009799999989</v>
      </c>
      <c r="I47" s="61">
        <v>660</v>
      </c>
      <c r="J47" s="61">
        <v>462.10009799999989</v>
      </c>
    </row>
    <row r="48" spans="1:10" x14ac:dyDescent="0.25">
      <c r="A48">
        <v>47</v>
      </c>
      <c r="B48" s="61">
        <v>841.79980499999965</v>
      </c>
      <c r="C48" s="61">
        <v>525.20019500000035</v>
      </c>
      <c r="D48" s="61">
        <v>593.5</v>
      </c>
      <c r="E48" s="61">
        <v>584</v>
      </c>
      <c r="F48" s="61">
        <v>524.60009799999989</v>
      </c>
      <c r="G48" s="61">
        <v>856.79980499999965</v>
      </c>
      <c r="H48" s="61">
        <v>545.70019500000035</v>
      </c>
      <c r="I48" s="61">
        <v>692.60009799999989</v>
      </c>
      <c r="J48" s="61">
        <v>829.5</v>
      </c>
    </row>
    <row r="49" spans="1:10" x14ac:dyDescent="0.25">
      <c r="A49">
        <v>48</v>
      </c>
      <c r="B49" s="61">
        <v>740.70019500000035</v>
      </c>
      <c r="C49" s="61">
        <v>869.60009799999989</v>
      </c>
      <c r="D49" s="61">
        <v>493.20019500000035</v>
      </c>
      <c r="E49" s="61">
        <v>441.5</v>
      </c>
      <c r="F49" s="61">
        <v>525</v>
      </c>
      <c r="G49" s="61">
        <v>546.60009799999989</v>
      </c>
      <c r="H49" s="61">
        <v>633.60009799999989</v>
      </c>
      <c r="I49" s="61">
        <v>621.5</v>
      </c>
      <c r="J49" s="61">
        <v>907.10009799999989</v>
      </c>
    </row>
    <row r="50" spans="1:10" x14ac:dyDescent="0.25">
      <c r="A50">
        <v>49</v>
      </c>
      <c r="B50" s="61">
        <v>454.89990200000011</v>
      </c>
      <c r="C50" s="61">
        <v>546.5</v>
      </c>
      <c r="D50" s="61">
        <v>624.39990200000011</v>
      </c>
      <c r="E50" s="61">
        <v>664.39990200000011</v>
      </c>
      <c r="F50" s="61">
        <v>767.60009799999989</v>
      </c>
      <c r="G50" s="61">
        <v>869.60009799999989</v>
      </c>
      <c r="H50" s="61">
        <v>557.5</v>
      </c>
      <c r="I50" s="61">
        <v>500.29980499999965</v>
      </c>
      <c r="J50" s="61">
        <v>549.70019500000035</v>
      </c>
    </row>
    <row r="51" spans="1:10" x14ac:dyDescent="0.25">
      <c r="A51">
        <v>50</v>
      </c>
      <c r="B51" s="61">
        <v>454.89990200000011</v>
      </c>
      <c r="C51" s="61">
        <v>592.29980499999965</v>
      </c>
      <c r="D51" s="61">
        <v>546.39990200000011</v>
      </c>
      <c r="E51" s="61">
        <v>388.39990200000011</v>
      </c>
      <c r="F51" s="61">
        <v>867.5</v>
      </c>
      <c r="G51" s="61">
        <v>858.70019500000035</v>
      </c>
      <c r="H51" s="61">
        <v>635.89990200000011</v>
      </c>
      <c r="I51" s="61">
        <v>625.70019500000035</v>
      </c>
      <c r="J51" s="61">
        <v>582.79980499999965</v>
      </c>
    </row>
    <row r="52" spans="1:10" x14ac:dyDescent="0.25">
      <c r="A52">
        <v>51</v>
      </c>
      <c r="B52" s="61">
        <v>780.89990200000011</v>
      </c>
      <c r="C52" s="61">
        <v>584.70019500000035</v>
      </c>
      <c r="D52" s="61">
        <v>547.10009799999989</v>
      </c>
      <c r="E52" s="61">
        <v>751.39990200000011</v>
      </c>
      <c r="F52" s="61">
        <v>670.20019500000035</v>
      </c>
      <c r="G52" s="61">
        <v>409.39990200000011</v>
      </c>
      <c r="H52" s="61">
        <v>423.10009799999989</v>
      </c>
      <c r="I52" s="61">
        <v>758.5</v>
      </c>
      <c r="J52" s="61">
        <v>897.79980499999965</v>
      </c>
    </row>
    <row r="53" spans="1:10" x14ac:dyDescent="0.25">
      <c r="A53">
        <v>52</v>
      </c>
      <c r="B53" s="61">
        <v>388.79980499999965</v>
      </c>
      <c r="C53" s="61">
        <v>720.5</v>
      </c>
      <c r="D53" s="61">
        <v>546.60009799999989</v>
      </c>
      <c r="E53" s="61">
        <v>449</v>
      </c>
      <c r="F53" s="61">
        <v>388.89990200000011</v>
      </c>
      <c r="G53" s="61">
        <v>481.70019500000035</v>
      </c>
      <c r="H53" s="61">
        <v>650.5</v>
      </c>
      <c r="I53" s="61">
        <v>558.5</v>
      </c>
      <c r="J53" s="61">
        <v>725.5</v>
      </c>
    </row>
    <row r="54" spans="1:10" x14ac:dyDescent="0.25">
      <c r="A54">
        <v>53</v>
      </c>
      <c r="B54" s="61">
        <v>388.79980499999965</v>
      </c>
      <c r="C54" s="61">
        <v>499.29980499999965</v>
      </c>
      <c r="D54" s="61">
        <v>545</v>
      </c>
      <c r="E54" s="61">
        <v>764.39990200000011</v>
      </c>
      <c r="F54" s="61">
        <v>556.5</v>
      </c>
      <c r="G54" s="61">
        <v>410.39990200000011</v>
      </c>
      <c r="H54" s="61">
        <v>525.89990200000011</v>
      </c>
      <c r="I54" s="61">
        <v>602.5</v>
      </c>
      <c r="J54" s="61">
        <v>593.70019500000035</v>
      </c>
    </row>
    <row r="55" spans="1:10" x14ac:dyDescent="0.25">
      <c r="A55">
        <v>54</v>
      </c>
      <c r="B55" s="61">
        <v>730.60009799999989</v>
      </c>
      <c r="C55" s="61">
        <v>1071</v>
      </c>
      <c r="D55" s="61">
        <v>719.20019500000035</v>
      </c>
      <c r="E55" s="61">
        <v>679.20019500000035</v>
      </c>
      <c r="F55" s="61">
        <v>410.79980499999965</v>
      </c>
      <c r="G55" s="61">
        <v>610.39990200000011</v>
      </c>
      <c r="H55" s="61">
        <v>654.20019500000035</v>
      </c>
      <c r="I55" s="61">
        <v>410.79980499999965</v>
      </c>
      <c r="J55" s="61">
        <v>624.10009799999989</v>
      </c>
    </row>
    <row r="56" spans="1:10" x14ac:dyDescent="0.25">
      <c r="A56">
        <v>55</v>
      </c>
      <c r="B56" s="61">
        <v>388.10009799999989</v>
      </c>
      <c r="C56" s="61">
        <v>388.10009799999989</v>
      </c>
      <c r="D56" s="61">
        <v>544.29980499999965</v>
      </c>
      <c r="E56" s="61">
        <v>764.5</v>
      </c>
      <c r="F56" s="61">
        <v>560.20019500000035</v>
      </c>
      <c r="G56" s="61">
        <v>555</v>
      </c>
      <c r="H56" s="61">
        <v>410.79980499999965</v>
      </c>
      <c r="I56" s="61">
        <v>633.70019500000035</v>
      </c>
      <c r="J56" s="61">
        <v>577.5</v>
      </c>
    </row>
    <row r="57" spans="1:10" x14ac:dyDescent="0.25">
      <c r="A57">
        <v>56</v>
      </c>
      <c r="B57" s="61">
        <v>388.10009799999989</v>
      </c>
      <c r="C57" s="61">
        <v>793.70019500000035</v>
      </c>
      <c r="D57" s="61">
        <v>779.70019500000035</v>
      </c>
      <c r="E57" s="61">
        <v>485</v>
      </c>
      <c r="F57" s="61">
        <v>660</v>
      </c>
      <c r="G57" s="61">
        <v>623.70019500000035</v>
      </c>
      <c r="H57" s="61">
        <v>965.89990200000011</v>
      </c>
      <c r="I57" s="61">
        <v>919.10009799999989</v>
      </c>
      <c r="J57" s="61">
        <v>789</v>
      </c>
    </row>
    <row r="58" spans="1:10" x14ac:dyDescent="0.25">
      <c r="A58">
        <v>57</v>
      </c>
      <c r="B58" s="61">
        <v>745.70019500000035</v>
      </c>
      <c r="C58" s="61">
        <v>827.70019500000035</v>
      </c>
      <c r="D58" s="61">
        <v>461.10009799999989</v>
      </c>
      <c r="E58" s="61">
        <v>386.5</v>
      </c>
      <c r="F58" s="61">
        <v>408.89990200000011</v>
      </c>
      <c r="G58" s="61">
        <v>484.70019500000035</v>
      </c>
      <c r="H58" s="61">
        <v>487.70019500000035</v>
      </c>
      <c r="I58" s="61">
        <v>536.10009799999989</v>
      </c>
      <c r="J58" s="61">
        <v>443.39990200000011</v>
      </c>
    </row>
    <row r="59" spans="1:10" x14ac:dyDescent="0.25">
      <c r="A59">
        <v>58</v>
      </c>
      <c r="B59" s="61">
        <v>677.29980499999965</v>
      </c>
      <c r="C59" s="61">
        <v>380.5</v>
      </c>
      <c r="D59" s="61">
        <v>530.10009799999989</v>
      </c>
      <c r="E59" s="61">
        <v>464.89990200000011</v>
      </c>
      <c r="F59" s="61">
        <v>410.60009799999989</v>
      </c>
      <c r="G59" s="61">
        <v>410.5</v>
      </c>
      <c r="H59" s="61">
        <v>410.5</v>
      </c>
      <c r="I59" s="61">
        <v>387.10009799999989</v>
      </c>
      <c r="J59" s="61">
        <v>537.60009799999989</v>
      </c>
    </row>
    <row r="60" spans="1:10" x14ac:dyDescent="0.25">
      <c r="A60">
        <v>59</v>
      </c>
      <c r="B60" s="61">
        <v>793.39990200000011</v>
      </c>
      <c r="C60" s="61">
        <v>635.79980499999965</v>
      </c>
      <c r="D60" s="61">
        <v>614.79980499999965</v>
      </c>
      <c r="E60" s="61">
        <v>386.29980499999965</v>
      </c>
      <c r="F60" s="61">
        <v>474.79980499999965</v>
      </c>
      <c r="G60" s="61">
        <v>413.70019500000035</v>
      </c>
      <c r="H60" s="61">
        <v>523.5</v>
      </c>
      <c r="I60" s="61">
        <v>387.70019500000035</v>
      </c>
      <c r="J60" s="61">
        <v>925.89990200000011</v>
      </c>
    </row>
    <row r="61" spans="1:10" x14ac:dyDescent="0.25">
      <c r="A61">
        <v>60</v>
      </c>
      <c r="B61" s="61">
        <v>702.20019500000035</v>
      </c>
      <c r="C61" s="61">
        <v>828.5</v>
      </c>
      <c r="D61" s="61">
        <v>590.60009799999989</v>
      </c>
      <c r="E61" s="61">
        <v>733.60009799999989</v>
      </c>
      <c r="F61" s="61">
        <v>350.39990200000011</v>
      </c>
      <c r="G61" s="61">
        <v>626.10009799999989</v>
      </c>
      <c r="H61" s="61">
        <v>543.79980499999965</v>
      </c>
      <c r="I61" s="61">
        <v>662.20019500000035</v>
      </c>
      <c r="J61" s="61">
        <v>440.29980499999965</v>
      </c>
    </row>
    <row r="62" spans="1:10" x14ac:dyDescent="0.25">
      <c r="A62">
        <v>61</v>
      </c>
      <c r="B62" s="61">
        <v>637.20019500000035</v>
      </c>
      <c r="C62" s="61">
        <v>669.39990200000011</v>
      </c>
      <c r="D62" s="61">
        <v>741.79980499999965</v>
      </c>
      <c r="E62" s="61">
        <v>386.10009799999989</v>
      </c>
      <c r="F62" s="61">
        <v>966.20019500000035</v>
      </c>
      <c r="G62" s="61">
        <v>609</v>
      </c>
      <c r="H62" s="61">
        <v>970.39990200000011</v>
      </c>
      <c r="I62" s="61">
        <v>649.5</v>
      </c>
      <c r="J62" s="61">
        <v>875.20019500000035</v>
      </c>
    </row>
    <row r="63" spans="1:10" x14ac:dyDescent="0.25">
      <c r="A63">
        <v>62</v>
      </c>
      <c r="B63" s="61">
        <v>856</v>
      </c>
      <c r="C63" s="61">
        <v>385.70019500000035</v>
      </c>
      <c r="D63" s="61">
        <v>606.60009799999989</v>
      </c>
      <c r="E63" s="61">
        <v>467.79980499999965</v>
      </c>
      <c r="F63" s="61">
        <v>387.10009799999989</v>
      </c>
      <c r="G63" s="61">
        <v>387.10009799999989</v>
      </c>
      <c r="H63" s="61">
        <v>380</v>
      </c>
      <c r="I63" s="61">
        <v>387.20019500000035</v>
      </c>
      <c r="J63" s="61">
        <v>440.10009799999989</v>
      </c>
    </row>
    <row r="64" spans="1:10" x14ac:dyDescent="0.25">
      <c r="A64">
        <v>63</v>
      </c>
      <c r="B64" s="61">
        <v>654.29980499999965</v>
      </c>
      <c r="C64" s="61">
        <v>712.89990200000011</v>
      </c>
      <c r="D64" s="61">
        <v>387.79980499999965</v>
      </c>
      <c r="E64" s="61">
        <v>502.39990200000011</v>
      </c>
      <c r="F64" s="61">
        <v>380</v>
      </c>
      <c r="G64" s="61">
        <v>651.5</v>
      </c>
      <c r="H64" s="61">
        <v>694.79980499999965</v>
      </c>
      <c r="I64" s="61">
        <v>530</v>
      </c>
      <c r="J64" s="61">
        <v>641.5</v>
      </c>
    </row>
    <row r="65" spans="1:10" x14ac:dyDescent="0.25">
      <c r="A65">
        <v>64</v>
      </c>
      <c r="B65" s="61">
        <v>737.5</v>
      </c>
      <c r="C65" s="61">
        <v>387.20019500000035</v>
      </c>
      <c r="D65" s="61">
        <v>436.70019500000035</v>
      </c>
      <c r="E65" s="61">
        <v>578.79980499999965</v>
      </c>
      <c r="F65" s="61">
        <v>998.79980499999965</v>
      </c>
      <c r="G65" s="61">
        <v>607.5</v>
      </c>
      <c r="H65" s="61">
        <v>552.20019500000035</v>
      </c>
      <c r="I65" s="61">
        <v>675</v>
      </c>
      <c r="J65" s="61">
        <v>572.29980499999965</v>
      </c>
    </row>
    <row r="66" spans="1:10" x14ac:dyDescent="0.25">
      <c r="A66">
        <v>65</v>
      </c>
      <c r="B66" s="61">
        <v>463.70019500000035</v>
      </c>
      <c r="C66" s="61">
        <v>769</v>
      </c>
      <c r="D66" s="61">
        <v>572.39990200000011</v>
      </c>
      <c r="E66" s="61">
        <v>871.89990200000011</v>
      </c>
      <c r="F66" s="61">
        <v>660.79980499999965</v>
      </c>
      <c r="G66" s="61">
        <v>387.5</v>
      </c>
      <c r="H66" s="61">
        <v>597.5</v>
      </c>
      <c r="I66" s="61">
        <v>424.70019500000035</v>
      </c>
      <c r="J66" s="61">
        <v>627.60009799999989</v>
      </c>
    </row>
    <row r="67" spans="1:10" x14ac:dyDescent="0.25">
      <c r="A67">
        <v>66</v>
      </c>
      <c r="B67" s="61">
        <v>696.89990200000011</v>
      </c>
      <c r="C67" s="61">
        <v>781.39990200000011</v>
      </c>
      <c r="D67" s="61">
        <v>386.20019500000035</v>
      </c>
      <c r="E67" s="61">
        <v>440</v>
      </c>
      <c r="F67" s="61">
        <v>958.60009799999989</v>
      </c>
      <c r="G67" s="61">
        <v>686.20019500000035</v>
      </c>
      <c r="H67" s="61">
        <v>966.60009799999989</v>
      </c>
      <c r="I67" s="61">
        <v>410</v>
      </c>
      <c r="J67" s="61">
        <v>439.10009799999989</v>
      </c>
    </row>
    <row r="68" spans="1:10" x14ac:dyDescent="0.25">
      <c r="A68">
        <v>67</v>
      </c>
      <c r="B68" s="61">
        <v>387.20019500000035</v>
      </c>
      <c r="C68" s="61">
        <v>391.79980499999965</v>
      </c>
      <c r="D68" s="61">
        <v>780.20019500000035</v>
      </c>
      <c r="E68" s="61">
        <v>700.70019500000035</v>
      </c>
      <c r="F68" s="61">
        <v>414.79980499999965</v>
      </c>
      <c r="G68" s="61">
        <v>410.39990200000011</v>
      </c>
      <c r="H68" s="61">
        <v>577.39990200000011</v>
      </c>
      <c r="I68" s="61">
        <v>410.79980499999965</v>
      </c>
      <c r="J68" s="61">
        <v>466</v>
      </c>
    </row>
    <row r="69" spans="1:10" x14ac:dyDescent="0.25">
      <c r="A69">
        <v>68</v>
      </c>
      <c r="B69" s="61">
        <v>586.10009799999989</v>
      </c>
      <c r="C69" s="61">
        <v>631.70019500000035</v>
      </c>
      <c r="D69" s="61">
        <v>783.10009799999989</v>
      </c>
      <c r="E69" s="61">
        <v>576.5</v>
      </c>
      <c r="F69" s="61">
        <v>455</v>
      </c>
      <c r="G69" s="61">
        <v>897.10009799999989</v>
      </c>
      <c r="H69" s="61">
        <v>545.70019500000035</v>
      </c>
      <c r="I69" s="61">
        <v>798.5</v>
      </c>
      <c r="J69" s="61">
        <v>939.5</v>
      </c>
    </row>
    <row r="70" spans="1:10" x14ac:dyDescent="0.25">
      <c r="A70">
        <v>69</v>
      </c>
      <c r="B70" s="61">
        <v>589</v>
      </c>
      <c r="C70" s="61">
        <v>376.10009799999989</v>
      </c>
      <c r="D70" s="61">
        <v>466.89990200000011</v>
      </c>
      <c r="E70" s="61">
        <v>745.29980499999965</v>
      </c>
      <c r="F70" s="61">
        <v>410</v>
      </c>
      <c r="G70" s="61">
        <v>410</v>
      </c>
      <c r="H70" s="61">
        <v>410.60009799999989</v>
      </c>
      <c r="I70" s="61">
        <v>413.39990200000011</v>
      </c>
      <c r="J70" s="61">
        <v>440.79980499999965</v>
      </c>
    </row>
    <row r="71" spans="1:10" x14ac:dyDescent="0.25">
      <c r="A71">
        <v>70</v>
      </c>
      <c r="B71" s="61">
        <v>808.39990200000011</v>
      </c>
      <c r="C71" s="61">
        <v>375.39990200000011</v>
      </c>
      <c r="D71" s="61">
        <v>398.89990200000011</v>
      </c>
      <c r="E71" s="61">
        <v>375.89990200000011</v>
      </c>
      <c r="F71" s="61">
        <v>410.60009799999989</v>
      </c>
      <c r="G71" s="61">
        <v>410.60009799999989</v>
      </c>
      <c r="H71" s="61">
        <v>484.10009799999989</v>
      </c>
      <c r="I71" s="61">
        <v>948.39990200000011</v>
      </c>
      <c r="J71" s="61">
        <v>432.5</v>
      </c>
    </row>
    <row r="72" spans="1:10" x14ac:dyDescent="0.25">
      <c r="A72">
        <v>71</v>
      </c>
      <c r="B72" s="61">
        <v>783.20019500000035</v>
      </c>
      <c r="C72" s="61">
        <v>780.20019500000035</v>
      </c>
      <c r="D72" s="61">
        <v>772</v>
      </c>
      <c r="E72" s="61">
        <v>888.79980499999965</v>
      </c>
      <c r="F72" s="61">
        <v>582.5</v>
      </c>
      <c r="G72" s="61">
        <v>507.60009799999989</v>
      </c>
      <c r="H72" s="61">
        <v>671.10009799999989</v>
      </c>
      <c r="I72" s="61">
        <v>609.60009799999989</v>
      </c>
      <c r="J72" s="61">
        <v>379</v>
      </c>
    </row>
    <row r="73" spans="1:10" x14ac:dyDescent="0.25">
      <c r="A73">
        <v>72</v>
      </c>
      <c r="B73" s="61">
        <v>644.60009799999989</v>
      </c>
      <c r="C73" s="61">
        <v>378.20019500000035</v>
      </c>
      <c r="D73" s="61">
        <v>388.89990200000011</v>
      </c>
      <c r="E73" s="61">
        <v>793.20019500000035</v>
      </c>
      <c r="F73" s="61">
        <v>979.10009799999989</v>
      </c>
      <c r="G73" s="61">
        <v>606.5</v>
      </c>
      <c r="H73" s="61">
        <v>389.20019500000035</v>
      </c>
      <c r="I73" s="61">
        <v>410.89990200000011</v>
      </c>
      <c r="J73" s="61">
        <v>884.5</v>
      </c>
    </row>
    <row r="74" spans="1:10" x14ac:dyDescent="0.25">
      <c r="A74">
        <v>73</v>
      </c>
      <c r="B74" s="61">
        <v>375.39990200000011</v>
      </c>
      <c r="C74" s="61">
        <v>545.20019500000035</v>
      </c>
      <c r="D74" s="61">
        <v>668.79980499999965</v>
      </c>
      <c r="E74" s="61">
        <v>1026.2001950000003</v>
      </c>
      <c r="F74" s="61">
        <v>389.20019500000035</v>
      </c>
      <c r="G74" s="61">
        <v>675.29980499999965</v>
      </c>
      <c r="H74" s="61">
        <v>602.89990200000011</v>
      </c>
      <c r="I74" s="61">
        <v>410.29980499999965</v>
      </c>
      <c r="J74" s="61">
        <v>830.60009799999989</v>
      </c>
    </row>
    <row r="75" spans="1:10" x14ac:dyDescent="0.25">
      <c r="A75">
        <v>74</v>
      </c>
      <c r="B75" s="61">
        <v>701.89990200000011</v>
      </c>
      <c r="C75" s="61">
        <v>387.60009799999989</v>
      </c>
      <c r="D75" s="61">
        <v>568.60009799999989</v>
      </c>
      <c r="E75" s="61">
        <v>375.89990200000011</v>
      </c>
      <c r="F75" s="61">
        <v>557.89990200000011</v>
      </c>
      <c r="G75" s="61">
        <v>965.79980499999965</v>
      </c>
      <c r="H75" s="61">
        <v>410.60009799999989</v>
      </c>
      <c r="I75" s="61">
        <v>635.20019500000035</v>
      </c>
      <c r="J75" s="61">
        <v>723.89990200000011</v>
      </c>
    </row>
    <row r="76" spans="1:10" x14ac:dyDescent="0.25">
      <c r="A76">
        <v>75</v>
      </c>
      <c r="B76" s="61">
        <v>707.10009799999989</v>
      </c>
      <c r="C76" s="61">
        <v>375.79980499999965</v>
      </c>
      <c r="D76" s="61">
        <v>674.60009799999989</v>
      </c>
      <c r="E76" s="61">
        <v>1008</v>
      </c>
      <c r="F76" s="61">
        <v>410.60009799999989</v>
      </c>
      <c r="G76" s="61">
        <v>904.60009799999989</v>
      </c>
      <c r="H76" s="61">
        <v>1063</v>
      </c>
      <c r="I76" s="61">
        <v>973.89990200000011</v>
      </c>
      <c r="J76" s="61">
        <v>714.39990200000011</v>
      </c>
    </row>
    <row r="77" spans="1:10" x14ac:dyDescent="0.25">
      <c r="A77">
        <v>76</v>
      </c>
      <c r="B77" s="61">
        <v>807.89990200000011</v>
      </c>
      <c r="C77" s="61">
        <v>543.70019500000035</v>
      </c>
      <c r="D77" s="61">
        <v>375.5</v>
      </c>
      <c r="E77" s="61">
        <v>376.20019500000035</v>
      </c>
      <c r="F77" s="61">
        <v>790.39990200000011</v>
      </c>
      <c r="G77" s="61">
        <v>560.5</v>
      </c>
      <c r="H77" s="61">
        <v>601.60009799999989</v>
      </c>
      <c r="I77" s="61">
        <v>795.60009799999989</v>
      </c>
      <c r="J77" s="61">
        <v>572.29980499999965</v>
      </c>
    </row>
    <row r="78" spans="1:10" x14ac:dyDescent="0.25">
      <c r="A78">
        <v>77</v>
      </c>
      <c r="B78" s="61">
        <v>608.5</v>
      </c>
      <c r="C78" s="61">
        <v>828.39990200000011</v>
      </c>
      <c r="D78" s="61">
        <v>811.89990200000011</v>
      </c>
      <c r="E78" s="61">
        <v>743.70019500000035</v>
      </c>
      <c r="F78" s="61">
        <v>520.89990200000011</v>
      </c>
      <c r="G78" s="61">
        <v>410.5</v>
      </c>
      <c r="H78" s="61">
        <v>410.39990200000011</v>
      </c>
      <c r="I78" s="61">
        <v>584.79980499999965</v>
      </c>
      <c r="J78" s="61">
        <v>927.39990200000011</v>
      </c>
    </row>
    <row r="79" spans="1:10" x14ac:dyDescent="0.25">
      <c r="A79">
        <v>78</v>
      </c>
      <c r="B79" s="61">
        <v>380</v>
      </c>
      <c r="C79" s="61">
        <v>387.60009799999989</v>
      </c>
      <c r="D79" s="61">
        <v>663.20019500000035</v>
      </c>
      <c r="E79" s="61">
        <v>912</v>
      </c>
      <c r="F79" s="61">
        <v>973.89990200000011</v>
      </c>
      <c r="G79" s="61">
        <v>1062.2998049999997</v>
      </c>
      <c r="H79" s="61">
        <v>785.39990200000011</v>
      </c>
      <c r="I79" s="61">
        <v>387.89990200000011</v>
      </c>
      <c r="J79" s="61">
        <v>793.70019500000035</v>
      </c>
    </row>
    <row r="80" spans="1:10" x14ac:dyDescent="0.25">
      <c r="A80">
        <v>79</v>
      </c>
      <c r="B80" s="61">
        <v>695.79980499999965</v>
      </c>
      <c r="C80" s="61">
        <v>691</v>
      </c>
      <c r="D80" s="61">
        <v>593.39990200000011</v>
      </c>
      <c r="E80" s="61">
        <v>387.29980499999965</v>
      </c>
      <c r="F80" s="61">
        <v>596.20019500000035</v>
      </c>
      <c r="G80" s="61">
        <v>388.89990200000011</v>
      </c>
      <c r="H80" s="61">
        <v>387</v>
      </c>
      <c r="I80" s="61">
        <v>260.39990200000011</v>
      </c>
      <c r="J80" s="61">
        <v>435.60009799999989</v>
      </c>
    </row>
    <row r="81" spans="1:10" x14ac:dyDescent="0.25">
      <c r="A81">
        <v>80</v>
      </c>
      <c r="B81" s="61">
        <v>653.89990200000011</v>
      </c>
      <c r="C81" s="61">
        <v>622.10009799999989</v>
      </c>
      <c r="D81" s="61">
        <v>740.20019500000035</v>
      </c>
      <c r="E81" s="61">
        <v>463.39990200000011</v>
      </c>
      <c r="F81" s="61">
        <v>577.5</v>
      </c>
      <c r="G81" s="61">
        <v>563.20019500000035</v>
      </c>
      <c r="H81" s="61">
        <v>386.39990200000011</v>
      </c>
      <c r="I81" s="61">
        <v>523.29980499999965</v>
      </c>
      <c r="J81" s="61">
        <v>537.10009799999989</v>
      </c>
    </row>
    <row r="82" spans="1:10" x14ac:dyDescent="0.25">
      <c r="A82">
        <v>81</v>
      </c>
      <c r="B82" s="61">
        <v>581.60009799999989</v>
      </c>
      <c r="C82" s="61">
        <v>733.20019500000035</v>
      </c>
      <c r="D82" s="61">
        <v>619.89990200000011</v>
      </c>
      <c r="E82" s="61">
        <v>626.29980499999965</v>
      </c>
      <c r="F82" s="61">
        <v>927</v>
      </c>
      <c r="G82" s="61">
        <v>447.10009799999989</v>
      </c>
      <c r="H82" s="61">
        <v>500.39990200000011</v>
      </c>
      <c r="I82" s="61">
        <v>487</v>
      </c>
      <c r="J82" s="61">
        <v>692</v>
      </c>
    </row>
    <row r="83" spans="1:10" x14ac:dyDescent="0.25">
      <c r="A83">
        <v>82</v>
      </c>
      <c r="B83" s="61">
        <v>635.70019500000035</v>
      </c>
      <c r="C83" s="61">
        <v>524.20019500000035</v>
      </c>
      <c r="D83" s="61">
        <v>454.39990200000011</v>
      </c>
      <c r="E83" s="61">
        <v>736.29980499999965</v>
      </c>
      <c r="F83" s="61">
        <v>541.79980499999965</v>
      </c>
      <c r="G83" s="61">
        <v>380.70019500000035</v>
      </c>
      <c r="H83" s="61">
        <v>607.79980499999965</v>
      </c>
      <c r="I83" s="61">
        <v>380.39990200000011</v>
      </c>
      <c r="J83" s="61">
        <v>812.39990200000011</v>
      </c>
    </row>
    <row r="84" spans="1:10" x14ac:dyDescent="0.25">
      <c r="A84">
        <v>83</v>
      </c>
      <c r="B84" s="61">
        <v>717.60009799999989</v>
      </c>
      <c r="C84" s="61">
        <v>931.5</v>
      </c>
      <c r="D84" s="61">
        <v>758.70019500000035</v>
      </c>
      <c r="E84" s="61">
        <v>614.79980499999965</v>
      </c>
      <c r="F84" s="61">
        <v>380.10009799999989</v>
      </c>
      <c r="G84" s="61">
        <v>380.70019500000035</v>
      </c>
      <c r="H84" s="61">
        <v>590.70019500000035</v>
      </c>
      <c r="I84" s="61">
        <v>733</v>
      </c>
      <c r="J84" s="61">
        <v>439.10009799999989</v>
      </c>
    </row>
    <row r="85" spans="1:10" x14ac:dyDescent="0.25">
      <c r="A85">
        <v>84</v>
      </c>
      <c r="B85" s="61">
        <v>387.79980499999965</v>
      </c>
      <c r="C85" s="61">
        <v>758</v>
      </c>
      <c r="D85" s="61">
        <v>532.29980499999965</v>
      </c>
      <c r="E85" s="61">
        <v>425.20019500000035</v>
      </c>
      <c r="F85" s="61">
        <v>586.5</v>
      </c>
      <c r="G85" s="61">
        <v>627.70019500000035</v>
      </c>
      <c r="H85" s="61">
        <v>662.29980499999965</v>
      </c>
      <c r="I85" s="61">
        <v>604.60009799999989</v>
      </c>
      <c r="J85" s="61">
        <v>456.39990200000011</v>
      </c>
    </row>
    <row r="86" spans="1:10" x14ac:dyDescent="0.25">
      <c r="A86">
        <v>85</v>
      </c>
      <c r="B86" s="61">
        <v>385.89990200000011</v>
      </c>
      <c r="C86" s="61">
        <v>380.10009799999989</v>
      </c>
      <c r="D86" s="61">
        <v>680</v>
      </c>
      <c r="E86" s="61">
        <v>385.89990200000011</v>
      </c>
      <c r="F86" s="61">
        <v>377.39990200000011</v>
      </c>
      <c r="G86" s="61">
        <v>376.70019500000035</v>
      </c>
      <c r="H86" s="61">
        <v>743.70019500000035</v>
      </c>
      <c r="I86" s="61">
        <v>517.29980499999965</v>
      </c>
      <c r="J86" s="61">
        <v>630.79980499999965</v>
      </c>
    </row>
    <row r="87" spans="1:10" x14ac:dyDescent="0.25">
      <c r="A87">
        <v>86</v>
      </c>
      <c r="B87" s="61">
        <v>473.39990200000011</v>
      </c>
      <c r="C87" s="61">
        <v>380.20019500000035</v>
      </c>
      <c r="D87" s="61">
        <v>693.29980499999965</v>
      </c>
      <c r="E87" s="61">
        <v>380.10009799999989</v>
      </c>
      <c r="F87" s="61">
        <v>427</v>
      </c>
      <c r="G87" s="61">
        <v>621.60009799999989</v>
      </c>
      <c r="H87" s="61">
        <v>612.39990200000011</v>
      </c>
      <c r="I87" s="61">
        <v>387.89990200000011</v>
      </c>
      <c r="J87" s="61">
        <v>827.39990200000011</v>
      </c>
    </row>
    <row r="88" spans="1:10" x14ac:dyDescent="0.25">
      <c r="A88">
        <v>87</v>
      </c>
      <c r="B88" s="61">
        <v>538.5</v>
      </c>
      <c r="C88" s="61">
        <v>705.20019500000035</v>
      </c>
      <c r="D88" s="61">
        <v>386.29980499999965</v>
      </c>
      <c r="E88" s="61">
        <v>380.10009799999989</v>
      </c>
      <c r="F88" s="61">
        <v>642.60009799999989</v>
      </c>
      <c r="G88" s="61">
        <v>358.79980499999965</v>
      </c>
      <c r="H88" s="61">
        <v>741.29980499999965</v>
      </c>
      <c r="I88" s="61">
        <v>538.39990200000011</v>
      </c>
      <c r="J88" s="61">
        <v>437.39990200000011</v>
      </c>
    </row>
    <row r="89" spans="1:10" x14ac:dyDescent="0.25">
      <c r="A89">
        <v>88</v>
      </c>
      <c r="B89" s="61">
        <v>578</v>
      </c>
      <c r="C89" s="61">
        <v>520.39990200000011</v>
      </c>
      <c r="D89" s="61">
        <v>669</v>
      </c>
      <c r="E89" s="61">
        <v>530.20019500000035</v>
      </c>
      <c r="F89" s="61">
        <v>407.29980499999965</v>
      </c>
      <c r="G89" s="61">
        <v>406.79980499999965</v>
      </c>
      <c r="H89" s="61">
        <v>411</v>
      </c>
      <c r="I89" s="61">
        <v>372.10009799999989</v>
      </c>
      <c r="J89" s="61">
        <v>549.20019500000035</v>
      </c>
    </row>
    <row r="90" spans="1:10" x14ac:dyDescent="0.25">
      <c r="A90">
        <v>89</v>
      </c>
      <c r="B90" s="61">
        <v>850</v>
      </c>
      <c r="C90" s="61">
        <v>973.10009799999989</v>
      </c>
      <c r="D90" s="61">
        <v>548.20019500000035</v>
      </c>
      <c r="E90" s="61">
        <v>609.29980499999965</v>
      </c>
      <c r="F90" s="61">
        <v>677.60009799999989</v>
      </c>
      <c r="G90" s="61">
        <v>480.29980499999965</v>
      </c>
      <c r="H90" s="61">
        <v>957.29980499999965</v>
      </c>
      <c r="I90" s="61">
        <v>930.5</v>
      </c>
      <c r="J90" s="61">
        <v>616.10009799999989</v>
      </c>
    </row>
    <row r="91" spans="1:10" x14ac:dyDescent="0.25">
      <c r="A91">
        <v>90</v>
      </c>
      <c r="B91" s="61">
        <v>1033.8999020000001</v>
      </c>
      <c r="C91" s="61">
        <v>579.39990200000011</v>
      </c>
      <c r="D91" s="61">
        <v>545.60009799999989</v>
      </c>
      <c r="E91" s="61">
        <v>380.39990200000011</v>
      </c>
      <c r="F91" s="61">
        <v>769.39990200000011</v>
      </c>
      <c r="G91" s="61">
        <v>630.60009799999989</v>
      </c>
      <c r="H91" s="61">
        <v>950</v>
      </c>
      <c r="I91" s="61">
        <v>701.5</v>
      </c>
      <c r="J91" s="61">
        <v>1168.5</v>
      </c>
    </row>
    <row r="92" spans="1:10" x14ac:dyDescent="0.25">
      <c r="A92">
        <v>91</v>
      </c>
      <c r="B92" s="61">
        <v>999.89990200000011</v>
      </c>
      <c r="C92" s="61">
        <v>380.5</v>
      </c>
      <c r="D92" s="61">
        <v>653.20019500000035</v>
      </c>
      <c r="E92" s="61">
        <v>600.89990200000011</v>
      </c>
      <c r="F92" s="61">
        <v>733.89990200000011</v>
      </c>
      <c r="G92" s="61">
        <v>992.29980499999965</v>
      </c>
      <c r="H92" s="61">
        <v>377.20019500000035</v>
      </c>
      <c r="I92" s="61">
        <v>722.10009799999989</v>
      </c>
      <c r="J92" s="61">
        <v>838</v>
      </c>
    </row>
    <row r="93" spans="1:10" x14ac:dyDescent="0.25">
      <c r="A93">
        <v>92</v>
      </c>
      <c r="B93" s="61">
        <v>380.20019500000035</v>
      </c>
      <c r="C93" s="61">
        <v>882.79980499999965</v>
      </c>
      <c r="D93" s="61">
        <v>617.60009799999989</v>
      </c>
      <c r="E93" s="61">
        <v>515.70019500000035</v>
      </c>
      <c r="F93" s="61">
        <v>377.20019500000035</v>
      </c>
      <c r="G93" s="61">
        <v>736.60009799999989</v>
      </c>
      <c r="H93" s="61">
        <v>580.20019500000035</v>
      </c>
      <c r="I93" s="61">
        <v>607.20019500000035</v>
      </c>
      <c r="J93" s="61">
        <v>795.79980499999965</v>
      </c>
    </row>
    <row r="94" spans="1:10" x14ac:dyDescent="0.25">
      <c r="A94">
        <v>93</v>
      </c>
      <c r="B94" s="61">
        <v>636.29980499999965</v>
      </c>
      <c r="C94" s="61">
        <v>689.70019500000035</v>
      </c>
      <c r="D94" s="61">
        <v>561.5</v>
      </c>
      <c r="E94" s="61">
        <v>533.60009799999989</v>
      </c>
      <c r="F94" s="61">
        <v>548.79980499999965</v>
      </c>
      <c r="G94" s="61">
        <v>717.39990200000011</v>
      </c>
      <c r="H94" s="61">
        <v>380.29980499999965</v>
      </c>
      <c r="I94" s="61">
        <v>961.60009799999989</v>
      </c>
      <c r="J94" s="61">
        <v>834.89990200000011</v>
      </c>
    </row>
    <row r="95" spans="1:10" x14ac:dyDescent="0.25">
      <c r="A95">
        <v>94</v>
      </c>
      <c r="B95" s="61">
        <v>696.20019500000035</v>
      </c>
      <c r="C95" s="61">
        <v>380.79980499999965</v>
      </c>
      <c r="D95" s="61">
        <v>733.79980499999965</v>
      </c>
      <c r="E95" s="61">
        <v>386.60009799999989</v>
      </c>
      <c r="F95" s="61">
        <v>546.10009799999989</v>
      </c>
      <c r="G95" s="61">
        <v>569.60009799999989</v>
      </c>
      <c r="H95" s="61">
        <v>666.89990200000011</v>
      </c>
      <c r="I95" s="61">
        <v>962.10009799999989</v>
      </c>
      <c r="J95" s="61">
        <v>664.70019500000035</v>
      </c>
    </row>
    <row r="96" spans="1:10" x14ac:dyDescent="0.25">
      <c r="A96">
        <v>95</v>
      </c>
      <c r="B96" s="61">
        <v>376.20019500000035</v>
      </c>
      <c r="C96" s="61">
        <v>380.79980499999965</v>
      </c>
      <c r="D96" s="61">
        <v>555</v>
      </c>
      <c r="E96" s="61">
        <v>780.60009799999989</v>
      </c>
      <c r="F96" s="61">
        <v>489.70019500000035</v>
      </c>
      <c r="G96" s="61">
        <v>387.10009799999989</v>
      </c>
      <c r="H96" s="61">
        <v>600.10009799999989</v>
      </c>
      <c r="I96" s="61">
        <v>446.60009799999989</v>
      </c>
      <c r="J96" s="61">
        <v>938.70019500000035</v>
      </c>
    </row>
    <row r="97" spans="1:10" x14ac:dyDescent="0.25">
      <c r="A97">
        <v>96</v>
      </c>
      <c r="B97" s="61">
        <v>731.89990200000011</v>
      </c>
      <c r="C97" s="61">
        <v>584.70019500000035</v>
      </c>
      <c r="D97" s="61">
        <v>660.29980499999965</v>
      </c>
      <c r="E97" s="61">
        <v>605</v>
      </c>
      <c r="F97" s="61">
        <v>386.20019500000035</v>
      </c>
      <c r="G97" s="61">
        <v>996.79980499999965</v>
      </c>
      <c r="H97" s="61">
        <v>385.70019500000035</v>
      </c>
      <c r="I97" s="61">
        <v>919.5</v>
      </c>
      <c r="J97" s="61">
        <v>441.79980499999965</v>
      </c>
    </row>
    <row r="98" spans="1:10" x14ac:dyDescent="0.25">
      <c r="A98">
        <v>97</v>
      </c>
      <c r="B98" s="61">
        <v>450.60009799999989</v>
      </c>
      <c r="C98" s="61">
        <v>516.10009799999989</v>
      </c>
      <c r="D98" s="61">
        <v>748.5</v>
      </c>
      <c r="E98" s="61">
        <v>519.10009799999989</v>
      </c>
      <c r="F98" s="61">
        <v>550.89990200000011</v>
      </c>
      <c r="G98" s="61">
        <v>748</v>
      </c>
      <c r="H98" s="61">
        <v>596.5</v>
      </c>
      <c r="I98" s="61">
        <v>631.5</v>
      </c>
      <c r="J98" s="61">
        <v>793.29980499999965</v>
      </c>
    </row>
    <row r="99" spans="1:10" x14ac:dyDescent="0.25">
      <c r="A99">
        <v>98</v>
      </c>
      <c r="B99" s="61">
        <v>424.70019500000035</v>
      </c>
      <c r="C99" s="61">
        <v>380.29980499999965</v>
      </c>
      <c r="D99" s="61">
        <v>677.79980499999965</v>
      </c>
      <c r="E99" s="61">
        <v>380.79980499999965</v>
      </c>
      <c r="F99" s="61">
        <v>456.89990200000011</v>
      </c>
      <c r="G99" s="61">
        <v>1001.2001950000003</v>
      </c>
      <c r="H99" s="61">
        <v>711</v>
      </c>
      <c r="I99" s="61">
        <v>410.79980499999965</v>
      </c>
      <c r="J99" s="61">
        <v>753</v>
      </c>
    </row>
    <row r="100" spans="1:10" x14ac:dyDescent="0.25">
      <c r="A100">
        <v>99</v>
      </c>
      <c r="B100" s="61">
        <v>741.5</v>
      </c>
      <c r="C100" s="61">
        <v>803.60009799999989</v>
      </c>
      <c r="D100" s="61">
        <v>526.60009799999989</v>
      </c>
      <c r="E100" s="61">
        <v>380.29980499999965</v>
      </c>
      <c r="F100" s="61">
        <v>410.89990200000011</v>
      </c>
      <c r="G100" s="61">
        <v>610.10009799999989</v>
      </c>
      <c r="H100" s="61">
        <v>662.29980499999965</v>
      </c>
      <c r="I100" s="61">
        <v>420.5</v>
      </c>
      <c r="J100" s="61">
        <v>468.5</v>
      </c>
    </row>
    <row r="101" spans="1:10" x14ac:dyDescent="0.25">
      <c r="A101">
        <v>100</v>
      </c>
      <c r="B101" s="61">
        <v>635.29980499999965</v>
      </c>
      <c r="C101" s="61">
        <v>700.29980499999965</v>
      </c>
      <c r="D101" s="61">
        <v>581.79980499999965</v>
      </c>
      <c r="E101" s="61">
        <v>1033.1000979999999</v>
      </c>
      <c r="F101" s="61">
        <v>833</v>
      </c>
      <c r="G101" s="61">
        <v>652.79980499999965</v>
      </c>
      <c r="H101" s="61">
        <v>515.70019500000035</v>
      </c>
      <c r="I101" s="61">
        <v>410.39990200000011</v>
      </c>
      <c r="J101" s="61">
        <v>435.29980499999965</v>
      </c>
    </row>
    <row r="102" spans="1:10" x14ac:dyDescent="0.25">
      <c r="A102" t="s">
        <v>687</v>
      </c>
      <c r="B102" s="61">
        <f>AVERAGE(B2:B101)</f>
        <v>623.66498039999988</v>
      </c>
      <c r="C102" s="61">
        <f t="shared" ref="C102:J102" si="0">AVERAGE(C2:C101)</f>
        <v>598.14102047999995</v>
      </c>
      <c r="D102" s="61">
        <f>AVERAGE(D2:D101)</f>
        <v>608.29102053000008</v>
      </c>
      <c r="E102" s="61">
        <f t="shared" si="0"/>
        <v>594.09397462000004</v>
      </c>
      <c r="F102" s="61">
        <f t="shared" si="0"/>
        <v>592.14701170000001</v>
      </c>
      <c r="G102" s="61">
        <f t="shared" si="0"/>
        <v>617.43000002000019</v>
      </c>
      <c r="H102" s="61">
        <f t="shared" si="0"/>
        <v>604.12400387999992</v>
      </c>
      <c r="I102" s="61">
        <f t="shared" si="0"/>
        <v>592.31099609</v>
      </c>
      <c r="J102" s="61">
        <f t="shared" si="0"/>
        <v>650.55998050000005</v>
      </c>
    </row>
    <row r="103" spans="1:10" x14ac:dyDescent="0.25">
      <c r="A103" t="s">
        <v>688</v>
      </c>
      <c r="B103">
        <f>_xlfn.STDEV.P(B2:B101)</f>
        <v>161.68892891417894</v>
      </c>
      <c r="C103">
        <f t="shared" ref="C103:J103" si="1">_xlfn.STDEV.P(C2:C101)</f>
        <v>161.42027670503288</v>
      </c>
      <c r="D103">
        <f t="shared" si="1"/>
        <v>122.29083764513207</v>
      </c>
      <c r="E103">
        <f t="shared" si="1"/>
        <v>169.22500750266855</v>
      </c>
      <c r="F103">
        <f t="shared" si="1"/>
        <v>155.81734953150587</v>
      </c>
      <c r="G103">
        <f t="shared" si="1"/>
        <v>163.39681421682863</v>
      </c>
      <c r="H103">
        <f t="shared" si="1"/>
        <v>148.22988520639296</v>
      </c>
      <c r="I103">
        <f t="shared" si="1"/>
        <v>171.73589820329113</v>
      </c>
      <c r="J103">
        <f t="shared" si="1"/>
        <v>168.84297603680869</v>
      </c>
    </row>
    <row r="107" spans="1:10" x14ac:dyDescent="0.25">
      <c r="D107" t="s">
        <v>3</v>
      </c>
      <c r="F107">
        <v>0.02</v>
      </c>
      <c r="G107">
        <v>0.06</v>
      </c>
      <c r="H107">
        <v>0.1</v>
      </c>
    </row>
    <row r="108" spans="1:10" x14ac:dyDescent="0.25">
      <c r="D108" t="s">
        <v>2</v>
      </c>
      <c r="E108">
        <v>0.2</v>
      </c>
      <c r="F108" s="61">
        <f>B102</f>
        <v>623.66498039999988</v>
      </c>
      <c r="G108" s="61">
        <f>C102</f>
        <v>598.14102047999995</v>
      </c>
      <c r="H108" s="61">
        <f>D102</f>
        <v>608.29102053000008</v>
      </c>
    </row>
    <row r="109" spans="1:10" x14ac:dyDescent="0.25">
      <c r="E109">
        <v>0.6</v>
      </c>
      <c r="F109" s="61">
        <f>E102</f>
        <v>594.09397462000004</v>
      </c>
      <c r="G109" s="61">
        <f>F102</f>
        <v>592.14701170000001</v>
      </c>
      <c r="H109" s="61">
        <f>G102</f>
        <v>617.43000002000019</v>
      </c>
    </row>
    <row r="110" spans="1:10" x14ac:dyDescent="0.25">
      <c r="E110">
        <v>1</v>
      </c>
      <c r="F110" s="61">
        <f>H102</f>
        <v>604.12400387999992</v>
      </c>
      <c r="G110" s="61">
        <f>I102</f>
        <v>592.31099609</v>
      </c>
      <c r="H110" s="61">
        <f>J102</f>
        <v>650.55998050000005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"/>
  <sheetViews>
    <sheetView workbookViewId="0">
      <selection activeCell="L79" sqref="L79"/>
    </sheetView>
  </sheetViews>
  <sheetFormatPr defaultRowHeight="15" x14ac:dyDescent="0.25"/>
  <sheetData>
    <row r="1" spans="1:5" x14ac:dyDescent="0.25">
      <c r="A1" t="s">
        <v>709</v>
      </c>
      <c r="B1">
        <v>0</v>
      </c>
      <c r="C1" t="s">
        <v>810</v>
      </c>
      <c r="D1" t="s">
        <v>673</v>
      </c>
      <c r="E1" t="s">
        <v>811</v>
      </c>
    </row>
    <row r="2" spans="1:5" x14ac:dyDescent="0.25">
      <c r="A2" t="s">
        <v>806</v>
      </c>
      <c r="B2">
        <v>0</v>
      </c>
      <c r="C2" t="s">
        <v>812</v>
      </c>
      <c r="D2" t="s">
        <v>673</v>
      </c>
      <c r="E2" t="s">
        <v>813</v>
      </c>
    </row>
    <row r="3" spans="1:5" x14ac:dyDescent="0.25">
      <c r="A3" t="s">
        <v>703</v>
      </c>
      <c r="B3">
        <v>0</v>
      </c>
      <c r="C3" t="s">
        <v>814</v>
      </c>
      <c r="D3" t="s">
        <v>673</v>
      </c>
      <c r="E3" t="s">
        <v>779</v>
      </c>
    </row>
    <row r="4" spans="1:5" x14ac:dyDescent="0.25">
      <c r="A4" t="s">
        <v>815</v>
      </c>
      <c r="B4">
        <v>0</v>
      </c>
      <c r="C4" t="s">
        <v>816</v>
      </c>
      <c r="D4" t="s">
        <v>673</v>
      </c>
      <c r="E4" t="s">
        <v>817</v>
      </c>
    </row>
    <row r="5" spans="1:5" x14ac:dyDescent="0.25">
      <c r="A5" t="s">
        <v>762</v>
      </c>
      <c r="B5">
        <v>0</v>
      </c>
      <c r="C5" t="s">
        <v>818</v>
      </c>
      <c r="D5" t="s">
        <v>673</v>
      </c>
      <c r="E5" t="s">
        <v>819</v>
      </c>
    </row>
    <row r="6" spans="1:5" x14ac:dyDescent="0.25">
      <c r="A6" t="s">
        <v>709</v>
      </c>
      <c r="B6">
        <v>0</v>
      </c>
      <c r="C6" t="s">
        <v>820</v>
      </c>
      <c r="D6" t="s">
        <v>673</v>
      </c>
      <c r="E6" t="s">
        <v>821</v>
      </c>
    </row>
    <row r="7" spans="1:5" x14ac:dyDescent="0.25">
      <c r="A7" t="s">
        <v>788</v>
      </c>
      <c r="B7">
        <v>0</v>
      </c>
      <c r="C7" t="s">
        <v>822</v>
      </c>
      <c r="D7" t="s">
        <v>673</v>
      </c>
      <c r="E7" t="s">
        <v>728</v>
      </c>
    </row>
    <row r="8" spans="1:5" x14ac:dyDescent="0.25">
      <c r="A8" t="s">
        <v>748</v>
      </c>
      <c r="B8">
        <v>0</v>
      </c>
      <c r="C8" t="s">
        <v>823</v>
      </c>
      <c r="D8" t="s">
        <v>673</v>
      </c>
      <c r="E8" t="s">
        <v>729</v>
      </c>
    </row>
    <row r="9" spans="1:5" x14ac:dyDescent="0.25">
      <c r="A9" t="s">
        <v>757</v>
      </c>
      <c r="B9">
        <v>0</v>
      </c>
      <c r="C9" t="s">
        <v>824</v>
      </c>
      <c r="D9" t="s">
        <v>673</v>
      </c>
      <c r="E9" t="s">
        <v>825</v>
      </c>
    </row>
    <row r="10" spans="1:5" x14ac:dyDescent="0.25">
      <c r="A10" t="s">
        <v>801</v>
      </c>
      <c r="B10">
        <v>0</v>
      </c>
      <c r="C10" t="s">
        <v>826</v>
      </c>
      <c r="D10" t="s">
        <v>673</v>
      </c>
      <c r="E10" t="s">
        <v>761</v>
      </c>
    </row>
    <row r="11" spans="1:5" x14ac:dyDescent="0.25">
      <c r="A11" t="s">
        <v>804</v>
      </c>
      <c r="B11">
        <v>0</v>
      </c>
      <c r="C11" t="s">
        <v>827</v>
      </c>
      <c r="D11" t="s">
        <v>673</v>
      </c>
      <c r="E11" t="s">
        <v>828</v>
      </c>
    </row>
    <row r="12" spans="1:5" x14ac:dyDescent="0.25">
      <c r="A12" t="s">
        <v>755</v>
      </c>
      <c r="B12">
        <v>0</v>
      </c>
      <c r="C12" t="s">
        <v>829</v>
      </c>
      <c r="D12" t="s">
        <v>673</v>
      </c>
      <c r="E12" t="s">
        <v>830</v>
      </c>
    </row>
    <row r="13" spans="1:5" x14ac:dyDescent="0.25">
      <c r="A13" t="s">
        <v>831</v>
      </c>
      <c r="B13">
        <v>0</v>
      </c>
      <c r="C13" t="s">
        <v>832</v>
      </c>
      <c r="D13" t="s">
        <v>673</v>
      </c>
      <c r="E13" t="s">
        <v>833</v>
      </c>
    </row>
    <row r="14" spans="1:5" x14ac:dyDescent="0.25">
      <c r="A14" t="s">
        <v>781</v>
      </c>
      <c r="B14">
        <v>0</v>
      </c>
      <c r="C14" t="s">
        <v>834</v>
      </c>
      <c r="D14" t="s">
        <v>673</v>
      </c>
      <c r="E14" t="s">
        <v>835</v>
      </c>
    </row>
    <row r="15" spans="1:5" x14ac:dyDescent="0.25">
      <c r="A15" t="s">
        <v>789</v>
      </c>
      <c r="B15">
        <v>0</v>
      </c>
      <c r="C15" t="s">
        <v>836</v>
      </c>
      <c r="D15" t="s">
        <v>673</v>
      </c>
      <c r="E15" t="s">
        <v>837</v>
      </c>
    </row>
    <row r="16" spans="1:5" x14ac:dyDescent="0.25">
      <c r="A16" t="s">
        <v>710</v>
      </c>
      <c r="B16">
        <v>0</v>
      </c>
      <c r="C16" t="s">
        <v>838</v>
      </c>
      <c r="D16" t="s">
        <v>673</v>
      </c>
      <c r="E16" t="s">
        <v>802</v>
      </c>
    </row>
    <row r="17" spans="1:5" x14ac:dyDescent="0.25">
      <c r="A17" t="s">
        <v>717</v>
      </c>
      <c r="B17">
        <v>0</v>
      </c>
      <c r="C17" t="s">
        <v>839</v>
      </c>
      <c r="D17" t="s">
        <v>673</v>
      </c>
      <c r="E17" t="s">
        <v>731</v>
      </c>
    </row>
    <row r="18" spans="1:5" x14ac:dyDescent="0.25">
      <c r="A18" t="s">
        <v>684</v>
      </c>
      <c r="B18">
        <v>0</v>
      </c>
      <c r="C18" t="s">
        <v>840</v>
      </c>
      <c r="D18" t="s">
        <v>673</v>
      </c>
      <c r="E18" t="s">
        <v>841</v>
      </c>
    </row>
    <row r="19" spans="1:5" x14ac:dyDescent="0.25">
      <c r="A19" t="s">
        <v>706</v>
      </c>
      <c r="B19">
        <v>0</v>
      </c>
      <c r="C19" t="s">
        <v>842</v>
      </c>
      <c r="D19" t="s">
        <v>673</v>
      </c>
      <c r="E19" t="s">
        <v>843</v>
      </c>
    </row>
    <row r="20" spans="1:5" x14ac:dyDescent="0.25">
      <c r="A20" t="s">
        <v>774</v>
      </c>
      <c r="B20">
        <v>0</v>
      </c>
      <c r="C20" t="s">
        <v>844</v>
      </c>
      <c r="D20" t="s">
        <v>673</v>
      </c>
      <c r="E20" t="s">
        <v>734</v>
      </c>
    </row>
    <row r="21" spans="1:5" x14ac:dyDescent="0.25">
      <c r="A21" t="s">
        <v>697</v>
      </c>
      <c r="B21">
        <v>0</v>
      </c>
      <c r="C21" t="s">
        <v>845</v>
      </c>
      <c r="D21" t="s">
        <v>673</v>
      </c>
      <c r="E21" t="s">
        <v>846</v>
      </c>
    </row>
    <row r="22" spans="1:5" x14ac:dyDescent="0.25">
      <c r="A22" t="s">
        <v>716</v>
      </c>
      <c r="B22">
        <v>0</v>
      </c>
      <c r="C22" t="s">
        <v>847</v>
      </c>
      <c r="D22" t="s">
        <v>673</v>
      </c>
      <c r="E22" t="s">
        <v>848</v>
      </c>
    </row>
    <row r="23" spans="1:5" x14ac:dyDescent="0.25">
      <c r="A23" t="s">
        <v>684</v>
      </c>
      <c r="B23">
        <v>0</v>
      </c>
      <c r="C23" t="s">
        <v>849</v>
      </c>
      <c r="D23" t="s">
        <v>673</v>
      </c>
      <c r="E23" t="s">
        <v>850</v>
      </c>
    </row>
    <row r="24" spans="1:5" x14ac:dyDescent="0.25">
      <c r="A24" t="s">
        <v>790</v>
      </c>
      <c r="B24">
        <v>0</v>
      </c>
      <c r="C24" t="s">
        <v>851</v>
      </c>
      <c r="D24" t="s">
        <v>673</v>
      </c>
      <c r="E24" t="s">
        <v>852</v>
      </c>
    </row>
    <row r="25" spans="1:5" x14ac:dyDescent="0.25">
      <c r="A25" t="s">
        <v>741</v>
      </c>
      <c r="B25">
        <v>0</v>
      </c>
      <c r="C25" t="s">
        <v>853</v>
      </c>
      <c r="D25" t="s">
        <v>673</v>
      </c>
      <c r="E25" t="s">
        <v>854</v>
      </c>
    </row>
    <row r="26" spans="1:5" x14ac:dyDescent="0.25">
      <c r="A26" t="s">
        <v>783</v>
      </c>
      <c r="B26">
        <v>0</v>
      </c>
      <c r="C26" t="s">
        <v>855</v>
      </c>
      <c r="D26" t="s">
        <v>673</v>
      </c>
      <c r="E26" t="s">
        <v>856</v>
      </c>
    </row>
    <row r="27" spans="1:5" x14ac:dyDescent="0.25">
      <c r="A27" t="s">
        <v>764</v>
      </c>
      <c r="B27">
        <v>0</v>
      </c>
      <c r="C27" t="s">
        <v>857</v>
      </c>
      <c r="D27" t="s">
        <v>673</v>
      </c>
      <c r="E27" t="s">
        <v>858</v>
      </c>
    </row>
    <row r="28" spans="1:5" x14ac:dyDescent="0.25">
      <c r="A28" t="s">
        <v>682</v>
      </c>
      <c r="B28">
        <v>0</v>
      </c>
      <c r="C28" t="s">
        <v>859</v>
      </c>
      <c r="D28" t="s">
        <v>673</v>
      </c>
      <c r="E28" t="s">
        <v>860</v>
      </c>
    </row>
    <row r="29" spans="1:5" x14ac:dyDescent="0.25">
      <c r="A29" t="s">
        <v>735</v>
      </c>
      <c r="B29">
        <v>0</v>
      </c>
      <c r="C29" t="s">
        <v>861</v>
      </c>
      <c r="D29" t="s">
        <v>673</v>
      </c>
      <c r="E29" t="s">
        <v>862</v>
      </c>
    </row>
    <row r="30" spans="1:5" x14ac:dyDescent="0.25">
      <c r="A30" t="s">
        <v>730</v>
      </c>
      <c r="B30">
        <v>0</v>
      </c>
      <c r="C30" t="s">
        <v>863</v>
      </c>
      <c r="D30" t="s">
        <v>673</v>
      </c>
      <c r="E30" t="s">
        <v>864</v>
      </c>
    </row>
    <row r="31" spans="1:5" x14ac:dyDescent="0.25">
      <c r="A31" t="s">
        <v>745</v>
      </c>
      <c r="B31">
        <v>0</v>
      </c>
      <c r="C31" t="s">
        <v>865</v>
      </c>
      <c r="D31" t="s">
        <v>673</v>
      </c>
      <c r="E31" t="s">
        <v>765</v>
      </c>
    </row>
    <row r="32" spans="1:5" x14ac:dyDescent="0.25">
      <c r="A32" t="s">
        <v>708</v>
      </c>
      <c r="B32">
        <v>0</v>
      </c>
      <c r="C32" t="s">
        <v>866</v>
      </c>
      <c r="D32" t="s">
        <v>673</v>
      </c>
      <c r="E32" t="s">
        <v>867</v>
      </c>
    </row>
    <row r="33" spans="1:5" x14ac:dyDescent="0.25">
      <c r="A33" t="s">
        <v>868</v>
      </c>
      <c r="B33">
        <v>0</v>
      </c>
      <c r="C33" t="s">
        <v>869</v>
      </c>
      <c r="D33" t="s">
        <v>673</v>
      </c>
      <c r="E33" t="s">
        <v>870</v>
      </c>
    </row>
    <row r="34" spans="1:5" x14ac:dyDescent="0.25">
      <c r="A34" t="s">
        <v>733</v>
      </c>
      <c r="B34">
        <v>0</v>
      </c>
      <c r="C34" t="s">
        <v>871</v>
      </c>
      <c r="D34" t="s">
        <v>673</v>
      </c>
      <c r="E34" t="s">
        <v>736</v>
      </c>
    </row>
    <row r="35" spans="1:5" x14ac:dyDescent="0.25">
      <c r="A35" t="s">
        <v>752</v>
      </c>
      <c r="B35">
        <v>0</v>
      </c>
      <c r="C35" t="s">
        <v>872</v>
      </c>
      <c r="D35" t="s">
        <v>673</v>
      </c>
      <c r="E35" t="s">
        <v>873</v>
      </c>
    </row>
    <row r="36" spans="1:5" x14ac:dyDescent="0.25">
      <c r="A36" t="s">
        <v>809</v>
      </c>
      <c r="B36">
        <v>0</v>
      </c>
      <c r="C36" t="s">
        <v>874</v>
      </c>
      <c r="D36" t="s">
        <v>673</v>
      </c>
      <c r="E36" t="s">
        <v>767</v>
      </c>
    </row>
    <row r="37" spans="1:5" x14ac:dyDescent="0.25">
      <c r="A37" t="s">
        <v>792</v>
      </c>
      <c r="B37">
        <v>0</v>
      </c>
      <c r="C37" t="s">
        <v>875</v>
      </c>
      <c r="D37" t="s">
        <v>673</v>
      </c>
      <c r="E37" t="s">
        <v>876</v>
      </c>
    </row>
    <row r="38" spans="1:5" x14ac:dyDescent="0.25">
      <c r="A38" t="s">
        <v>785</v>
      </c>
      <c r="B38">
        <v>0</v>
      </c>
      <c r="C38" t="s">
        <v>877</v>
      </c>
      <c r="D38" t="s">
        <v>673</v>
      </c>
      <c r="E38" t="s">
        <v>784</v>
      </c>
    </row>
    <row r="39" spans="1:5" x14ac:dyDescent="0.25">
      <c r="A39" t="s">
        <v>760</v>
      </c>
      <c r="B39">
        <v>0</v>
      </c>
      <c r="C39" t="s">
        <v>878</v>
      </c>
      <c r="D39" t="s">
        <v>673</v>
      </c>
      <c r="E39" t="s">
        <v>879</v>
      </c>
    </row>
    <row r="40" spans="1:5" x14ac:dyDescent="0.25">
      <c r="A40" t="s">
        <v>771</v>
      </c>
      <c r="B40">
        <v>0</v>
      </c>
      <c r="C40" t="s">
        <v>880</v>
      </c>
      <c r="D40" t="s">
        <v>673</v>
      </c>
      <c r="E40" t="s">
        <v>881</v>
      </c>
    </row>
    <row r="41" spans="1:5" x14ac:dyDescent="0.25">
      <c r="A41" t="s">
        <v>749</v>
      </c>
      <c r="B41">
        <v>0</v>
      </c>
      <c r="C41" t="s">
        <v>882</v>
      </c>
      <c r="D41" t="s">
        <v>673</v>
      </c>
      <c r="E41" t="s">
        <v>883</v>
      </c>
    </row>
    <row r="42" spans="1:5" x14ac:dyDescent="0.25">
      <c r="A42" t="s">
        <v>884</v>
      </c>
      <c r="B42">
        <v>0</v>
      </c>
      <c r="C42" t="s">
        <v>885</v>
      </c>
      <c r="D42" t="s">
        <v>673</v>
      </c>
      <c r="E42" t="s">
        <v>886</v>
      </c>
    </row>
    <row r="43" spans="1:5" x14ac:dyDescent="0.25">
      <c r="A43" t="s">
        <v>732</v>
      </c>
      <c r="B43">
        <v>0</v>
      </c>
      <c r="C43" t="s">
        <v>887</v>
      </c>
      <c r="D43" t="s">
        <v>673</v>
      </c>
      <c r="E43" t="s">
        <v>798</v>
      </c>
    </row>
    <row r="44" spans="1:5" x14ac:dyDescent="0.25">
      <c r="A44" t="s">
        <v>697</v>
      </c>
      <c r="B44">
        <v>0</v>
      </c>
      <c r="C44" t="s">
        <v>888</v>
      </c>
      <c r="D44" t="s">
        <v>673</v>
      </c>
      <c r="E44" t="s">
        <v>739</v>
      </c>
    </row>
    <row r="45" spans="1:5" x14ac:dyDescent="0.25">
      <c r="A45" t="s">
        <v>702</v>
      </c>
      <c r="B45">
        <v>0</v>
      </c>
      <c r="C45" t="s">
        <v>889</v>
      </c>
      <c r="D45" t="s">
        <v>673</v>
      </c>
      <c r="E45" t="s">
        <v>740</v>
      </c>
    </row>
    <row r="46" spans="1:5" x14ac:dyDescent="0.25">
      <c r="A46" t="s">
        <v>700</v>
      </c>
      <c r="B46">
        <v>0</v>
      </c>
      <c r="C46" t="s">
        <v>890</v>
      </c>
      <c r="D46" t="s">
        <v>673</v>
      </c>
      <c r="E46" t="s">
        <v>891</v>
      </c>
    </row>
    <row r="47" spans="1:5" x14ac:dyDescent="0.25">
      <c r="A47" t="s">
        <v>807</v>
      </c>
      <c r="B47">
        <v>0</v>
      </c>
      <c r="C47" t="s">
        <v>892</v>
      </c>
      <c r="D47" t="s">
        <v>673</v>
      </c>
      <c r="E47" t="s">
        <v>787</v>
      </c>
    </row>
    <row r="48" spans="1:5" x14ac:dyDescent="0.25">
      <c r="A48" t="s">
        <v>713</v>
      </c>
      <c r="B48">
        <v>0</v>
      </c>
      <c r="C48" t="s">
        <v>893</v>
      </c>
      <c r="D48" t="s">
        <v>673</v>
      </c>
      <c r="E48" t="s">
        <v>894</v>
      </c>
    </row>
    <row r="49" spans="1:5" x14ac:dyDescent="0.25">
      <c r="A49" t="s">
        <v>753</v>
      </c>
      <c r="B49">
        <v>0</v>
      </c>
      <c r="C49" t="s">
        <v>895</v>
      </c>
      <c r="D49" t="s">
        <v>673</v>
      </c>
      <c r="E49" t="s">
        <v>896</v>
      </c>
    </row>
    <row r="50" spans="1:5" x14ac:dyDescent="0.25">
      <c r="A50" t="s">
        <v>780</v>
      </c>
      <c r="B50">
        <v>0</v>
      </c>
      <c r="C50" t="s">
        <v>897</v>
      </c>
      <c r="D50" t="s">
        <v>673</v>
      </c>
      <c r="E50" t="s">
        <v>898</v>
      </c>
    </row>
    <row r="51" spans="1:5" x14ac:dyDescent="0.25">
      <c r="A51" t="s">
        <v>727</v>
      </c>
      <c r="B51">
        <v>0</v>
      </c>
      <c r="C51" t="s">
        <v>899</v>
      </c>
      <c r="D51" t="s">
        <v>673</v>
      </c>
      <c r="E51" t="s">
        <v>900</v>
      </c>
    </row>
    <row r="52" spans="1:5" x14ac:dyDescent="0.25">
      <c r="A52" t="s">
        <v>711</v>
      </c>
      <c r="B52">
        <v>0</v>
      </c>
      <c r="C52" t="s">
        <v>901</v>
      </c>
      <c r="D52" t="s">
        <v>673</v>
      </c>
      <c r="E52" t="s">
        <v>744</v>
      </c>
    </row>
    <row r="53" spans="1:5" x14ac:dyDescent="0.25">
      <c r="A53" t="s">
        <v>791</v>
      </c>
      <c r="B53">
        <v>0</v>
      </c>
      <c r="C53" t="s">
        <v>902</v>
      </c>
      <c r="D53" t="s">
        <v>673</v>
      </c>
      <c r="E53" t="s">
        <v>800</v>
      </c>
    </row>
    <row r="54" spans="1:5" x14ac:dyDescent="0.25">
      <c r="A54" t="s">
        <v>759</v>
      </c>
      <c r="B54">
        <v>0</v>
      </c>
      <c r="C54" t="s">
        <v>903</v>
      </c>
      <c r="D54" t="s">
        <v>673</v>
      </c>
      <c r="E54" t="s">
        <v>904</v>
      </c>
    </row>
    <row r="55" spans="1:5" x14ac:dyDescent="0.25">
      <c r="A55" t="s">
        <v>780</v>
      </c>
      <c r="B55">
        <v>0</v>
      </c>
      <c r="C55" t="s">
        <v>905</v>
      </c>
      <c r="D55" t="s">
        <v>673</v>
      </c>
      <c r="E55" t="s">
        <v>906</v>
      </c>
    </row>
    <row r="56" spans="1:5" x14ac:dyDescent="0.25">
      <c r="A56" t="s">
        <v>788</v>
      </c>
      <c r="B56">
        <v>0</v>
      </c>
      <c r="C56" t="s">
        <v>907</v>
      </c>
      <c r="D56" t="s">
        <v>673</v>
      </c>
      <c r="E56" t="s">
        <v>803</v>
      </c>
    </row>
    <row r="57" spans="1:5" x14ac:dyDescent="0.25">
      <c r="A57" t="s">
        <v>776</v>
      </c>
      <c r="B57">
        <v>0</v>
      </c>
      <c r="C57" t="s">
        <v>908</v>
      </c>
      <c r="D57" t="s">
        <v>673</v>
      </c>
      <c r="E57" t="s">
        <v>770</v>
      </c>
    </row>
    <row r="58" spans="1:5" x14ac:dyDescent="0.25">
      <c r="A58" t="s">
        <v>763</v>
      </c>
      <c r="B58">
        <v>0</v>
      </c>
      <c r="C58" t="s">
        <v>909</v>
      </c>
      <c r="D58" t="s">
        <v>673</v>
      </c>
      <c r="E58" t="s">
        <v>910</v>
      </c>
    </row>
    <row r="59" spans="1:5" x14ac:dyDescent="0.25">
      <c r="A59" t="s">
        <v>746</v>
      </c>
      <c r="B59">
        <v>0</v>
      </c>
      <c r="C59" t="s">
        <v>911</v>
      </c>
      <c r="D59" t="s">
        <v>673</v>
      </c>
      <c r="E59" t="s">
        <v>912</v>
      </c>
    </row>
    <row r="60" spans="1:5" x14ac:dyDescent="0.25">
      <c r="A60" t="s">
        <v>737</v>
      </c>
      <c r="B60">
        <v>0</v>
      </c>
      <c r="C60" t="s">
        <v>913</v>
      </c>
      <c r="D60" t="s">
        <v>673</v>
      </c>
      <c r="E60" t="s">
        <v>914</v>
      </c>
    </row>
    <row r="61" spans="1:5" x14ac:dyDescent="0.25">
      <c r="A61" t="s">
        <v>768</v>
      </c>
      <c r="B61">
        <v>0</v>
      </c>
      <c r="C61" t="s">
        <v>915</v>
      </c>
      <c r="D61" t="s">
        <v>673</v>
      </c>
      <c r="E61" t="s">
        <v>916</v>
      </c>
    </row>
    <row r="62" spans="1:5" x14ac:dyDescent="0.25">
      <c r="A62" t="s">
        <v>704</v>
      </c>
      <c r="B62">
        <v>0</v>
      </c>
      <c r="C62" t="s">
        <v>917</v>
      </c>
      <c r="D62" t="s">
        <v>673</v>
      </c>
      <c r="E62" t="s">
        <v>747</v>
      </c>
    </row>
    <row r="63" spans="1:5" x14ac:dyDescent="0.25">
      <c r="A63" t="s">
        <v>799</v>
      </c>
      <c r="B63">
        <v>0</v>
      </c>
      <c r="C63" t="s">
        <v>918</v>
      </c>
      <c r="D63" t="s">
        <v>673</v>
      </c>
      <c r="E63" t="s">
        <v>919</v>
      </c>
    </row>
    <row r="64" spans="1:5" x14ac:dyDescent="0.25">
      <c r="A64" t="s">
        <v>769</v>
      </c>
      <c r="B64">
        <v>0</v>
      </c>
      <c r="C64" t="s">
        <v>920</v>
      </c>
      <c r="D64" t="s">
        <v>673</v>
      </c>
      <c r="E64" t="s">
        <v>921</v>
      </c>
    </row>
    <row r="65" spans="1:5" x14ac:dyDescent="0.25">
      <c r="A65" t="s">
        <v>786</v>
      </c>
      <c r="B65">
        <v>0</v>
      </c>
      <c r="C65" t="s">
        <v>922</v>
      </c>
      <c r="D65" t="s">
        <v>673</v>
      </c>
      <c r="E65" t="s">
        <v>923</v>
      </c>
    </row>
    <row r="66" spans="1:5" x14ac:dyDescent="0.25">
      <c r="A66" t="s">
        <v>758</v>
      </c>
      <c r="B66">
        <v>0</v>
      </c>
      <c r="C66" t="s">
        <v>924</v>
      </c>
      <c r="D66" t="s">
        <v>673</v>
      </c>
      <c r="E66" t="s">
        <v>925</v>
      </c>
    </row>
    <row r="67" spans="1:5" x14ac:dyDescent="0.25">
      <c r="A67" t="s">
        <v>738</v>
      </c>
      <c r="B67">
        <v>0</v>
      </c>
      <c r="C67" t="s">
        <v>926</v>
      </c>
      <c r="D67" t="s">
        <v>673</v>
      </c>
      <c r="E67" t="s">
        <v>927</v>
      </c>
    </row>
    <row r="68" spans="1:5" x14ac:dyDescent="0.25">
      <c r="A68" t="s">
        <v>815</v>
      </c>
      <c r="B68">
        <v>0</v>
      </c>
      <c r="C68" t="s">
        <v>928</v>
      </c>
      <c r="D68" t="s">
        <v>673</v>
      </c>
      <c r="E68" t="s">
        <v>929</v>
      </c>
    </row>
    <row r="69" spans="1:5" x14ac:dyDescent="0.25">
      <c r="A69" t="s">
        <v>726</v>
      </c>
      <c r="B69">
        <v>0</v>
      </c>
      <c r="C69" t="s">
        <v>930</v>
      </c>
      <c r="D69" t="s">
        <v>673</v>
      </c>
      <c r="E69" t="s">
        <v>931</v>
      </c>
    </row>
    <row r="70" spans="1:5" x14ac:dyDescent="0.25">
      <c r="A70" t="s">
        <v>766</v>
      </c>
      <c r="B70">
        <v>0</v>
      </c>
      <c r="C70" t="s">
        <v>932</v>
      </c>
      <c r="D70" t="s">
        <v>673</v>
      </c>
      <c r="E70" t="s">
        <v>933</v>
      </c>
    </row>
    <row r="71" spans="1:5" x14ac:dyDescent="0.25">
      <c r="A71" t="s">
        <v>743</v>
      </c>
      <c r="B71">
        <v>0</v>
      </c>
      <c r="C71" t="s">
        <v>934</v>
      </c>
      <c r="D71" t="s">
        <v>673</v>
      </c>
      <c r="E71" t="s">
        <v>751</v>
      </c>
    </row>
    <row r="72" spans="1:5" x14ac:dyDescent="0.25">
      <c r="A72" t="s">
        <v>699</v>
      </c>
      <c r="B72">
        <v>0</v>
      </c>
      <c r="C72" t="s">
        <v>935</v>
      </c>
      <c r="D72" t="s">
        <v>673</v>
      </c>
      <c r="E72" t="s">
        <v>936</v>
      </c>
    </row>
    <row r="73" spans="1:5" x14ac:dyDescent="0.25">
      <c r="A73" t="s">
        <v>705</v>
      </c>
      <c r="B73">
        <v>0</v>
      </c>
      <c r="C73" t="s">
        <v>937</v>
      </c>
      <c r="D73" t="s">
        <v>673</v>
      </c>
      <c r="E73" t="s">
        <v>938</v>
      </c>
    </row>
    <row r="74" spans="1:5" x14ac:dyDescent="0.25">
      <c r="A74" t="s">
        <v>789</v>
      </c>
      <c r="B74">
        <v>0</v>
      </c>
      <c r="C74" t="s">
        <v>939</v>
      </c>
      <c r="D74" t="s">
        <v>673</v>
      </c>
      <c r="E74" t="s">
        <v>940</v>
      </c>
    </row>
    <row r="75" spans="1:5" x14ac:dyDescent="0.25">
      <c r="A75" t="s">
        <v>941</v>
      </c>
      <c r="B75">
        <v>0</v>
      </c>
      <c r="C75" t="s">
        <v>942</v>
      </c>
      <c r="D75" t="s">
        <v>673</v>
      </c>
      <c r="E75" t="s">
        <v>772</v>
      </c>
    </row>
    <row r="76" spans="1:5" x14ac:dyDescent="0.25">
      <c r="A76" t="s">
        <v>698</v>
      </c>
      <c r="B76">
        <v>0</v>
      </c>
      <c r="C76" t="s">
        <v>943</v>
      </c>
      <c r="D76" t="s">
        <v>673</v>
      </c>
      <c r="E76" t="s">
        <v>773</v>
      </c>
    </row>
    <row r="77" spans="1:5" x14ac:dyDescent="0.25">
      <c r="A77" t="s">
        <v>808</v>
      </c>
      <c r="B77">
        <v>0</v>
      </c>
      <c r="C77" t="s">
        <v>944</v>
      </c>
      <c r="D77" t="s">
        <v>673</v>
      </c>
      <c r="E77" t="s">
        <v>945</v>
      </c>
    </row>
    <row r="78" spans="1:5" x14ac:dyDescent="0.25">
      <c r="A78" t="s">
        <v>715</v>
      </c>
      <c r="B78">
        <v>0</v>
      </c>
      <c r="C78" t="s">
        <v>946</v>
      </c>
      <c r="D78" t="s">
        <v>673</v>
      </c>
      <c r="E78" t="s">
        <v>795</v>
      </c>
    </row>
    <row r="79" spans="1:5" x14ac:dyDescent="0.25">
      <c r="A79" t="s">
        <v>789</v>
      </c>
      <c r="B79">
        <v>0</v>
      </c>
      <c r="C79" t="s">
        <v>947</v>
      </c>
      <c r="D79" t="s">
        <v>673</v>
      </c>
      <c r="E79" t="s">
        <v>754</v>
      </c>
    </row>
    <row r="80" spans="1:5" x14ac:dyDescent="0.25">
      <c r="A80" t="s">
        <v>709</v>
      </c>
      <c r="B80">
        <v>0</v>
      </c>
      <c r="C80" t="s">
        <v>948</v>
      </c>
      <c r="D80" t="s">
        <v>673</v>
      </c>
      <c r="E80" t="s">
        <v>805</v>
      </c>
    </row>
    <row r="81" spans="1:5" x14ac:dyDescent="0.25">
      <c r="A81" t="s">
        <v>685</v>
      </c>
      <c r="B81">
        <v>0</v>
      </c>
      <c r="C81" t="s">
        <v>949</v>
      </c>
      <c r="D81" t="s">
        <v>673</v>
      </c>
      <c r="E81" t="s">
        <v>950</v>
      </c>
    </row>
    <row r="82" spans="1:5" x14ac:dyDescent="0.25">
      <c r="A82" t="s">
        <v>782</v>
      </c>
      <c r="B82">
        <v>0</v>
      </c>
      <c r="C82" t="s">
        <v>951</v>
      </c>
      <c r="D82" t="s">
        <v>673</v>
      </c>
      <c r="E82" t="s">
        <v>952</v>
      </c>
    </row>
    <row r="83" spans="1:5" x14ac:dyDescent="0.25">
      <c r="A83" t="s">
        <v>683</v>
      </c>
      <c r="B83">
        <v>0</v>
      </c>
      <c r="C83" t="s">
        <v>953</v>
      </c>
      <c r="D83" t="s">
        <v>673</v>
      </c>
      <c r="E83" t="s">
        <v>775</v>
      </c>
    </row>
    <row r="84" spans="1:5" x14ac:dyDescent="0.25">
      <c r="A84" t="s">
        <v>756</v>
      </c>
      <c r="B84">
        <v>0</v>
      </c>
      <c r="C84" t="s">
        <v>954</v>
      </c>
      <c r="D84" t="s">
        <v>673</v>
      </c>
      <c r="E84" t="s">
        <v>955</v>
      </c>
    </row>
    <row r="85" spans="1:5" x14ac:dyDescent="0.25">
      <c r="A85" t="s">
        <v>742</v>
      </c>
      <c r="B85">
        <v>0</v>
      </c>
      <c r="C85" t="s">
        <v>956</v>
      </c>
      <c r="D85" t="s">
        <v>673</v>
      </c>
      <c r="E85" t="s">
        <v>957</v>
      </c>
    </row>
    <row r="86" spans="1:5" x14ac:dyDescent="0.25">
      <c r="A86" t="s">
        <v>686</v>
      </c>
      <c r="B86">
        <v>0</v>
      </c>
      <c r="C86" t="s">
        <v>958</v>
      </c>
      <c r="D86" t="s">
        <v>673</v>
      </c>
      <c r="E86" t="s">
        <v>959</v>
      </c>
    </row>
    <row r="87" spans="1:5" x14ac:dyDescent="0.25">
      <c r="A87" t="s">
        <v>684</v>
      </c>
      <c r="B87">
        <v>0</v>
      </c>
      <c r="C87" t="s">
        <v>960</v>
      </c>
      <c r="D87" t="s">
        <v>673</v>
      </c>
      <c r="E87" t="s">
        <v>961</v>
      </c>
    </row>
    <row r="88" spans="1:5" x14ac:dyDescent="0.25">
      <c r="A88" t="s">
        <v>750</v>
      </c>
      <c r="B88">
        <v>0</v>
      </c>
      <c r="C88" t="s">
        <v>962</v>
      </c>
      <c r="D88" t="s">
        <v>673</v>
      </c>
      <c r="E88" t="s">
        <v>963</v>
      </c>
    </row>
    <row r="89" spans="1:5" x14ac:dyDescent="0.25">
      <c r="A89" t="s">
        <v>714</v>
      </c>
      <c r="B89">
        <v>0</v>
      </c>
      <c r="C89" t="s">
        <v>964</v>
      </c>
      <c r="D89" t="s">
        <v>673</v>
      </c>
      <c r="E89" t="s">
        <v>965</v>
      </c>
    </row>
    <row r="90" spans="1:5" x14ac:dyDescent="0.25">
      <c r="A90" t="s">
        <v>707</v>
      </c>
      <c r="B90">
        <v>0</v>
      </c>
      <c r="C90" t="s">
        <v>966</v>
      </c>
      <c r="D90" t="s">
        <v>673</v>
      </c>
      <c r="E90" t="s">
        <v>793</v>
      </c>
    </row>
    <row r="91" spans="1:5" x14ac:dyDescent="0.25">
      <c r="A91" t="s">
        <v>815</v>
      </c>
      <c r="B91">
        <v>0</v>
      </c>
      <c r="C91" t="s">
        <v>967</v>
      </c>
      <c r="D91" t="s">
        <v>673</v>
      </c>
      <c r="E91" t="s">
        <v>796</v>
      </c>
    </row>
    <row r="92" spans="1:5" x14ac:dyDescent="0.25">
      <c r="A92" t="s">
        <v>726</v>
      </c>
      <c r="B92">
        <v>0</v>
      </c>
      <c r="C92" t="s">
        <v>968</v>
      </c>
      <c r="D92" t="s">
        <v>673</v>
      </c>
      <c r="E92" t="s">
        <v>969</v>
      </c>
    </row>
    <row r="93" spans="1:5" x14ac:dyDescent="0.25">
      <c r="A93" t="s">
        <v>804</v>
      </c>
      <c r="B93">
        <v>0</v>
      </c>
      <c r="C93" t="s">
        <v>970</v>
      </c>
      <c r="D93" t="s">
        <v>673</v>
      </c>
      <c r="E93" t="s">
        <v>777</v>
      </c>
    </row>
    <row r="94" spans="1:5" x14ac:dyDescent="0.25">
      <c r="A94" t="s">
        <v>730</v>
      </c>
      <c r="B94">
        <v>0</v>
      </c>
      <c r="C94" t="s">
        <v>971</v>
      </c>
      <c r="D94" t="s">
        <v>673</v>
      </c>
      <c r="E94" t="s">
        <v>794</v>
      </c>
    </row>
    <row r="95" spans="1:5" x14ac:dyDescent="0.25">
      <c r="A95" t="s">
        <v>699</v>
      </c>
      <c r="B95">
        <v>0</v>
      </c>
      <c r="C95" t="s">
        <v>972</v>
      </c>
      <c r="D95" t="s">
        <v>673</v>
      </c>
      <c r="E95" t="s">
        <v>778</v>
      </c>
    </row>
    <row r="96" spans="1:5" x14ac:dyDescent="0.25">
      <c r="A96" t="s">
        <v>701</v>
      </c>
      <c r="B96">
        <v>0</v>
      </c>
      <c r="C96" t="s">
        <v>973</v>
      </c>
      <c r="D96" t="s">
        <v>673</v>
      </c>
      <c r="E96" t="s">
        <v>974</v>
      </c>
    </row>
    <row r="97" spans="1:5" x14ac:dyDescent="0.25">
      <c r="A97" t="s">
        <v>712</v>
      </c>
      <c r="B97">
        <v>0</v>
      </c>
      <c r="C97" t="s">
        <v>975</v>
      </c>
      <c r="D97" t="s">
        <v>673</v>
      </c>
      <c r="E97" t="s">
        <v>976</v>
      </c>
    </row>
    <row r="98" spans="1:5" x14ac:dyDescent="0.25">
      <c r="A98" t="s">
        <v>733</v>
      </c>
      <c r="B98">
        <v>0</v>
      </c>
      <c r="C98" t="s">
        <v>977</v>
      </c>
      <c r="D98" t="s">
        <v>673</v>
      </c>
      <c r="E98" t="s">
        <v>978</v>
      </c>
    </row>
    <row r="99" spans="1:5" x14ac:dyDescent="0.25">
      <c r="A99" t="s">
        <v>681</v>
      </c>
      <c r="B99">
        <v>0</v>
      </c>
      <c r="C99" t="s">
        <v>979</v>
      </c>
      <c r="D99" t="s">
        <v>673</v>
      </c>
      <c r="E99" t="s">
        <v>980</v>
      </c>
    </row>
    <row r="100" spans="1:5" x14ac:dyDescent="0.25">
      <c r="A100" t="s">
        <v>797</v>
      </c>
      <c r="B100">
        <v>0</v>
      </c>
      <c r="C100" t="s">
        <v>981</v>
      </c>
      <c r="D100" t="s">
        <v>673</v>
      </c>
      <c r="E100" t="s">
        <v>982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"/>
  <sheetViews>
    <sheetView topLeftCell="A60" workbookViewId="0">
      <selection activeCell="E1" sqref="E1:E100"/>
    </sheetView>
  </sheetViews>
  <sheetFormatPr defaultRowHeight="15" x14ac:dyDescent="0.25"/>
  <cols>
    <col min="1" max="1" width="31.42578125" bestFit="1" customWidth="1"/>
    <col min="3" max="4" width="12.85546875" bestFit="1" customWidth="1"/>
    <col min="5" max="5" width="12" bestFit="1" customWidth="1"/>
  </cols>
  <sheetData>
    <row r="1" spans="1:5" x14ac:dyDescent="0.25">
      <c r="A1" t="s">
        <v>811</v>
      </c>
      <c r="B1">
        <f t="shared" ref="B1:B32" si="0">SEARCH(":",A1)</f>
        <v>18</v>
      </c>
      <c r="C1" t="str">
        <f t="shared" ref="C1:C32" si="1">RIGHT(A1,LEN(A1)-SEARCH(":",A1))</f>
        <v xml:space="preserve">   5251.000000</v>
      </c>
      <c r="D1" t="str">
        <f>REPLACE(C1,8,1,",")</f>
        <v xml:space="preserve">   5251,000000</v>
      </c>
      <c r="E1">
        <f>D1-5000</f>
        <v>251</v>
      </c>
    </row>
    <row r="2" spans="1:5" x14ac:dyDescent="0.25">
      <c r="A2" t="s">
        <v>813</v>
      </c>
      <c r="B2">
        <f t="shared" si="0"/>
        <v>18</v>
      </c>
      <c r="C2" t="str">
        <f t="shared" si="1"/>
        <v xml:space="preserve">   5441.399902</v>
      </c>
      <c r="D2" t="str">
        <f t="shared" ref="D2:D65" si="2">REPLACE(C2,8,1,",")</f>
        <v xml:space="preserve">   5441,399902</v>
      </c>
      <c r="E2">
        <f t="shared" ref="E2:E65" si="3">D2-5000</f>
        <v>441.39990200000011</v>
      </c>
    </row>
    <row r="3" spans="1:5" x14ac:dyDescent="0.25">
      <c r="A3" t="s">
        <v>779</v>
      </c>
      <c r="B3">
        <f t="shared" si="0"/>
        <v>18</v>
      </c>
      <c r="C3" t="str">
        <f t="shared" si="1"/>
        <v xml:space="preserve">   5395.500000</v>
      </c>
      <c r="D3" t="str">
        <f t="shared" si="2"/>
        <v xml:space="preserve">   5395,500000</v>
      </c>
      <c r="E3">
        <f t="shared" si="3"/>
        <v>395.5</v>
      </c>
    </row>
    <row r="4" spans="1:5" x14ac:dyDescent="0.25">
      <c r="A4" t="s">
        <v>817</v>
      </c>
      <c r="B4">
        <f t="shared" si="0"/>
        <v>18</v>
      </c>
      <c r="C4" t="str">
        <f t="shared" si="1"/>
        <v xml:space="preserve">   5618.399902</v>
      </c>
      <c r="D4" t="str">
        <f t="shared" si="2"/>
        <v xml:space="preserve">   5618,399902</v>
      </c>
      <c r="E4">
        <f t="shared" si="3"/>
        <v>618.39990200000011</v>
      </c>
    </row>
    <row r="5" spans="1:5" x14ac:dyDescent="0.25">
      <c r="A5" t="s">
        <v>819</v>
      </c>
      <c r="B5">
        <f t="shared" si="0"/>
        <v>18</v>
      </c>
      <c r="C5" t="str">
        <f t="shared" si="1"/>
        <v xml:space="preserve">   5516.799805</v>
      </c>
      <c r="D5" t="str">
        <f t="shared" si="2"/>
        <v xml:space="preserve">   5516,799805</v>
      </c>
      <c r="E5">
        <f t="shared" si="3"/>
        <v>516.79980499999965</v>
      </c>
    </row>
    <row r="6" spans="1:5" x14ac:dyDescent="0.25">
      <c r="A6" t="s">
        <v>821</v>
      </c>
      <c r="B6">
        <f t="shared" si="0"/>
        <v>18</v>
      </c>
      <c r="C6" t="str">
        <f t="shared" si="1"/>
        <v xml:space="preserve">   5807.000000</v>
      </c>
      <c r="D6" t="str">
        <f t="shared" si="2"/>
        <v xml:space="preserve">   5807,000000</v>
      </c>
      <c r="E6">
        <f t="shared" si="3"/>
        <v>807</v>
      </c>
    </row>
    <row r="7" spans="1:5" x14ac:dyDescent="0.25">
      <c r="A7" t="s">
        <v>728</v>
      </c>
      <c r="B7">
        <f t="shared" si="0"/>
        <v>18</v>
      </c>
      <c r="C7" t="str">
        <f t="shared" si="1"/>
        <v xml:space="preserve">   5395.500000</v>
      </c>
      <c r="D7" t="str">
        <f t="shared" si="2"/>
        <v xml:space="preserve">   5395,500000</v>
      </c>
      <c r="E7">
        <f t="shared" si="3"/>
        <v>395.5</v>
      </c>
    </row>
    <row r="8" spans="1:5" x14ac:dyDescent="0.25">
      <c r="A8" t="s">
        <v>729</v>
      </c>
      <c r="B8">
        <f t="shared" si="0"/>
        <v>18</v>
      </c>
      <c r="C8" t="str">
        <f t="shared" si="1"/>
        <v xml:space="preserve">   5395.500000</v>
      </c>
      <c r="D8" t="str">
        <f t="shared" si="2"/>
        <v xml:space="preserve">   5395,500000</v>
      </c>
      <c r="E8">
        <f t="shared" si="3"/>
        <v>395.5</v>
      </c>
    </row>
    <row r="9" spans="1:5" x14ac:dyDescent="0.25">
      <c r="A9" t="s">
        <v>825</v>
      </c>
      <c r="B9">
        <f t="shared" si="0"/>
        <v>18</v>
      </c>
      <c r="C9" t="str">
        <f t="shared" si="1"/>
        <v xml:space="preserve">   5466.899902</v>
      </c>
      <c r="D9" t="str">
        <f t="shared" si="2"/>
        <v xml:space="preserve">   5466,899902</v>
      </c>
      <c r="E9">
        <f t="shared" si="3"/>
        <v>466.89990200000011</v>
      </c>
    </row>
    <row r="10" spans="1:5" x14ac:dyDescent="0.25">
      <c r="A10" t="s">
        <v>761</v>
      </c>
      <c r="B10">
        <f t="shared" si="0"/>
        <v>18</v>
      </c>
      <c r="C10" t="str">
        <f t="shared" si="1"/>
        <v xml:space="preserve">   5395.500000</v>
      </c>
      <c r="D10" t="str">
        <f t="shared" si="2"/>
        <v xml:space="preserve">   5395,500000</v>
      </c>
      <c r="E10">
        <f t="shared" si="3"/>
        <v>395.5</v>
      </c>
    </row>
    <row r="11" spans="1:5" x14ac:dyDescent="0.25">
      <c r="A11" t="s">
        <v>828</v>
      </c>
      <c r="B11">
        <f t="shared" si="0"/>
        <v>19</v>
      </c>
      <c r="C11" t="str">
        <f t="shared" si="1"/>
        <v xml:space="preserve">   5503.500000</v>
      </c>
      <c r="D11" t="str">
        <f t="shared" si="2"/>
        <v xml:space="preserve">   5503,500000</v>
      </c>
      <c r="E11">
        <f t="shared" si="3"/>
        <v>503.5</v>
      </c>
    </row>
    <row r="12" spans="1:5" x14ac:dyDescent="0.25">
      <c r="A12" t="s">
        <v>830</v>
      </c>
      <c r="B12">
        <f t="shared" si="0"/>
        <v>19</v>
      </c>
      <c r="C12" t="str">
        <f t="shared" si="1"/>
        <v xml:space="preserve">   5598.500000</v>
      </c>
      <c r="D12" t="str">
        <f t="shared" si="2"/>
        <v xml:space="preserve">   5598,500000</v>
      </c>
      <c r="E12">
        <f t="shared" si="3"/>
        <v>598.5</v>
      </c>
    </row>
    <row r="13" spans="1:5" x14ac:dyDescent="0.25">
      <c r="A13" t="s">
        <v>833</v>
      </c>
      <c r="B13">
        <f t="shared" si="0"/>
        <v>19</v>
      </c>
      <c r="C13" t="str">
        <f t="shared" si="1"/>
        <v xml:space="preserve">   5802.299805</v>
      </c>
      <c r="D13" t="str">
        <f t="shared" si="2"/>
        <v xml:space="preserve">   5802,299805</v>
      </c>
      <c r="E13">
        <f t="shared" si="3"/>
        <v>802.29980499999965</v>
      </c>
    </row>
    <row r="14" spans="1:5" x14ac:dyDescent="0.25">
      <c r="A14" t="s">
        <v>835</v>
      </c>
      <c r="B14">
        <f t="shared" si="0"/>
        <v>19</v>
      </c>
      <c r="C14" t="str">
        <f t="shared" si="1"/>
        <v xml:space="preserve">   5689.399902</v>
      </c>
      <c r="D14" t="str">
        <f t="shared" si="2"/>
        <v xml:space="preserve">   5689,399902</v>
      </c>
      <c r="E14">
        <f t="shared" si="3"/>
        <v>689.39990200000011</v>
      </c>
    </row>
    <row r="15" spans="1:5" x14ac:dyDescent="0.25">
      <c r="A15" t="s">
        <v>837</v>
      </c>
      <c r="B15">
        <f t="shared" si="0"/>
        <v>19</v>
      </c>
      <c r="C15" t="str">
        <f t="shared" si="1"/>
        <v xml:space="preserve">   5538.000000</v>
      </c>
      <c r="D15" t="str">
        <f t="shared" si="2"/>
        <v xml:space="preserve">   5538,000000</v>
      </c>
      <c r="E15">
        <f t="shared" si="3"/>
        <v>538</v>
      </c>
    </row>
    <row r="16" spans="1:5" x14ac:dyDescent="0.25">
      <c r="A16" t="s">
        <v>802</v>
      </c>
      <c r="B16">
        <f t="shared" si="0"/>
        <v>19</v>
      </c>
      <c r="C16" t="str">
        <f t="shared" si="1"/>
        <v xml:space="preserve">   5395.500000</v>
      </c>
      <c r="D16" t="str">
        <f t="shared" si="2"/>
        <v xml:space="preserve">   5395,500000</v>
      </c>
      <c r="E16">
        <f t="shared" si="3"/>
        <v>395.5</v>
      </c>
    </row>
    <row r="17" spans="1:5" x14ac:dyDescent="0.25">
      <c r="A17" t="s">
        <v>731</v>
      </c>
      <c r="B17">
        <f t="shared" si="0"/>
        <v>19</v>
      </c>
      <c r="C17" t="str">
        <f t="shared" si="1"/>
        <v xml:space="preserve">   5395.500000</v>
      </c>
      <c r="D17" t="str">
        <f t="shared" si="2"/>
        <v xml:space="preserve">   5395,500000</v>
      </c>
      <c r="E17">
        <f t="shared" si="3"/>
        <v>395.5</v>
      </c>
    </row>
    <row r="18" spans="1:5" x14ac:dyDescent="0.25">
      <c r="A18" t="s">
        <v>841</v>
      </c>
      <c r="B18">
        <f t="shared" si="0"/>
        <v>19</v>
      </c>
      <c r="C18" t="str">
        <f t="shared" si="1"/>
        <v xml:space="preserve">   5641.899902</v>
      </c>
      <c r="D18" t="str">
        <f t="shared" si="2"/>
        <v xml:space="preserve">   5641,899902</v>
      </c>
      <c r="E18">
        <f t="shared" si="3"/>
        <v>641.89990200000011</v>
      </c>
    </row>
    <row r="19" spans="1:5" x14ac:dyDescent="0.25">
      <c r="A19" t="s">
        <v>843</v>
      </c>
      <c r="B19">
        <f t="shared" si="0"/>
        <v>19</v>
      </c>
      <c r="C19" t="str">
        <f t="shared" si="1"/>
        <v xml:space="preserve">   5361.899902</v>
      </c>
      <c r="D19" t="str">
        <f t="shared" si="2"/>
        <v xml:space="preserve">   5361,899902</v>
      </c>
      <c r="E19">
        <f t="shared" si="3"/>
        <v>361.89990200000011</v>
      </c>
    </row>
    <row r="20" spans="1:5" x14ac:dyDescent="0.25">
      <c r="A20" t="s">
        <v>734</v>
      </c>
      <c r="B20">
        <f t="shared" si="0"/>
        <v>19</v>
      </c>
      <c r="C20" t="str">
        <f t="shared" si="1"/>
        <v xml:space="preserve">   5395.500000</v>
      </c>
      <c r="D20" t="str">
        <f t="shared" si="2"/>
        <v xml:space="preserve">   5395,500000</v>
      </c>
      <c r="E20">
        <f t="shared" si="3"/>
        <v>395.5</v>
      </c>
    </row>
    <row r="21" spans="1:5" x14ac:dyDescent="0.25">
      <c r="A21" t="s">
        <v>846</v>
      </c>
      <c r="B21">
        <f t="shared" si="0"/>
        <v>19</v>
      </c>
      <c r="C21" t="str">
        <f t="shared" si="1"/>
        <v xml:space="preserve">   5579.600098</v>
      </c>
      <c r="D21" t="str">
        <f t="shared" si="2"/>
        <v xml:space="preserve">   5579,600098</v>
      </c>
      <c r="E21">
        <f t="shared" si="3"/>
        <v>579.60009799999989</v>
      </c>
    </row>
    <row r="22" spans="1:5" x14ac:dyDescent="0.25">
      <c r="A22" t="s">
        <v>848</v>
      </c>
      <c r="B22">
        <f t="shared" si="0"/>
        <v>19</v>
      </c>
      <c r="C22" t="str">
        <f t="shared" si="1"/>
        <v xml:space="preserve">   5721.899902</v>
      </c>
      <c r="D22" t="str">
        <f t="shared" si="2"/>
        <v xml:space="preserve">   5721,899902</v>
      </c>
      <c r="E22">
        <f t="shared" si="3"/>
        <v>721.89990200000011</v>
      </c>
    </row>
    <row r="23" spans="1:5" x14ac:dyDescent="0.25">
      <c r="A23" t="s">
        <v>850</v>
      </c>
      <c r="B23">
        <f t="shared" si="0"/>
        <v>19</v>
      </c>
      <c r="C23" t="str">
        <f t="shared" si="1"/>
        <v xml:space="preserve">   5448.600098</v>
      </c>
      <c r="D23" t="str">
        <f t="shared" si="2"/>
        <v xml:space="preserve">   5448,600098</v>
      </c>
      <c r="E23">
        <f t="shared" si="3"/>
        <v>448.60009799999989</v>
      </c>
    </row>
    <row r="24" spans="1:5" x14ac:dyDescent="0.25">
      <c r="A24" t="s">
        <v>852</v>
      </c>
      <c r="B24">
        <f t="shared" si="0"/>
        <v>19</v>
      </c>
      <c r="C24" t="str">
        <f t="shared" si="1"/>
        <v xml:space="preserve">   5430.899902</v>
      </c>
      <c r="D24" t="str">
        <f t="shared" si="2"/>
        <v xml:space="preserve">   5430,899902</v>
      </c>
      <c r="E24">
        <f t="shared" si="3"/>
        <v>430.89990200000011</v>
      </c>
    </row>
    <row r="25" spans="1:5" x14ac:dyDescent="0.25">
      <c r="A25" t="s">
        <v>854</v>
      </c>
      <c r="B25">
        <f t="shared" si="0"/>
        <v>19</v>
      </c>
      <c r="C25" t="str">
        <f t="shared" si="1"/>
        <v xml:space="preserve">   5656.700195</v>
      </c>
      <c r="D25" t="str">
        <f t="shared" si="2"/>
        <v xml:space="preserve">   5656,700195</v>
      </c>
      <c r="E25">
        <f t="shared" si="3"/>
        <v>656.70019500000035</v>
      </c>
    </row>
    <row r="26" spans="1:5" x14ac:dyDescent="0.25">
      <c r="A26" t="s">
        <v>856</v>
      </c>
      <c r="B26">
        <f t="shared" si="0"/>
        <v>19</v>
      </c>
      <c r="C26" t="str">
        <f t="shared" si="1"/>
        <v xml:space="preserve">   5572.799805</v>
      </c>
      <c r="D26" t="str">
        <f t="shared" si="2"/>
        <v xml:space="preserve">   5572,799805</v>
      </c>
      <c r="E26">
        <f t="shared" si="3"/>
        <v>572.79980499999965</v>
      </c>
    </row>
    <row r="27" spans="1:5" x14ac:dyDescent="0.25">
      <c r="A27" t="s">
        <v>858</v>
      </c>
      <c r="B27">
        <f t="shared" si="0"/>
        <v>19</v>
      </c>
      <c r="C27" t="str">
        <f t="shared" si="1"/>
        <v xml:space="preserve">   5559.500000</v>
      </c>
      <c r="D27" t="str">
        <f t="shared" si="2"/>
        <v xml:space="preserve">   5559,500000</v>
      </c>
      <c r="E27">
        <f t="shared" si="3"/>
        <v>559.5</v>
      </c>
    </row>
    <row r="28" spans="1:5" x14ac:dyDescent="0.25">
      <c r="A28" t="s">
        <v>860</v>
      </c>
      <c r="B28">
        <f t="shared" si="0"/>
        <v>19</v>
      </c>
      <c r="C28" t="str">
        <f t="shared" si="1"/>
        <v xml:space="preserve">   5433.200195</v>
      </c>
      <c r="D28" t="str">
        <f t="shared" si="2"/>
        <v xml:space="preserve">   5433,200195</v>
      </c>
      <c r="E28">
        <f t="shared" si="3"/>
        <v>433.20019500000035</v>
      </c>
    </row>
    <row r="29" spans="1:5" x14ac:dyDescent="0.25">
      <c r="A29" t="s">
        <v>862</v>
      </c>
      <c r="B29">
        <f t="shared" si="0"/>
        <v>19</v>
      </c>
      <c r="C29" t="str">
        <f t="shared" si="1"/>
        <v xml:space="preserve">   5553.899902</v>
      </c>
      <c r="D29" t="str">
        <f t="shared" si="2"/>
        <v xml:space="preserve">   5553,899902</v>
      </c>
      <c r="E29">
        <f t="shared" si="3"/>
        <v>553.89990200000011</v>
      </c>
    </row>
    <row r="30" spans="1:5" x14ac:dyDescent="0.25">
      <c r="A30" t="s">
        <v>864</v>
      </c>
      <c r="B30">
        <f t="shared" si="0"/>
        <v>19</v>
      </c>
      <c r="C30" t="str">
        <f t="shared" si="1"/>
        <v xml:space="preserve">   5502.299805</v>
      </c>
      <c r="D30" t="str">
        <f t="shared" si="2"/>
        <v xml:space="preserve">   5502,299805</v>
      </c>
      <c r="E30">
        <f t="shared" si="3"/>
        <v>502.29980499999965</v>
      </c>
    </row>
    <row r="31" spans="1:5" x14ac:dyDescent="0.25">
      <c r="A31" t="s">
        <v>765</v>
      </c>
      <c r="B31">
        <f t="shared" si="0"/>
        <v>19</v>
      </c>
      <c r="C31" t="str">
        <f t="shared" si="1"/>
        <v xml:space="preserve">   5395.500000</v>
      </c>
      <c r="D31" t="str">
        <f t="shared" si="2"/>
        <v xml:space="preserve">   5395,500000</v>
      </c>
      <c r="E31">
        <f t="shared" si="3"/>
        <v>395.5</v>
      </c>
    </row>
    <row r="32" spans="1:5" x14ac:dyDescent="0.25">
      <c r="A32" t="s">
        <v>867</v>
      </c>
      <c r="B32">
        <f t="shared" si="0"/>
        <v>19</v>
      </c>
      <c r="C32" t="str">
        <f t="shared" si="1"/>
        <v xml:space="preserve">   5408.600098</v>
      </c>
      <c r="D32" t="str">
        <f t="shared" si="2"/>
        <v xml:space="preserve">   5408,600098</v>
      </c>
      <c r="E32">
        <f t="shared" si="3"/>
        <v>408.60009799999989</v>
      </c>
    </row>
    <row r="33" spans="1:5" x14ac:dyDescent="0.25">
      <c r="A33" t="s">
        <v>870</v>
      </c>
      <c r="B33">
        <f t="shared" ref="B33:B50" si="4">SEARCH(":",A33)</f>
        <v>19</v>
      </c>
      <c r="C33" t="str">
        <f t="shared" ref="C33:C96" si="5">RIGHT(A33,LEN(A33)-SEARCH(":",A33))</f>
        <v xml:space="preserve">   5505.799805</v>
      </c>
      <c r="D33" t="str">
        <f t="shared" si="2"/>
        <v xml:space="preserve">   5505,799805</v>
      </c>
      <c r="E33">
        <f t="shared" si="3"/>
        <v>505.79980499999965</v>
      </c>
    </row>
    <row r="34" spans="1:5" x14ac:dyDescent="0.25">
      <c r="A34" t="s">
        <v>736</v>
      </c>
      <c r="B34">
        <f t="shared" si="4"/>
        <v>19</v>
      </c>
      <c r="C34" t="str">
        <f t="shared" si="5"/>
        <v xml:space="preserve">   5395.500000</v>
      </c>
      <c r="D34" t="str">
        <f t="shared" si="2"/>
        <v xml:space="preserve">   5395,500000</v>
      </c>
      <c r="E34">
        <f t="shared" si="3"/>
        <v>395.5</v>
      </c>
    </row>
    <row r="35" spans="1:5" x14ac:dyDescent="0.25">
      <c r="A35" t="s">
        <v>873</v>
      </c>
      <c r="B35">
        <f t="shared" si="4"/>
        <v>19</v>
      </c>
      <c r="C35" t="str">
        <f t="shared" si="5"/>
        <v xml:space="preserve">   5273.700195</v>
      </c>
      <c r="D35" t="str">
        <f t="shared" si="2"/>
        <v xml:space="preserve">   5273,700195</v>
      </c>
      <c r="E35">
        <f t="shared" si="3"/>
        <v>273.70019500000035</v>
      </c>
    </row>
    <row r="36" spans="1:5" x14ac:dyDescent="0.25">
      <c r="A36" t="s">
        <v>767</v>
      </c>
      <c r="B36">
        <f t="shared" si="4"/>
        <v>19</v>
      </c>
      <c r="C36" t="str">
        <f t="shared" si="5"/>
        <v xml:space="preserve">   5395.500000</v>
      </c>
      <c r="D36" t="str">
        <f t="shared" si="2"/>
        <v xml:space="preserve">   5395,500000</v>
      </c>
      <c r="E36">
        <f t="shared" si="3"/>
        <v>395.5</v>
      </c>
    </row>
    <row r="37" spans="1:5" x14ac:dyDescent="0.25">
      <c r="A37" t="s">
        <v>876</v>
      </c>
      <c r="B37">
        <f t="shared" si="4"/>
        <v>19</v>
      </c>
      <c r="C37" t="str">
        <f t="shared" si="5"/>
        <v xml:space="preserve">   5661.200195</v>
      </c>
      <c r="D37" t="str">
        <f t="shared" si="2"/>
        <v xml:space="preserve">   5661,200195</v>
      </c>
      <c r="E37">
        <f t="shared" si="3"/>
        <v>661.20019500000035</v>
      </c>
    </row>
    <row r="38" spans="1:5" x14ac:dyDescent="0.25">
      <c r="A38" t="s">
        <v>784</v>
      </c>
      <c r="B38">
        <f t="shared" si="4"/>
        <v>19</v>
      </c>
      <c r="C38" t="str">
        <f t="shared" si="5"/>
        <v xml:space="preserve">   5395.500000</v>
      </c>
      <c r="D38" t="str">
        <f t="shared" si="2"/>
        <v xml:space="preserve">   5395,500000</v>
      </c>
      <c r="E38">
        <f t="shared" si="3"/>
        <v>395.5</v>
      </c>
    </row>
    <row r="39" spans="1:5" x14ac:dyDescent="0.25">
      <c r="A39" t="s">
        <v>879</v>
      </c>
      <c r="B39">
        <f t="shared" si="4"/>
        <v>19</v>
      </c>
      <c r="C39" t="str">
        <f t="shared" si="5"/>
        <v xml:space="preserve">   5380.899902</v>
      </c>
      <c r="D39" t="str">
        <f t="shared" si="2"/>
        <v xml:space="preserve">   5380,899902</v>
      </c>
      <c r="E39">
        <f t="shared" si="3"/>
        <v>380.89990200000011</v>
      </c>
    </row>
    <row r="40" spans="1:5" x14ac:dyDescent="0.25">
      <c r="A40" t="s">
        <v>881</v>
      </c>
      <c r="B40">
        <f t="shared" si="4"/>
        <v>19</v>
      </c>
      <c r="C40" t="str">
        <f t="shared" si="5"/>
        <v xml:space="preserve">   5327.399902</v>
      </c>
      <c r="D40" t="str">
        <f t="shared" si="2"/>
        <v xml:space="preserve">   5327,399902</v>
      </c>
      <c r="E40">
        <f t="shared" si="3"/>
        <v>327.39990200000011</v>
      </c>
    </row>
    <row r="41" spans="1:5" x14ac:dyDescent="0.25">
      <c r="A41" t="s">
        <v>883</v>
      </c>
      <c r="B41">
        <f t="shared" si="4"/>
        <v>19</v>
      </c>
      <c r="C41" t="str">
        <f t="shared" si="5"/>
        <v xml:space="preserve">   5431.100098</v>
      </c>
      <c r="D41" t="str">
        <f t="shared" si="2"/>
        <v xml:space="preserve">   5431,100098</v>
      </c>
      <c r="E41">
        <f t="shared" si="3"/>
        <v>431.10009799999989</v>
      </c>
    </row>
    <row r="42" spans="1:5" x14ac:dyDescent="0.25">
      <c r="A42" t="s">
        <v>886</v>
      </c>
      <c r="B42">
        <f t="shared" si="4"/>
        <v>19</v>
      </c>
      <c r="C42" t="str">
        <f t="shared" si="5"/>
        <v xml:space="preserve">   5395.500000</v>
      </c>
      <c r="D42" t="str">
        <f t="shared" si="2"/>
        <v xml:space="preserve">   5395,500000</v>
      </c>
      <c r="E42">
        <f t="shared" si="3"/>
        <v>395.5</v>
      </c>
    </row>
    <row r="43" spans="1:5" x14ac:dyDescent="0.25">
      <c r="A43" t="s">
        <v>798</v>
      </c>
      <c r="B43">
        <f t="shared" si="4"/>
        <v>19</v>
      </c>
      <c r="C43" t="str">
        <f t="shared" si="5"/>
        <v xml:space="preserve">   5395.500000</v>
      </c>
      <c r="D43" t="str">
        <f t="shared" si="2"/>
        <v xml:space="preserve">   5395,500000</v>
      </c>
      <c r="E43">
        <f t="shared" si="3"/>
        <v>395.5</v>
      </c>
    </row>
    <row r="44" spans="1:5" x14ac:dyDescent="0.25">
      <c r="A44" t="s">
        <v>739</v>
      </c>
      <c r="B44">
        <f t="shared" si="4"/>
        <v>19</v>
      </c>
      <c r="C44" t="str">
        <f t="shared" si="5"/>
        <v xml:space="preserve">   5395.500000</v>
      </c>
      <c r="D44" t="str">
        <f t="shared" si="2"/>
        <v xml:space="preserve">   5395,500000</v>
      </c>
      <c r="E44">
        <f t="shared" si="3"/>
        <v>395.5</v>
      </c>
    </row>
    <row r="45" spans="1:5" x14ac:dyDescent="0.25">
      <c r="A45" t="s">
        <v>740</v>
      </c>
      <c r="B45">
        <f t="shared" si="4"/>
        <v>19</v>
      </c>
      <c r="C45" t="str">
        <f t="shared" si="5"/>
        <v xml:space="preserve">   5395.500000</v>
      </c>
      <c r="D45" t="str">
        <f t="shared" si="2"/>
        <v xml:space="preserve">   5395,500000</v>
      </c>
      <c r="E45">
        <f t="shared" si="3"/>
        <v>395.5</v>
      </c>
    </row>
    <row r="46" spans="1:5" x14ac:dyDescent="0.25">
      <c r="A46" t="s">
        <v>891</v>
      </c>
      <c r="B46">
        <f t="shared" si="4"/>
        <v>19</v>
      </c>
      <c r="C46" t="str">
        <f t="shared" si="5"/>
        <v xml:space="preserve">   5361.700195</v>
      </c>
      <c r="D46" t="str">
        <f t="shared" si="2"/>
        <v xml:space="preserve">   5361,700195</v>
      </c>
      <c r="E46">
        <f t="shared" si="3"/>
        <v>361.70019500000035</v>
      </c>
    </row>
    <row r="47" spans="1:5" x14ac:dyDescent="0.25">
      <c r="A47" t="s">
        <v>787</v>
      </c>
      <c r="B47">
        <f t="shared" si="4"/>
        <v>19</v>
      </c>
      <c r="C47" t="str">
        <f t="shared" si="5"/>
        <v xml:space="preserve">   5395.500000</v>
      </c>
      <c r="D47" t="str">
        <f t="shared" si="2"/>
        <v xml:space="preserve">   5395,500000</v>
      </c>
      <c r="E47">
        <f t="shared" si="3"/>
        <v>395.5</v>
      </c>
    </row>
    <row r="48" spans="1:5" x14ac:dyDescent="0.25">
      <c r="A48" t="s">
        <v>894</v>
      </c>
      <c r="B48">
        <f t="shared" si="4"/>
        <v>19</v>
      </c>
      <c r="C48" t="str">
        <f t="shared" si="5"/>
        <v xml:space="preserve">   5685.100098</v>
      </c>
      <c r="D48" t="str">
        <f t="shared" si="2"/>
        <v xml:space="preserve">   5685,100098</v>
      </c>
      <c r="E48">
        <f t="shared" si="3"/>
        <v>685.10009799999989</v>
      </c>
    </row>
    <row r="49" spans="1:5" x14ac:dyDescent="0.25">
      <c r="A49" t="s">
        <v>896</v>
      </c>
      <c r="B49">
        <f t="shared" si="4"/>
        <v>19</v>
      </c>
      <c r="C49" t="str">
        <f t="shared" si="5"/>
        <v xml:space="preserve">   5545.100098</v>
      </c>
      <c r="D49" t="str">
        <f t="shared" si="2"/>
        <v xml:space="preserve">   5545,100098</v>
      </c>
      <c r="E49">
        <f t="shared" si="3"/>
        <v>545.10009799999989</v>
      </c>
    </row>
    <row r="50" spans="1:5" x14ac:dyDescent="0.25">
      <c r="A50" t="s">
        <v>898</v>
      </c>
      <c r="B50">
        <f t="shared" si="4"/>
        <v>19</v>
      </c>
      <c r="C50" t="str">
        <f t="shared" si="5"/>
        <v xml:space="preserve">   5384.100098</v>
      </c>
      <c r="D50" t="str">
        <f t="shared" si="2"/>
        <v xml:space="preserve">   5384,100098</v>
      </c>
      <c r="E50">
        <f t="shared" si="3"/>
        <v>384.10009799999989</v>
      </c>
    </row>
    <row r="51" spans="1:5" x14ac:dyDescent="0.25">
      <c r="A51" t="s">
        <v>900</v>
      </c>
      <c r="B51">
        <f>SEARCH(":",A51)</f>
        <v>19</v>
      </c>
      <c r="C51" t="str">
        <f t="shared" si="5"/>
        <v xml:space="preserve">   5340.600098</v>
      </c>
      <c r="D51" t="str">
        <f t="shared" si="2"/>
        <v xml:space="preserve">   5340,600098</v>
      </c>
      <c r="E51">
        <f t="shared" si="3"/>
        <v>340.60009799999989</v>
      </c>
    </row>
    <row r="52" spans="1:5" x14ac:dyDescent="0.25">
      <c r="A52" t="s">
        <v>744</v>
      </c>
      <c r="B52">
        <f t="shared" ref="B52:B100" si="6">SEARCH(":",A52)</f>
        <v>19</v>
      </c>
      <c r="C52" t="str">
        <f t="shared" si="5"/>
        <v xml:space="preserve">   5395.500000</v>
      </c>
      <c r="D52" t="str">
        <f t="shared" si="2"/>
        <v xml:space="preserve">   5395,500000</v>
      </c>
      <c r="E52">
        <f t="shared" si="3"/>
        <v>395.5</v>
      </c>
    </row>
    <row r="53" spans="1:5" x14ac:dyDescent="0.25">
      <c r="A53" t="s">
        <v>800</v>
      </c>
      <c r="B53">
        <f t="shared" si="6"/>
        <v>19</v>
      </c>
      <c r="C53" t="str">
        <f t="shared" si="5"/>
        <v xml:space="preserve">   5395.500000</v>
      </c>
      <c r="D53" t="str">
        <f t="shared" si="2"/>
        <v xml:space="preserve">   5395,500000</v>
      </c>
      <c r="E53">
        <f t="shared" si="3"/>
        <v>395.5</v>
      </c>
    </row>
    <row r="54" spans="1:5" x14ac:dyDescent="0.25">
      <c r="A54" t="s">
        <v>904</v>
      </c>
      <c r="B54">
        <f t="shared" si="6"/>
        <v>19</v>
      </c>
      <c r="C54" t="str">
        <f t="shared" si="5"/>
        <v xml:space="preserve">   5426.000000</v>
      </c>
      <c r="D54" t="str">
        <f t="shared" si="2"/>
        <v xml:space="preserve">   5426,000000</v>
      </c>
      <c r="E54">
        <f t="shared" si="3"/>
        <v>426</v>
      </c>
    </row>
    <row r="55" spans="1:5" x14ac:dyDescent="0.25">
      <c r="A55" t="s">
        <v>906</v>
      </c>
      <c r="B55">
        <f t="shared" si="6"/>
        <v>19</v>
      </c>
      <c r="C55" t="str">
        <f t="shared" si="5"/>
        <v xml:space="preserve">   5421.200195</v>
      </c>
      <c r="D55" t="str">
        <f t="shared" si="2"/>
        <v xml:space="preserve">   5421,200195</v>
      </c>
      <c r="E55">
        <f t="shared" si="3"/>
        <v>421.20019500000035</v>
      </c>
    </row>
    <row r="56" spans="1:5" x14ac:dyDescent="0.25">
      <c r="A56" t="s">
        <v>803</v>
      </c>
      <c r="B56">
        <f t="shared" si="6"/>
        <v>19</v>
      </c>
      <c r="C56" t="str">
        <f t="shared" si="5"/>
        <v xml:space="preserve">   5395.500000</v>
      </c>
      <c r="D56" t="str">
        <f t="shared" si="2"/>
        <v xml:space="preserve">   5395,500000</v>
      </c>
      <c r="E56">
        <f t="shared" si="3"/>
        <v>395.5</v>
      </c>
    </row>
    <row r="57" spans="1:5" x14ac:dyDescent="0.25">
      <c r="A57" t="s">
        <v>770</v>
      </c>
      <c r="B57">
        <f t="shared" si="6"/>
        <v>19</v>
      </c>
      <c r="C57" t="str">
        <f t="shared" si="5"/>
        <v xml:space="preserve">   5395.500000</v>
      </c>
      <c r="D57" t="str">
        <f t="shared" si="2"/>
        <v xml:space="preserve">   5395,500000</v>
      </c>
      <c r="E57">
        <f t="shared" si="3"/>
        <v>395.5</v>
      </c>
    </row>
    <row r="58" spans="1:5" x14ac:dyDescent="0.25">
      <c r="A58" t="s">
        <v>910</v>
      </c>
      <c r="B58">
        <f t="shared" si="6"/>
        <v>19</v>
      </c>
      <c r="C58" t="str">
        <f t="shared" si="5"/>
        <v xml:space="preserve">   5761.100098</v>
      </c>
      <c r="D58" t="str">
        <f t="shared" si="2"/>
        <v xml:space="preserve">   5761,100098</v>
      </c>
      <c r="E58">
        <f t="shared" si="3"/>
        <v>761.10009799999989</v>
      </c>
    </row>
    <row r="59" spans="1:5" x14ac:dyDescent="0.25">
      <c r="A59" t="s">
        <v>912</v>
      </c>
      <c r="B59">
        <f t="shared" si="6"/>
        <v>19</v>
      </c>
      <c r="C59" t="str">
        <f t="shared" si="5"/>
        <v xml:space="preserve">   5680.299805</v>
      </c>
      <c r="D59" t="str">
        <f t="shared" si="2"/>
        <v xml:space="preserve">   5680,299805</v>
      </c>
      <c r="E59">
        <f t="shared" si="3"/>
        <v>680.29980499999965</v>
      </c>
    </row>
    <row r="60" spans="1:5" x14ac:dyDescent="0.25">
      <c r="A60" t="s">
        <v>914</v>
      </c>
      <c r="B60">
        <f t="shared" si="6"/>
        <v>19</v>
      </c>
      <c r="C60" t="str">
        <f t="shared" si="5"/>
        <v xml:space="preserve">   5512.799805</v>
      </c>
      <c r="D60" t="str">
        <f t="shared" si="2"/>
        <v xml:space="preserve">   5512,799805</v>
      </c>
      <c r="E60">
        <f t="shared" si="3"/>
        <v>512.79980499999965</v>
      </c>
    </row>
    <row r="61" spans="1:5" x14ac:dyDescent="0.25">
      <c r="A61" t="s">
        <v>916</v>
      </c>
      <c r="B61">
        <f t="shared" si="6"/>
        <v>19</v>
      </c>
      <c r="C61" t="str">
        <f t="shared" si="5"/>
        <v xml:space="preserve">   5602.000000</v>
      </c>
      <c r="D61" t="str">
        <f t="shared" si="2"/>
        <v xml:space="preserve">   5602,000000</v>
      </c>
      <c r="E61">
        <f t="shared" si="3"/>
        <v>602</v>
      </c>
    </row>
    <row r="62" spans="1:5" x14ac:dyDescent="0.25">
      <c r="A62" t="s">
        <v>747</v>
      </c>
      <c r="B62">
        <f t="shared" si="6"/>
        <v>19</v>
      </c>
      <c r="C62" t="str">
        <f t="shared" si="5"/>
        <v xml:space="preserve">   5395.500000</v>
      </c>
      <c r="D62" t="str">
        <f t="shared" si="2"/>
        <v xml:space="preserve">   5395,500000</v>
      </c>
      <c r="E62">
        <f t="shared" si="3"/>
        <v>395.5</v>
      </c>
    </row>
    <row r="63" spans="1:5" x14ac:dyDescent="0.25">
      <c r="A63" t="s">
        <v>919</v>
      </c>
      <c r="B63">
        <f t="shared" si="6"/>
        <v>19</v>
      </c>
      <c r="C63" t="str">
        <f t="shared" si="5"/>
        <v xml:space="preserve">   5485.100098</v>
      </c>
      <c r="D63" t="str">
        <f t="shared" si="2"/>
        <v xml:space="preserve">   5485,100098</v>
      </c>
      <c r="E63">
        <f t="shared" si="3"/>
        <v>485.10009799999989</v>
      </c>
    </row>
    <row r="64" spans="1:5" x14ac:dyDescent="0.25">
      <c r="A64" t="s">
        <v>921</v>
      </c>
      <c r="B64">
        <f t="shared" si="6"/>
        <v>19</v>
      </c>
      <c r="C64" t="str">
        <f t="shared" si="5"/>
        <v xml:space="preserve">   5476.399902</v>
      </c>
      <c r="D64" t="str">
        <f t="shared" si="2"/>
        <v xml:space="preserve">   5476,399902</v>
      </c>
      <c r="E64">
        <f t="shared" si="3"/>
        <v>476.39990200000011</v>
      </c>
    </row>
    <row r="65" spans="1:5" x14ac:dyDescent="0.25">
      <c r="A65" t="s">
        <v>923</v>
      </c>
      <c r="B65">
        <f t="shared" si="6"/>
        <v>19</v>
      </c>
      <c r="C65" t="str">
        <f t="shared" si="5"/>
        <v xml:space="preserve">   5549.600098</v>
      </c>
      <c r="D65" t="str">
        <f t="shared" si="2"/>
        <v xml:space="preserve">   5549,600098</v>
      </c>
      <c r="E65">
        <f t="shared" si="3"/>
        <v>549.60009799999989</v>
      </c>
    </row>
    <row r="66" spans="1:5" x14ac:dyDescent="0.25">
      <c r="A66" t="s">
        <v>925</v>
      </c>
      <c r="B66">
        <f t="shared" si="6"/>
        <v>19</v>
      </c>
      <c r="C66" t="str">
        <f t="shared" si="5"/>
        <v xml:space="preserve">   5413.200195</v>
      </c>
      <c r="D66" t="str">
        <f t="shared" ref="D66:D100" si="7">REPLACE(C66,8,1,",")</f>
        <v xml:space="preserve">   5413,200195</v>
      </c>
      <c r="E66">
        <f t="shared" ref="E66:E100" si="8">D66-5000</f>
        <v>413.20019500000035</v>
      </c>
    </row>
    <row r="67" spans="1:5" x14ac:dyDescent="0.25">
      <c r="A67" t="s">
        <v>927</v>
      </c>
      <c r="B67">
        <f t="shared" si="6"/>
        <v>19</v>
      </c>
      <c r="C67" t="str">
        <f t="shared" si="5"/>
        <v xml:space="preserve">   5955.799805</v>
      </c>
      <c r="D67" t="str">
        <f t="shared" si="7"/>
        <v xml:space="preserve">   5955,799805</v>
      </c>
      <c r="E67">
        <f t="shared" si="8"/>
        <v>955.79980499999965</v>
      </c>
    </row>
    <row r="68" spans="1:5" x14ac:dyDescent="0.25">
      <c r="A68" t="s">
        <v>929</v>
      </c>
      <c r="B68">
        <f t="shared" si="6"/>
        <v>19</v>
      </c>
      <c r="C68" t="str">
        <f t="shared" si="5"/>
        <v xml:space="preserve">   5471.600098</v>
      </c>
      <c r="D68" t="str">
        <f t="shared" si="7"/>
        <v xml:space="preserve">   5471,600098</v>
      </c>
      <c r="E68">
        <f t="shared" si="8"/>
        <v>471.60009799999989</v>
      </c>
    </row>
    <row r="69" spans="1:5" x14ac:dyDescent="0.25">
      <c r="A69" t="s">
        <v>931</v>
      </c>
      <c r="B69">
        <f t="shared" si="6"/>
        <v>19</v>
      </c>
      <c r="C69" t="str">
        <f t="shared" si="5"/>
        <v xml:space="preserve">   5703.799805</v>
      </c>
      <c r="D69" t="str">
        <f t="shared" si="7"/>
        <v xml:space="preserve">   5703,799805</v>
      </c>
      <c r="E69">
        <f t="shared" si="8"/>
        <v>703.79980499999965</v>
      </c>
    </row>
    <row r="70" spans="1:5" x14ac:dyDescent="0.25">
      <c r="A70" t="s">
        <v>933</v>
      </c>
      <c r="B70">
        <f t="shared" si="6"/>
        <v>19</v>
      </c>
      <c r="C70" t="str">
        <f t="shared" si="5"/>
        <v xml:space="preserve">   5564.399902</v>
      </c>
      <c r="D70" t="str">
        <f t="shared" si="7"/>
        <v xml:space="preserve">   5564,399902</v>
      </c>
      <c r="E70">
        <f t="shared" si="8"/>
        <v>564.39990200000011</v>
      </c>
    </row>
    <row r="71" spans="1:5" x14ac:dyDescent="0.25">
      <c r="A71" t="s">
        <v>751</v>
      </c>
      <c r="B71">
        <f t="shared" si="6"/>
        <v>19</v>
      </c>
      <c r="C71" t="str">
        <f t="shared" si="5"/>
        <v xml:space="preserve">   5395.500000</v>
      </c>
      <c r="D71" t="str">
        <f t="shared" si="7"/>
        <v xml:space="preserve">   5395,500000</v>
      </c>
      <c r="E71">
        <f t="shared" si="8"/>
        <v>395.5</v>
      </c>
    </row>
    <row r="72" spans="1:5" x14ac:dyDescent="0.25">
      <c r="A72" t="s">
        <v>936</v>
      </c>
      <c r="B72">
        <f t="shared" si="6"/>
        <v>19</v>
      </c>
      <c r="C72" t="str">
        <f t="shared" si="5"/>
        <v xml:space="preserve">   5439.000000</v>
      </c>
      <c r="D72" t="str">
        <f t="shared" si="7"/>
        <v xml:space="preserve">   5439,000000</v>
      </c>
      <c r="E72">
        <f t="shared" si="8"/>
        <v>439</v>
      </c>
    </row>
    <row r="73" spans="1:5" x14ac:dyDescent="0.25">
      <c r="A73" t="s">
        <v>938</v>
      </c>
      <c r="B73">
        <f t="shared" si="6"/>
        <v>19</v>
      </c>
      <c r="C73" t="str">
        <f t="shared" si="5"/>
        <v xml:space="preserve">   5437.700195</v>
      </c>
      <c r="D73" t="str">
        <f t="shared" si="7"/>
        <v xml:space="preserve">   5437,700195</v>
      </c>
      <c r="E73">
        <f t="shared" si="8"/>
        <v>437.70019500000035</v>
      </c>
    </row>
    <row r="74" spans="1:5" x14ac:dyDescent="0.25">
      <c r="A74" t="s">
        <v>940</v>
      </c>
      <c r="B74">
        <f t="shared" si="6"/>
        <v>19</v>
      </c>
      <c r="C74" t="str">
        <f t="shared" si="5"/>
        <v xml:space="preserve">   5359.500000</v>
      </c>
      <c r="D74" t="str">
        <f t="shared" si="7"/>
        <v xml:space="preserve">   5359,500000</v>
      </c>
      <c r="E74">
        <f t="shared" si="8"/>
        <v>359.5</v>
      </c>
    </row>
    <row r="75" spans="1:5" x14ac:dyDescent="0.25">
      <c r="A75" t="s">
        <v>772</v>
      </c>
      <c r="B75">
        <f t="shared" si="6"/>
        <v>19</v>
      </c>
      <c r="C75" t="str">
        <f t="shared" si="5"/>
        <v xml:space="preserve">   5395.500000</v>
      </c>
      <c r="D75" t="str">
        <f t="shared" si="7"/>
        <v xml:space="preserve">   5395,500000</v>
      </c>
      <c r="E75">
        <f t="shared" si="8"/>
        <v>395.5</v>
      </c>
    </row>
    <row r="76" spans="1:5" x14ac:dyDescent="0.25">
      <c r="A76" t="s">
        <v>773</v>
      </c>
      <c r="B76">
        <f t="shared" si="6"/>
        <v>19</v>
      </c>
      <c r="C76" t="str">
        <f t="shared" si="5"/>
        <v xml:space="preserve">   5395.500000</v>
      </c>
      <c r="D76" t="str">
        <f t="shared" si="7"/>
        <v xml:space="preserve">   5395,500000</v>
      </c>
      <c r="E76">
        <f t="shared" si="8"/>
        <v>395.5</v>
      </c>
    </row>
    <row r="77" spans="1:5" x14ac:dyDescent="0.25">
      <c r="A77" t="s">
        <v>945</v>
      </c>
      <c r="B77">
        <f t="shared" si="6"/>
        <v>19</v>
      </c>
      <c r="C77" t="str">
        <f t="shared" si="5"/>
        <v xml:space="preserve">   5293.799805</v>
      </c>
      <c r="D77" t="str">
        <f t="shared" si="7"/>
        <v xml:space="preserve">   5293,799805</v>
      </c>
      <c r="E77">
        <f t="shared" si="8"/>
        <v>293.79980499999965</v>
      </c>
    </row>
    <row r="78" spans="1:5" x14ac:dyDescent="0.25">
      <c r="A78" t="s">
        <v>795</v>
      </c>
      <c r="B78">
        <f t="shared" si="6"/>
        <v>19</v>
      </c>
      <c r="C78" t="str">
        <f t="shared" si="5"/>
        <v xml:space="preserve">   5395.500000</v>
      </c>
      <c r="D78" t="str">
        <f t="shared" si="7"/>
        <v xml:space="preserve">   5395,500000</v>
      </c>
      <c r="E78">
        <f t="shared" si="8"/>
        <v>395.5</v>
      </c>
    </row>
    <row r="79" spans="1:5" x14ac:dyDescent="0.25">
      <c r="A79" t="s">
        <v>754</v>
      </c>
      <c r="B79">
        <f t="shared" si="6"/>
        <v>19</v>
      </c>
      <c r="C79" t="str">
        <f t="shared" si="5"/>
        <v xml:space="preserve">   5395.500000</v>
      </c>
      <c r="D79" t="str">
        <f t="shared" si="7"/>
        <v xml:space="preserve">   5395,500000</v>
      </c>
      <c r="E79">
        <f t="shared" si="8"/>
        <v>395.5</v>
      </c>
    </row>
    <row r="80" spans="1:5" x14ac:dyDescent="0.25">
      <c r="A80" t="s">
        <v>805</v>
      </c>
      <c r="B80">
        <f t="shared" si="6"/>
        <v>19</v>
      </c>
      <c r="C80" t="str">
        <f t="shared" si="5"/>
        <v xml:space="preserve">   5395.500000</v>
      </c>
      <c r="D80" t="str">
        <f t="shared" si="7"/>
        <v xml:space="preserve">   5395,500000</v>
      </c>
      <c r="E80">
        <f t="shared" si="8"/>
        <v>395.5</v>
      </c>
    </row>
    <row r="81" spans="1:5" x14ac:dyDescent="0.25">
      <c r="A81" t="s">
        <v>950</v>
      </c>
      <c r="B81">
        <f t="shared" si="6"/>
        <v>19</v>
      </c>
      <c r="C81" t="str">
        <f t="shared" si="5"/>
        <v xml:space="preserve">   5399.899902</v>
      </c>
      <c r="D81" t="str">
        <f t="shared" si="7"/>
        <v xml:space="preserve">   5399,899902</v>
      </c>
      <c r="E81">
        <f t="shared" si="8"/>
        <v>399.89990200000011</v>
      </c>
    </row>
    <row r="82" spans="1:5" x14ac:dyDescent="0.25">
      <c r="A82" t="s">
        <v>952</v>
      </c>
      <c r="B82">
        <f t="shared" si="6"/>
        <v>19</v>
      </c>
      <c r="C82" t="str">
        <f t="shared" si="5"/>
        <v xml:space="preserve">   5572.700195</v>
      </c>
      <c r="D82" t="str">
        <f t="shared" si="7"/>
        <v xml:space="preserve">   5572,700195</v>
      </c>
      <c r="E82">
        <f t="shared" si="8"/>
        <v>572.70019500000035</v>
      </c>
    </row>
    <row r="83" spans="1:5" x14ac:dyDescent="0.25">
      <c r="A83" t="s">
        <v>775</v>
      </c>
      <c r="B83">
        <f t="shared" si="6"/>
        <v>19</v>
      </c>
      <c r="C83" t="str">
        <f t="shared" si="5"/>
        <v xml:space="preserve">   5395.500000</v>
      </c>
      <c r="D83" t="str">
        <f t="shared" si="7"/>
        <v xml:space="preserve">   5395,500000</v>
      </c>
      <c r="E83">
        <f t="shared" si="8"/>
        <v>395.5</v>
      </c>
    </row>
    <row r="84" spans="1:5" x14ac:dyDescent="0.25">
      <c r="A84" t="s">
        <v>955</v>
      </c>
      <c r="B84">
        <f t="shared" si="6"/>
        <v>19</v>
      </c>
      <c r="C84" t="str">
        <f t="shared" si="5"/>
        <v xml:space="preserve">   5422.299805</v>
      </c>
      <c r="D84" t="str">
        <f t="shared" si="7"/>
        <v xml:space="preserve">   5422,299805</v>
      </c>
      <c r="E84">
        <f t="shared" si="8"/>
        <v>422.29980499999965</v>
      </c>
    </row>
    <row r="85" spans="1:5" x14ac:dyDescent="0.25">
      <c r="A85" t="s">
        <v>957</v>
      </c>
      <c r="B85">
        <f t="shared" si="6"/>
        <v>19</v>
      </c>
      <c r="C85" t="str">
        <f t="shared" si="5"/>
        <v xml:space="preserve">   5485.100098</v>
      </c>
      <c r="D85" t="str">
        <f t="shared" si="7"/>
        <v xml:space="preserve">   5485,100098</v>
      </c>
      <c r="E85">
        <f t="shared" si="8"/>
        <v>485.10009799999989</v>
      </c>
    </row>
    <row r="86" spans="1:5" x14ac:dyDescent="0.25">
      <c r="A86" t="s">
        <v>959</v>
      </c>
      <c r="B86">
        <f t="shared" si="6"/>
        <v>19</v>
      </c>
      <c r="C86" t="str">
        <f t="shared" si="5"/>
        <v xml:space="preserve">   5443.600098</v>
      </c>
      <c r="D86" t="str">
        <f t="shared" si="7"/>
        <v xml:space="preserve">   5443,600098</v>
      </c>
      <c r="E86">
        <f t="shared" si="8"/>
        <v>443.60009799999989</v>
      </c>
    </row>
    <row r="87" spans="1:5" x14ac:dyDescent="0.25">
      <c r="A87" t="s">
        <v>961</v>
      </c>
      <c r="B87">
        <f t="shared" si="6"/>
        <v>19</v>
      </c>
      <c r="C87" t="str">
        <f t="shared" si="5"/>
        <v xml:space="preserve">   5533.299805</v>
      </c>
      <c r="D87" t="str">
        <f t="shared" si="7"/>
        <v xml:space="preserve">   5533,299805</v>
      </c>
      <c r="E87">
        <f t="shared" si="8"/>
        <v>533.29980499999965</v>
      </c>
    </row>
    <row r="88" spans="1:5" x14ac:dyDescent="0.25">
      <c r="A88" t="s">
        <v>963</v>
      </c>
      <c r="B88">
        <f t="shared" si="6"/>
        <v>19</v>
      </c>
      <c r="C88" t="str">
        <f t="shared" si="5"/>
        <v xml:space="preserve">   5344.399902</v>
      </c>
      <c r="D88" t="str">
        <f t="shared" si="7"/>
        <v xml:space="preserve">   5344,399902</v>
      </c>
      <c r="E88">
        <f t="shared" si="8"/>
        <v>344.39990200000011</v>
      </c>
    </row>
    <row r="89" spans="1:5" x14ac:dyDescent="0.25">
      <c r="A89" t="s">
        <v>965</v>
      </c>
      <c r="B89">
        <f t="shared" si="6"/>
        <v>19</v>
      </c>
      <c r="C89" t="str">
        <f t="shared" si="5"/>
        <v xml:space="preserve">   5475.899902</v>
      </c>
      <c r="D89" t="str">
        <f t="shared" si="7"/>
        <v xml:space="preserve">   5475,899902</v>
      </c>
      <c r="E89">
        <f t="shared" si="8"/>
        <v>475.89990200000011</v>
      </c>
    </row>
    <row r="90" spans="1:5" x14ac:dyDescent="0.25">
      <c r="A90" t="s">
        <v>793</v>
      </c>
      <c r="B90">
        <f t="shared" si="6"/>
        <v>19</v>
      </c>
      <c r="C90" t="str">
        <f t="shared" si="5"/>
        <v xml:space="preserve">   5395.500000</v>
      </c>
      <c r="D90" t="str">
        <f t="shared" si="7"/>
        <v xml:space="preserve">   5395,500000</v>
      </c>
      <c r="E90">
        <f t="shared" si="8"/>
        <v>395.5</v>
      </c>
    </row>
    <row r="91" spans="1:5" x14ac:dyDescent="0.25">
      <c r="A91" t="s">
        <v>796</v>
      </c>
      <c r="B91">
        <f t="shared" si="6"/>
        <v>19</v>
      </c>
      <c r="C91" t="str">
        <f t="shared" si="5"/>
        <v xml:space="preserve">   5395.500000</v>
      </c>
      <c r="D91" t="str">
        <f t="shared" si="7"/>
        <v xml:space="preserve">   5395,500000</v>
      </c>
      <c r="E91">
        <f t="shared" si="8"/>
        <v>395.5</v>
      </c>
    </row>
    <row r="92" spans="1:5" x14ac:dyDescent="0.25">
      <c r="A92" t="s">
        <v>969</v>
      </c>
      <c r="B92">
        <f t="shared" si="6"/>
        <v>19</v>
      </c>
      <c r="C92" t="str">
        <f t="shared" si="5"/>
        <v xml:space="preserve">   5645.399902</v>
      </c>
      <c r="D92" t="str">
        <f t="shared" si="7"/>
        <v xml:space="preserve">   5645,399902</v>
      </c>
      <c r="E92">
        <f t="shared" si="8"/>
        <v>645.39990200000011</v>
      </c>
    </row>
    <row r="93" spans="1:5" x14ac:dyDescent="0.25">
      <c r="A93" t="s">
        <v>777</v>
      </c>
      <c r="B93">
        <f t="shared" si="6"/>
        <v>19</v>
      </c>
      <c r="C93" t="str">
        <f t="shared" si="5"/>
        <v xml:space="preserve">   5395.500000</v>
      </c>
      <c r="D93" t="str">
        <f t="shared" si="7"/>
        <v xml:space="preserve">   5395,500000</v>
      </c>
      <c r="E93">
        <f t="shared" si="8"/>
        <v>395.5</v>
      </c>
    </row>
    <row r="94" spans="1:5" x14ac:dyDescent="0.25">
      <c r="A94" t="s">
        <v>794</v>
      </c>
      <c r="B94">
        <f t="shared" si="6"/>
        <v>19</v>
      </c>
      <c r="C94" t="str">
        <f t="shared" si="5"/>
        <v xml:space="preserve">   5395.500000</v>
      </c>
      <c r="D94" t="str">
        <f t="shared" si="7"/>
        <v xml:space="preserve">   5395,500000</v>
      </c>
      <c r="E94">
        <f t="shared" si="8"/>
        <v>395.5</v>
      </c>
    </row>
    <row r="95" spans="1:5" x14ac:dyDescent="0.25">
      <c r="A95" t="s">
        <v>778</v>
      </c>
      <c r="B95">
        <f t="shared" si="6"/>
        <v>19</v>
      </c>
      <c r="C95" t="str">
        <f t="shared" si="5"/>
        <v xml:space="preserve">   5395.500000</v>
      </c>
      <c r="D95" t="str">
        <f t="shared" si="7"/>
        <v xml:space="preserve">   5395,500000</v>
      </c>
      <c r="E95">
        <f t="shared" si="8"/>
        <v>395.5</v>
      </c>
    </row>
    <row r="96" spans="1:5" x14ac:dyDescent="0.25">
      <c r="A96" t="s">
        <v>974</v>
      </c>
      <c r="B96">
        <f t="shared" si="6"/>
        <v>19</v>
      </c>
      <c r="C96" t="str">
        <f t="shared" si="5"/>
        <v xml:space="preserve">   5441.500000</v>
      </c>
      <c r="D96" t="str">
        <f t="shared" si="7"/>
        <v xml:space="preserve">   5441,500000</v>
      </c>
      <c r="E96">
        <f t="shared" si="8"/>
        <v>441.5</v>
      </c>
    </row>
    <row r="97" spans="1:5" x14ac:dyDescent="0.25">
      <c r="A97" t="s">
        <v>976</v>
      </c>
      <c r="B97">
        <f t="shared" si="6"/>
        <v>19</v>
      </c>
      <c r="C97" t="str">
        <f t="shared" ref="C97:C100" si="9">RIGHT(A97,LEN(A97)-SEARCH(":",A97))</f>
        <v xml:space="preserve">   5539.200195</v>
      </c>
      <c r="D97" t="str">
        <f t="shared" si="7"/>
        <v xml:space="preserve">   5539,200195</v>
      </c>
      <c r="E97">
        <f t="shared" si="8"/>
        <v>539.20019500000035</v>
      </c>
    </row>
    <row r="98" spans="1:5" x14ac:dyDescent="0.25">
      <c r="A98" t="s">
        <v>978</v>
      </c>
      <c r="B98">
        <f t="shared" si="6"/>
        <v>19</v>
      </c>
      <c r="C98" t="str">
        <f t="shared" si="9"/>
        <v xml:space="preserve">   5448.100098</v>
      </c>
      <c r="D98" t="str">
        <f t="shared" si="7"/>
        <v xml:space="preserve">   5448,100098</v>
      </c>
      <c r="E98">
        <f t="shared" si="8"/>
        <v>448.10009799999989</v>
      </c>
    </row>
    <row r="99" spans="1:5" x14ac:dyDescent="0.25">
      <c r="A99" t="s">
        <v>980</v>
      </c>
      <c r="B99">
        <f t="shared" si="6"/>
        <v>19</v>
      </c>
      <c r="C99" t="str">
        <f t="shared" si="9"/>
        <v xml:space="preserve">   5576.700195</v>
      </c>
      <c r="D99" t="str">
        <f t="shared" si="7"/>
        <v xml:space="preserve">   5576,700195</v>
      </c>
      <c r="E99">
        <f t="shared" si="8"/>
        <v>576.70019500000035</v>
      </c>
    </row>
    <row r="100" spans="1:5" x14ac:dyDescent="0.25">
      <c r="A100" t="s">
        <v>982</v>
      </c>
      <c r="B100">
        <f t="shared" si="6"/>
        <v>19</v>
      </c>
      <c r="C100" t="str">
        <f t="shared" si="9"/>
        <v xml:space="preserve">   5285.200195</v>
      </c>
      <c r="D100" t="str">
        <f t="shared" si="7"/>
        <v xml:space="preserve">   5285,200195</v>
      </c>
      <c r="E100">
        <f t="shared" si="8"/>
        <v>285.20019500000035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3"/>
  <sheetViews>
    <sheetView topLeftCell="A103" workbookViewId="0">
      <selection activeCell="J137" sqref="J137"/>
    </sheetView>
  </sheetViews>
  <sheetFormatPr defaultRowHeight="15" x14ac:dyDescent="0.25"/>
  <cols>
    <col min="1" max="1" width="11.140625" bestFit="1" customWidth="1"/>
    <col min="2" max="3" width="13.42578125" bestFit="1" customWidth="1"/>
    <col min="4" max="4" width="12.28515625" bestFit="1" customWidth="1"/>
    <col min="5" max="6" width="13.42578125" bestFit="1" customWidth="1"/>
    <col min="7" max="7" width="12.28515625" bestFit="1" customWidth="1"/>
    <col min="8" max="9" width="12" bestFit="1" customWidth="1"/>
    <col min="10" max="10" width="12.140625" bestFit="1" customWidth="1"/>
    <col min="13" max="14" width="7.7109375" customWidth="1"/>
  </cols>
  <sheetData>
    <row r="1" spans="1:10" x14ac:dyDescent="0.25">
      <c r="A1" t="s">
        <v>0</v>
      </c>
      <c r="B1" t="s">
        <v>689</v>
      </c>
      <c r="C1" t="s">
        <v>690</v>
      </c>
      <c r="D1" t="s">
        <v>691</v>
      </c>
      <c r="E1" t="s">
        <v>692</v>
      </c>
      <c r="F1" t="s">
        <v>693</v>
      </c>
      <c r="G1" t="s">
        <v>694</v>
      </c>
      <c r="H1" t="s">
        <v>695</v>
      </c>
      <c r="I1" t="s">
        <v>696</v>
      </c>
      <c r="J1" t="s">
        <v>983</v>
      </c>
    </row>
    <row r="2" spans="1:10" x14ac:dyDescent="0.25">
      <c r="A2">
        <v>1</v>
      </c>
      <c r="B2" s="61">
        <v>442.70019500000035</v>
      </c>
      <c r="C2" s="61">
        <v>338.60009799999989</v>
      </c>
      <c r="D2" s="61">
        <v>836.20019500000035</v>
      </c>
      <c r="E2" s="61">
        <v>443.89990200000011</v>
      </c>
      <c r="F2" s="61">
        <v>557.79980499999965</v>
      </c>
      <c r="G2" s="61">
        <v>1122.8999020000001</v>
      </c>
      <c r="H2" s="61">
        <v>434.70019500000035</v>
      </c>
      <c r="I2" s="61">
        <v>645.70019500000035</v>
      </c>
      <c r="J2" s="61">
        <v>515.20019500000035</v>
      </c>
    </row>
    <row r="3" spans="1:10" x14ac:dyDescent="0.25">
      <c r="A3">
        <v>2</v>
      </c>
      <c r="B3" s="61">
        <v>443.20019500000035</v>
      </c>
      <c r="C3" s="61">
        <v>407.10009799999989</v>
      </c>
      <c r="D3" s="61">
        <v>443.10009799999989</v>
      </c>
      <c r="E3" s="61">
        <v>443.10009799999989</v>
      </c>
      <c r="F3" s="61">
        <v>420.60009799999989</v>
      </c>
      <c r="G3" s="61">
        <v>402.70019500000035</v>
      </c>
      <c r="H3" s="61">
        <v>569.89990200000011</v>
      </c>
      <c r="I3" s="61">
        <v>541.29980499999965</v>
      </c>
      <c r="J3" s="61">
        <v>476.20019500000035</v>
      </c>
    </row>
    <row r="4" spans="1:10" x14ac:dyDescent="0.25">
      <c r="A4">
        <v>3</v>
      </c>
      <c r="B4" s="61">
        <v>682.60009799999989</v>
      </c>
      <c r="C4" s="61">
        <v>443.89990200000011</v>
      </c>
      <c r="D4" s="61">
        <v>643.5</v>
      </c>
      <c r="E4" s="61">
        <v>332.20019500000035</v>
      </c>
      <c r="F4" s="61">
        <v>420.60009799999989</v>
      </c>
      <c r="G4" s="61">
        <v>673.29980499999965</v>
      </c>
      <c r="H4" s="61">
        <v>773.20019500000035</v>
      </c>
      <c r="I4" s="61">
        <v>600.5</v>
      </c>
      <c r="J4" s="61">
        <v>634.39990200000011</v>
      </c>
    </row>
    <row r="5" spans="1:10" x14ac:dyDescent="0.25">
      <c r="A5">
        <v>4</v>
      </c>
      <c r="B5" s="61">
        <v>440.10009799999989</v>
      </c>
      <c r="C5" s="61">
        <v>558.79980499999965</v>
      </c>
      <c r="D5" s="61">
        <v>494</v>
      </c>
      <c r="E5" s="61">
        <v>553</v>
      </c>
      <c r="F5" s="61">
        <v>332.79980499999965</v>
      </c>
      <c r="G5" s="61">
        <v>1005.2001950000003</v>
      </c>
      <c r="H5" s="61">
        <v>678.5</v>
      </c>
      <c r="I5" s="61">
        <v>835.29980499999965</v>
      </c>
      <c r="J5" s="61">
        <v>803.39990200000011</v>
      </c>
    </row>
    <row r="6" spans="1:10" x14ac:dyDescent="0.25">
      <c r="A6">
        <v>5</v>
      </c>
      <c r="B6" s="61">
        <v>440.10009799999989</v>
      </c>
      <c r="C6" s="61">
        <v>443.10009799999989</v>
      </c>
      <c r="D6" s="61">
        <v>442.5</v>
      </c>
      <c r="E6" s="61">
        <v>217.39990200000011</v>
      </c>
      <c r="F6" s="61">
        <v>445.70019500000035</v>
      </c>
      <c r="G6" s="61">
        <v>840.79980499999965</v>
      </c>
      <c r="H6" s="61">
        <v>391</v>
      </c>
      <c r="I6" s="61">
        <v>690.29980499999965</v>
      </c>
      <c r="J6" s="61">
        <v>666.89990200000011</v>
      </c>
    </row>
    <row r="7" spans="1:10" x14ac:dyDescent="0.25">
      <c r="A7">
        <v>6</v>
      </c>
      <c r="B7" s="61">
        <v>443.20019500000035</v>
      </c>
      <c r="C7" s="61">
        <v>443.10009799999989</v>
      </c>
      <c r="D7" s="61">
        <v>442.79980499999965</v>
      </c>
      <c r="E7" s="61">
        <v>359.60009799999989</v>
      </c>
      <c r="F7" s="61">
        <v>726.39990200000011</v>
      </c>
      <c r="G7" s="61">
        <v>440.70019500000035</v>
      </c>
      <c r="H7" s="61">
        <v>465.39990200000011</v>
      </c>
      <c r="I7" s="61">
        <v>443.5</v>
      </c>
      <c r="J7" s="61">
        <v>823.70019500000035</v>
      </c>
    </row>
    <row r="8" spans="1:10" x14ac:dyDescent="0.25">
      <c r="A8">
        <v>7</v>
      </c>
      <c r="B8" s="61">
        <v>339.10009799999989</v>
      </c>
      <c r="C8" s="61">
        <v>443.79980499999965</v>
      </c>
      <c r="D8" s="61">
        <v>623.20019500000035</v>
      </c>
      <c r="E8" s="61">
        <v>336.10009799999989</v>
      </c>
      <c r="F8" s="61">
        <v>691.89990200000011</v>
      </c>
      <c r="G8" s="61">
        <v>443.29980499999965</v>
      </c>
      <c r="H8" s="61">
        <v>443.20019500000035</v>
      </c>
      <c r="I8" s="61">
        <v>564</v>
      </c>
      <c r="J8" s="61">
        <v>670.89990200000011</v>
      </c>
    </row>
    <row r="9" spans="1:10" x14ac:dyDescent="0.25">
      <c r="A9">
        <v>8</v>
      </c>
      <c r="B9" s="61">
        <v>443.89990200000011</v>
      </c>
      <c r="C9" s="61">
        <v>497.5</v>
      </c>
      <c r="D9" s="61">
        <v>422.89990200000011</v>
      </c>
      <c r="E9" s="61">
        <v>267.70019500000035</v>
      </c>
      <c r="F9" s="61">
        <v>444.5</v>
      </c>
      <c r="G9" s="61">
        <v>727.70019500000035</v>
      </c>
      <c r="H9" s="61">
        <v>635.70019500000035</v>
      </c>
      <c r="I9" s="61">
        <v>695.20019500000035</v>
      </c>
      <c r="J9" s="61">
        <v>454.89990200000011</v>
      </c>
    </row>
    <row r="10" spans="1:10" x14ac:dyDescent="0.25">
      <c r="A10">
        <v>9</v>
      </c>
      <c r="B10" s="61">
        <v>443.89990200000011</v>
      </c>
      <c r="C10" s="61">
        <v>443.70019500000035</v>
      </c>
      <c r="D10" s="61">
        <v>443.20019500000035</v>
      </c>
      <c r="E10" s="61">
        <v>526.70019500000035</v>
      </c>
      <c r="F10" s="61">
        <v>420.89990200000011</v>
      </c>
      <c r="G10" s="61">
        <v>443.5</v>
      </c>
      <c r="H10" s="61">
        <v>441.39990200000011</v>
      </c>
      <c r="I10" s="61">
        <v>693.20019500000035</v>
      </c>
      <c r="J10" s="61">
        <v>700.29980499999965</v>
      </c>
    </row>
    <row r="11" spans="1:10" x14ac:dyDescent="0.25">
      <c r="A11">
        <v>10</v>
      </c>
      <c r="B11" s="61">
        <v>443.89990200000011</v>
      </c>
      <c r="C11" s="61">
        <v>347.20019500000035</v>
      </c>
      <c r="D11" s="61">
        <v>635</v>
      </c>
      <c r="E11" s="61">
        <v>671.79980499999965</v>
      </c>
      <c r="F11" s="61">
        <v>420.79980499999965</v>
      </c>
      <c r="G11" s="61">
        <v>440.29980499999965</v>
      </c>
      <c r="H11" s="61">
        <v>728.89990200000011</v>
      </c>
      <c r="I11" s="61">
        <v>442.10009799999989</v>
      </c>
      <c r="J11" s="61">
        <v>454.89990200000011</v>
      </c>
    </row>
    <row r="12" spans="1:10" x14ac:dyDescent="0.25">
      <c r="A12">
        <v>11</v>
      </c>
      <c r="B12" s="61">
        <v>440.29980499999965</v>
      </c>
      <c r="C12" s="61">
        <v>510.39990200000011</v>
      </c>
      <c r="D12" s="61">
        <v>443.29980499999965</v>
      </c>
      <c r="E12" s="61">
        <v>307.60009799999989</v>
      </c>
      <c r="F12" s="61">
        <v>599.79980499999965</v>
      </c>
      <c r="G12" s="61">
        <v>443.29980499999965</v>
      </c>
      <c r="H12" s="61">
        <v>439.29980499999965</v>
      </c>
      <c r="I12" s="61">
        <v>477.79980499999965</v>
      </c>
      <c r="J12" s="61">
        <v>536.60009799999989</v>
      </c>
    </row>
    <row r="13" spans="1:10" x14ac:dyDescent="0.25">
      <c r="A13">
        <v>12</v>
      </c>
      <c r="B13" s="61">
        <v>443.10009799999989</v>
      </c>
      <c r="C13" s="61">
        <v>636.10009799999989</v>
      </c>
      <c r="D13" s="61">
        <v>443.10009799999989</v>
      </c>
      <c r="E13" s="61">
        <v>476.60009799999989</v>
      </c>
      <c r="F13" s="61">
        <v>658.10009799999989</v>
      </c>
      <c r="G13" s="61">
        <v>407.89990200000011</v>
      </c>
      <c r="H13" s="61">
        <v>542.70019500000035</v>
      </c>
      <c r="I13" s="61">
        <v>438.79980499999965</v>
      </c>
      <c r="J13" s="61">
        <v>473.79980499999965</v>
      </c>
    </row>
    <row r="14" spans="1:10" x14ac:dyDescent="0.25">
      <c r="A14">
        <v>13</v>
      </c>
      <c r="B14" s="61">
        <v>214.79980499999965</v>
      </c>
      <c r="C14" s="61">
        <v>436.60009799999989</v>
      </c>
      <c r="D14" s="61">
        <v>442.70019500000035</v>
      </c>
      <c r="E14" s="61">
        <v>645.5</v>
      </c>
      <c r="F14" s="61">
        <v>310.79980499999965</v>
      </c>
      <c r="G14" s="61">
        <v>747</v>
      </c>
      <c r="H14" s="61">
        <v>497.29980499999965</v>
      </c>
      <c r="I14" s="61">
        <v>438.60009799999989</v>
      </c>
      <c r="J14" s="61">
        <v>454.89990200000011</v>
      </c>
    </row>
    <row r="15" spans="1:10" x14ac:dyDescent="0.25">
      <c r="A15">
        <v>14</v>
      </c>
      <c r="B15" s="61">
        <v>443.10009799999989</v>
      </c>
      <c r="C15" s="61">
        <v>547.60009799999989</v>
      </c>
      <c r="D15" s="61">
        <v>442.79980499999965</v>
      </c>
      <c r="E15" s="61">
        <v>442.89990200000011</v>
      </c>
      <c r="F15" s="61">
        <v>881.39990200000011</v>
      </c>
      <c r="G15" s="61">
        <v>826.60009799999989</v>
      </c>
      <c r="H15" s="61">
        <v>339.20019500000035</v>
      </c>
      <c r="I15" s="61">
        <v>646.70019500000035</v>
      </c>
      <c r="J15" s="61">
        <v>856.5</v>
      </c>
    </row>
    <row r="16" spans="1:10" x14ac:dyDescent="0.25">
      <c r="A16">
        <v>15</v>
      </c>
      <c r="B16" s="61">
        <v>440.70019500000035</v>
      </c>
      <c r="C16" s="61">
        <v>482</v>
      </c>
      <c r="D16" s="61">
        <v>442.89990200000011</v>
      </c>
      <c r="E16" s="61">
        <v>1122.1000979999999</v>
      </c>
      <c r="F16" s="61">
        <v>502.39990200000011</v>
      </c>
      <c r="G16" s="61">
        <v>325.70019500000035</v>
      </c>
      <c r="H16" s="61">
        <v>1015.2001950000003</v>
      </c>
      <c r="I16" s="61">
        <v>662.39990200000011</v>
      </c>
      <c r="J16" s="61">
        <v>454.89990200000011</v>
      </c>
    </row>
    <row r="17" spans="1:10" x14ac:dyDescent="0.25">
      <c r="A17">
        <v>16</v>
      </c>
      <c r="B17" s="61">
        <v>441.79980499999965</v>
      </c>
      <c r="C17" s="61">
        <v>442.70019500000035</v>
      </c>
      <c r="D17" s="61">
        <v>338.10009799999989</v>
      </c>
      <c r="E17" s="61">
        <v>344</v>
      </c>
      <c r="F17" s="61">
        <v>444.10009799999989</v>
      </c>
      <c r="G17" s="61">
        <v>443.5</v>
      </c>
      <c r="H17" s="61">
        <v>612.89990200000011</v>
      </c>
      <c r="I17" s="61">
        <v>728</v>
      </c>
      <c r="J17" s="61">
        <v>778.79980499999965</v>
      </c>
    </row>
    <row r="18" spans="1:10" x14ac:dyDescent="0.25">
      <c r="A18">
        <v>17</v>
      </c>
      <c r="B18" s="61">
        <v>494.10009799999989</v>
      </c>
      <c r="C18" s="61">
        <v>404.39990200000011</v>
      </c>
      <c r="D18" s="61">
        <v>546.70019500000035</v>
      </c>
      <c r="E18" s="61">
        <v>625.89990200000011</v>
      </c>
      <c r="F18" s="61">
        <v>336.70019500000035</v>
      </c>
      <c r="G18" s="61">
        <v>698</v>
      </c>
      <c r="H18" s="61">
        <v>472.70019500000035</v>
      </c>
      <c r="I18" s="61">
        <v>560.60009799999989</v>
      </c>
      <c r="J18" s="61">
        <v>723.5</v>
      </c>
    </row>
    <row r="19" spans="1:10" x14ac:dyDescent="0.25">
      <c r="A19">
        <v>18</v>
      </c>
      <c r="B19" s="61">
        <v>0</v>
      </c>
      <c r="C19" s="61">
        <v>493</v>
      </c>
      <c r="D19" s="61">
        <v>442</v>
      </c>
      <c r="E19" s="61">
        <v>443.20019500000035</v>
      </c>
      <c r="F19" s="61">
        <v>541.89990200000011</v>
      </c>
      <c r="G19" s="61">
        <v>757.29980499999965</v>
      </c>
      <c r="H19" s="61">
        <v>443.89990200000011</v>
      </c>
      <c r="I19" s="61">
        <v>438.70019500000035</v>
      </c>
      <c r="J19" s="61">
        <v>568.10009799999989</v>
      </c>
    </row>
    <row r="20" spans="1:10" x14ac:dyDescent="0.25">
      <c r="A20">
        <v>19</v>
      </c>
      <c r="B20" s="61">
        <v>208.70019500000035</v>
      </c>
      <c r="C20" s="61">
        <v>378</v>
      </c>
      <c r="D20" s="61">
        <v>1005.8999020000001</v>
      </c>
      <c r="E20" s="61">
        <v>363.60009799999989</v>
      </c>
      <c r="F20" s="61">
        <v>441.79980499999965</v>
      </c>
      <c r="G20" s="61">
        <v>466.39990200000011</v>
      </c>
      <c r="H20" s="61">
        <v>370.10009799999989</v>
      </c>
      <c r="I20" s="61">
        <v>438.39990200000011</v>
      </c>
      <c r="J20" s="61">
        <v>486.70019500000035</v>
      </c>
    </row>
    <row r="21" spans="1:10" x14ac:dyDescent="0.25">
      <c r="A21">
        <v>20</v>
      </c>
      <c r="B21" s="61">
        <v>313.5</v>
      </c>
      <c r="C21" s="61">
        <v>478.89990200000011</v>
      </c>
      <c r="D21" s="61">
        <v>757.70019500000035</v>
      </c>
      <c r="E21" s="61">
        <v>443.39990200000011</v>
      </c>
      <c r="F21" s="61">
        <v>373.79980499999965</v>
      </c>
      <c r="G21" s="61">
        <v>443.10009799999989</v>
      </c>
      <c r="H21" s="61">
        <v>502.89990200000011</v>
      </c>
      <c r="I21" s="61">
        <v>437.89990200000011</v>
      </c>
      <c r="J21" s="61">
        <v>681.5</v>
      </c>
    </row>
    <row r="22" spans="1:10" x14ac:dyDescent="0.25">
      <c r="A22">
        <v>21</v>
      </c>
      <c r="B22" s="61">
        <v>443.70019500000035</v>
      </c>
      <c r="C22" s="61">
        <v>496.10009799999989</v>
      </c>
      <c r="D22" s="61">
        <v>443.29980499999965</v>
      </c>
      <c r="E22" s="61">
        <v>538.10009799999989</v>
      </c>
      <c r="F22" s="61">
        <v>440.70019500000035</v>
      </c>
      <c r="G22" s="61">
        <v>447.89990200000011</v>
      </c>
      <c r="H22" s="61">
        <v>442.89990200000011</v>
      </c>
      <c r="I22" s="61">
        <v>386.10009799999989</v>
      </c>
      <c r="J22" s="61">
        <v>552.10009799999989</v>
      </c>
    </row>
    <row r="23" spans="1:10" x14ac:dyDescent="0.25">
      <c r="A23">
        <v>22</v>
      </c>
      <c r="B23" s="61">
        <v>440.60009799999989</v>
      </c>
      <c r="C23" s="61">
        <v>443.20019500000035</v>
      </c>
      <c r="D23" s="61">
        <v>833.60009799999989</v>
      </c>
      <c r="E23" s="61">
        <v>440.20019500000035</v>
      </c>
      <c r="F23" s="61">
        <v>529.89990200000011</v>
      </c>
      <c r="G23" s="61">
        <v>374.29980499999965</v>
      </c>
      <c r="H23" s="61">
        <v>709.10009799999989</v>
      </c>
      <c r="I23" s="61">
        <v>438.60009799999989</v>
      </c>
      <c r="J23" s="61">
        <v>581.70019500000035</v>
      </c>
    </row>
    <row r="24" spans="1:10" x14ac:dyDescent="0.25">
      <c r="A24">
        <v>23</v>
      </c>
      <c r="B24" s="61">
        <v>442.5</v>
      </c>
      <c r="C24" s="61">
        <v>504.89990200000011</v>
      </c>
      <c r="D24" s="61">
        <v>443.20019500000035</v>
      </c>
      <c r="E24" s="61">
        <v>440.20019500000035</v>
      </c>
      <c r="F24" s="61">
        <v>442.79980499999965</v>
      </c>
      <c r="G24" s="61">
        <v>698.29980499999965</v>
      </c>
      <c r="H24" s="61">
        <v>443.70019500000035</v>
      </c>
      <c r="I24" s="61">
        <v>466.70019500000035</v>
      </c>
      <c r="J24" s="61">
        <v>454.89990200000011</v>
      </c>
    </row>
    <row r="25" spans="1:10" x14ac:dyDescent="0.25">
      <c r="A25">
        <v>24</v>
      </c>
      <c r="B25" s="61">
        <v>629.39990200000011</v>
      </c>
      <c r="C25" s="61">
        <v>356.39990200000011</v>
      </c>
      <c r="D25" s="61">
        <v>442.5</v>
      </c>
      <c r="E25" s="61">
        <v>443.10009799999989</v>
      </c>
      <c r="F25" s="61">
        <v>525.89990200000011</v>
      </c>
      <c r="G25" s="61">
        <v>439.20019500000035</v>
      </c>
      <c r="H25" s="61">
        <v>444.10009799999989</v>
      </c>
      <c r="I25" s="61">
        <v>437.5</v>
      </c>
      <c r="J25" s="61">
        <v>738.39990200000011</v>
      </c>
    </row>
    <row r="26" spans="1:10" x14ac:dyDescent="0.25">
      <c r="A26">
        <v>25</v>
      </c>
      <c r="B26" s="61">
        <v>598.20019500000035</v>
      </c>
      <c r="C26" s="61">
        <v>443.20019500000035</v>
      </c>
      <c r="D26" s="61">
        <v>651.79980499999965</v>
      </c>
      <c r="E26" s="61">
        <v>443.10009799999989</v>
      </c>
      <c r="F26" s="61">
        <v>444</v>
      </c>
      <c r="G26" s="61">
        <v>1068.1000979999999</v>
      </c>
      <c r="H26" s="61">
        <v>444.10009799999989</v>
      </c>
      <c r="I26" s="61">
        <v>689.60009799999989</v>
      </c>
      <c r="J26" s="61">
        <v>454.89990200000011</v>
      </c>
    </row>
    <row r="27" spans="1:10" x14ac:dyDescent="0.25">
      <c r="A27">
        <v>26</v>
      </c>
      <c r="B27" s="61">
        <v>585.20019500000035</v>
      </c>
      <c r="C27" s="61">
        <v>443.39990200000011</v>
      </c>
      <c r="D27" s="61">
        <v>759.89990200000011</v>
      </c>
      <c r="E27" s="61">
        <v>327.70019500000035</v>
      </c>
      <c r="F27" s="61">
        <v>440.60009799999989</v>
      </c>
      <c r="G27" s="61">
        <v>592.10009799999989</v>
      </c>
      <c r="H27" s="61">
        <v>424.10009799999989</v>
      </c>
      <c r="I27" s="61">
        <v>759</v>
      </c>
      <c r="J27" s="61">
        <v>846.29980499999965</v>
      </c>
    </row>
    <row r="28" spans="1:10" x14ac:dyDescent="0.25">
      <c r="A28">
        <v>27</v>
      </c>
      <c r="B28" s="61">
        <v>435</v>
      </c>
      <c r="C28" s="61">
        <v>344.60009799999989</v>
      </c>
      <c r="D28" s="61">
        <v>440.79980499999965</v>
      </c>
      <c r="E28" s="61">
        <v>408.79980499999965</v>
      </c>
      <c r="F28" s="61">
        <v>443.20019500000035</v>
      </c>
      <c r="G28" s="61">
        <v>439.39990200000011</v>
      </c>
      <c r="H28" s="61">
        <v>415.60009799999989</v>
      </c>
      <c r="I28" s="61">
        <v>437.70019500000035</v>
      </c>
      <c r="J28" s="61">
        <v>799.79980499999965</v>
      </c>
    </row>
    <row r="29" spans="1:10" x14ac:dyDescent="0.25">
      <c r="A29">
        <v>28</v>
      </c>
      <c r="B29" s="61">
        <v>442.79980499999965</v>
      </c>
      <c r="C29" s="61">
        <v>276.39990200000011</v>
      </c>
      <c r="D29" s="61">
        <v>460.20019500000035</v>
      </c>
      <c r="E29" s="61">
        <v>365.60009799999989</v>
      </c>
      <c r="F29" s="61">
        <v>510.89990200000011</v>
      </c>
      <c r="G29" s="61">
        <v>754</v>
      </c>
      <c r="H29" s="61">
        <v>843.89990200000011</v>
      </c>
      <c r="I29" s="61">
        <v>521.89990200000011</v>
      </c>
      <c r="J29" s="61">
        <v>986.29980499999965</v>
      </c>
    </row>
    <row r="30" spans="1:10" x14ac:dyDescent="0.25">
      <c r="A30">
        <v>29</v>
      </c>
      <c r="B30" s="61">
        <v>442.79980499999965</v>
      </c>
      <c r="C30" s="61">
        <v>489.79980499999965</v>
      </c>
      <c r="D30" s="61">
        <v>477.70019500000035</v>
      </c>
      <c r="E30" s="61">
        <v>374</v>
      </c>
      <c r="F30" s="61">
        <v>366</v>
      </c>
      <c r="G30" s="61">
        <v>601.5</v>
      </c>
      <c r="H30" s="61">
        <v>443.10009799999989</v>
      </c>
      <c r="I30" s="61">
        <v>1135.3999020000001</v>
      </c>
      <c r="J30" s="61">
        <v>454.89990200000011</v>
      </c>
    </row>
    <row r="31" spans="1:10" x14ac:dyDescent="0.25">
      <c r="A31">
        <v>30</v>
      </c>
      <c r="B31" s="61">
        <v>803.10009799999989</v>
      </c>
      <c r="C31" s="61">
        <v>440</v>
      </c>
      <c r="D31" s="61">
        <v>439.70019500000035</v>
      </c>
      <c r="E31" s="61">
        <v>243.39990200000011</v>
      </c>
      <c r="F31" s="61">
        <v>621.39990200000011</v>
      </c>
      <c r="G31" s="61">
        <v>443</v>
      </c>
      <c r="H31" s="61">
        <v>443.89990200000011</v>
      </c>
      <c r="I31" s="61">
        <v>437.60009799999989</v>
      </c>
      <c r="J31" s="61">
        <v>454.89990200000011</v>
      </c>
    </row>
    <row r="32" spans="1:10" x14ac:dyDescent="0.25">
      <c r="A32">
        <v>31</v>
      </c>
      <c r="B32" s="61">
        <v>444.89990200000011</v>
      </c>
      <c r="C32" s="61">
        <v>443.10009799999989</v>
      </c>
      <c r="D32" s="61">
        <v>853</v>
      </c>
      <c r="E32" s="61">
        <v>442.89990200000011</v>
      </c>
      <c r="F32" s="61">
        <v>440.29980499999965</v>
      </c>
      <c r="G32" s="61">
        <v>657.60009799999989</v>
      </c>
      <c r="H32" s="61">
        <v>443.70019500000035</v>
      </c>
      <c r="I32" s="61">
        <v>437.10009799999989</v>
      </c>
      <c r="J32" s="61">
        <v>757.5</v>
      </c>
    </row>
    <row r="33" spans="1:10" x14ac:dyDescent="0.25">
      <c r="A33">
        <v>32</v>
      </c>
      <c r="B33" s="61">
        <v>274.29980499999965</v>
      </c>
      <c r="C33" s="61">
        <v>464.29980499999965</v>
      </c>
      <c r="D33" s="61">
        <v>435.79980499999965</v>
      </c>
      <c r="E33" s="61">
        <v>363.29980499999965</v>
      </c>
      <c r="F33" s="61">
        <v>600.89990200000011</v>
      </c>
      <c r="G33" s="61">
        <v>714.89990200000011</v>
      </c>
      <c r="H33" s="61">
        <v>411.5</v>
      </c>
      <c r="I33" s="61">
        <v>448.89990200000011</v>
      </c>
      <c r="J33" s="61">
        <v>599</v>
      </c>
    </row>
    <row r="34" spans="1:10" x14ac:dyDescent="0.25">
      <c r="A34">
        <v>33</v>
      </c>
      <c r="B34" s="61">
        <v>467.5</v>
      </c>
      <c r="C34" s="61">
        <v>442.70019500000035</v>
      </c>
      <c r="D34" s="61">
        <v>439.10009799999989</v>
      </c>
      <c r="E34" s="61">
        <v>273.5</v>
      </c>
      <c r="F34" s="61">
        <v>241</v>
      </c>
      <c r="G34" s="61">
        <v>565.79980499999965</v>
      </c>
      <c r="H34" s="61">
        <v>511.29980499999965</v>
      </c>
      <c r="I34" s="61">
        <v>785.79980499999965</v>
      </c>
      <c r="J34" s="61">
        <v>667.89990200000011</v>
      </c>
    </row>
    <row r="35" spans="1:10" x14ac:dyDescent="0.25">
      <c r="A35">
        <v>34</v>
      </c>
      <c r="B35" s="61">
        <v>442.89990200000011</v>
      </c>
      <c r="C35" s="61">
        <v>443.39990200000011</v>
      </c>
      <c r="D35" s="61">
        <v>811.79980499999965</v>
      </c>
      <c r="E35" s="61">
        <v>441.70019500000035</v>
      </c>
      <c r="F35" s="61">
        <v>262.70019500000035</v>
      </c>
      <c r="G35" s="61">
        <v>453.89990200000011</v>
      </c>
      <c r="H35" s="61">
        <v>441.60009799999989</v>
      </c>
      <c r="I35" s="61">
        <v>450.60009799999989</v>
      </c>
      <c r="J35" s="61">
        <v>799.79980499999965</v>
      </c>
    </row>
    <row r="36" spans="1:10" x14ac:dyDescent="0.25">
      <c r="A36">
        <v>35</v>
      </c>
      <c r="B36" s="61">
        <v>442.89990200000011</v>
      </c>
      <c r="C36" s="61">
        <v>591.10009799999989</v>
      </c>
      <c r="D36" s="61">
        <v>439.20019500000035</v>
      </c>
      <c r="E36" s="61">
        <v>440.5</v>
      </c>
      <c r="F36" s="61">
        <v>443.29980499999965</v>
      </c>
      <c r="G36" s="61">
        <v>664.89990200000011</v>
      </c>
      <c r="H36" s="61">
        <v>433.5</v>
      </c>
      <c r="I36" s="61">
        <v>499.79980499999965</v>
      </c>
      <c r="J36" s="61">
        <v>605.39990200000011</v>
      </c>
    </row>
    <row r="37" spans="1:10" x14ac:dyDescent="0.25">
      <c r="A37">
        <v>36</v>
      </c>
      <c r="B37" s="61">
        <v>510.70019500000035</v>
      </c>
      <c r="C37" s="61">
        <v>442.79980499999965</v>
      </c>
      <c r="D37" s="61">
        <v>635.89990200000011</v>
      </c>
      <c r="E37" s="61">
        <v>295.5</v>
      </c>
      <c r="F37" s="61">
        <v>827.10009799999989</v>
      </c>
      <c r="G37" s="61">
        <v>731.70019500000035</v>
      </c>
      <c r="H37" s="61">
        <v>550.39990200000011</v>
      </c>
      <c r="I37" s="61">
        <v>782.29980499999965</v>
      </c>
      <c r="J37" s="61">
        <v>685.29980499999965</v>
      </c>
    </row>
    <row r="38" spans="1:10" x14ac:dyDescent="0.25">
      <c r="A38">
        <v>37</v>
      </c>
      <c r="B38" s="61">
        <v>394.89990200000011</v>
      </c>
      <c r="C38" s="61">
        <v>287.29980499999965</v>
      </c>
      <c r="D38" s="61">
        <v>437.70019500000035</v>
      </c>
      <c r="E38" s="61">
        <v>593.70019500000035</v>
      </c>
      <c r="F38" s="61">
        <v>488.70019500000035</v>
      </c>
      <c r="G38" s="61">
        <v>442.20019500000035</v>
      </c>
      <c r="H38" s="61">
        <v>411</v>
      </c>
      <c r="I38" s="61">
        <v>696.60009799999989</v>
      </c>
      <c r="J38" s="61">
        <v>454.89990200000011</v>
      </c>
    </row>
    <row r="39" spans="1:10" x14ac:dyDescent="0.25">
      <c r="A39">
        <v>38</v>
      </c>
      <c r="B39" s="61">
        <v>453.60009799999989</v>
      </c>
      <c r="C39" s="61">
        <v>312.79980499999965</v>
      </c>
      <c r="D39" s="61">
        <v>441.20019500000035</v>
      </c>
      <c r="E39" s="61">
        <v>468.20019500000035</v>
      </c>
      <c r="F39" s="61">
        <v>442.89990200000011</v>
      </c>
      <c r="G39" s="61">
        <v>443</v>
      </c>
      <c r="H39" s="61">
        <v>440.29980499999965</v>
      </c>
      <c r="I39" s="61">
        <v>466.20019500000035</v>
      </c>
      <c r="J39" s="61">
        <v>550.70019500000035</v>
      </c>
    </row>
    <row r="40" spans="1:10" x14ac:dyDescent="0.25">
      <c r="A40">
        <v>39</v>
      </c>
      <c r="B40" s="61">
        <v>238.39990200000011</v>
      </c>
      <c r="C40" s="61">
        <v>561.10009799999989</v>
      </c>
      <c r="D40" s="61">
        <v>571</v>
      </c>
      <c r="E40" s="61">
        <v>302.39990200000011</v>
      </c>
      <c r="F40" s="61">
        <v>466.60009799999989</v>
      </c>
      <c r="G40" s="61">
        <v>725.20019500000035</v>
      </c>
      <c r="H40" s="61">
        <v>246.60009799999989</v>
      </c>
      <c r="I40" s="61">
        <v>437.70019500000035</v>
      </c>
      <c r="J40" s="61">
        <v>756.29980499999965</v>
      </c>
    </row>
    <row r="41" spans="1:10" x14ac:dyDescent="0.25">
      <c r="A41">
        <v>40</v>
      </c>
      <c r="B41" s="61">
        <v>525.39990200000011</v>
      </c>
      <c r="C41" s="61">
        <v>827.20019500000035</v>
      </c>
      <c r="D41" s="61">
        <v>471.20019500000035</v>
      </c>
      <c r="E41" s="61">
        <v>442.10009799999989</v>
      </c>
      <c r="F41" s="61">
        <v>610</v>
      </c>
      <c r="G41" s="61">
        <v>445.39990200000011</v>
      </c>
      <c r="H41" s="61">
        <v>615.89990200000011</v>
      </c>
      <c r="I41" s="61">
        <v>438.60009799999989</v>
      </c>
      <c r="J41" s="61">
        <v>743.60009799999989</v>
      </c>
    </row>
    <row r="42" spans="1:10" x14ac:dyDescent="0.25">
      <c r="A42">
        <v>41</v>
      </c>
      <c r="B42" s="61">
        <v>263.60009799999989</v>
      </c>
      <c r="C42" s="61">
        <v>618.89990200000011</v>
      </c>
      <c r="D42" s="61">
        <v>445.70019500000035</v>
      </c>
      <c r="E42" s="61">
        <v>623.5</v>
      </c>
      <c r="F42" s="61">
        <v>228.89990200000011</v>
      </c>
      <c r="G42" s="61">
        <v>652.20019500000035</v>
      </c>
      <c r="H42" s="61">
        <v>461.39990200000011</v>
      </c>
      <c r="I42" s="61">
        <v>244.89990200000011</v>
      </c>
      <c r="J42" s="61">
        <v>454.89990200000011</v>
      </c>
    </row>
    <row r="43" spans="1:10" x14ac:dyDescent="0.25">
      <c r="A43">
        <v>42</v>
      </c>
      <c r="B43" s="61">
        <v>440.10009799999989</v>
      </c>
      <c r="C43" s="61">
        <v>353.39990200000011</v>
      </c>
      <c r="D43" s="61">
        <v>571.5</v>
      </c>
      <c r="E43" s="61">
        <v>442.10009799999989</v>
      </c>
      <c r="F43" s="61">
        <v>1125.1000979999999</v>
      </c>
      <c r="G43" s="61">
        <v>457.60009799999989</v>
      </c>
      <c r="H43" s="61">
        <v>347.39990200000011</v>
      </c>
      <c r="I43" s="61">
        <v>438.29980499999965</v>
      </c>
      <c r="J43" s="61">
        <v>454.89990200000011</v>
      </c>
    </row>
    <row r="44" spans="1:10" x14ac:dyDescent="0.25">
      <c r="A44">
        <v>43</v>
      </c>
      <c r="B44" s="61">
        <v>440.10009799999989</v>
      </c>
      <c r="C44" s="61">
        <v>441.70019500000035</v>
      </c>
      <c r="D44" s="61">
        <v>445</v>
      </c>
      <c r="E44" s="61">
        <v>442.70019500000035</v>
      </c>
      <c r="F44" s="61">
        <v>441.5</v>
      </c>
      <c r="G44" s="61">
        <v>597.5</v>
      </c>
      <c r="H44" s="61">
        <v>793</v>
      </c>
      <c r="I44" s="61">
        <v>700.70019500000035</v>
      </c>
      <c r="J44" s="61">
        <v>913.5</v>
      </c>
    </row>
    <row r="45" spans="1:10" x14ac:dyDescent="0.25">
      <c r="A45">
        <v>44</v>
      </c>
      <c r="B45" s="61">
        <v>443.20019500000035</v>
      </c>
      <c r="C45" s="61">
        <v>440.5</v>
      </c>
      <c r="D45" s="61">
        <v>444.5</v>
      </c>
      <c r="E45" s="61">
        <v>298.5</v>
      </c>
      <c r="F45" s="61">
        <v>717.79980499999965</v>
      </c>
      <c r="G45" s="61">
        <v>567.70019500000035</v>
      </c>
      <c r="H45" s="61">
        <v>641.29980499999965</v>
      </c>
      <c r="I45" s="61">
        <v>437.29980499999965</v>
      </c>
      <c r="J45" s="61">
        <v>836.10009799999989</v>
      </c>
    </row>
    <row r="46" spans="1:10" x14ac:dyDescent="0.25">
      <c r="A46">
        <v>45</v>
      </c>
      <c r="B46" s="61">
        <v>0</v>
      </c>
      <c r="C46" s="61">
        <v>440.5</v>
      </c>
      <c r="D46" s="61">
        <v>504.60009799999989</v>
      </c>
      <c r="E46" s="61">
        <v>440.20019500000035</v>
      </c>
      <c r="F46" s="61">
        <v>274.60009799999989</v>
      </c>
      <c r="G46" s="61">
        <v>444.20019500000035</v>
      </c>
      <c r="H46" s="61">
        <v>296.29980499999965</v>
      </c>
      <c r="I46" s="61">
        <v>656.60009799999989</v>
      </c>
      <c r="J46" s="61">
        <v>454.89990200000011</v>
      </c>
    </row>
    <row r="47" spans="1:10" x14ac:dyDescent="0.25">
      <c r="A47">
        <v>46</v>
      </c>
      <c r="B47" s="61">
        <v>443.20019500000035</v>
      </c>
      <c r="C47" s="61">
        <v>441</v>
      </c>
      <c r="D47" s="61">
        <v>855.20019500000035</v>
      </c>
      <c r="E47" s="61">
        <v>443.29980499999965</v>
      </c>
      <c r="F47" s="61">
        <v>443.10009799999989</v>
      </c>
      <c r="G47" s="61">
        <v>456.39990200000011</v>
      </c>
      <c r="H47" s="61">
        <v>704.20019500000035</v>
      </c>
      <c r="I47" s="61">
        <v>437.39990200000011</v>
      </c>
      <c r="J47" s="61">
        <v>585.5</v>
      </c>
    </row>
    <row r="48" spans="1:10" x14ac:dyDescent="0.25">
      <c r="A48">
        <v>47</v>
      </c>
      <c r="B48" s="61">
        <v>64.899902000000111</v>
      </c>
      <c r="C48" s="61">
        <v>442</v>
      </c>
      <c r="D48" s="61">
        <v>609.20019500000035</v>
      </c>
      <c r="E48" s="61">
        <v>320.89990200000011</v>
      </c>
      <c r="F48" s="61">
        <v>443.79980499999965</v>
      </c>
      <c r="G48" s="61">
        <v>443.29980499999965</v>
      </c>
      <c r="H48" s="61">
        <v>442.5</v>
      </c>
      <c r="I48" s="61">
        <v>701.60009799999989</v>
      </c>
      <c r="J48" s="61">
        <v>841.79980499999965</v>
      </c>
    </row>
    <row r="49" spans="1:10" x14ac:dyDescent="0.25">
      <c r="A49">
        <v>48</v>
      </c>
      <c r="B49" s="61">
        <v>333.89990200000011</v>
      </c>
      <c r="C49" s="61">
        <v>442</v>
      </c>
      <c r="D49" s="61">
        <v>733</v>
      </c>
      <c r="E49" s="61">
        <v>440.20019500000035</v>
      </c>
      <c r="F49" s="61">
        <v>443.5</v>
      </c>
      <c r="G49" s="61">
        <v>443.29980499999965</v>
      </c>
      <c r="H49" s="61">
        <v>932.5</v>
      </c>
      <c r="I49" s="61">
        <v>337.60009799999989</v>
      </c>
      <c r="J49" s="61">
        <v>740.70019500000035</v>
      </c>
    </row>
    <row r="50" spans="1:10" x14ac:dyDescent="0.25">
      <c r="A50">
        <v>49</v>
      </c>
      <c r="B50" s="61">
        <v>783.79980499999965</v>
      </c>
      <c r="C50" s="61">
        <v>454.5</v>
      </c>
      <c r="D50" s="61">
        <v>465.29980499999965</v>
      </c>
      <c r="E50" s="61">
        <v>440.20019500000035</v>
      </c>
      <c r="F50" s="61">
        <v>442.89990200000011</v>
      </c>
      <c r="G50" s="61">
        <v>690.39990200000011</v>
      </c>
      <c r="H50" s="61">
        <v>447.60009799999989</v>
      </c>
      <c r="I50" s="61">
        <v>483.5</v>
      </c>
      <c r="J50" s="61">
        <v>454.89990200000011</v>
      </c>
    </row>
    <row r="51" spans="1:10" x14ac:dyDescent="0.25">
      <c r="A51">
        <v>50</v>
      </c>
      <c r="B51" s="61">
        <v>397.20019500000035</v>
      </c>
      <c r="C51" s="61">
        <v>270.79980499999965</v>
      </c>
      <c r="D51" s="61">
        <v>658.60009799999989</v>
      </c>
      <c r="E51" s="61">
        <v>286.10009799999989</v>
      </c>
      <c r="F51" s="61">
        <v>289</v>
      </c>
      <c r="G51" s="61">
        <v>658.79980499999965</v>
      </c>
      <c r="H51" s="61">
        <v>409.29980499999965</v>
      </c>
      <c r="I51" s="61">
        <v>673.60009799999989</v>
      </c>
      <c r="J51" s="61">
        <v>454.89990200000011</v>
      </c>
    </row>
    <row r="52" spans="1:10" x14ac:dyDescent="0.25">
      <c r="A52">
        <v>51</v>
      </c>
      <c r="B52" s="61">
        <v>443.29980499999965</v>
      </c>
      <c r="C52" s="61">
        <v>442.10009799999989</v>
      </c>
      <c r="D52" s="61">
        <v>469.70019500000035</v>
      </c>
      <c r="E52" s="61">
        <v>301</v>
      </c>
      <c r="F52" s="61">
        <v>443.70019500000035</v>
      </c>
      <c r="G52" s="61">
        <v>442.79980499999965</v>
      </c>
      <c r="H52" s="61">
        <v>533.79980499999965</v>
      </c>
      <c r="I52" s="61">
        <v>669.79980499999965</v>
      </c>
      <c r="J52" s="61">
        <v>780.89990200000011</v>
      </c>
    </row>
    <row r="53" spans="1:10" x14ac:dyDescent="0.25">
      <c r="A53">
        <v>52</v>
      </c>
      <c r="B53" s="61">
        <v>443.29980499999965</v>
      </c>
      <c r="C53" s="61">
        <v>757.70019500000035</v>
      </c>
      <c r="D53" s="61">
        <v>443.70019500000035</v>
      </c>
      <c r="E53" s="61">
        <v>371.60009799999989</v>
      </c>
      <c r="F53" s="61">
        <v>444.10009799999989</v>
      </c>
      <c r="G53" s="61">
        <v>700.89990200000011</v>
      </c>
      <c r="H53" s="61">
        <v>438.70019500000035</v>
      </c>
      <c r="I53" s="61">
        <v>715.39990200000011</v>
      </c>
      <c r="J53" s="61">
        <v>388.79980499999965</v>
      </c>
    </row>
    <row r="54" spans="1:10" x14ac:dyDescent="0.25">
      <c r="A54">
        <v>53</v>
      </c>
      <c r="B54" s="61">
        <v>443.29980499999965</v>
      </c>
      <c r="C54" s="61">
        <v>442.10009799999989</v>
      </c>
      <c r="D54" s="61">
        <v>441.79980499999965</v>
      </c>
      <c r="E54" s="61">
        <v>492.10009799999989</v>
      </c>
      <c r="F54" s="61">
        <v>646.29980499999965</v>
      </c>
      <c r="G54" s="61">
        <v>441.29980499999965</v>
      </c>
      <c r="H54" s="61">
        <v>440.70019500000035</v>
      </c>
      <c r="I54" s="61">
        <v>641.5</v>
      </c>
      <c r="J54" s="61">
        <v>388.79980499999965</v>
      </c>
    </row>
    <row r="55" spans="1:10" x14ac:dyDescent="0.25">
      <c r="A55">
        <v>54</v>
      </c>
      <c r="B55" s="61">
        <v>443.10009799999989</v>
      </c>
      <c r="C55" s="61">
        <v>722</v>
      </c>
      <c r="D55" s="61">
        <v>418.89990200000011</v>
      </c>
      <c r="E55" s="61">
        <v>374.10009799999989</v>
      </c>
      <c r="F55" s="61">
        <v>395.20019500000035</v>
      </c>
      <c r="G55" s="61">
        <v>544.79980499999965</v>
      </c>
      <c r="H55" s="61">
        <v>336.29980499999965</v>
      </c>
      <c r="I55" s="61">
        <v>437</v>
      </c>
      <c r="J55" s="61">
        <v>730.60009799999989</v>
      </c>
    </row>
    <row r="56" spans="1:10" x14ac:dyDescent="0.25">
      <c r="A56">
        <v>55</v>
      </c>
      <c r="B56" s="61">
        <v>817.79980499999965</v>
      </c>
      <c r="C56" s="61">
        <v>442.70019500000035</v>
      </c>
      <c r="D56" s="61">
        <v>443.29980499999965</v>
      </c>
      <c r="E56" s="61">
        <v>593.89990200000011</v>
      </c>
      <c r="F56" s="61">
        <v>566.10009799999989</v>
      </c>
      <c r="G56" s="61">
        <v>715.39990200000011</v>
      </c>
      <c r="H56" s="61">
        <v>530.20019500000035</v>
      </c>
      <c r="I56" s="61">
        <v>436.39990200000011</v>
      </c>
      <c r="J56" s="61">
        <v>388.10009799999989</v>
      </c>
    </row>
    <row r="57" spans="1:10" x14ac:dyDescent="0.25">
      <c r="A57">
        <v>56</v>
      </c>
      <c r="B57" s="61">
        <v>566.20019500000035</v>
      </c>
      <c r="C57" s="61">
        <v>497.39990200000011</v>
      </c>
      <c r="D57" s="61">
        <v>406</v>
      </c>
      <c r="E57" s="61">
        <v>498.10009799999989</v>
      </c>
      <c r="F57" s="61">
        <v>444.79980499999965</v>
      </c>
      <c r="G57" s="61">
        <v>438.60009799999989</v>
      </c>
      <c r="H57" s="61">
        <v>337.79980499999965</v>
      </c>
      <c r="I57" s="61">
        <v>540.89990200000011</v>
      </c>
      <c r="J57" s="61">
        <v>388.10009799999989</v>
      </c>
    </row>
    <row r="58" spans="1:10" x14ac:dyDescent="0.25">
      <c r="A58">
        <v>57</v>
      </c>
      <c r="B58" s="61">
        <v>440</v>
      </c>
      <c r="C58" s="61">
        <v>275.60009799999989</v>
      </c>
      <c r="D58" s="61">
        <v>440.5</v>
      </c>
      <c r="E58" s="61">
        <v>249.60009799999989</v>
      </c>
      <c r="F58" s="61">
        <v>444.20019500000035</v>
      </c>
      <c r="G58" s="61">
        <v>638.60009799999989</v>
      </c>
      <c r="H58" s="61">
        <v>511.89990200000011</v>
      </c>
      <c r="I58" s="61">
        <v>441</v>
      </c>
      <c r="J58" s="61">
        <v>745.70019500000035</v>
      </c>
    </row>
    <row r="59" spans="1:10" x14ac:dyDescent="0.25">
      <c r="A59">
        <v>58</v>
      </c>
      <c r="B59" s="61">
        <v>442.70019500000035</v>
      </c>
      <c r="C59" s="61">
        <v>146.29980499999965</v>
      </c>
      <c r="D59" s="61">
        <v>444.10009799999989</v>
      </c>
      <c r="E59" s="61">
        <v>434.60009799999989</v>
      </c>
      <c r="F59" s="61">
        <v>443.10009799999989</v>
      </c>
      <c r="G59" s="61">
        <v>439.39990200000011</v>
      </c>
      <c r="H59" s="61">
        <v>441.89990200000011</v>
      </c>
      <c r="I59" s="61">
        <v>447.79980499999965</v>
      </c>
      <c r="J59" s="61">
        <v>677.29980499999965</v>
      </c>
    </row>
    <row r="60" spans="1:10" x14ac:dyDescent="0.25">
      <c r="A60">
        <v>59</v>
      </c>
      <c r="B60" s="61">
        <v>398</v>
      </c>
      <c r="C60" s="61">
        <v>440.20019500000035</v>
      </c>
      <c r="D60" s="61">
        <v>569.79980499999965</v>
      </c>
      <c r="E60" s="61">
        <v>233.39990200000011</v>
      </c>
      <c r="F60" s="61">
        <v>443.10009799999989</v>
      </c>
      <c r="G60" s="61">
        <v>439.20019500000035</v>
      </c>
      <c r="H60" s="61">
        <v>442.20019500000035</v>
      </c>
      <c r="I60" s="61">
        <v>827.20019500000035</v>
      </c>
      <c r="J60" s="61">
        <v>793.39990200000011</v>
      </c>
    </row>
    <row r="61" spans="1:10" x14ac:dyDescent="0.25">
      <c r="A61">
        <v>60</v>
      </c>
      <c r="B61" s="61">
        <v>439.60009799999989</v>
      </c>
      <c r="C61" s="61">
        <v>440.20019500000035</v>
      </c>
      <c r="D61" s="61">
        <v>269.20019500000035</v>
      </c>
      <c r="E61" s="61">
        <v>206.29980499999965</v>
      </c>
      <c r="F61" s="61">
        <v>635.10009799999989</v>
      </c>
      <c r="G61" s="61">
        <v>501.60009799999989</v>
      </c>
      <c r="H61" s="61">
        <v>441.79980499999965</v>
      </c>
      <c r="I61" s="61">
        <v>813.20019500000035</v>
      </c>
      <c r="J61" s="61">
        <v>702.20019500000035</v>
      </c>
    </row>
    <row r="62" spans="1:10" x14ac:dyDescent="0.25">
      <c r="A62">
        <v>61</v>
      </c>
      <c r="B62" s="61">
        <v>442.70019500000035</v>
      </c>
      <c r="C62" s="61">
        <v>491.79980499999965</v>
      </c>
      <c r="D62" s="61">
        <v>441.39990200000011</v>
      </c>
      <c r="E62" s="61">
        <v>440.20019500000035</v>
      </c>
      <c r="F62" s="61">
        <v>443.70019500000035</v>
      </c>
      <c r="G62" s="61">
        <v>439.29980499999965</v>
      </c>
      <c r="H62" s="61">
        <v>443</v>
      </c>
      <c r="I62" s="61">
        <v>709.10009799999989</v>
      </c>
      <c r="J62" s="61">
        <v>637.20019500000035</v>
      </c>
    </row>
    <row r="63" spans="1:10" x14ac:dyDescent="0.25">
      <c r="A63">
        <v>62</v>
      </c>
      <c r="B63" s="61">
        <v>479.20019500000035</v>
      </c>
      <c r="C63" s="61">
        <v>629</v>
      </c>
      <c r="D63" s="61">
        <v>614</v>
      </c>
      <c r="E63" s="61">
        <v>439.70019500000035</v>
      </c>
      <c r="F63" s="61">
        <v>629.79980499999965</v>
      </c>
      <c r="G63" s="61">
        <v>599</v>
      </c>
      <c r="H63" s="61">
        <v>443.29980499999965</v>
      </c>
      <c r="I63" s="61">
        <v>390.20019500000035</v>
      </c>
      <c r="J63" s="61">
        <v>856</v>
      </c>
    </row>
    <row r="64" spans="1:10" x14ac:dyDescent="0.25">
      <c r="A64">
        <v>63</v>
      </c>
      <c r="B64" s="61">
        <v>520.89990200000011</v>
      </c>
      <c r="C64" s="61">
        <v>442.5</v>
      </c>
      <c r="D64" s="61">
        <v>603</v>
      </c>
      <c r="E64" s="61">
        <v>545</v>
      </c>
      <c r="F64" s="61">
        <v>230.20019500000035</v>
      </c>
      <c r="G64" s="61">
        <v>786.89990200000011</v>
      </c>
      <c r="H64" s="61">
        <v>424.39990200000011</v>
      </c>
      <c r="I64" s="61">
        <v>437</v>
      </c>
      <c r="J64" s="61">
        <v>654.29980499999965</v>
      </c>
    </row>
    <row r="65" spans="1:10" x14ac:dyDescent="0.25">
      <c r="A65">
        <v>64</v>
      </c>
      <c r="B65" s="61">
        <v>512.29980499999965</v>
      </c>
      <c r="C65" s="61">
        <v>508.29980499999965</v>
      </c>
      <c r="D65" s="61">
        <v>484</v>
      </c>
      <c r="E65" s="61">
        <v>439.70019500000035</v>
      </c>
      <c r="F65" s="61">
        <v>640.20019500000035</v>
      </c>
      <c r="G65" s="61">
        <v>924.70019500000035</v>
      </c>
      <c r="H65" s="61">
        <v>444.5</v>
      </c>
      <c r="I65" s="61">
        <v>474.79980499999965</v>
      </c>
      <c r="J65" s="61">
        <v>737.5</v>
      </c>
    </row>
    <row r="66" spans="1:10" x14ac:dyDescent="0.25">
      <c r="A66">
        <v>65</v>
      </c>
      <c r="B66" s="61">
        <v>102.39990200000011</v>
      </c>
      <c r="C66" s="61">
        <v>522.70019500000035</v>
      </c>
      <c r="D66" s="61">
        <v>450.79980499999965</v>
      </c>
      <c r="E66" s="61">
        <v>439.70019500000035</v>
      </c>
      <c r="F66" s="61">
        <v>547.89990200000011</v>
      </c>
      <c r="G66" s="61">
        <v>869.60009799999989</v>
      </c>
      <c r="H66" s="61">
        <v>450.39990200000011</v>
      </c>
      <c r="I66" s="61">
        <v>491.79980499999965</v>
      </c>
      <c r="J66" s="61">
        <v>463.70019500000035</v>
      </c>
    </row>
    <row r="67" spans="1:10" x14ac:dyDescent="0.25">
      <c r="A67">
        <v>66</v>
      </c>
      <c r="B67" s="61">
        <v>439.70019500000035</v>
      </c>
      <c r="C67" s="61">
        <v>476.10009799999989</v>
      </c>
      <c r="D67" s="61">
        <v>488.79980499999965</v>
      </c>
      <c r="E67" s="61">
        <v>658.10009799999989</v>
      </c>
      <c r="F67" s="61">
        <v>441.60009799999989</v>
      </c>
      <c r="G67" s="61">
        <v>821.89990200000011</v>
      </c>
      <c r="H67" s="61">
        <v>530.5</v>
      </c>
      <c r="I67" s="61">
        <v>437</v>
      </c>
      <c r="J67" s="61">
        <v>696.89990200000011</v>
      </c>
    </row>
    <row r="68" spans="1:10" x14ac:dyDescent="0.25">
      <c r="A68">
        <v>67</v>
      </c>
      <c r="B68" s="61">
        <v>425.70019500000035</v>
      </c>
      <c r="C68" s="61">
        <v>438</v>
      </c>
      <c r="D68" s="61">
        <v>827.89990200000011</v>
      </c>
      <c r="E68" s="61">
        <v>440.29980499999965</v>
      </c>
      <c r="F68" s="61">
        <v>719.39990200000011</v>
      </c>
      <c r="G68" s="61">
        <v>522</v>
      </c>
      <c r="H68" s="61">
        <v>450.70019500000035</v>
      </c>
      <c r="I68" s="61">
        <v>319.60009799999989</v>
      </c>
      <c r="J68" s="61">
        <v>387.20019500000035</v>
      </c>
    </row>
    <row r="69" spans="1:10" x14ac:dyDescent="0.25">
      <c r="A69">
        <v>68</v>
      </c>
      <c r="B69" s="61">
        <v>273.10009799999989</v>
      </c>
      <c r="C69" s="61">
        <v>175.60009799999989</v>
      </c>
      <c r="D69" s="61">
        <v>442.60009799999989</v>
      </c>
      <c r="E69" s="61">
        <v>440.29980499999965</v>
      </c>
      <c r="F69" s="61">
        <v>439.20019500000035</v>
      </c>
      <c r="G69" s="61">
        <v>577.60009799999989</v>
      </c>
      <c r="H69" s="61">
        <v>665</v>
      </c>
      <c r="I69" s="61">
        <v>436.39990200000011</v>
      </c>
      <c r="J69" s="61">
        <v>586.10009799999989</v>
      </c>
    </row>
    <row r="70" spans="1:10" x14ac:dyDescent="0.25">
      <c r="A70">
        <v>69</v>
      </c>
      <c r="B70" s="61">
        <v>440.10009799999989</v>
      </c>
      <c r="C70" s="61">
        <v>630.20019500000035</v>
      </c>
      <c r="D70" s="61">
        <v>836.20019500000035</v>
      </c>
      <c r="E70" s="61">
        <v>440.29980499999965</v>
      </c>
      <c r="F70" s="61">
        <v>439.20019500000035</v>
      </c>
      <c r="G70" s="61">
        <v>722.70019500000035</v>
      </c>
      <c r="H70" s="61">
        <v>445.29980499999965</v>
      </c>
      <c r="I70" s="61">
        <v>543.20019500000035</v>
      </c>
      <c r="J70" s="61">
        <v>589</v>
      </c>
    </row>
    <row r="71" spans="1:10" x14ac:dyDescent="0.25">
      <c r="A71">
        <v>70</v>
      </c>
      <c r="B71" s="61">
        <v>442.89990200000011</v>
      </c>
      <c r="C71" s="61">
        <v>407</v>
      </c>
      <c r="D71" s="61">
        <v>745.89990200000011</v>
      </c>
      <c r="E71" s="61">
        <v>437.20019500000035</v>
      </c>
      <c r="F71" s="61">
        <v>498.70019500000035</v>
      </c>
      <c r="G71" s="61">
        <v>756.89990200000011</v>
      </c>
      <c r="H71" s="61">
        <v>445.20019500000035</v>
      </c>
      <c r="I71" s="61">
        <v>475</v>
      </c>
      <c r="J71" s="61">
        <v>808.39990200000011</v>
      </c>
    </row>
    <row r="72" spans="1:10" x14ac:dyDescent="0.25">
      <c r="A72">
        <v>71</v>
      </c>
      <c r="B72" s="61">
        <v>439.60009799999989</v>
      </c>
      <c r="C72" s="61">
        <v>440.79980499999965</v>
      </c>
      <c r="D72" s="61">
        <v>634.20019500000035</v>
      </c>
      <c r="E72" s="61">
        <v>440.29980499999965</v>
      </c>
      <c r="F72" s="61">
        <v>314.70019500000035</v>
      </c>
      <c r="G72" s="61">
        <v>653.79980499999965</v>
      </c>
      <c r="H72" s="61">
        <v>383.60009799999989</v>
      </c>
      <c r="I72" s="61">
        <v>678.20019500000035</v>
      </c>
      <c r="J72" s="61">
        <v>783.20019500000035</v>
      </c>
    </row>
    <row r="73" spans="1:10" x14ac:dyDescent="0.25">
      <c r="A73">
        <v>72</v>
      </c>
      <c r="B73" s="61">
        <v>439.60009799999989</v>
      </c>
      <c r="C73" s="61">
        <v>440.20019500000035</v>
      </c>
      <c r="D73" s="61">
        <v>553.5</v>
      </c>
      <c r="E73" s="61">
        <v>677.89990200000011</v>
      </c>
      <c r="F73" s="61">
        <v>435.79980499999965</v>
      </c>
      <c r="G73" s="61">
        <v>437.39990200000011</v>
      </c>
      <c r="H73" s="61">
        <v>445.29980499999965</v>
      </c>
      <c r="I73" s="61">
        <v>607.10009799999989</v>
      </c>
      <c r="J73" s="61">
        <v>644.60009799999989</v>
      </c>
    </row>
    <row r="74" spans="1:10" x14ac:dyDescent="0.25">
      <c r="A74">
        <v>73</v>
      </c>
      <c r="B74" s="61">
        <v>744.79980499999965</v>
      </c>
      <c r="C74" s="61">
        <v>394.79980499999965</v>
      </c>
      <c r="D74" s="61">
        <v>443.79980499999965</v>
      </c>
      <c r="E74" s="61">
        <v>485.89990200000011</v>
      </c>
      <c r="F74" s="61">
        <v>1122.5</v>
      </c>
      <c r="G74" s="61">
        <v>1071.2998049999997</v>
      </c>
      <c r="H74" s="61">
        <v>441.70019500000035</v>
      </c>
      <c r="I74" s="61">
        <v>602.79980499999965</v>
      </c>
      <c r="J74" s="61">
        <v>375.39990200000011</v>
      </c>
    </row>
    <row r="75" spans="1:10" x14ac:dyDescent="0.25">
      <c r="A75">
        <v>74</v>
      </c>
      <c r="B75" s="61">
        <v>135.20019500000035</v>
      </c>
      <c r="C75" s="61">
        <v>440.20019500000035</v>
      </c>
      <c r="D75" s="61">
        <v>575.70019500000035</v>
      </c>
      <c r="E75" s="61">
        <v>351.70019500000035</v>
      </c>
      <c r="F75" s="61">
        <v>578.89990200000011</v>
      </c>
      <c r="G75" s="61">
        <v>437.70019500000035</v>
      </c>
      <c r="H75" s="61">
        <v>395.20019500000035</v>
      </c>
      <c r="I75" s="61">
        <v>401</v>
      </c>
      <c r="J75" s="61">
        <v>701.89990200000011</v>
      </c>
    </row>
    <row r="76" spans="1:10" x14ac:dyDescent="0.25">
      <c r="A76">
        <v>75</v>
      </c>
      <c r="B76" s="61">
        <v>441.70019500000035</v>
      </c>
      <c r="C76" s="61">
        <v>439.70019500000035</v>
      </c>
      <c r="D76" s="61">
        <v>1187.6000979999999</v>
      </c>
      <c r="E76" s="61">
        <v>318.29980499999965</v>
      </c>
      <c r="F76" s="61">
        <v>439.39990200000011</v>
      </c>
      <c r="G76" s="61">
        <v>447.39990200000011</v>
      </c>
      <c r="H76" s="61">
        <v>742.29980499999965</v>
      </c>
      <c r="I76" s="61">
        <v>436.39990200000011</v>
      </c>
      <c r="J76" s="61">
        <v>707.10009799999989</v>
      </c>
    </row>
    <row r="77" spans="1:10" x14ac:dyDescent="0.25">
      <c r="A77">
        <v>76</v>
      </c>
      <c r="B77" s="61">
        <v>314.10009799999989</v>
      </c>
      <c r="C77" s="61">
        <v>422.60009799999989</v>
      </c>
      <c r="D77" s="61">
        <v>447.79980499999965</v>
      </c>
      <c r="E77" s="61">
        <v>433</v>
      </c>
      <c r="F77" s="61">
        <v>440.29980499999965</v>
      </c>
      <c r="G77" s="61">
        <v>751.20019500000035</v>
      </c>
      <c r="H77" s="61">
        <v>698.10009799999989</v>
      </c>
      <c r="I77" s="61">
        <v>458.79980499999965</v>
      </c>
      <c r="J77" s="61">
        <v>807.89990200000011</v>
      </c>
    </row>
    <row r="78" spans="1:10" x14ac:dyDescent="0.25">
      <c r="A78">
        <v>77</v>
      </c>
      <c r="B78" s="61">
        <v>407.10009799999989</v>
      </c>
      <c r="C78" s="61">
        <v>439.70019500000035</v>
      </c>
      <c r="D78" s="61">
        <v>631.29980499999965</v>
      </c>
      <c r="E78" s="61">
        <v>559.89990200000011</v>
      </c>
      <c r="F78" s="61">
        <v>637.20019500000035</v>
      </c>
      <c r="G78" s="61">
        <v>956.60009799999989</v>
      </c>
      <c r="H78" s="61">
        <v>875.10009799999989</v>
      </c>
      <c r="I78" s="61">
        <v>618.89990200000011</v>
      </c>
      <c r="J78" s="61">
        <v>608.5</v>
      </c>
    </row>
    <row r="79" spans="1:10" x14ac:dyDescent="0.25">
      <c r="A79">
        <v>78</v>
      </c>
      <c r="B79" s="61">
        <v>440.5</v>
      </c>
      <c r="C79" s="61">
        <v>410.60009799999989</v>
      </c>
      <c r="D79" s="61">
        <v>445.79980499999965</v>
      </c>
      <c r="E79" s="61">
        <v>429.10009799999989</v>
      </c>
      <c r="F79" s="61">
        <v>633.89990200000011</v>
      </c>
      <c r="G79" s="61">
        <v>588.5</v>
      </c>
      <c r="H79" s="61">
        <v>366.39990200000011</v>
      </c>
      <c r="I79" s="61">
        <v>683.79980499999965</v>
      </c>
      <c r="J79" s="61">
        <v>380</v>
      </c>
    </row>
    <row r="80" spans="1:10" x14ac:dyDescent="0.25">
      <c r="A80">
        <v>79</v>
      </c>
      <c r="B80" s="61">
        <v>437.39990200000011</v>
      </c>
      <c r="C80" s="61">
        <v>631.39990200000011</v>
      </c>
      <c r="D80" s="61">
        <v>829</v>
      </c>
      <c r="E80" s="61">
        <v>439.39990200000011</v>
      </c>
      <c r="F80" s="61">
        <v>579.60009799999989</v>
      </c>
      <c r="G80" s="61">
        <v>542.60009799999989</v>
      </c>
      <c r="H80" s="61">
        <v>443.29980499999965</v>
      </c>
      <c r="I80" s="61">
        <v>436.20019500000035</v>
      </c>
      <c r="J80" s="61">
        <v>695.79980499999965</v>
      </c>
    </row>
    <row r="81" spans="1:10" x14ac:dyDescent="0.25">
      <c r="A81">
        <v>80</v>
      </c>
      <c r="B81" s="61">
        <v>168.5</v>
      </c>
      <c r="C81" s="61">
        <v>515.79980499999965</v>
      </c>
      <c r="D81" s="61">
        <v>444.20019500000035</v>
      </c>
      <c r="E81" s="61">
        <v>221.29980499999965</v>
      </c>
      <c r="F81" s="61">
        <v>442.60009799999989</v>
      </c>
      <c r="G81" s="61">
        <v>770.70019500000035</v>
      </c>
      <c r="H81" s="61">
        <v>443.29980499999965</v>
      </c>
      <c r="I81" s="61">
        <v>437.29980499999965</v>
      </c>
      <c r="J81" s="61">
        <v>653.89990200000011</v>
      </c>
    </row>
    <row r="82" spans="1:10" x14ac:dyDescent="0.25">
      <c r="A82">
        <v>81</v>
      </c>
      <c r="B82" s="61">
        <v>338.10009799999989</v>
      </c>
      <c r="C82" s="61">
        <v>437.20019500000035</v>
      </c>
      <c r="D82" s="61">
        <v>602.79980499999965</v>
      </c>
      <c r="E82" s="61">
        <v>434.60009799999989</v>
      </c>
      <c r="F82" s="61">
        <v>442.39990200000011</v>
      </c>
      <c r="G82" s="61">
        <v>768.10009799999989</v>
      </c>
      <c r="H82" s="61">
        <v>427.10009799999989</v>
      </c>
      <c r="I82" s="61">
        <v>560.20019500000035</v>
      </c>
      <c r="J82" s="61">
        <v>581.60009799999989</v>
      </c>
    </row>
    <row r="83" spans="1:10" x14ac:dyDescent="0.25">
      <c r="A83">
        <v>82</v>
      </c>
      <c r="B83" s="61">
        <v>441</v>
      </c>
      <c r="C83" s="61">
        <v>516.79980499999965</v>
      </c>
      <c r="D83" s="61">
        <v>626.10009799999989</v>
      </c>
      <c r="E83" s="61">
        <v>892.89990200000011</v>
      </c>
      <c r="F83" s="61">
        <v>493.89990200000011</v>
      </c>
      <c r="G83" s="61">
        <v>438.89990200000011</v>
      </c>
      <c r="H83" s="61">
        <v>485.29980499999965</v>
      </c>
      <c r="I83" s="61">
        <v>436.29980499999965</v>
      </c>
      <c r="J83" s="61">
        <v>635.70019500000035</v>
      </c>
    </row>
    <row r="84" spans="1:10" x14ac:dyDescent="0.25">
      <c r="A84">
        <v>83</v>
      </c>
      <c r="B84" s="61">
        <v>437.89990200000011</v>
      </c>
      <c r="C84" s="61">
        <v>437.20019500000035</v>
      </c>
      <c r="D84" s="61">
        <v>551.39990200000011</v>
      </c>
      <c r="E84" s="61">
        <v>434.60009799999989</v>
      </c>
      <c r="F84" s="61">
        <v>442.5</v>
      </c>
      <c r="G84" s="61">
        <v>437.39990200000011</v>
      </c>
      <c r="H84" s="61">
        <v>360.10009799999989</v>
      </c>
      <c r="I84" s="61">
        <v>723</v>
      </c>
      <c r="J84" s="61">
        <v>717.60009799999989</v>
      </c>
    </row>
    <row r="85" spans="1:10" x14ac:dyDescent="0.25">
      <c r="A85">
        <v>84</v>
      </c>
      <c r="B85" s="61">
        <v>438.89990200000011</v>
      </c>
      <c r="C85" s="61">
        <v>440.29980499999965</v>
      </c>
      <c r="D85" s="61">
        <v>443.89990200000011</v>
      </c>
      <c r="E85" s="61">
        <v>465.70019500000035</v>
      </c>
      <c r="F85" s="61">
        <v>443.5</v>
      </c>
      <c r="G85" s="61">
        <v>438.10009799999989</v>
      </c>
      <c r="H85" s="61">
        <v>547.20019500000035</v>
      </c>
      <c r="I85" s="61">
        <v>570.39990200000011</v>
      </c>
      <c r="J85" s="61">
        <v>387.79980499999965</v>
      </c>
    </row>
    <row r="86" spans="1:10" x14ac:dyDescent="0.25">
      <c r="A86">
        <v>85</v>
      </c>
      <c r="B86" s="61">
        <v>839.10009799999989</v>
      </c>
      <c r="C86" s="61">
        <v>439.10009799999989</v>
      </c>
      <c r="D86" s="61">
        <v>378.89990200000011</v>
      </c>
      <c r="E86" s="61">
        <v>842.5</v>
      </c>
      <c r="F86" s="61">
        <v>627.70019500000035</v>
      </c>
      <c r="G86" s="61">
        <v>707.70019500000035</v>
      </c>
      <c r="H86" s="61">
        <v>432</v>
      </c>
      <c r="I86" s="61">
        <v>492.29980499999965</v>
      </c>
      <c r="J86" s="61">
        <v>385.89990200000011</v>
      </c>
    </row>
    <row r="87" spans="1:10" x14ac:dyDescent="0.25">
      <c r="A87">
        <v>86</v>
      </c>
      <c r="B87" s="61">
        <v>438.89990200000011</v>
      </c>
      <c r="C87" s="61">
        <v>226.29980499999965</v>
      </c>
      <c r="D87" s="61">
        <v>444.29980499999965</v>
      </c>
      <c r="E87" s="61">
        <v>420.60009799999989</v>
      </c>
      <c r="F87" s="61">
        <v>442.70019500000035</v>
      </c>
      <c r="G87" s="61">
        <v>438.10009799999989</v>
      </c>
      <c r="H87" s="61">
        <v>598.20019500000035</v>
      </c>
      <c r="I87" s="61">
        <v>645.60009799999989</v>
      </c>
      <c r="J87" s="61">
        <v>473.39990200000011</v>
      </c>
    </row>
    <row r="88" spans="1:10" x14ac:dyDescent="0.25">
      <c r="A88">
        <v>87</v>
      </c>
      <c r="B88" s="61">
        <v>422</v>
      </c>
      <c r="C88" s="61">
        <v>432.60009799999989</v>
      </c>
      <c r="D88" s="61">
        <v>533.60009799999989</v>
      </c>
      <c r="E88" s="61">
        <v>464.39990200000011</v>
      </c>
      <c r="F88" s="61">
        <v>329.89990200000011</v>
      </c>
      <c r="G88" s="61">
        <v>495.29980499999965</v>
      </c>
      <c r="H88" s="61">
        <v>763.20019500000035</v>
      </c>
      <c r="I88" s="61">
        <v>637.29980499999965</v>
      </c>
      <c r="J88" s="61">
        <v>538.5</v>
      </c>
    </row>
    <row r="89" spans="1:10" x14ac:dyDescent="0.25">
      <c r="A89">
        <v>88</v>
      </c>
      <c r="B89" s="61">
        <v>442.10009799999989</v>
      </c>
      <c r="C89" s="61">
        <v>693.5</v>
      </c>
      <c r="D89" s="61">
        <v>517.5</v>
      </c>
      <c r="E89" s="61">
        <v>357.20019500000035</v>
      </c>
      <c r="F89" s="61">
        <v>396.10009799999989</v>
      </c>
      <c r="G89" s="61">
        <v>719.70019500000035</v>
      </c>
      <c r="H89" s="61">
        <v>442.20019500000035</v>
      </c>
      <c r="I89" s="61">
        <v>436</v>
      </c>
      <c r="J89" s="61">
        <v>578</v>
      </c>
    </row>
    <row r="90" spans="1:10" x14ac:dyDescent="0.25">
      <c r="A90">
        <v>89</v>
      </c>
      <c r="B90" s="61">
        <v>442.10009799999989</v>
      </c>
      <c r="C90" s="61">
        <v>530.89990200000011</v>
      </c>
      <c r="D90" s="61">
        <v>583.70019500000035</v>
      </c>
      <c r="E90" s="61">
        <v>340.29980499999965</v>
      </c>
      <c r="F90" s="61">
        <v>440.20019500000035</v>
      </c>
      <c r="G90" s="61">
        <v>615.60009799999989</v>
      </c>
      <c r="H90" s="61">
        <v>442.60009799999989</v>
      </c>
      <c r="I90" s="61">
        <v>362.10009799999989</v>
      </c>
      <c r="J90" s="61">
        <v>850</v>
      </c>
    </row>
    <row r="91" spans="1:10" x14ac:dyDescent="0.25">
      <c r="A91">
        <v>90</v>
      </c>
      <c r="B91" s="61">
        <v>442.10009799999989</v>
      </c>
      <c r="C91" s="61">
        <v>381.29980499999965</v>
      </c>
      <c r="D91" s="61">
        <v>456.70019500000035</v>
      </c>
      <c r="E91" s="61">
        <v>482.10009799999989</v>
      </c>
      <c r="F91" s="61">
        <v>507.39990200000011</v>
      </c>
      <c r="G91" s="61">
        <v>437.39990200000011</v>
      </c>
      <c r="H91" s="61">
        <v>437.79980499999965</v>
      </c>
      <c r="I91" s="61">
        <v>598.79980499999965</v>
      </c>
      <c r="J91" s="61">
        <v>1033.8999020000001</v>
      </c>
    </row>
    <row r="92" spans="1:10" x14ac:dyDescent="0.25">
      <c r="A92">
        <v>91</v>
      </c>
      <c r="B92" s="61">
        <v>684.89990200000011</v>
      </c>
      <c r="C92" s="61">
        <v>436.10009799999989</v>
      </c>
      <c r="D92" s="61">
        <v>604.10009799999989</v>
      </c>
      <c r="E92" s="61">
        <v>553.39990200000011</v>
      </c>
      <c r="F92" s="61">
        <v>440.70019500000035</v>
      </c>
      <c r="G92" s="61">
        <v>825</v>
      </c>
      <c r="H92" s="61">
        <v>316.60009799999989</v>
      </c>
      <c r="I92" s="61">
        <v>352.79980499999965</v>
      </c>
      <c r="J92" s="61">
        <v>999.89990200000011</v>
      </c>
    </row>
    <row r="93" spans="1:10" x14ac:dyDescent="0.25">
      <c r="A93">
        <v>92</v>
      </c>
      <c r="B93" s="61">
        <v>249</v>
      </c>
      <c r="C93" s="61">
        <v>439.39990200000011</v>
      </c>
      <c r="D93" s="61">
        <v>594.60009799999989</v>
      </c>
      <c r="E93" s="61">
        <v>445.5</v>
      </c>
      <c r="F93" s="61">
        <v>632.20019500000035</v>
      </c>
      <c r="G93" s="61">
        <v>543.79980499999965</v>
      </c>
      <c r="H93" s="61">
        <v>446.5</v>
      </c>
      <c r="I93" s="61">
        <v>701.79980499999965</v>
      </c>
      <c r="J93" s="61">
        <v>380.20019500000035</v>
      </c>
    </row>
    <row r="94" spans="1:10" x14ac:dyDescent="0.25">
      <c r="A94">
        <v>93</v>
      </c>
      <c r="B94" s="61">
        <v>240.20019500000035</v>
      </c>
      <c r="C94" s="61">
        <v>658.79980499999965</v>
      </c>
      <c r="D94" s="61">
        <v>439.29980499999965</v>
      </c>
      <c r="E94" s="61">
        <v>445.5</v>
      </c>
      <c r="F94" s="61">
        <v>441.20019500000035</v>
      </c>
      <c r="G94" s="61">
        <v>512.89990200000011</v>
      </c>
      <c r="H94" s="61">
        <v>534.79980499999965</v>
      </c>
      <c r="I94" s="61">
        <v>532.70019500000035</v>
      </c>
      <c r="J94" s="61">
        <v>636.29980499999965</v>
      </c>
    </row>
    <row r="95" spans="1:10" x14ac:dyDescent="0.25">
      <c r="A95">
        <v>94</v>
      </c>
      <c r="B95" s="61">
        <v>271.29980499999965</v>
      </c>
      <c r="C95" s="61">
        <v>911</v>
      </c>
      <c r="D95" s="61">
        <v>439.10009799999989</v>
      </c>
      <c r="E95" s="61">
        <v>1070.6000979999999</v>
      </c>
      <c r="F95" s="61">
        <v>396.10009799999989</v>
      </c>
      <c r="G95" s="61">
        <v>919</v>
      </c>
      <c r="H95" s="61">
        <v>594</v>
      </c>
      <c r="I95" s="61">
        <v>436.39990200000011</v>
      </c>
      <c r="J95" s="61">
        <v>696.20019500000035</v>
      </c>
    </row>
    <row r="96" spans="1:10" x14ac:dyDescent="0.25">
      <c r="A96">
        <v>95</v>
      </c>
      <c r="B96" s="61">
        <v>442.70019500000035</v>
      </c>
      <c r="C96" s="61">
        <v>435.29980499999965</v>
      </c>
      <c r="D96" s="61">
        <v>568.39990200000011</v>
      </c>
      <c r="E96" s="61">
        <v>636.20019500000035</v>
      </c>
      <c r="F96" s="61">
        <v>529.20019500000035</v>
      </c>
      <c r="G96" s="61">
        <v>655.5</v>
      </c>
      <c r="H96" s="61">
        <v>511</v>
      </c>
      <c r="I96" s="61">
        <v>576.29980499999965</v>
      </c>
      <c r="J96" s="61">
        <v>376.20019500000035</v>
      </c>
    </row>
    <row r="97" spans="1:10" x14ac:dyDescent="0.25">
      <c r="A97">
        <v>96</v>
      </c>
      <c r="B97" s="61">
        <v>436.5</v>
      </c>
      <c r="C97" s="61">
        <v>382.79980499999965</v>
      </c>
      <c r="D97" s="61">
        <v>572.89990200000011</v>
      </c>
      <c r="E97" s="61">
        <v>345.5</v>
      </c>
      <c r="F97" s="61">
        <v>546.20019500000035</v>
      </c>
      <c r="G97" s="61">
        <v>693.5</v>
      </c>
      <c r="H97" s="61">
        <v>424.60009799999989</v>
      </c>
      <c r="I97" s="61">
        <v>437.20019500000035</v>
      </c>
      <c r="J97" s="61">
        <v>731.89990200000011</v>
      </c>
    </row>
    <row r="98" spans="1:10" x14ac:dyDescent="0.25">
      <c r="A98">
        <v>97</v>
      </c>
      <c r="B98" s="61">
        <v>166.29980499999965</v>
      </c>
      <c r="C98" s="61">
        <v>450.29980499999965</v>
      </c>
      <c r="D98" s="61">
        <v>330.89990200000011</v>
      </c>
      <c r="E98" s="61">
        <v>444.5</v>
      </c>
      <c r="F98" s="61">
        <v>441.70019500000035</v>
      </c>
      <c r="G98" s="61">
        <v>560.29980499999965</v>
      </c>
      <c r="H98" s="61">
        <v>438.60009799999989</v>
      </c>
      <c r="I98" s="61">
        <v>868.20019500000035</v>
      </c>
      <c r="J98" s="61">
        <v>450.60009799999989</v>
      </c>
    </row>
    <row r="99" spans="1:10" x14ac:dyDescent="0.25">
      <c r="A99">
        <v>98</v>
      </c>
      <c r="B99" s="61">
        <v>152.29980499999965</v>
      </c>
      <c r="C99" s="61">
        <v>403.70019500000035</v>
      </c>
      <c r="D99" s="61">
        <v>1037.3999020000001</v>
      </c>
      <c r="E99" s="61">
        <v>465.20019500000035</v>
      </c>
      <c r="F99" s="61">
        <v>650.10009799999989</v>
      </c>
      <c r="G99" s="61">
        <v>654.20019500000035</v>
      </c>
      <c r="H99" s="61">
        <v>477</v>
      </c>
      <c r="I99" s="61">
        <v>388.5</v>
      </c>
      <c r="J99" s="61">
        <v>424.70019500000035</v>
      </c>
    </row>
    <row r="100" spans="1:10" x14ac:dyDescent="0.25">
      <c r="A100">
        <v>99</v>
      </c>
      <c r="B100" s="61">
        <v>675.39990200000011</v>
      </c>
      <c r="C100" s="61">
        <v>508.60009799999989</v>
      </c>
      <c r="D100" s="61">
        <v>440.89990200000011</v>
      </c>
      <c r="E100" s="61">
        <v>420.89990200000011</v>
      </c>
      <c r="F100" s="61">
        <v>493</v>
      </c>
      <c r="G100" s="61">
        <v>436.39990200000011</v>
      </c>
      <c r="H100" s="61">
        <v>444.10009799999989</v>
      </c>
      <c r="I100" s="61">
        <v>672.29980499999965</v>
      </c>
      <c r="J100" s="61">
        <v>741.5</v>
      </c>
    </row>
    <row r="101" spans="1:10" x14ac:dyDescent="0.25">
      <c r="A101">
        <v>100</v>
      </c>
      <c r="B101" s="61">
        <v>719</v>
      </c>
      <c r="C101" s="61">
        <v>440</v>
      </c>
      <c r="D101" s="61">
        <v>442.60009799999989</v>
      </c>
      <c r="E101" s="61">
        <v>420.89990200000011</v>
      </c>
      <c r="F101" s="61">
        <v>778.29980499999965</v>
      </c>
      <c r="G101" s="61">
        <v>436.39990200000011</v>
      </c>
      <c r="H101" s="61">
        <v>456.29980499999965</v>
      </c>
      <c r="I101" s="61">
        <v>568.29980499999965</v>
      </c>
      <c r="J101" s="61">
        <v>635.29980499999965</v>
      </c>
    </row>
    <row r="102" spans="1:10" x14ac:dyDescent="0.25">
      <c r="A102" t="s">
        <v>687</v>
      </c>
      <c r="B102" s="61">
        <f>AVERAGE(B2:B101)</f>
        <v>427.16201660000007</v>
      </c>
      <c r="C102" s="61">
        <f t="shared" ref="C102:J102" si="0">AVERAGE(C2:C101)</f>
        <v>460.80100589000017</v>
      </c>
      <c r="D102" s="61">
        <f t="shared" si="0"/>
        <v>544.76400877000003</v>
      </c>
      <c r="E102" s="61">
        <f t="shared" si="0"/>
        <v>448.47103025999996</v>
      </c>
      <c r="F102" s="61">
        <f t="shared" si="0"/>
        <v>498.8740136399997</v>
      </c>
      <c r="G102" s="61">
        <f t="shared" si="0"/>
        <v>599.26699215999986</v>
      </c>
      <c r="H102" s="61">
        <f t="shared" si="0"/>
        <v>498.45000488000028</v>
      </c>
      <c r="I102" s="61">
        <f t="shared" si="0"/>
        <v>547.25499027000012</v>
      </c>
      <c r="J102" s="61">
        <f t="shared" si="0"/>
        <v>623.66498039999988</v>
      </c>
    </row>
    <row r="103" spans="1:10" x14ac:dyDescent="0.25">
      <c r="A103" t="s">
        <v>688</v>
      </c>
      <c r="B103">
        <f>_xlfn.STDEV.P(B2:B101)</f>
        <v>154.32133647429379</v>
      </c>
      <c r="C103">
        <f t="shared" ref="C103:J103" si="1">_xlfn.STDEV.P(C2:C101)</f>
        <v>114.7529871586883</v>
      </c>
      <c r="D103">
        <f t="shared" si="1"/>
        <v>159.32392088301901</v>
      </c>
      <c r="E103">
        <f t="shared" si="1"/>
        <v>150.09837279522495</v>
      </c>
      <c r="F103">
        <f t="shared" si="1"/>
        <v>151.77963435323741</v>
      </c>
      <c r="G103">
        <f t="shared" si="1"/>
        <v>174.99648365386781</v>
      </c>
      <c r="H103">
        <f t="shared" si="1"/>
        <v>136.37695978335961</v>
      </c>
      <c r="I103">
        <f t="shared" si="1"/>
        <v>144.94854797647776</v>
      </c>
      <c r="J103">
        <f t="shared" si="1"/>
        <v>161.68892891417894</v>
      </c>
    </row>
    <row r="109" spans="1:10" x14ac:dyDescent="0.25">
      <c r="C109" t="s">
        <v>1</v>
      </c>
      <c r="E109">
        <v>10</v>
      </c>
      <c r="F109">
        <v>20</v>
      </c>
      <c r="G109">
        <v>50</v>
      </c>
    </row>
    <row r="110" spans="1:10" x14ac:dyDescent="0.25">
      <c r="C110" t="s">
        <v>7</v>
      </c>
      <c r="D110">
        <v>10</v>
      </c>
      <c r="E110" s="61">
        <f>B102</f>
        <v>427.16201660000007</v>
      </c>
      <c r="F110" s="61">
        <f>C102</f>
        <v>460.80100589000017</v>
      </c>
      <c r="G110" s="61">
        <f>D102</f>
        <v>544.76400877000003</v>
      </c>
    </row>
    <row r="111" spans="1:10" x14ac:dyDescent="0.25">
      <c r="D111">
        <v>20</v>
      </c>
      <c r="E111" s="61">
        <f>E102</f>
        <v>448.47103025999996</v>
      </c>
      <c r="F111" s="61">
        <f>F102</f>
        <v>498.8740136399997</v>
      </c>
      <c r="G111" s="61">
        <f>G102</f>
        <v>599.26699215999986</v>
      </c>
    </row>
    <row r="112" spans="1:10" x14ac:dyDescent="0.25">
      <c r="D112">
        <v>50</v>
      </c>
      <c r="E112" s="61">
        <f>H102</f>
        <v>498.45000488000028</v>
      </c>
      <c r="F112" s="61">
        <f>I102</f>
        <v>547.25499027000012</v>
      </c>
      <c r="G112" s="61">
        <f>J102</f>
        <v>623.66498039999988</v>
      </c>
    </row>
    <row r="129" spans="13:17" x14ac:dyDescent="0.25">
      <c r="M129" s="63"/>
      <c r="N129" s="64" t="s">
        <v>1</v>
      </c>
      <c r="O129" s="130">
        <v>10</v>
      </c>
      <c r="P129" s="130">
        <v>20</v>
      </c>
      <c r="Q129" s="130">
        <v>50</v>
      </c>
    </row>
    <row r="130" spans="13:17" x14ac:dyDescent="0.25">
      <c r="M130" s="65" t="s">
        <v>7</v>
      </c>
      <c r="N130" s="66"/>
      <c r="O130" s="130"/>
      <c r="P130" s="130"/>
      <c r="Q130" s="130"/>
    </row>
    <row r="131" spans="13:17" x14ac:dyDescent="0.25">
      <c r="M131" s="145">
        <v>10</v>
      </c>
      <c r="N131" s="145"/>
      <c r="O131" s="68">
        <v>427.16201660000007</v>
      </c>
      <c r="P131" s="68">
        <v>460.80100589000017</v>
      </c>
      <c r="Q131" s="68">
        <v>544.76400877000003</v>
      </c>
    </row>
    <row r="132" spans="13:17" x14ac:dyDescent="0.25">
      <c r="M132" s="130">
        <v>20</v>
      </c>
      <c r="N132" s="130"/>
      <c r="O132" s="67">
        <v>448.47103025999996</v>
      </c>
      <c r="P132" s="67">
        <v>498.8740136399997</v>
      </c>
      <c r="Q132" s="67">
        <v>599.26699215999986</v>
      </c>
    </row>
    <row r="133" spans="13:17" x14ac:dyDescent="0.25">
      <c r="M133" s="145">
        <v>50</v>
      </c>
      <c r="N133" s="145"/>
      <c r="O133" s="68">
        <v>498.45000488000028</v>
      </c>
      <c r="P133" s="68">
        <v>547.25499027000012</v>
      </c>
      <c r="Q133" s="68">
        <v>623.66498039999988</v>
      </c>
    </row>
  </sheetData>
  <mergeCells count="6">
    <mergeCell ref="M133:N133"/>
    <mergeCell ref="O129:O130"/>
    <mergeCell ref="P129:P130"/>
    <mergeCell ref="Q129:Q130"/>
    <mergeCell ref="M131:N131"/>
    <mergeCell ref="M132:N13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8"/>
  <sheetViews>
    <sheetView topLeftCell="A106" workbookViewId="0">
      <selection activeCell="O134" sqref="O134:S138"/>
    </sheetView>
  </sheetViews>
  <sheetFormatPr defaultRowHeight="15" x14ac:dyDescent="0.25"/>
  <cols>
    <col min="1" max="1" width="11.140625" bestFit="1" customWidth="1"/>
    <col min="2" max="3" width="12.140625" bestFit="1" customWidth="1"/>
    <col min="4" max="4" width="11.140625" bestFit="1" customWidth="1"/>
    <col min="5" max="6" width="12.140625" bestFit="1" customWidth="1"/>
    <col min="7" max="8" width="11.140625" bestFit="1" customWidth="1"/>
    <col min="9" max="9" width="12.140625" bestFit="1" customWidth="1"/>
    <col min="10" max="10" width="10.140625" bestFit="1" customWidth="1"/>
    <col min="15" max="16" width="6.7109375" customWidth="1"/>
    <col min="17" max="19" width="10" customWidth="1"/>
  </cols>
  <sheetData>
    <row r="1" spans="1:10" x14ac:dyDescent="0.25">
      <c r="A1" t="s">
        <v>0</v>
      </c>
      <c r="B1" t="s">
        <v>693</v>
      </c>
      <c r="C1" t="s">
        <v>718</v>
      </c>
      <c r="D1" t="s">
        <v>719</v>
      </c>
      <c r="E1" t="s">
        <v>720</v>
      </c>
      <c r="F1" t="s">
        <v>721</v>
      </c>
      <c r="G1" t="s">
        <v>722</v>
      </c>
      <c r="H1" t="s">
        <v>723</v>
      </c>
      <c r="I1" t="s">
        <v>724</v>
      </c>
      <c r="J1" t="s">
        <v>725</v>
      </c>
    </row>
    <row r="2" spans="1:10" x14ac:dyDescent="0.25">
      <c r="A2">
        <v>1</v>
      </c>
      <c r="B2" s="61">
        <v>365.10009799999989</v>
      </c>
      <c r="C2" s="61">
        <v>395.5</v>
      </c>
      <c r="D2" s="61">
        <v>355</v>
      </c>
      <c r="E2" s="61">
        <v>395.5</v>
      </c>
      <c r="F2" s="61">
        <v>343.60009799999989</v>
      </c>
      <c r="G2" s="61">
        <v>381</v>
      </c>
      <c r="H2" s="61">
        <v>375.89990200000011</v>
      </c>
      <c r="I2" s="61">
        <v>395.5</v>
      </c>
      <c r="J2">
        <v>251</v>
      </c>
    </row>
    <row r="3" spans="1:10" x14ac:dyDescent="0.25">
      <c r="A3">
        <v>2</v>
      </c>
      <c r="B3" s="61">
        <v>395.5</v>
      </c>
      <c r="C3" s="61">
        <v>248.29980499999965</v>
      </c>
      <c r="D3" s="61">
        <v>395.5</v>
      </c>
      <c r="E3" s="61">
        <v>395.5</v>
      </c>
      <c r="F3" s="61">
        <v>296</v>
      </c>
      <c r="G3" s="61">
        <v>686.60009799999989</v>
      </c>
      <c r="H3" s="61">
        <v>395.5</v>
      </c>
      <c r="I3" s="61">
        <v>365.79980499999965</v>
      </c>
      <c r="J3">
        <v>441.39990200000011</v>
      </c>
    </row>
    <row r="4" spans="1:10" x14ac:dyDescent="0.25">
      <c r="A4">
        <v>3</v>
      </c>
      <c r="B4" s="61">
        <v>375.10009799999989</v>
      </c>
      <c r="C4" s="61">
        <v>367.5</v>
      </c>
      <c r="D4" s="61">
        <v>395.5</v>
      </c>
      <c r="E4" s="61">
        <v>395.5</v>
      </c>
      <c r="F4" s="61">
        <v>370.5</v>
      </c>
      <c r="G4" s="61">
        <v>395.5</v>
      </c>
      <c r="H4" s="61">
        <v>370.60009799999989</v>
      </c>
      <c r="I4" s="61">
        <v>395.5</v>
      </c>
      <c r="J4">
        <v>395.5</v>
      </c>
    </row>
    <row r="5" spans="1:10" x14ac:dyDescent="0.25">
      <c r="A5">
        <v>4</v>
      </c>
      <c r="B5" s="61">
        <v>421.20019500000035</v>
      </c>
      <c r="C5" s="61">
        <v>584</v>
      </c>
      <c r="D5" s="61">
        <v>395.5</v>
      </c>
      <c r="E5" s="61">
        <v>395.5</v>
      </c>
      <c r="F5" s="61">
        <v>432.20019500000035</v>
      </c>
      <c r="G5" s="61">
        <v>504.70019500000035</v>
      </c>
      <c r="H5" s="61">
        <v>617.79980499999965</v>
      </c>
      <c r="I5" s="61">
        <v>418.39990200000011</v>
      </c>
      <c r="J5">
        <v>618.39990200000011</v>
      </c>
    </row>
    <row r="6" spans="1:10" x14ac:dyDescent="0.25">
      <c r="A6">
        <v>5</v>
      </c>
      <c r="B6" s="61">
        <v>395.5</v>
      </c>
      <c r="C6" s="61">
        <v>395.5</v>
      </c>
      <c r="D6" s="61">
        <v>411.89990200000011</v>
      </c>
      <c r="E6" s="61">
        <v>395.5</v>
      </c>
      <c r="F6" s="61">
        <v>395.5</v>
      </c>
      <c r="G6" s="61">
        <v>395.5</v>
      </c>
      <c r="H6" s="61">
        <v>169.20019500000035</v>
      </c>
      <c r="I6" s="61">
        <v>442.10009799999989</v>
      </c>
      <c r="J6">
        <v>516.79980499999965</v>
      </c>
    </row>
    <row r="7" spans="1:10" x14ac:dyDescent="0.25">
      <c r="A7">
        <v>6</v>
      </c>
      <c r="B7" s="61">
        <v>395.5</v>
      </c>
      <c r="C7" s="61">
        <v>550</v>
      </c>
      <c r="D7" s="61">
        <v>537.10009799999989</v>
      </c>
      <c r="E7" s="61">
        <v>378</v>
      </c>
      <c r="F7" s="61">
        <v>259.29980499999965</v>
      </c>
      <c r="G7" s="61">
        <v>395.5</v>
      </c>
      <c r="H7" s="61">
        <v>256.79980499999965</v>
      </c>
      <c r="I7" s="61">
        <v>395.5</v>
      </c>
      <c r="J7">
        <v>807</v>
      </c>
    </row>
    <row r="8" spans="1:10" x14ac:dyDescent="0.25">
      <c r="A8">
        <v>7</v>
      </c>
      <c r="B8" s="61">
        <v>395.5</v>
      </c>
      <c r="C8" s="61">
        <v>229.39990200000011</v>
      </c>
      <c r="D8" s="61">
        <v>534.60009799999989</v>
      </c>
      <c r="E8" s="61">
        <v>397.89990200000011</v>
      </c>
      <c r="F8" s="61">
        <v>395.5</v>
      </c>
      <c r="G8" s="61">
        <v>395.5</v>
      </c>
      <c r="H8" s="61">
        <v>395.5</v>
      </c>
      <c r="I8" s="61">
        <v>496</v>
      </c>
      <c r="J8">
        <v>395.5</v>
      </c>
    </row>
    <row r="9" spans="1:10" x14ac:dyDescent="0.25">
      <c r="A9">
        <v>8</v>
      </c>
      <c r="B9" s="61">
        <v>395.5</v>
      </c>
      <c r="C9" s="61">
        <v>208.79980499999965</v>
      </c>
      <c r="D9" s="61">
        <v>395.5</v>
      </c>
      <c r="E9" s="61">
        <v>395.5</v>
      </c>
      <c r="F9" s="61">
        <v>400.60009799999989</v>
      </c>
      <c r="G9" s="61">
        <v>387.10009799999989</v>
      </c>
      <c r="H9" s="61">
        <v>737.5</v>
      </c>
      <c r="I9" s="61">
        <v>426.79980499999965</v>
      </c>
      <c r="J9">
        <v>395.5</v>
      </c>
    </row>
    <row r="10" spans="1:10" x14ac:dyDescent="0.25">
      <c r="A10">
        <v>9</v>
      </c>
      <c r="B10" s="61">
        <v>525.89990200000011</v>
      </c>
      <c r="C10" s="61">
        <v>504.10009799999989</v>
      </c>
      <c r="D10" s="61">
        <v>700.60009799999989</v>
      </c>
      <c r="E10" s="61">
        <v>507.29980499999965</v>
      </c>
      <c r="F10" s="61">
        <v>197.10009799999989</v>
      </c>
      <c r="G10" s="61">
        <v>395.5</v>
      </c>
      <c r="H10" s="61">
        <v>416.79980499999965</v>
      </c>
      <c r="I10" s="61">
        <v>867.20019500000035</v>
      </c>
      <c r="J10">
        <v>466.89990200000011</v>
      </c>
    </row>
    <row r="11" spans="1:10" x14ac:dyDescent="0.25">
      <c r="A11">
        <v>10</v>
      </c>
      <c r="B11" s="61">
        <v>513.5</v>
      </c>
      <c r="C11" s="61">
        <v>395.5</v>
      </c>
      <c r="D11" s="61">
        <v>265.10009799999989</v>
      </c>
      <c r="E11" s="61">
        <v>395.5</v>
      </c>
      <c r="F11" s="61">
        <v>496.29980499999965</v>
      </c>
      <c r="G11" s="61">
        <v>395.5</v>
      </c>
      <c r="H11" s="61">
        <v>395.5</v>
      </c>
      <c r="I11" s="61">
        <v>395.5</v>
      </c>
      <c r="J11">
        <v>395.5</v>
      </c>
    </row>
    <row r="12" spans="1:10" x14ac:dyDescent="0.25">
      <c r="A12">
        <v>11</v>
      </c>
      <c r="B12" s="61">
        <v>439.20019500000035</v>
      </c>
      <c r="C12" s="61">
        <v>395.5</v>
      </c>
      <c r="D12" s="61">
        <v>556.79980499999965</v>
      </c>
      <c r="E12" s="61">
        <v>395.5</v>
      </c>
      <c r="F12" s="61">
        <v>556.60009799999989</v>
      </c>
      <c r="G12" s="61">
        <v>395.5</v>
      </c>
      <c r="H12" s="61">
        <v>395.5</v>
      </c>
      <c r="I12" s="61">
        <v>395.5</v>
      </c>
      <c r="J12">
        <v>503.5</v>
      </c>
    </row>
    <row r="13" spans="1:10" x14ac:dyDescent="0.25">
      <c r="A13">
        <v>12</v>
      </c>
      <c r="B13" s="61">
        <v>644.29980499999965</v>
      </c>
      <c r="C13" s="61">
        <v>395.5</v>
      </c>
      <c r="D13" s="61">
        <v>623.39990200000011</v>
      </c>
      <c r="E13" s="61">
        <v>395.5</v>
      </c>
      <c r="F13" s="61">
        <v>395.5</v>
      </c>
      <c r="G13" s="61">
        <v>532</v>
      </c>
      <c r="H13" s="61">
        <v>444.89990200000011</v>
      </c>
      <c r="I13" s="61">
        <v>395.5</v>
      </c>
      <c r="J13">
        <v>598.5</v>
      </c>
    </row>
    <row r="14" spans="1:10" x14ac:dyDescent="0.25">
      <c r="A14">
        <v>13</v>
      </c>
      <c r="B14" s="61">
        <v>55.5</v>
      </c>
      <c r="C14" s="61">
        <v>441.5</v>
      </c>
      <c r="D14" s="61">
        <v>419.10009799999989</v>
      </c>
      <c r="E14" s="61">
        <v>395.5</v>
      </c>
      <c r="F14" s="61">
        <v>395.5</v>
      </c>
      <c r="G14" s="61">
        <v>530.5</v>
      </c>
      <c r="H14" s="61">
        <v>612</v>
      </c>
      <c r="I14" s="61">
        <v>397.20019500000035</v>
      </c>
      <c r="J14">
        <v>802.29980499999965</v>
      </c>
    </row>
    <row r="15" spans="1:10" x14ac:dyDescent="0.25">
      <c r="A15">
        <v>14</v>
      </c>
      <c r="B15" s="61">
        <v>395.5</v>
      </c>
      <c r="C15" s="61">
        <v>395.5</v>
      </c>
      <c r="D15" s="61">
        <v>469.29980499999965</v>
      </c>
      <c r="E15" s="61">
        <v>395.5</v>
      </c>
      <c r="F15" s="61">
        <v>395.5</v>
      </c>
      <c r="G15" s="61">
        <v>541.20019500000035</v>
      </c>
      <c r="H15" s="61">
        <v>395.5</v>
      </c>
      <c r="I15" s="61">
        <v>486.10009799999989</v>
      </c>
      <c r="J15">
        <v>689.39990200000011</v>
      </c>
    </row>
    <row r="16" spans="1:10" x14ac:dyDescent="0.25">
      <c r="A16">
        <v>15</v>
      </c>
      <c r="B16" s="61">
        <v>395.5</v>
      </c>
      <c r="C16" s="61">
        <v>643.60009799999989</v>
      </c>
      <c r="D16" s="61">
        <v>395.5</v>
      </c>
      <c r="E16" s="61">
        <v>371.60009799999989</v>
      </c>
      <c r="F16" s="61">
        <v>395.5</v>
      </c>
      <c r="G16" s="61">
        <v>395.5</v>
      </c>
      <c r="H16" s="61">
        <v>417.29980499999965</v>
      </c>
      <c r="I16" s="61">
        <v>395.5</v>
      </c>
      <c r="J16">
        <v>538</v>
      </c>
    </row>
    <row r="17" spans="1:10" x14ac:dyDescent="0.25">
      <c r="A17">
        <v>16</v>
      </c>
      <c r="B17" s="61">
        <v>280.60009799999989</v>
      </c>
      <c r="C17" s="61">
        <v>329.89990200000011</v>
      </c>
      <c r="D17" s="61">
        <v>720.89990200000011</v>
      </c>
      <c r="E17" s="61">
        <v>496</v>
      </c>
      <c r="F17" s="61">
        <v>345.5</v>
      </c>
      <c r="G17" s="61">
        <v>395.5</v>
      </c>
      <c r="H17" s="61">
        <v>442.79980499999965</v>
      </c>
      <c r="I17" s="61">
        <v>387.60009799999989</v>
      </c>
      <c r="J17">
        <v>395.5</v>
      </c>
    </row>
    <row r="18" spans="1:10" x14ac:dyDescent="0.25">
      <c r="A18">
        <v>17</v>
      </c>
      <c r="B18" s="61">
        <v>395.5</v>
      </c>
      <c r="C18" s="61">
        <v>395.5</v>
      </c>
      <c r="D18" s="61">
        <v>395.5</v>
      </c>
      <c r="E18" s="61">
        <v>65.200195000000349</v>
      </c>
      <c r="F18" s="61">
        <v>456</v>
      </c>
      <c r="G18" s="61">
        <v>640.70019500000035</v>
      </c>
      <c r="H18" s="61">
        <v>718.5</v>
      </c>
      <c r="I18" s="61">
        <v>565.5</v>
      </c>
      <c r="J18">
        <v>395.5</v>
      </c>
    </row>
    <row r="19" spans="1:10" x14ac:dyDescent="0.25">
      <c r="A19">
        <v>18</v>
      </c>
      <c r="B19" s="61">
        <v>395.5</v>
      </c>
      <c r="C19" s="61">
        <v>448.79980499999965</v>
      </c>
      <c r="D19" s="61">
        <v>395.5</v>
      </c>
      <c r="E19" s="61">
        <v>395.5</v>
      </c>
      <c r="F19" s="61">
        <v>735.89990200000011</v>
      </c>
      <c r="G19" s="61">
        <v>395.5</v>
      </c>
      <c r="H19" s="61">
        <v>422.70019500000035</v>
      </c>
      <c r="I19" s="61">
        <v>435.70019500000035</v>
      </c>
      <c r="J19">
        <v>641.89990200000011</v>
      </c>
    </row>
    <row r="20" spans="1:10" x14ac:dyDescent="0.25">
      <c r="A20">
        <v>19</v>
      </c>
      <c r="B20" s="61">
        <v>395.5</v>
      </c>
      <c r="C20" s="61">
        <v>633.5</v>
      </c>
      <c r="D20" s="61">
        <v>681.5</v>
      </c>
      <c r="E20" s="61">
        <v>859.79980499999965</v>
      </c>
      <c r="F20" s="61">
        <v>360.79980499999965</v>
      </c>
      <c r="G20" s="61">
        <v>439</v>
      </c>
      <c r="H20" s="61">
        <v>395.5</v>
      </c>
      <c r="I20" s="61">
        <v>579.10009799999989</v>
      </c>
      <c r="J20">
        <v>361.89990200000011</v>
      </c>
    </row>
    <row r="21" spans="1:10" x14ac:dyDescent="0.25">
      <c r="A21">
        <v>20</v>
      </c>
      <c r="B21" s="61">
        <v>395.5</v>
      </c>
      <c r="C21" s="61">
        <v>438.29980499999965</v>
      </c>
      <c r="D21" s="61">
        <v>554.5</v>
      </c>
      <c r="E21" s="61">
        <v>529.20019500000035</v>
      </c>
      <c r="F21" s="61">
        <v>395.5</v>
      </c>
      <c r="G21" s="61">
        <v>318.39990200000011</v>
      </c>
      <c r="H21" s="61">
        <v>467.39990200000011</v>
      </c>
      <c r="I21" s="61">
        <v>395.5</v>
      </c>
      <c r="J21">
        <v>395.5</v>
      </c>
    </row>
    <row r="22" spans="1:10" x14ac:dyDescent="0.25">
      <c r="A22">
        <v>21</v>
      </c>
      <c r="B22" s="61">
        <v>403.79980499999965</v>
      </c>
      <c r="C22" s="61">
        <v>395.5</v>
      </c>
      <c r="D22" s="61">
        <v>364</v>
      </c>
      <c r="E22" s="61">
        <v>543.70019500000035</v>
      </c>
      <c r="F22" s="61">
        <v>395.5</v>
      </c>
      <c r="G22" s="61">
        <v>463.70019500000035</v>
      </c>
      <c r="H22" s="61">
        <v>834.79980499999965</v>
      </c>
      <c r="I22" s="61">
        <v>508.20019500000035</v>
      </c>
      <c r="J22">
        <v>579.60009799999989</v>
      </c>
    </row>
    <row r="23" spans="1:10" x14ac:dyDescent="0.25">
      <c r="A23">
        <v>22</v>
      </c>
      <c r="B23" s="61">
        <v>395.5</v>
      </c>
      <c r="C23" s="61">
        <v>466.79980499999965</v>
      </c>
      <c r="D23" s="61">
        <v>347.89990200000011</v>
      </c>
      <c r="E23" s="61">
        <v>395.5</v>
      </c>
      <c r="F23" s="61">
        <v>395.5</v>
      </c>
      <c r="G23" s="61">
        <v>395.5</v>
      </c>
      <c r="H23" s="61">
        <v>539.39990200000011</v>
      </c>
      <c r="I23" s="61">
        <v>265.5</v>
      </c>
      <c r="J23">
        <v>721.89990200000011</v>
      </c>
    </row>
    <row r="24" spans="1:10" x14ac:dyDescent="0.25">
      <c r="A24">
        <v>23</v>
      </c>
      <c r="B24" s="61">
        <v>257.89990200000011</v>
      </c>
      <c r="C24" s="61">
        <v>531.10009799999989</v>
      </c>
      <c r="D24" s="61">
        <v>417.10009799999989</v>
      </c>
      <c r="E24" s="61">
        <v>421.29980499999965</v>
      </c>
      <c r="F24" s="61">
        <v>425.29980499999965</v>
      </c>
      <c r="G24" s="61">
        <v>665.70019500000035</v>
      </c>
      <c r="H24" s="61">
        <v>572.29980499999965</v>
      </c>
      <c r="I24" s="61">
        <v>395.5</v>
      </c>
      <c r="J24">
        <v>448.60009799999989</v>
      </c>
    </row>
    <row r="25" spans="1:10" x14ac:dyDescent="0.25">
      <c r="A25">
        <v>24</v>
      </c>
      <c r="B25" s="61">
        <v>548.60009799999989</v>
      </c>
      <c r="C25" s="61">
        <v>678.29980499999965</v>
      </c>
      <c r="D25" s="61">
        <v>395.5</v>
      </c>
      <c r="E25" s="61">
        <v>227</v>
      </c>
      <c r="F25" s="61">
        <v>371.5</v>
      </c>
      <c r="G25" s="61">
        <v>395.5</v>
      </c>
      <c r="H25" s="61">
        <v>492.60009799999989</v>
      </c>
      <c r="I25" s="61">
        <v>443.5</v>
      </c>
      <c r="J25">
        <v>430.89990200000011</v>
      </c>
    </row>
    <row r="26" spans="1:10" x14ac:dyDescent="0.25">
      <c r="A26">
        <v>25</v>
      </c>
      <c r="B26" s="61">
        <v>376.10009799999989</v>
      </c>
      <c r="C26" s="61">
        <v>277.89990200000011</v>
      </c>
      <c r="D26" s="61">
        <v>513.10009799999989</v>
      </c>
      <c r="E26" s="61">
        <v>395.5</v>
      </c>
      <c r="F26" s="61">
        <v>395.5</v>
      </c>
      <c r="G26" s="61">
        <v>411.39990200000011</v>
      </c>
      <c r="H26" s="61">
        <v>342</v>
      </c>
      <c r="I26" s="61">
        <v>576.70019500000035</v>
      </c>
      <c r="J26">
        <v>656.70019500000035</v>
      </c>
    </row>
    <row r="27" spans="1:10" x14ac:dyDescent="0.25">
      <c r="A27">
        <v>26</v>
      </c>
      <c r="B27" s="61">
        <v>395.5</v>
      </c>
      <c r="C27" s="61">
        <v>395.5</v>
      </c>
      <c r="D27" s="61">
        <v>749.10009799999989</v>
      </c>
      <c r="E27" s="61">
        <v>326</v>
      </c>
      <c r="F27" s="61">
        <v>498.60009799999989</v>
      </c>
      <c r="G27" s="61">
        <v>424.5</v>
      </c>
      <c r="H27" s="61">
        <v>395.5</v>
      </c>
      <c r="I27" s="61">
        <v>571.79980499999965</v>
      </c>
      <c r="J27">
        <v>572.79980499999965</v>
      </c>
    </row>
    <row r="28" spans="1:10" x14ac:dyDescent="0.25">
      <c r="A28">
        <v>27</v>
      </c>
      <c r="B28" s="61">
        <v>569.5</v>
      </c>
      <c r="C28" s="61">
        <v>395.5</v>
      </c>
      <c r="D28" s="61">
        <v>430.5</v>
      </c>
      <c r="E28" s="61">
        <v>214.79980499999965</v>
      </c>
      <c r="F28" s="61">
        <v>311.20019500000035</v>
      </c>
      <c r="G28" s="61">
        <v>400.5</v>
      </c>
      <c r="H28" s="61">
        <v>383.70019500000035</v>
      </c>
      <c r="I28" s="61">
        <v>493.79980499999965</v>
      </c>
      <c r="J28">
        <v>559.5</v>
      </c>
    </row>
    <row r="29" spans="1:10" x14ac:dyDescent="0.25">
      <c r="A29">
        <v>28</v>
      </c>
      <c r="B29" s="61">
        <v>362.5</v>
      </c>
      <c r="C29" s="61">
        <v>399.29980499999965</v>
      </c>
      <c r="D29" s="61">
        <v>827</v>
      </c>
      <c r="E29" s="61">
        <v>395.5</v>
      </c>
      <c r="F29" s="61">
        <v>424.10009799999989</v>
      </c>
      <c r="G29" s="61">
        <v>370.89990200000011</v>
      </c>
      <c r="H29" s="61">
        <v>395.5</v>
      </c>
      <c r="I29" s="61">
        <v>395.5</v>
      </c>
      <c r="J29">
        <v>433.20019500000035</v>
      </c>
    </row>
    <row r="30" spans="1:10" x14ac:dyDescent="0.25">
      <c r="A30">
        <v>29</v>
      </c>
      <c r="B30" s="61">
        <v>409.29980499999965</v>
      </c>
      <c r="C30" s="61">
        <v>395.5</v>
      </c>
      <c r="D30" s="61">
        <v>395.5</v>
      </c>
      <c r="E30" s="61">
        <v>291.39990200000011</v>
      </c>
      <c r="F30" s="61">
        <v>395.5</v>
      </c>
      <c r="G30" s="61">
        <v>697.39990200000011</v>
      </c>
      <c r="H30" s="61">
        <v>648.60009799999989</v>
      </c>
      <c r="I30" s="61">
        <v>395.5</v>
      </c>
      <c r="J30">
        <v>553.89990200000011</v>
      </c>
    </row>
    <row r="31" spans="1:10" x14ac:dyDescent="0.25">
      <c r="A31">
        <v>30</v>
      </c>
      <c r="B31" s="61">
        <v>313.10009799999989</v>
      </c>
      <c r="C31" s="61">
        <v>658.39990200000011</v>
      </c>
      <c r="D31" s="61">
        <v>536.70019500000035</v>
      </c>
      <c r="E31" s="61">
        <v>463.89990200000011</v>
      </c>
      <c r="F31" s="61">
        <v>467.39990200000011</v>
      </c>
      <c r="G31" s="61">
        <v>326.10009799999989</v>
      </c>
      <c r="H31" s="61">
        <v>395.5</v>
      </c>
      <c r="I31" s="61">
        <v>338.20019500000035</v>
      </c>
      <c r="J31">
        <v>502.29980499999965</v>
      </c>
    </row>
    <row r="32" spans="1:10" x14ac:dyDescent="0.25">
      <c r="A32">
        <v>31</v>
      </c>
      <c r="B32" s="61">
        <v>591.10009799999989</v>
      </c>
      <c r="C32" s="61">
        <v>395.5</v>
      </c>
      <c r="D32" s="61">
        <v>395.5</v>
      </c>
      <c r="E32" s="61">
        <v>612</v>
      </c>
      <c r="F32" s="61">
        <v>362.5</v>
      </c>
      <c r="G32" s="61">
        <v>433.89990200000011</v>
      </c>
      <c r="H32" s="61">
        <v>447.10009799999989</v>
      </c>
      <c r="I32" s="61">
        <v>457</v>
      </c>
      <c r="J32">
        <v>395.5</v>
      </c>
    </row>
    <row r="33" spans="1:10" x14ac:dyDescent="0.25">
      <c r="A33">
        <v>32</v>
      </c>
      <c r="B33" s="61">
        <v>462.60009799999989</v>
      </c>
      <c r="C33" s="61">
        <v>395.5</v>
      </c>
      <c r="D33" s="61">
        <v>679.29980499999965</v>
      </c>
      <c r="E33" s="61">
        <v>535.89990200000011</v>
      </c>
      <c r="F33" s="61">
        <v>395.5</v>
      </c>
      <c r="G33" s="61">
        <v>395.5</v>
      </c>
      <c r="H33" s="61">
        <v>395.5</v>
      </c>
      <c r="I33" s="61">
        <v>395.5</v>
      </c>
      <c r="J33">
        <v>408.60009799999989</v>
      </c>
    </row>
    <row r="34" spans="1:10" x14ac:dyDescent="0.25">
      <c r="A34">
        <v>33</v>
      </c>
      <c r="B34" s="61">
        <v>101.29980499999965</v>
      </c>
      <c r="C34" s="61">
        <v>326.20019500000035</v>
      </c>
      <c r="D34" s="61">
        <v>273.89990200000011</v>
      </c>
      <c r="E34" s="61">
        <v>395.5</v>
      </c>
      <c r="F34" s="61">
        <v>395.5</v>
      </c>
      <c r="G34" s="61">
        <v>565.20019500000035</v>
      </c>
      <c r="H34" s="61">
        <v>739.20019500000035</v>
      </c>
      <c r="I34" s="61">
        <v>366.60009799999989</v>
      </c>
      <c r="J34">
        <v>505.79980499999965</v>
      </c>
    </row>
    <row r="35" spans="1:10" x14ac:dyDescent="0.25">
      <c r="A35">
        <v>34</v>
      </c>
      <c r="B35" s="61">
        <v>395.5</v>
      </c>
      <c r="C35" s="61">
        <v>362.60009799999989</v>
      </c>
      <c r="D35" s="61">
        <v>366.10009799999989</v>
      </c>
      <c r="E35" s="61">
        <v>320.5</v>
      </c>
      <c r="F35" s="61">
        <v>381.89990200000011</v>
      </c>
      <c r="G35" s="61">
        <v>429.70019500000035</v>
      </c>
      <c r="H35" s="61">
        <v>513.29980499999965</v>
      </c>
      <c r="I35" s="61">
        <v>390</v>
      </c>
      <c r="J35">
        <v>395.5</v>
      </c>
    </row>
    <row r="36" spans="1:10" x14ac:dyDescent="0.25">
      <c r="A36">
        <v>35</v>
      </c>
      <c r="B36" s="61">
        <v>388.70019500000035</v>
      </c>
      <c r="C36" s="61">
        <v>451</v>
      </c>
      <c r="D36" s="61">
        <v>468.60009799999989</v>
      </c>
      <c r="E36" s="61">
        <v>395.5</v>
      </c>
      <c r="F36" s="61">
        <v>536.70019500000035</v>
      </c>
      <c r="G36" s="61">
        <v>395.5</v>
      </c>
      <c r="H36" s="61">
        <v>525.39990200000011</v>
      </c>
      <c r="I36" s="61">
        <v>399.29980499999965</v>
      </c>
      <c r="J36">
        <v>273.70019500000035</v>
      </c>
    </row>
    <row r="37" spans="1:10" x14ac:dyDescent="0.25">
      <c r="A37">
        <v>36</v>
      </c>
      <c r="B37" s="61">
        <v>139.10009799999989</v>
      </c>
      <c r="C37" s="61">
        <v>395.5</v>
      </c>
      <c r="D37" s="61">
        <v>501.29980499999965</v>
      </c>
      <c r="E37" s="61">
        <v>395.5</v>
      </c>
      <c r="F37" s="61">
        <v>395.5</v>
      </c>
      <c r="G37" s="61">
        <v>558.39990200000011</v>
      </c>
      <c r="H37" s="61">
        <v>254</v>
      </c>
      <c r="I37" s="61">
        <v>311.70019500000035</v>
      </c>
      <c r="J37">
        <v>395.5</v>
      </c>
    </row>
    <row r="38" spans="1:10" x14ac:dyDescent="0.25">
      <c r="A38">
        <v>37</v>
      </c>
      <c r="B38" s="61">
        <v>474.5</v>
      </c>
      <c r="C38" s="61">
        <v>395.5</v>
      </c>
      <c r="D38" s="61">
        <v>611.79980499999965</v>
      </c>
      <c r="E38" s="61">
        <v>395.5</v>
      </c>
      <c r="F38" s="61">
        <v>579.10009799999989</v>
      </c>
      <c r="G38" s="61">
        <v>467.60009799999989</v>
      </c>
      <c r="H38" s="61">
        <v>397.89990200000011</v>
      </c>
      <c r="I38" s="61">
        <v>268.70019500000035</v>
      </c>
      <c r="J38">
        <v>661.20019500000035</v>
      </c>
    </row>
    <row r="39" spans="1:10" x14ac:dyDescent="0.25">
      <c r="A39">
        <v>38</v>
      </c>
      <c r="B39" s="61">
        <v>272.60009799999989</v>
      </c>
      <c r="C39" s="61">
        <v>399.60009799999989</v>
      </c>
      <c r="D39" s="61">
        <v>395.5</v>
      </c>
      <c r="E39" s="61">
        <v>395.5</v>
      </c>
      <c r="F39" s="61">
        <v>307.10009799999989</v>
      </c>
      <c r="G39" s="61">
        <v>716.39990200000011</v>
      </c>
      <c r="H39" s="61">
        <v>395.5</v>
      </c>
      <c r="I39" s="61">
        <v>395.5</v>
      </c>
      <c r="J39">
        <v>395.5</v>
      </c>
    </row>
    <row r="40" spans="1:10" x14ac:dyDescent="0.25">
      <c r="A40">
        <v>39</v>
      </c>
      <c r="B40" s="61">
        <v>395.5</v>
      </c>
      <c r="C40" s="61">
        <v>452.5</v>
      </c>
      <c r="D40" s="61">
        <v>395.5</v>
      </c>
      <c r="E40" s="61">
        <v>499.5</v>
      </c>
      <c r="F40" s="61">
        <v>513.70019500000035</v>
      </c>
      <c r="G40" s="61">
        <v>508.20019500000035</v>
      </c>
      <c r="H40" s="61">
        <v>304.29980499999965</v>
      </c>
      <c r="I40" s="61">
        <v>626.29980499999965</v>
      </c>
      <c r="J40">
        <v>380.89990200000011</v>
      </c>
    </row>
    <row r="41" spans="1:10" x14ac:dyDescent="0.25">
      <c r="A41">
        <v>40</v>
      </c>
      <c r="B41" s="61">
        <v>395.5</v>
      </c>
      <c r="C41" s="61">
        <v>395.5</v>
      </c>
      <c r="D41" s="61">
        <v>719.20019500000035</v>
      </c>
      <c r="E41" s="61">
        <v>395.5</v>
      </c>
      <c r="F41" s="61">
        <v>395.5</v>
      </c>
      <c r="G41" s="61">
        <v>323.70019500000035</v>
      </c>
      <c r="H41" s="61">
        <v>501</v>
      </c>
      <c r="I41" s="61">
        <v>395.5</v>
      </c>
      <c r="J41">
        <v>327.39990200000011</v>
      </c>
    </row>
    <row r="42" spans="1:10" x14ac:dyDescent="0.25">
      <c r="A42">
        <v>41</v>
      </c>
      <c r="B42" s="61">
        <v>537.29980499999965</v>
      </c>
      <c r="C42" s="61">
        <v>448.10009799999989</v>
      </c>
      <c r="D42" s="61">
        <v>395.5</v>
      </c>
      <c r="E42" s="61">
        <v>901.10009799999989</v>
      </c>
      <c r="F42" s="61">
        <v>469.5</v>
      </c>
      <c r="G42" s="61">
        <v>395.5</v>
      </c>
      <c r="H42" s="61">
        <v>638.79980499999965</v>
      </c>
      <c r="I42" s="61">
        <v>314.20019500000035</v>
      </c>
      <c r="J42">
        <v>431.10009799999989</v>
      </c>
    </row>
    <row r="43" spans="1:10" x14ac:dyDescent="0.25">
      <c r="A43">
        <v>42</v>
      </c>
      <c r="B43" s="61">
        <v>471.10009799999989</v>
      </c>
      <c r="C43" s="61">
        <v>496</v>
      </c>
      <c r="D43" s="61">
        <v>533.70019500000035</v>
      </c>
      <c r="E43" s="61">
        <v>399.89990200000011</v>
      </c>
      <c r="F43" s="61">
        <v>501.60009799999989</v>
      </c>
      <c r="G43" s="61">
        <v>868.39990200000011</v>
      </c>
      <c r="H43" s="61">
        <v>506.79980499999965</v>
      </c>
      <c r="I43" s="61">
        <v>214.10009799999989</v>
      </c>
      <c r="J43">
        <v>395.5</v>
      </c>
    </row>
    <row r="44" spans="1:10" x14ac:dyDescent="0.25">
      <c r="A44">
        <v>43</v>
      </c>
      <c r="B44" s="61">
        <v>658.39990200000011</v>
      </c>
      <c r="C44" s="61">
        <v>801.89990200000011</v>
      </c>
      <c r="D44" s="61">
        <v>307.20019500000035</v>
      </c>
      <c r="E44" s="61">
        <v>356.70019500000035</v>
      </c>
      <c r="F44" s="61">
        <v>395.5</v>
      </c>
      <c r="G44" s="61">
        <v>200.5</v>
      </c>
      <c r="H44" s="61">
        <v>395.5</v>
      </c>
      <c r="I44" s="61">
        <v>331.60009799999989</v>
      </c>
      <c r="J44">
        <v>395.5</v>
      </c>
    </row>
    <row r="45" spans="1:10" x14ac:dyDescent="0.25">
      <c r="A45">
        <v>44</v>
      </c>
      <c r="B45" s="61">
        <v>395.5</v>
      </c>
      <c r="C45" s="61">
        <v>513.39990200000011</v>
      </c>
      <c r="D45" s="61">
        <v>430.70019500000035</v>
      </c>
      <c r="E45" s="61">
        <v>395.5</v>
      </c>
      <c r="F45" s="61">
        <v>449.10009799999989</v>
      </c>
      <c r="G45" s="61">
        <v>469.20019500000035</v>
      </c>
      <c r="H45" s="61">
        <v>680.60009799999989</v>
      </c>
      <c r="I45" s="61">
        <v>500.29980499999965</v>
      </c>
      <c r="J45">
        <v>395.5</v>
      </c>
    </row>
    <row r="46" spans="1:10" x14ac:dyDescent="0.25">
      <c r="A46">
        <v>45</v>
      </c>
      <c r="B46" s="61">
        <v>395.5</v>
      </c>
      <c r="C46" s="61">
        <v>690.29980499999965</v>
      </c>
      <c r="D46" s="61">
        <v>893.5</v>
      </c>
      <c r="E46" s="61">
        <v>395.5</v>
      </c>
      <c r="F46" s="61">
        <v>588.10009799999989</v>
      </c>
      <c r="G46" s="61">
        <v>395.5</v>
      </c>
      <c r="H46" s="61">
        <v>707.20019500000035</v>
      </c>
      <c r="I46" s="61">
        <v>658</v>
      </c>
      <c r="J46">
        <v>395.5</v>
      </c>
    </row>
    <row r="47" spans="1:10" x14ac:dyDescent="0.25">
      <c r="A47">
        <v>46</v>
      </c>
      <c r="B47" s="61">
        <v>395.5</v>
      </c>
      <c r="C47" s="61">
        <v>246.70019500000035</v>
      </c>
      <c r="D47" s="61">
        <v>504.39990200000011</v>
      </c>
      <c r="E47" s="61">
        <v>413.29980499999965</v>
      </c>
      <c r="F47" s="61">
        <v>395.5</v>
      </c>
      <c r="G47" s="61">
        <v>401</v>
      </c>
      <c r="H47" s="61">
        <v>319.60009799999989</v>
      </c>
      <c r="I47" s="61">
        <v>402</v>
      </c>
      <c r="J47">
        <v>361.70019500000035</v>
      </c>
    </row>
    <row r="48" spans="1:10" x14ac:dyDescent="0.25">
      <c r="A48">
        <v>47</v>
      </c>
      <c r="B48" s="61">
        <v>236.70019500000035</v>
      </c>
      <c r="C48" s="61">
        <v>278.70019500000035</v>
      </c>
      <c r="D48" s="61">
        <v>395.5</v>
      </c>
      <c r="E48" s="61">
        <v>623.70019500000035</v>
      </c>
      <c r="F48" s="61">
        <v>679.60009799999989</v>
      </c>
      <c r="G48" s="61">
        <v>538.89990200000011</v>
      </c>
      <c r="H48" s="61">
        <v>416.60009799999989</v>
      </c>
      <c r="I48" s="61">
        <v>537.39990200000011</v>
      </c>
      <c r="J48">
        <v>395.5</v>
      </c>
    </row>
    <row r="49" spans="1:10" x14ac:dyDescent="0.25">
      <c r="A49">
        <v>48</v>
      </c>
      <c r="B49" s="61">
        <v>508.29980499999965</v>
      </c>
      <c r="C49" s="61">
        <v>525.29980499999965</v>
      </c>
      <c r="D49" s="61">
        <v>395.5</v>
      </c>
      <c r="E49" s="61">
        <v>395.5</v>
      </c>
      <c r="F49" s="61">
        <v>395.5</v>
      </c>
      <c r="G49" s="61">
        <v>395.5</v>
      </c>
      <c r="H49" s="61">
        <v>395.5</v>
      </c>
      <c r="I49" s="61">
        <v>395.5</v>
      </c>
      <c r="J49">
        <v>685.10009799999989</v>
      </c>
    </row>
    <row r="50" spans="1:10" x14ac:dyDescent="0.25">
      <c r="A50">
        <v>49</v>
      </c>
      <c r="B50" s="61">
        <v>444.39990200000011</v>
      </c>
      <c r="C50" s="61">
        <v>666.89990200000011</v>
      </c>
      <c r="D50" s="61">
        <v>516</v>
      </c>
      <c r="E50" s="61">
        <v>446.10009799999989</v>
      </c>
      <c r="F50" s="61">
        <v>642.39990200000011</v>
      </c>
      <c r="G50" s="61">
        <v>395.5</v>
      </c>
      <c r="H50" s="61">
        <v>429.5</v>
      </c>
      <c r="I50" s="61">
        <v>564.29980499999965</v>
      </c>
      <c r="J50">
        <v>545.10009799999989</v>
      </c>
    </row>
    <row r="51" spans="1:10" x14ac:dyDescent="0.25">
      <c r="A51">
        <v>50</v>
      </c>
      <c r="B51" s="61">
        <v>600.5</v>
      </c>
      <c r="C51" s="61">
        <v>395.5</v>
      </c>
      <c r="D51" s="61">
        <v>395.5</v>
      </c>
      <c r="E51" s="61">
        <v>467.29980499999965</v>
      </c>
      <c r="F51" s="61">
        <v>572.10009799999989</v>
      </c>
      <c r="G51" s="61">
        <v>625.89990200000011</v>
      </c>
      <c r="H51" s="61">
        <v>532</v>
      </c>
      <c r="I51" s="61">
        <v>519.89990200000011</v>
      </c>
      <c r="J51">
        <v>384.10009799999989</v>
      </c>
    </row>
    <row r="52" spans="1:10" x14ac:dyDescent="0.25">
      <c r="A52">
        <v>51</v>
      </c>
      <c r="B52" s="61">
        <v>377.39990200000011</v>
      </c>
      <c r="C52" s="61">
        <v>395.5</v>
      </c>
      <c r="D52" s="61">
        <v>395.5</v>
      </c>
      <c r="E52" s="61">
        <v>395.5</v>
      </c>
      <c r="F52" s="61">
        <v>568.10009799999989</v>
      </c>
      <c r="G52" s="61">
        <v>267.5</v>
      </c>
      <c r="H52" s="61">
        <v>400.89990200000011</v>
      </c>
      <c r="I52" s="61">
        <v>431.89990200000011</v>
      </c>
      <c r="J52">
        <v>340.60009799999989</v>
      </c>
    </row>
    <row r="53" spans="1:10" x14ac:dyDescent="0.25">
      <c r="A53">
        <v>52</v>
      </c>
      <c r="B53" s="61">
        <v>395.5</v>
      </c>
      <c r="C53" s="61">
        <v>395.5</v>
      </c>
      <c r="D53" s="61">
        <v>395.5</v>
      </c>
      <c r="E53" s="61">
        <v>297.20019500000035</v>
      </c>
      <c r="F53" s="61">
        <v>395.5</v>
      </c>
      <c r="G53" s="61">
        <v>395.5</v>
      </c>
      <c r="H53" s="61">
        <v>887</v>
      </c>
      <c r="I53" s="61">
        <v>677.29980499999965</v>
      </c>
      <c r="J53">
        <v>395.5</v>
      </c>
    </row>
    <row r="54" spans="1:10" x14ac:dyDescent="0.25">
      <c r="A54">
        <v>53</v>
      </c>
      <c r="B54" s="61">
        <v>297.5</v>
      </c>
      <c r="C54" s="61">
        <v>777.39990200000011</v>
      </c>
      <c r="D54" s="61">
        <v>380.79980499999965</v>
      </c>
      <c r="E54" s="61">
        <v>493</v>
      </c>
      <c r="F54" s="61">
        <v>395.5</v>
      </c>
      <c r="G54" s="61">
        <v>532.29980499999965</v>
      </c>
      <c r="H54" s="61">
        <v>178.29980499999965</v>
      </c>
      <c r="I54" s="61">
        <v>395.5</v>
      </c>
      <c r="J54">
        <v>395.5</v>
      </c>
    </row>
    <row r="55" spans="1:10" x14ac:dyDescent="0.25">
      <c r="A55">
        <v>54</v>
      </c>
      <c r="B55" s="61">
        <v>328.20019500000035</v>
      </c>
      <c r="C55" s="61">
        <v>392.60009799999989</v>
      </c>
      <c r="D55" s="61">
        <v>419.70019500000035</v>
      </c>
      <c r="E55" s="61">
        <v>288.60009799999989</v>
      </c>
      <c r="F55" s="61">
        <v>395.5</v>
      </c>
      <c r="G55" s="61">
        <v>397.70019500000035</v>
      </c>
      <c r="H55" s="61">
        <v>526.89990200000011</v>
      </c>
      <c r="I55" s="61">
        <v>770.70019500000035</v>
      </c>
      <c r="J55">
        <v>426</v>
      </c>
    </row>
    <row r="56" spans="1:10" x14ac:dyDescent="0.25">
      <c r="A56">
        <v>55</v>
      </c>
      <c r="B56" s="61">
        <v>496.89990200000011</v>
      </c>
      <c r="C56" s="61">
        <v>414.89990200000011</v>
      </c>
      <c r="D56" s="61">
        <v>477.5</v>
      </c>
      <c r="E56" s="61">
        <v>364.89990200000011</v>
      </c>
      <c r="F56" s="61">
        <v>395.5</v>
      </c>
      <c r="G56" s="61">
        <v>609</v>
      </c>
      <c r="H56" s="61">
        <v>302.60009799999989</v>
      </c>
      <c r="I56" s="61">
        <v>395.5</v>
      </c>
      <c r="J56">
        <v>421.20019500000035</v>
      </c>
    </row>
    <row r="57" spans="1:10" x14ac:dyDescent="0.25">
      <c r="A57">
        <v>56</v>
      </c>
      <c r="B57" s="61">
        <v>405.39990200000011</v>
      </c>
      <c r="C57" s="61">
        <v>364</v>
      </c>
      <c r="D57" s="61">
        <v>549.29980499999965</v>
      </c>
      <c r="E57" s="61">
        <v>581.89990200000011</v>
      </c>
      <c r="F57" s="61">
        <v>658.70019500000035</v>
      </c>
      <c r="G57" s="61">
        <v>395.5</v>
      </c>
      <c r="H57" s="61">
        <v>502.20019500000035</v>
      </c>
      <c r="I57" s="61">
        <v>395.5</v>
      </c>
      <c r="J57">
        <v>395.5</v>
      </c>
    </row>
    <row r="58" spans="1:10" x14ac:dyDescent="0.25">
      <c r="A58">
        <v>57</v>
      </c>
      <c r="B58" s="61">
        <v>466.5</v>
      </c>
      <c r="C58" s="61">
        <v>395.5</v>
      </c>
      <c r="D58" s="61">
        <v>395.5</v>
      </c>
      <c r="E58" s="61">
        <v>569.20019500000035</v>
      </c>
      <c r="F58" s="61">
        <v>396</v>
      </c>
      <c r="G58" s="61">
        <v>395.5</v>
      </c>
      <c r="H58" s="61">
        <v>532</v>
      </c>
      <c r="I58" s="61">
        <v>395.5</v>
      </c>
      <c r="J58">
        <v>395.5</v>
      </c>
    </row>
    <row r="59" spans="1:10" x14ac:dyDescent="0.25">
      <c r="A59">
        <v>58</v>
      </c>
      <c r="B59" s="61">
        <v>245.79980499999965</v>
      </c>
      <c r="C59" s="61">
        <v>395.5</v>
      </c>
      <c r="D59" s="61">
        <v>424.70019500000035</v>
      </c>
      <c r="E59" s="61">
        <v>455.70019500000035</v>
      </c>
      <c r="F59" s="61">
        <v>562.89990200000011</v>
      </c>
      <c r="G59" s="61">
        <v>461.89990200000011</v>
      </c>
      <c r="H59" s="61">
        <v>395.5</v>
      </c>
      <c r="I59" s="61">
        <v>318.20019500000035</v>
      </c>
      <c r="J59">
        <v>761.10009799999989</v>
      </c>
    </row>
    <row r="60" spans="1:10" x14ac:dyDescent="0.25">
      <c r="A60">
        <v>59</v>
      </c>
      <c r="B60" s="61">
        <v>395.5</v>
      </c>
      <c r="C60" s="61">
        <v>395.5</v>
      </c>
      <c r="D60" s="61">
        <v>486.20019500000035</v>
      </c>
      <c r="E60" s="61">
        <v>364.39990200000011</v>
      </c>
      <c r="F60" s="61">
        <v>395.5</v>
      </c>
      <c r="G60" s="61">
        <v>395.5</v>
      </c>
      <c r="H60" s="61">
        <v>474.20019500000035</v>
      </c>
      <c r="I60" s="61">
        <v>412.5</v>
      </c>
      <c r="J60">
        <v>680.29980499999965</v>
      </c>
    </row>
    <row r="61" spans="1:10" x14ac:dyDescent="0.25">
      <c r="A61">
        <v>60</v>
      </c>
      <c r="B61" s="61">
        <v>453</v>
      </c>
      <c r="C61" s="61">
        <v>395.5</v>
      </c>
      <c r="D61" s="61">
        <v>721.20019500000035</v>
      </c>
      <c r="E61" s="61">
        <v>395.5</v>
      </c>
      <c r="F61" s="61">
        <v>395.5</v>
      </c>
      <c r="G61" s="61">
        <v>840.29980499999965</v>
      </c>
      <c r="H61" s="61">
        <v>431.20019500000035</v>
      </c>
      <c r="I61" s="61">
        <v>395.5</v>
      </c>
      <c r="J61">
        <v>512.79980499999965</v>
      </c>
    </row>
    <row r="62" spans="1:10" x14ac:dyDescent="0.25">
      <c r="A62">
        <v>61</v>
      </c>
      <c r="B62" s="61">
        <v>610.39990200000011</v>
      </c>
      <c r="C62" s="61">
        <v>597.39990200000011</v>
      </c>
      <c r="D62" s="61">
        <v>395.5</v>
      </c>
      <c r="E62" s="61">
        <v>456</v>
      </c>
      <c r="F62" s="61">
        <v>401.89990200000011</v>
      </c>
      <c r="G62" s="61">
        <v>395.5</v>
      </c>
      <c r="H62" s="61">
        <v>370.20019500000035</v>
      </c>
      <c r="I62" s="61">
        <v>501</v>
      </c>
      <c r="J62">
        <v>602</v>
      </c>
    </row>
    <row r="63" spans="1:10" x14ac:dyDescent="0.25">
      <c r="A63">
        <v>62</v>
      </c>
      <c r="B63" s="61">
        <v>395.5</v>
      </c>
      <c r="C63" s="61">
        <v>323.20019500000035</v>
      </c>
      <c r="D63" s="61">
        <v>395.5</v>
      </c>
      <c r="E63" s="61">
        <v>340</v>
      </c>
      <c r="F63" s="61">
        <v>395.5</v>
      </c>
      <c r="G63" s="61">
        <v>373.89990200000011</v>
      </c>
      <c r="H63" s="61">
        <v>699.60009799999989</v>
      </c>
      <c r="I63" s="61">
        <v>684.79980499999965</v>
      </c>
      <c r="J63">
        <v>395.5</v>
      </c>
    </row>
    <row r="64" spans="1:10" x14ac:dyDescent="0.25">
      <c r="A64">
        <v>63</v>
      </c>
      <c r="B64" s="61">
        <v>395.5</v>
      </c>
      <c r="C64" s="61">
        <v>386.20019500000035</v>
      </c>
      <c r="D64" s="61">
        <v>395.5</v>
      </c>
      <c r="E64" s="61">
        <v>395.5</v>
      </c>
      <c r="F64" s="61">
        <v>395.5</v>
      </c>
      <c r="G64" s="61">
        <v>669.5</v>
      </c>
      <c r="H64" s="61">
        <v>548.29980499999965</v>
      </c>
      <c r="I64" s="61">
        <v>395.5</v>
      </c>
      <c r="J64">
        <v>485.10009799999989</v>
      </c>
    </row>
    <row r="65" spans="1:10" x14ac:dyDescent="0.25">
      <c r="A65">
        <v>64</v>
      </c>
      <c r="B65" s="61">
        <v>395.5</v>
      </c>
      <c r="C65" s="61">
        <v>366.10009799999989</v>
      </c>
      <c r="D65" s="61">
        <v>395.5</v>
      </c>
      <c r="E65" s="61">
        <v>395.5</v>
      </c>
      <c r="F65" s="61">
        <v>395.5</v>
      </c>
      <c r="G65" s="61">
        <v>433.10009799999989</v>
      </c>
      <c r="H65" s="61">
        <v>432.60009799999989</v>
      </c>
      <c r="I65" s="61">
        <v>363.60009799999989</v>
      </c>
      <c r="J65">
        <v>476.39990200000011</v>
      </c>
    </row>
    <row r="66" spans="1:10" x14ac:dyDescent="0.25">
      <c r="A66">
        <v>65</v>
      </c>
      <c r="B66" s="61">
        <v>725.5</v>
      </c>
      <c r="C66" s="61">
        <v>328.20019500000035</v>
      </c>
      <c r="D66" s="61">
        <v>395.5</v>
      </c>
      <c r="E66" s="61">
        <v>395.5</v>
      </c>
      <c r="F66" s="61">
        <v>314.29980499999965</v>
      </c>
      <c r="G66" s="61">
        <v>395.5</v>
      </c>
      <c r="H66" s="61">
        <v>395.5</v>
      </c>
      <c r="I66" s="61">
        <v>237.70019500000035</v>
      </c>
      <c r="J66">
        <v>549.60009799999989</v>
      </c>
    </row>
    <row r="67" spans="1:10" x14ac:dyDescent="0.25">
      <c r="A67">
        <v>66</v>
      </c>
      <c r="B67" s="61">
        <v>674.60009799999989</v>
      </c>
      <c r="C67" s="61">
        <v>248.79980499999965</v>
      </c>
      <c r="D67" s="61">
        <v>492</v>
      </c>
      <c r="E67" s="61">
        <v>782.20019500000035</v>
      </c>
      <c r="F67" s="61">
        <v>395.5</v>
      </c>
      <c r="G67" s="61">
        <v>395.5</v>
      </c>
      <c r="H67" s="61">
        <v>635</v>
      </c>
      <c r="I67" s="61">
        <v>359.39990200000011</v>
      </c>
      <c r="J67">
        <v>413.20019500000035</v>
      </c>
    </row>
    <row r="68" spans="1:10" x14ac:dyDescent="0.25">
      <c r="A68">
        <v>67</v>
      </c>
      <c r="B68" s="61">
        <v>731.20019500000035</v>
      </c>
      <c r="C68" s="61">
        <v>297.60009799999989</v>
      </c>
      <c r="D68" s="61">
        <v>395.5</v>
      </c>
      <c r="E68" s="61">
        <v>395.5</v>
      </c>
      <c r="F68" s="61">
        <v>448.39990200000011</v>
      </c>
      <c r="G68" s="61">
        <v>427.60009799999989</v>
      </c>
      <c r="H68" s="61">
        <v>395.5</v>
      </c>
      <c r="I68" s="61">
        <v>649.89990200000011</v>
      </c>
      <c r="J68">
        <v>955.79980499999965</v>
      </c>
    </row>
    <row r="69" spans="1:10" x14ac:dyDescent="0.25">
      <c r="A69">
        <v>68</v>
      </c>
      <c r="B69" s="61">
        <v>395.5</v>
      </c>
      <c r="C69" s="61">
        <v>514.29980499999965</v>
      </c>
      <c r="D69" s="61">
        <v>395.5</v>
      </c>
      <c r="E69" s="61">
        <v>395.5</v>
      </c>
      <c r="F69" s="61">
        <v>436.89990200000011</v>
      </c>
      <c r="G69" s="61">
        <v>549.5</v>
      </c>
      <c r="H69" s="61">
        <v>493.29980499999965</v>
      </c>
      <c r="I69" s="61">
        <v>475</v>
      </c>
      <c r="J69">
        <v>471.60009799999989</v>
      </c>
    </row>
    <row r="70" spans="1:10" x14ac:dyDescent="0.25">
      <c r="A70">
        <v>69</v>
      </c>
      <c r="B70" s="61">
        <v>680.29980499999965</v>
      </c>
      <c r="C70" s="61">
        <v>563.79980499999965</v>
      </c>
      <c r="D70" s="61">
        <v>395.5</v>
      </c>
      <c r="E70" s="61">
        <v>466.5</v>
      </c>
      <c r="F70" s="61">
        <v>395.5</v>
      </c>
      <c r="G70" s="61">
        <v>603.5</v>
      </c>
      <c r="H70" s="61">
        <v>395.5</v>
      </c>
      <c r="I70" s="61">
        <v>542.89990200000011</v>
      </c>
      <c r="J70">
        <v>703.79980499999965</v>
      </c>
    </row>
    <row r="71" spans="1:10" x14ac:dyDescent="0.25">
      <c r="A71">
        <v>70</v>
      </c>
      <c r="B71" s="61">
        <v>513.79980499999965</v>
      </c>
      <c r="C71" s="61">
        <v>395.5</v>
      </c>
      <c r="D71" s="61">
        <v>314.89990200000011</v>
      </c>
      <c r="E71" s="61">
        <v>429</v>
      </c>
      <c r="F71" s="61">
        <v>405.60009799999989</v>
      </c>
      <c r="G71" s="61">
        <v>362.10009799999989</v>
      </c>
      <c r="H71" s="61">
        <v>391.20019500000035</v>
      </c>
      <c r="I71" s="61">
        <v>487.39990200000011</v>
      </c>
      <c r="J71">
        <v>564.39990200000011</v>
      </c>
    </row>
    <row r="72" spans="1:10" x14ac:dyDescent="0.25">
      <c r="A72">
        <v>71</v>
      </c>
      <c r="B72" s="61">
        <v>395.5</v>
      </c>
      <c r="C72" s="61">
        <v>500.79980499999965</v>
      </c>
      <c r="D72" s="61">
        <v>362.39990200000011</v>
      </c>
      <c r="E72" s="61">
        <v>200.79980499999965</v>
      </c>
      <c r="F72" s="61">
        <v>477</v>
      </c>
      <c r="G72" s="61">
        <v>395.5</v>
      </c>
      <c r="H72" s="61">
        <v>400.79980499999965</v>
      </c>
      <c r="I72" s="61">
        <v>427</v>
      </c>
      <c r="J72">
        <v>395.5</v>
      </c>
    </row>
    <row r="73" spans="1:10" x14ac:dyDescent="0.25">
      <c r="A73">
        <v>72</v>
      </c>
      <c r="B73" s="61">
        <v>395.5</v>
      </c>
      <c r="C73" s="61">
        <v>453.60009799999989</v>
      </c>
      <c r="D73" s="61">
        <v>456.10009799999989</v>
      </c>
      <c r="E73" s="61">
        <v>395.5</v>
      </c>
      <c r="F73" s="61">
        <v>395.5</v>
      </c>
      <c r="G73" s="61">
        <v>395.5</v>
      </c>
      <c r="H73" s="61">
        <v>635.20019500000035</v>
      </c>
      <c r="I73" s="61">
        <v>461.79980499999965</v>
      </c>
      <c r="J73">
        <v>439</v>
      </c>
    </row>
    <row r="74" spans="1:10" x14ac:dyDescent="0.25">
      <c r="A74">
        <v>73</v>
      </c>
      <c r="B74" s="61">
        <v>337.89990200000011</v>
      </c>
      <c r="C74" s="61">
        <v>458</v>
      </c>
      <c r="D74" s="61">
        <v>395.5</v>
      </c>
      <c r="E74" s="61">
        <v>528.60009799999989</v>
      </c>
      <c r="F74" s="61">
        <v>395.5</v>
      </c>
      <c r="G74" s="61">
        <v>377.39990200000011</v>
      </c>
      <c r="H74" s="61">
        <v>383.29980499999965</v>
      </c>
      <c r="I74" s="61">
        <v>395.5</v>
      </c>
      <c r="J74">
        <v>437.70019500000035</v>
      </c>
    </row>
    <row r="75" spans="1:10" x14ac:dyDescent="0.25">
      <c r="A75">
        <v>74</v>
      </c>
      <c r="B75" s="61">
        <v>395.5</v>
      </c>
      <c r="C75" s="61">
        <v>395.5</v>
      </c>
      <c r="D75" s="61">
        <v>623.89990200000011</v>
      </c>
      <c r="E75" s="61">
        <v>395.5</v>
      </c>
      <c r="F75" s="61">
        <v>395.5</v>
      </c>
      <c r="G75" s="61">
        <v>395.5</v>
      </c>
      <c r="H75" s="61">
        <v>460.20019500000035</v>
      </c>
      <c r="I75" s="61">
        <v>404</v>
      </c>
      <c r="J75">
        <v>359.5</v>
      </c>
    </row>
    <row r="76" spans="1:10" x14ac:dyDescent="0.25">
      <c r="A76">
        <v>75</v>
      </c>
      <c r="B76" s="61">
        <v>366.20019500000035</v>
      </c>
      <c r="C76" s="61">
        <v>395.5</v>
      </c>
      <c r="D76" s="61">
        <v>452.70019500000035</v>
      </c>
      <c r="E76" s="61">
        <v>395.5</v>
      </c>
      <c r="F76" s="61">
        <v>395.5</v>
      </c>
      <c r="G76" s="61">
        <v>365.89990200000011</v>
      </c>
      <c r="H76" s="61">
        <v>395.5</v>
      </c>
      <c r="I76" s="61">
        <v>550</v>
      </c>
      <c r="J76">
        <v>395.5</v>
      </c>
    </row>
    <row r="77" spans="1:10" x14ac:dyDescent="0.25">
      <c r="A77">
        <v>76</v>
      </c>
      <c r="B77" s="61">
        <v>625.20019500000035</v>
      </c>
      <c r="C77" s="61">
        <v>395.5</v>
      </c>
      <c r="D77" s="61">
        <v>395.5</v>
      </c>
      <c r="E77" s="61">
        <v>136.5</v>
      </c>
      <c r="F77" s="61">
        <v>654.89990200000011</v>
      </c>
      <c r="G77" s="61">
        <v>428.10009799999989</v>
      </c>
      <c r="H77" s="61">
        <v>539.60009799999989</v>
      </c>
      <c r="I77" s="61">
        <v>367</v>
      </c>
      <c r="J77">
        <v>395.5</v>
      </c>
    </row>
    <row r="78" spans="1:10" x14ac:dyDescent="0.25">
      <c r="A78">
        <v>77</v>
      </c>
      <c r="B78" s="61">
        <v>395.5</v>
      </c>
      <c r="C78" s="61">
        <v>395.5</v>
      </c>
      <c r="D78" s="61">
        <v>788.10009799999989</v>
      </c>
      <c r="E78" s="61">
        <v>393.89990200000011</v>
      </c>
      <c r="F78" s="61">
        <v>565.60009799999989</v>
      </c>
      <c r="G78" s="61">
        <v>434.29980499999965</v>
      </c>
      <c r="H78" s="61">
        <v>425.70019500000035</v>
      </c>
      <c r="I78" s="61">
        <v>312.5</v>
      </c>
      <c r="J78">
        <v>293.79980499999965</v>
      </c>
    </row>
    <row r="79" spans="1:10" x14ac:dyDescent="0.25">
      <c r="A79">
        <v>78</v>
      </c>
      <c r="B79" s="61">
        <v>326.60009799999989</v>
      </c>
      <c r="C79" s="61">
        <v>608.39990200000011</v>
      </c>
      <c r="D79" s="61">
        <v>188</v>
      </c>
      <c r="E79" s="61">
        <v>395.5</v>
      </c>
      <c r="F79" s="61">
        <v>418.39990200000011</v>
      </c>
      <c r="G79" s="61">
        <v>428.20019500000035</v>
      </c>
      <c r="H79" s="61">
        <v>299.10009799999989</v>
      </c>
      <c r="I79" s="61">
        <v>628.89990200000011</v>
      </c>
      <c r="J79">
        <v>395.5</v>
      </c>
    </row>
    <row r="80" spans="1:10" x14ac:dyDescent="0.25">
      <c r="A80">
        <v>79</v>
      </c>
      <c r="B80" s="61">
        <v>395.5</v>
      </c>
      <c r="C80" s="61">
        <v>424.5</v>
      </c>
      <c r="D80" s="61">
        <v>236.10009799999989</v>
      </c>
      <c r="E80" s="61">
        <v>498.39990200000011</v>
      </c>
      <c r="F80" s="61">
        <v>240.29980499999965</v>
      </c>
      <c r="G80" s="61">
        <v>395.5</v>
      </c>
      <c r="H80" s="61">
        <v>470.79980499999965</v>
      </c>
      <c r="I80" s="61">
        <v>496.60009799999989</v>
      </c>
      <c r="J80">
        <v>395.5</v>
      </c>
    </row>
    <row r="81" spans="1:10" x14ac:dyDescent="0.25">
      <c r="A81">
        <v>80</v>
      </c>
      <c r="B81" s="61">
        <v>306</v>
      </c>
      <c r="C81" s="61">
        <v>443.70019500000035</v>
      </c>
      <c r="D81" s="61">
        <v>374.29980499999965</v>
      </c>
      <c r="E81" s="61">
        <v>445.20019500000035</v>
      </c>
      <c r="F81" s="61">
        <v>355.39990200000011</v>
      </c>
      <c r="G81" s="61">
        <v>395.5</v>
      </c>
      <c r="H81" s="61">
        <v>357.89990200000011</v>
      </c>
      <c r="I81" s="61">
        <v>488.20019500000035</v>
      </c>
      <c r="J81">
        <v>395.5</v>
      </c>
    </row>
    <row r="82" spans="1:10" x14ac:dyDescent="0.25">
      <c r="A82">
        <v>81</v>
      </c>
      <c r="B82" s="61">
        <v>567.29980499999965</v>
      </c>
      <c r="C82" s="61">
        <v>395.5</v>
      </c>
      <c r="D82" s="61">
        <v>462.79980499999965</v>
      </c>
      <c r="E82" s="61">
        <v>395.5</v>
      </c>
      <c r="F82" s="61">
        <v>337.70019500000035</v>
      </c>
      <c r="G82" s="61">
        <v>439.5</v>
      </c>
      <c r="H82" s="61">
        <v>395.5</v>
      </c>
      <c r="I82" s="61">
        <v>395.5</v>
      </c>
      <c r="J82">
        <v>399.89990200000011</v>
      </c>
    </row>
    <row r="83" spans="1:10" x14ac:dyDescent="0.25">
      <c r="A83">
        <v>82</v>
      </c>
      <c r="B83" s="61">
        <v>727.60009799999989</v>
      </c>
      <c r="C83" s="61">
        <v>395.5</v>
      </c>
      <c r="D83" s="61">
        <v>358.79980499999965</v>
      </c>
      <c r="E83" s="61">
        <v>473.20019500000035</v>
      </c>
      <c r="F83" s="61">
        <v>367.5</v>
      </c>
      <c r="G83" s="61">
        <v>232.20019500000035</v>
      </c>
      <c r="H83" s="61">
        <v>393.89990200000011</v>
      </c>
      <c r="I83" s="61">
        <v>395.5</v>
      </c>
      <c r="J83">
        <v>572.70019500000035</v>
      </c>
    </row>
    <row r="84" spans="1:10" x14ac:dyDescent="0.25">
      <c r="A84">
        <v>83</v>
      </c>
      <c r="B84" s="61">
        <v>652.79980499999965</v>
      </c>
      <c r="C84" s="61">
        <v>395.5</v>
      </c>
      <c r="D84" s="61">
        <v>422.79980499999965</v>
      </c>
      <c r="E84" s="61">
        <v>287.89990200000011</v>
      </c>
      <c r="F84" s="61">
        <v>395.5</v>
      </c>
      <c r="G84" s="61">
        <v>531.79980499999965</v>
      </c>
      <c r="H84" s="61">
        <v>395.5</v>
      </c>
      <c r="I84" s="61">
        <v>279.60009799999989</v>
      </c>
      <c r="J84">
        <v>395.5</v>
      </c>
    </row>
    <row r="85" spans="1:10" x14ac:dyDescent="0.25">
      <c r="A85">
        <v>84</v>
      </c>
      <c r="B85" s="61">
        <v>395.5</v>
      </c>
      <c r="C85" s="61">
        <v>392.39990200000011</v>
      </c>
      <c r="D85" s="61">
        <v>448.89990200000011</v>
      </c>
      <c r="E85" s="61">
        <v>401.60009799999989</v>
      </c>
      <c r="F85" s="61">
        <v>261.89990200000011</v>
      </c>
      <c r="G85" s="61">
        <v>535.89990200000011</v>
      </c>
      <c r="H85" s="61">
        <v>616.20019500000035</v>
      </c>
      <c r="I85" s="61">
        <v>475.89990200000011</v>
      </c>
      <c r="J85">
        <v>422.29980499999965</v>
      </c>
    </row>
    <row r="86" spans="1:10" x14ac:dyDescent="0.25">
      <c r="A86">
        <v>85</v>
      </c>
      <c r="B86" s="61">
        <v>395.5</v>
      </c>
      <c r="C86" s="61">
        <v>395.5</v>
      </c>
      <c r="D86" s="61">
        <v>395.5</v>
      </c>
      <c r="E86" s="61">
        <v>679.29980499999965</v>
      </c>
      <c r="F86" s="61">
        <v>517.29980499999965</v>
      </c>
      <c r="G86" s="61">
        <v>395.5</v>
      </c>
      <c r="H86" s="61">
        <v>395.5</v>
      </c>
      <c r="I86" s="61">
        <v>486.70019500000035</v>
      </c>
      <c r="J86">
        <v>485.10009799999989</v>
      </c>
    </row>
    <row r="87" spans="1:10" x14ac:dyDescent="0.25">
      <c r="A87">
        <v>86</v>
      </c>
      <c r="B87" s="61">
        <v>253.5</v>
      </c>
      <c r="C87" s="61">
        <v>433.5</v>
      </c>
      <c r="D87" s="61">
        <v>395.5</v>
      </c>
      <c r="E87" s="61">
        <v>395.5</v>
      </c>
      <c r="F87" s="61">
        <v>392.60009799999989</v>
      </c>
      <c r="G87" s="61">
        <v>460.20019500000035</v>
      </c>
      <c r="H87" s="61">
        <v>395.5</v>
      </c>
      <c r="I87" s="61">
        <v>395.5</v>
      </c>
      <c r="J87">
        <v>443.60009799999989</v>
      </c>
    </row>
    <row r="88" spans="1:10" x14ac:dyDescent="0.25">
      <c r="A88">
        <v>87</v>
      </c>
      <c r="B88" s="61">
        <v>536.70019500000035</v>
      </c>
      <c r="C88" s="61">
        <v>563.79980499999965</v>
      </c>
      <c r="D88" s="61">
        <v>690.29980499999965</v>
      </c>
      <c r="E88" s="61">
        <v>579.10009799999989</v>
      </c>
      <c r="F88" s="61">
        <v>606.89990200000011</v>
      </c>
      <c r="G88" s="61">
        <v>413.20019500000035</v>
      </c>
      <c r="H88" s="61">
        <v>395.5</v>
      </c>
      <c r="I88" s="61">
        <v>395.5</v>
      </c>
      <c r="J88">
        <v>533.29980499999965</v>
      </c>
    </row>
    <row r="89" spans="1:10" x14ac:dyDescent="0.25">
      <c r="A89">
        <v>88</v>
      </c>
      <c r="B89" s="61">
        <v>444.89990200000011</v>
      </c>
      <c r="C89" s="61">
        <v>395.5</v>
      </c>
      <c r="D89" s="61">
        <v>395.5</v>
      </c>
      <c r="E89" s="61">
        <v>395.5</v>
      </c>
      <c r="F89" s="61">
        <v>496.39990200000011</v>
      </c>
      <c r="G89" s="61">
        <v>592.60009799999989</v>
      </c>
      <c r="H89" s="61">
        <v>328.5</v>
      </c>
      <c r="I89" s="61">
        <v>395.5</v>
      </c>
      <c r="J89">
        <v>344.39990200000011</v>
      </c>
    </row>
    <row r="90" spans="1:10" x14ac:dyDescent="0.25">
      <c r="A90">
        <v>89</v>
      </c>
      <c r="B90" s="61">
        <v>302.29980499999965</v>
      </c>
      <c r="C90" s="61">
        <v>395.5</v>
      </c>
      <c r="D90" s="61">
        <v>309.5</v>
      </c>
      <c r="E90" s="61">
        <v>372.20019500000035</v>
      </c>
      <c r="F90" s="61">
        <v>304</v>
      </c>
      <c r="G90" s="61">
        <v>321</v>
      </c>
      <c r="H90" s="61">
        <v>409.29980499999965</v>
      </c>
      <c r="I90" s="61">
        <v>504.39990200000011</v>
      </c>
      <c r="J90">
        <v>475.89990200000011</v>
      </c>
    </row>
    <row r="91" spans="1:10" x14ac:dyDescent="0.25">
      <c r="A91">
        <v>90</v>
      </c>
      <c r="B91" s="61">
        <v>234.29980499999965</v>
      </c>
      <c r="C91" s="61">
        <v>278.5</v>
      </c>
      <c r="D91" s="61">
        <v>395.5</v>
      </c>
      <c r="E91" s="61">
        <v>352.39990200000011</v>
      </c>
      <c r="F91" s="61">
        <v>172.10009799999989</v>
      </c>
      <c r="G91" s="61">
        <v>358</v>
      </c>
      <c r="H91" s="61">
        <v>547.20019500000035</v>
      </c>
      <c r="I91" s="61">
        <v>362.79980499999965</v>
      </c>
      <c r="J91">
        <v>395.5</v>
      </c>
    </row>
    <row r="92" spans="1:10" x14ac:dyDescent="0.25">
      <c r="A92">
        <v>91</v>
      </c>
      <c r="B92" s="61">
        <v>454.70019500000035</v>
      </c>
      <c r="C92" s="61">
        <v>406.10009799999989</v>
      </c>
      <c r="D92" s="61">
        <v>446.10009799999989</v>
      </c>
      <c r="E92" s="61">
        <v>395.5</v>
      </c>
      <c r="F92" s="61">
        <v>395.5</v>
      </c>
      <c r="G92" s="61">
        <v>485.10009799999989</v>
      </c>
      <c r="H92" s="61">
        <v>395.5</v>
      </c>
      <c r="I92" s="61">
        <v>495.10009799999989</v>
      </c>
      <c r="J92">
        <v>395.5</v>
      </c>
    </row>
    <row r="93" spans="1:10" x14ac:dyDescent="0.25">
      <c r="A93">
        <v>92</v>
      </c>
      <c r="B93" s="61">
        <v>334.10009799999989</v>
      </c>
      <c r="C93" s="61">
        <v>397.39990200000011</v>
      </c>
      <c r="D93" s="61">
        <v>684.79980499999965</v>
      </c>
      <c r="E93" s="61">
        <v>625.20019500000035</v>
      </c>
      <c r="F93" s="61">
        <v>608</v>
      </c>
      <c r="G93" s="61">
        <v>690.70019500000035</v>
      </c>
      <c r="H93" s="61">
        <v>703.70019500000035</v>
      </c>
      <c r="I93" s="61">
        <v>930</v>
      </c>
      <c r="J93">
        <v>645.39990200000011</v>
      </c>
    </row>
    <row r="94" spans="1:10" x14ac:dyDescent="0.25">
      <c r="A94">
        <v>93</v>
      </c>
      <c r="B94" s="61">
        <v>342.39990200000011</v>
      </c>
      <c r="C94" s="61">
        <v>395.5</v>
      </c>
      <c r="D94" s="61">
        <v>395.5</v>
      </c>
      <c r="E94" s="61">
        <v>395.5</v>
      </c>
      <c r="F94" s="61">
        <v>395.5</v>
      </c>
      <c r="G94" s="61">
        <v>530.20019500000035</v>
      </c>
      <c r="H94" s="61">
        <v>395.5</v>
      </c>
      <c r="I94" s="61">
        <v>379.89990200000011</v>
      </c>
      <c r="J94">
        <v>395.5</v>
      </c>
    </row>
    <row r="95" spans="1:10" x14ac:dyDescent="0.25">
      <c r="A95">
        <v>94</v>
      </c>
      <c r="B95" s="61">
        <v>412.5</v>
      </c>
      <c r="C95" s="61">
        <v>53.200195000000349</v>
      </c>
      <c r="D95" s="61">
        <v>395.5</v>
      </c>
      <c r="E95" s="61">
        <v>395.5</v>
      </c>
      <c r="F95" s="61">
        <v>395.5</v>
      </c>
      <c r="G95" s="61">
        <v>387</v>
      </c>
      <c r="H95" s="61">
        <v>346.39990200000011</v>
      </c>
      <c r="I95" s="61">
        <v>502.20019500000035</v>
      </c>
      <c r="J95">
        <v>395.5</v>
      </c>
    </row>
    <row r="96" spans="1:10" x14ac:dyDescent="0.25">
      <c r="A96">
        <v>95</v>
      </c>
      <c r="B96" s="61">
        <v>512.10009799999989</v>
      </c>
      <c r="C96" s="61">
        <v>395.5</v>
      </c>
      <c r="D96" s="61">
        <v>395.5</v>
      </c>
      <c r="E96" s="61">
        <v>395.5</v>
      </c>
      <c r="F96" s="61">
        <v>445.70019500000035</v>
      </c>
      <c r="G96" s="61">
        <v>395.5</v>
      </c>
      <c r="H96" s="61">
        <v>395.5</v>
      </c>
      <c r="I96" s="61">
        <v>448.60009799999989</v>
      </c>
      <c r="J96">
        <v>395.5</v>
      </c>
    </row>
    <row r="97" spans="1:10" x14ac:dyDescent="0.25">
      <c r="A97">
        <v>96</v>
      </c>
      <c r="B97" s="61">
        <v>302.5</v>
      </c>
      <c r="C97" s="61">
        <v>539</v>
      </c>
      <c r="D97" s="61">
        <v>625.20019500000035</v>
      </c>
      <c r="E97" s="61">
        <v>395.5</v>
      </c>
      <c r="F97" s="61">
        <v>395.5</v>
      </c>
      <c r="G97" s="61">
        <v>366.29980499999965</v>
      </c>
      <c r="H97" s="61">
        <v>450</v>
      </c>
      <c r="I97" s="61">
        <v>521.20019500000035</v>
      </c>
      <c r="J97">
        <v>441.5</v>
      </c>
    </row>
    <row r="98" spans="1:10" x14ac:dyDescent="0.25">
      <c r="A98">
        <v>97</v>
      </c>
      <c r="B98" s="61">
        <v>404.79980499999965</v>
      </c>
      <c r="C98" s="61">
        <v>436</v>
      </c>
      <c r="D98" s="61">
        <v>373.60009799999989</v>
      </c>
      <c r="E98" s="61">
        <v>395.5</v>
      </c>
      <c r="F98" s="61">
        <v>395.5</v>
      </c>
      <c r="G98" s="61">
        <v>395.5</v>
      </c>
      <c r="H98" s="61">
        <v>757.60009799999989</v>
      </c>
      <c r="I98" s="61">
        <v>460.5</v>
      </c>
      <c r="J98">
        <v>539.20019500000035</v>
      </c>
    </row>
    <row r="99" spans="1:10" x14ac:dyDescent="0.25">
      <c r="A99">
        <v>98</v>
      </c>
      <c r="B99" s="61">
        <v>385.70019500000035</v>
      </c>
      <c r="C99" s="61">
        <v>395.5</v>
      </c>
      <c r="D99" s="61">
        <v>444</v>
      </c>
      <c r="E99" s="61">
        <v>241.79980499999965</v>
      </c>
      <c r="F99" s="61">
        <v>349.20019500000035</v>
      </c>
      <c r="G99" s="61">
        <v>395.5</v>
      </c>
      <c r="H99" s="61">
        <v>420.70019500000035</v>
      </c>
      <c r="I99" s="61">
        <v>395.5</v>
      </c>
      <c r="J99">
        <v>448.10009799999989</v>
      </c>
    </row>
    <row r="100" spans="1:10" x14ac:dyDescent="0.25">
      <c r="A100">
        <v>99</v>
      </c>
      <c r="B100" s="61">
        <v>213.39990200000011</v>
      </c>
      <c r="C100" s="61">
        <v>395.5</v>
      </c>
      <c r="D100" s="61">
        <v>395.5</v>
      </c>
      <c r="E100" s="61">
        <v>514.60009799999989</v>
      </c>
      <c r="F100" s="61">
        <v>527.60009799999989</v>
      </c>
      <c r="G100" s="61">
        <v>450.29980499999965</v>
      </c>
      <c r="H100" s="61">
        <v>395.5</v>
      </c>
      <c r="I100" s="61">
        <v>419</v>
      </c>
      <c r="J100">
        <v>576.70019500000035</v>
      </c>
    </row>
    <row r="101" spans="1:10" x14ac:dyDescent="0.25">
      <c r="A101">
        <v>100</v>
      </c>
      <c r="B101" s="61">
        <v>314.29980499999965</v>
      </c>
      <c r="C101" s="61">
        <v>395.5</v>
      </c>
      <c r="D101" s="61">
        <v>409.29980499999965</v>
      </c>
      <c r="E101" s="61">
        <v>620.39990200000011</v>
      </c>
      <c r="F101" s="61">
        <v>358.70019500000035</v>
      </c>
      <c r="G101" s="61">
        <v>453.79980499999965</v>
      </c>
      <c r="H101" s="61">
        <v>311.29980499999965</v>
      </c>
      <c r="I101" s="61">
        <v>395.5</v>
      </c>
      <c r="J101">
        <v>285.20019500000035</v>
      </c>
    </row>
    <row r="102" spans="1:10" x14ac:dyDescent="0.25">
      <c r="A102" t="s">
        <v>687</v>
      </c>
      <c r="B102" s="61">
        <f>AVERAGE(B2:B101)</f>
        <v>417.68099612000003</v>
      </c>
      <c r="C102" s="61">
        <f t="shared" ref="C102:J102" si="0">AVERAGE(C2:C101)</f>
        <v>426.86598633999989</v>
      </c>
      <c r="D102" s="61">
        <f t="shared" si="0"/>
        <v>458.7839990500002</v>
      </c>
      <c r="E102" s="61">
        <f t="shared" si="0"/>
        <v>423.10800289999997</v>
      </c>
      <c r="F102" s="61">
        <f t="shared" si="0"/>
        <v>424.06400879999984</v>
      </c>
      <c r="G102" s="61">
        <f t="shared" si="0"/>
        <v>450.85001460000012</v>
      </c>
      <c r="H102" s="61">
        <f t="shared" si="0"/>
        <v>459.38299805999986</v>
      </c>
      <c r="I102" s="61">
        <f t="shared" si="0"/>
        <v>447.10300779999989</v>
      </c>
      <c r="J102" s="61">
        <f t="shared" si="0"/>
        <v>472.1979980399999</v>
      </c>
    </row>
    <row r="103" spans="1:10" x14ac:dyDescent="0.25">
      <c r="A103" t="s">
        <v>688</v>
      </c>
      <c r="B103">
        <f>_xlfn.STDEV.P(B2:B101)</f>
        <v>125.42370652733494</v>
      </c>
      <c r="C103">
        <f t="shared" ref="C103:J103" si="1">_xlfn.STDEV.P(C2:C101)</f>
        <v>114.57964143674745</v>
      </c>
      <c r="D103">
        <f t="shared" si="1"/>
        <v>128.67833756165547</v>
      </c>
      <c r="E103">
        <f t="shared" si="1"/>
        <v>121.19495706245385</v>
      </c>
      <c r="F103">
        <f t="shared" si="1"/>
        <v>98.373438836765303</v>
      </c>
      <c r="G103">
        <f t="shared" si="1"/>
        <v>113.51011010135279</v>
      </c>
      <c r="H103">
        <f t="shared" si="1"/>
        <v>131.65682417009796</v>
      </c>
      <c r="I103">
        <f t="shared" si="1"/>
        <v>116.35882509062274</v>
      </c>
      <c r="J103">
        <f t="shared" si="1"/>
        <v>124.79508403607258</v>
      </c>
    </row>
    <row r="107" spans="1:10" x14ac:dyDescent="0.25">
      <c r="D107" t="s">
        <v>3</v>
      </c>
      <c r="E107" s="62"/>
      <c r="F107">
        <v>0.02</v>
      </c>
      <c r="G107">
        <v>0.06</v>
      </c>
      <c r="H107">
        <v>0.1</v>
      </c>
    </row>
    <row r="108" spans="1:10" x14ac:dyDescent="0.25">
      <c r="D108" t="s">
        <v>2</v>
      </c>
      <c r="E108">
        <v>0.2</v>
      </c>
      <c r="F108" s="61">
        <f>B102</f>
        <v>417.68099612000003</v>
      </c>
      <c r="G108" s="61">
        <f>C102</f>
        <v>426.86598633999989</v>
      </c>
      <c r="H108" s="61">
        <f>D102</f>
        <v>458.7839990500002</v>
      </c>
    </row>
    <row r="109" spans="1:10" x14ac:dyDescent="0.25">
      <c r="E109">
        <v>0.6</v>
      </c>
      <c r="F109" s="61">
        <f>E102</f>
        <v>423.10800289999997</v>
      </c>
      <c r="G109" s="61">
        <f>F102</f>
        <v>424.06400879999984</v>
      </c>
      <c r="H109" s="61">
        <f>G102</f>
        <v>450.85001460000012</v>
      </c>
    </row>
    <row r="110" spans="1:10" x14ac:dyDescent="0.25">
      <c r="E110">
        <v>1</v>
      </c>
      <c r="F110" s="61">
        <f>H102</f>
        <v>459.38299805999986</v>
      </c>
      <c r="G110" s="61">
        <f>I102</f>
        <v>447.10300779999989</v>
      </c>
      <c r="H110" s="61">
        <f>J102</f>
        <v>472.1979980399999</v>
      </c>
    </row>
    <row r="115" spans="4:5" x14ac:dyDescent="0.25">
      <c r="D115" s="62"/>
      <c r="E115" t="s">
        <v>3</v>
      </c>
    </row>
    <row r="116" spans="4:5" x14ac:dyDescent="0.25">
      <c r="D116" t="s">
        <v>2</v>
      </c>
      <c r="E116" s="62"/>
    </row>
    <row r="134" spans="15:19" ht="14.25" customHeight="1" x14ac:dyDescent="0.25">
      <c r="O134" s="63"/>
      <c r="P134" s="64" t="s">
        <v>3</v>
      </c>
      <c r="Q134" s="130">
        <v>0.02</v>
      </c>
      <c r="R134" s="130">
        <v>0.06</v>
      </c>
      <c r="S134" s="130">
        <v>0.1</v>
      </c>
    </row>
    <row r="135" spans="15:19" ht="14.25" customHeight="1" x14ac:dyDescent="0.25">
      <c r="O135" s="65" t="s">
        <v>2</v>
      </c>
      <c r="P135" s="66"/>
      <c r="Q135" s="130"/>
      <c r="R135" s="130"/>
      <c r="S135" s="130"/>
    </row>
    <row r="136" spans="15:19" x14ac:dyDescent="0.25">
      <c r="O136" s="145">
        <v>0.2</v>
      </c>
      <c r="P136" s="145"/>
      <c r="Q136" s="68">
        <v>417.68099612000003</v>
      </c>
      <c r="R136" s="68">
        <v>426.86598633999989</v>
      </c>
      <c r="S136" s="68">
        <v>458.7839990500002</v>
      </c>
    </row>
    <row r="137" spans="15:19" x14ac:dyDescent="0.25">
      <c r="O137" s="130">
        <v>0.6</v>
      </c>
      <c r="P137" s="130"/>
      <c r="Q137" s="67">
        <v>423.10800289999997</v>
      </c>
      <c r="R137" s="67">
        <v>424.06400879999984</v>
      </c>
      <c r="S137" s="67">
        <v>450.85001460000012</v>
      </c>
    </row>
    <row r="138" spans="15:19" x14ac:dyDescent="0.25">
      <c r="O138" s="145">
        <v>1</v>
      </c>
      <c r="P138" s="145"/>
      <c r="Q138" s="68">
        <v>459.38299805999986</v>
      </c>
      <c r="R138" s="68">
        <v>447.10300779999989</v>
      </c>
      <c r="S138" s="68">
        <v>472.1979980399999</v>
      </c>
    </row>
  </sheetData>
  <mergeCells count="6">
    <mergeCell ref="S134:S135"/>
    <mergeCell ref="O136:P136"/>
    <mergeCell ref="O137:P137"/>
    <mergeCell ref="O138:P138"/>
    <mergeCell ref="Q134:Q135"/>
    <mergeCell ref="R134:R135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12</vt:i4>
      </vt:variant>
    </vt:vector>
  </HeadingPairs>
  <TitlesOfParts>
    <vt:vector size="12" baseType="lpstr">
      <vt:lpstr>Dane</vt:lpstr>
      <vt:lpstr>Wyniki</vt:lpstr>
      <vt:lpstr>Wyniki op</vt:lpstr>
      <vt:lpstr>Strategie</vt:lpstr>
      <vt:lpstr>Wybór strategii</vt:lpstr>
      <vt:lpstr>Podsumowanie</vt:lpstr>
      <vt:lpstr>Loginy</vt:lpstr>
      <vt:lpstr>Dobór parametrów pMut pCross</vt:lpstr>
      <vt:lpstr>Arkusz3</vt:lpstr>
      <vt:lpstr>Arkusz4</vt:lpstr>
      <vt:lpstr>Dobór parametrow nGen popSize</vt:lpstr>
      <vt:lpstr>Dobór parametrów pMut pCross 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Kuba</dc:creator>
  <cp:lastModifiedBy>Kuba</cp:lastModifiedBy>
  <dcterms:created xsi:type="dcterms:W3CDTF">2017-07-10T19:38:49Z</dcterms:created>
  <dcterms:modified xsi:type="dcterms:W3CDTF">2017-09-19T18:08:57Z</dcterms:modified>
</cp:coreProperties>
</file>