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kub\PycharmProjects\matury\matura 2015 maj (stara formuła)\"/>
    </mc:Choice>
  </mc:AlternateContent>
  <xr:revisionPtr revIDLastSave="0" documentId="13_ncr:1_{46E07B6B-B634-4A45-A704-66AEA03352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szcz" sheetId="2" r:id="rId1"/>
    <sheet name="6.4" sheetId="3" r:id="rId2"/>
    <sheet name="6.5" sheetId="4" r:id="rId3"/>
  </sheets>
  <definedNames>
    <definedName name="ExternalData_1" localSheetId="1" hidden="1">'6.4'!$A$1:$B$154</definedName>
    <definedName name="ExternalData_1" localSheetId="2" hidden="1">'6.5'!$A$1:$B$154</definedName>
    <definedName name="ExternalData_1" localSheetId="0" hidden="1">deszcz!$A$1:$B$154</definedName>
  </definedNames>
  <calcPr calcId="191029"/>
  <pivotCaches>
    <pivotCache cacheId="4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4" i="4" l="1"/>
  <c r="G154" i="4"/>
  <c r="E154" i="4"/>
  <c r="C154" i="4"/>
  <c r="J154" i="4" s="1"/>
  <c r="L153" i="4"/>
  <c r="G153" i="4"/>
  <c r="E153" i="4"/>
  <c r="C153" i="4"/>
  <c r="J153" i="4" s="1"/>
  <c r="L152" i="4"/>
  <c r="J152" i="4"/>
  <c r="F152" i="4"/>
  <c r="E152" i="4"/>
  <c r="C152" i="4"/>
  <c r="L151" i="4"/>
  <c r="F151" i="4"/>
  <c r="E151" i="4"/>
  <c r="C151" i="4"/>
  <c r="L150" i="4"/>
  <c r="J150" i="4"/>
  <c r="F150" i="4"/>
  <c r="E150" i="4"/>
  <c r="C150" i="4"/>
  <c r="L149" i="4"/>
  <c r="G149" i="4"/>
  <c r="E149" i="4"/>
  <c r="C149" i="4"/>
  <c r="J149" i="4" s="1"/>
  <c r="L148" i="4"/>
  <c r="F148" i="4"/>
  <c r="E148" i="4"/>
  <c r="C148" i="4"/>
  <c r="J148" i="4" s="1"/>
  <c r="L147" i="4"/>
  <c r="G147" i="4"/>
  <c r="E147" i="4"/>
  <c r="C147" i="4"/>
  <c r="J147" i="4" s="1"/>
  <c r="L146" i="4"/>
  <c r="J146" i="4"/>
  <c r="F146" i="4"/>
  <c r="E146" i="4"/>
  <c r="C146" i="4"/>
  <c r="L145" i="4"/>
  <c r="F145" i="4"/>
  <c r="E145" i="4"/>
  <c r="C145" i="4"/>
  <c r="J145" i="4" s="1"/>
  <c r="L144" i="4"/>
  <c r="F144" i="4"/>
  <c r="E144" i="4"/>
  <c r="C144" i="4"/>
  <c r="L143" i="4"/>
  <c r="F143" i="4"/>
  <c r="E143" i="4"/>
  <c r="C143" i="4"/>
  <c r="J143" i="4" s="1"/>
  <c r="L142" i="4"/>
  <c r="F142" i="4"/>
  <c r="E142" i="4"/>
  <c r="C142" i="4"/>
  <c r="J142" i="4" s="1"/>
  <c r="L141" i="4"/>
  <c r="F141" i="4"/>
  <c r="E141" i="4"/>
  <c r="C141" i="4"/>
  <c r="J141" i="4" s="1"/>
  <c r="L140" i="4"/>
  <c r="J140" i="4"/>
  <c r="F140" i="4"/>
  <c r="E140" i="4"/>
  <c r="C140" i="4"/>
  <c r="L139" i="4"/>
  <c r="G139" i="4"/>
  <c r="E139" i="4"/>
  <c r="C139" i="4"/>
  <c r="J139" i="4" s="1"/>
  <c r="L138" i="4"/>
  <c r="J138" i="4"/>
  <c r="F138" i="4"/>
  <c r="E138" i="4"/>
  <c r="C138" i="4"/>
  <c r="L137" i="4"/>
  <c r="F137" i="4"/>
  <c r="E137" i="4"/>
  <c r="C137" i="4"/>
  <c r="L136" i="4"/>
  <c r="F136" i="4"/>
  <c r="E136" i="4"/>
  <c r="C136" i="4"/>
  <c r="J136" i="4" s="1"/>
  <c r="L135" i="4"/>
  <c r="F135" i="4"/>
  <c r="E135" i="4"/>
  <c r="C135" i="4"/>
  <c r="J135" i="4" s="1"/>
  <c r="L134" i="4"/>
  <c r="J134" i="4"/>
  <c r="F134" i="4"/>
  <c r="E134" i="4"/>
  <c r="C134" i="4"/>
  <c r="L133" i="4"/>
  <c r="F133" i="4"/>
  <c r="E133" i="4"/>
  <c r="C133" i="4"/>
  <c r="J133" i="4" s="1"/>
  <c r="L132" i="4"/>
  <c r="J132" i="4"/>
  <c r="G132" i="4"/>
  <c r="E132" i="4"/>
  <c r="C132" i="4"/>
  <c r="L131" i="4"/>
  <c r="F131" i="4"/>
  <c r="E131" i="4"/>
  <c r="C131" i="4"/>
  <c r="J131" i="4" s="1"/>
  <c r="L130" i="4"/>
  <c r="F130" i="4"/>
  <c r="E130" i="4"/>
  <c r="C130" i="4"/>
  <c r="L129" i="4"/>
  <c r="F129" i="4"/>
  <c r="E129" i="4"/>
  <c r="C129" i="4"/>
  <c r="J129" i="4" s="1"/>
  <c r="L128" i="4"/>
  <c r="J128" i="4"/>
  <c r="F128" i="4"/>
  <c r="E128" i="4"/>
  <c r="C128" i="4"/>
  <c r="L127" i="4"/>
  <c r="F127" i="4"/>
  <c r="E127" i="4"/>
  <c r="C127" i="4"/>
  <c r="J127" i="4" s="1"/>
  <c r="L126" i="4"/>
  <c r="J126" i="4"/>
  <c r="F126" i="4"/>
  <c r="E126" i="4"/>
  <c r="C126" i="4"/>
  <c r="L125" i="4"/>
  <c r="F125" i="4"/>
  <c r="E125" i="4"/>
  <c r="C125" i="4"/>
  <c r="J125" i="4" s="1"/>
  <c r="L124" i="4"/>
  <c r="G124" i="4"/>
  <c r="E124" i="4"/>
  <c r="C124" i="4"/>
  <c r="J124" i="4" s="1"/>
  <c r="L123" i="4"/>
  <c r="F123" i="4"/>
  <c r="E123" i="4"/>
  <c r="C123" i="4"/>
  <c r="L122" i="4"/>
  <c r="J122" i="4"/>
  <c r="F122" i="4"/>
  <c r="E122" i="4"/>
  <c r="C122" i="4"/>
  <c r="L121" i="4"/>
  <c r="G121" i="4"/>
  <c r="E121" i="4"/>
  <c r="C121" i="4"/>
  <c r="J121" i="4" s="1"/>
  <c r="L120" i="4"/>
  <c r="J120" i="4"/>
  <c r="F120" i="4"/>
  <c r="E120" i="4"/>
  <c r="C120" i="4"/>
  <c r="L119" i="4"/>
  <c r="F119" i="4"/>
  <c r="E119" i="4"/>
  <c r="C119" i="4"/>
  <c r="J119" i="4" s="1"/>
  <c r="L118" i="4"/>
  <c r="F118" i="4"/>
  <c r="E118" i="4"/>
  <c r="C118" i="4"/>
  <c r="J118" i="4" s="1"/>
  <c r="L117" i="4"/>
  <c r="J117" i="4"/>
  <c r="F117" i="4"/>
  <c r="E117" i="4"/>
  <c r="C117" i="4"/>
  <c r="L116" i="4"/>
  <c r="F116" i="4"/>
  <c r="E116" i="4"/>
  <c r="C116" i="4"/>
  <c r="L115" i="4"/>
  <c r="F115" i="4"/>
  <c r="E115" i="4"/>
  <c r="C115" i="4"/>
  <c r="J115" i="4" s="1"/>
  <c r="L114" i="4"/>
  <c r="J114" i="4"/>
  <c r="F114" i="4"/>
  <c r="E114" i="4"/>
  <c r="C114" i="4"/>
  <c r="L113" i="4"/>
  <c r="F113" i="4"/>
  <c r="E113" i="4"/>
  <c r="C113" i="4"/>
  <c r="J113" i="4" s="1"/>
  <c r="L112" i="4"/>
  <c r="F112" i="4"/>
  <c r="E112" i="4"/>
  <c r="C112" i="4"/>
  <c r="J112" i="4" s="1"/>
  <c r="L111" i="4"/>
  <c r="J111" i="4"/>
  <c r="F111" i="4"/>
  <c r="E111" i="4"/>
  <c r="C111" i="4"/>
  <c r="L110" i="4"/>
  <c r="J110" i="4"/>
  <c r="G110" i="4"/>
  <c r="E110" i="4"/>
  <c r="C110" i="4"/>
  <c r="L109" i="4"/>
  <c r="G109" i="4"/>
  <c r="E109" i="4"/>
  <c r="C109" i="4"/>
  <c r="L108" i="4"/>
  <c r="J108" i="4"/>
  <c r="G108" i="4"/>
  <c r="E108" i="4"/>
  <c r="C108" i="4"/>
  <c r="L107" i="4"/>
  <c r="F107" i="4"/>
  <c r="E107" i="4"/>
  <c r="C107" i="4"/>
  <c r="J107" i="4" s="1"/>
  <c r="L106" i="4"/>
  <c r="G106" i="4"/>
  <c r="E106" i="4"/>
  <c r="C106" i="4"/>
  <c r="J106" i="4" s="1"/>
  <c r="L105" i="4"/>
  <c r="J105" i="4"/>
  <c r="F105" i="4"/>
  <c r="E105" i="4"/>
  <c r="C105" i="4"/>
  <c r="L104" i="4"/>
  <c r="J104" i="4"/>
  <c r="F104" i="4"/>
  <c r="E104" i="4"/>
  <c r="C104" i="4"/>
  <c r="L103" i="4"/>
  <c r="F103" i="4"/>
  <c r="E103" i="4"/>
  <c r="C103" i="4"/>
  <c r="J103" i="4" s="1"/>
  <c r="L102" i="4"/>
  <c r="F102" i="4"/>
  <c r="E102" i="4"/>
  <c r="C102" i="4"/>
  <c r="L101" i="4"/>
  <c r="G101" i="4"/>
  <c r="E101" i="4"/>
  <c r="C101" i="4"/>
  <c r="J101" i="4" s="1"/>
  <c r="L100" i="4"/>
  <c r="G100" i="4"/>
  <c r="E100" i="4"/>
  <c r="C100" i="4"/>
  <c r="J100" i="4" s="1"/>
  <c r="L99" i="4"/>
  <c r="J99" i="4"/>
  <c r="F99" i="4"/>
  <c r="E99" i="4"/>
  <c r="C99" i="4"/>
  <c r="L98" i="4"/>
  <c r="J98" i="4"/>
  <c r="G98" i="4"/>
  <c r="E98" i="4"/>
  <c r="C98" i="4"/>
  <c r="L97" i="4"/>
  <c r="F97" i="4"/>
  <c r="E97" i="4"/>
  <c r="C97" i="4"/>
  <c r="J97" i="4" s="1"/>
  <c r="L96" i="4"/>
  <c r="J96" i="4"/>
  <c r="F96" i="4"/>
  <c r="E96" i="4"/>
  <c r="C96" i="4"/>
  <c r="L95" i="4"/>
  <c r="F95" i="4"/>
  <c r="E95" i="4"/>
  <c r="C95" i="4"/>
  <c r="L94" i="4"/>
  <c r="F94" i="4"/>
  <c r="E94" i="4"/>
  <c r="C94" i="4"/>
  <c r="J94" i="4" s="1"/>
  <c r="L93" i="4"/>
  <c r="F93" i="4"/>
  <c r="E93" i="4"/>
  <c r="C93" i="4"/>
  <c r="J93" i="4" s="1"/>
  <c r="L92" i="4"/>
  <c r="J92" i="4"/>
  <c r="F92" i="4"/>
  <c r="E92" i="4"/>
  <c r="C92" i="4"/>
  <c r="L91" i="4"/>
  <c r="G91" i="4"/>
  <c r="E91" i="4"/>
  <c r="C91" i="4"/>
  <c r="J91" i="4" s="1"/>
  <c r="L90" i="4"/>
  <c r="J90" i="4"/>
  <c r="G90" i="4"/>
  <c r="E90" i="4"/>
  <c r="C90" i="4"/>
  <c r="L89" i="4"/>
  <c r="F89" i="4"/>
  <c r="E89" i="4"/>
  <c r="C89" i="4"/>
  <c r="J89" i="4" s="1"/>
  <c r="L88" i="4"/>
  <c r="F88" i="4"/>
  <c r="E88" i="4"/>
  <c r="C88" i="4"/>
  <c r="L87" i="4"/>
  <c r="J87" i="4"/>
  <c r="F87" i="4"/>
  <c r="E87" i="4"/>
  <c r="C87" i="4"/>
  <c r="L86" i="4"/>
  <c r="J86" i="4"/>
  <c r="F86" i="4"/>
  <c r="E86" i="4"/>
  <c r="C86" i="4"/>
  <c r="L85" i="4"/>
  <c r="F85" i="4"/>
  <c r="E85" i="4"/>
  <c r="C85" i="4"/>
  <c r="J85" i="4" s="1"/>
  <c r="L84" i="4"/>
  <c r="J84" i="4"/>
  <c r="F84" i="4"/>
  <c r="E84" i="4"/>
  <c r="C84" i="4"/>
  <c r="L83" i="4"/>
  <c r="G83" i="4"/>
  <c r="E83" i="4"/>
  <c r="C83" i="4"/>
  <c r="J83" i="4" s="1"/>
  <c r="L82" i="4"/>
  <c r="G82" i="4"/>
  <c r="E82" i="4"/>
  <c r="C82" i="4"/>
  <c r="J82" i="4" s="1"/>
  <c r="L81" i="4"/>
  <c r="G81" i="4"/>
  <c r="E81" i="4"/>
  <c r="C81" i="4"/>
  <c r="L80" i="4"/>
  <c r="J80" i="4"/>
  <c r="G80" i="4"/>
  <c r="E80" i="4"/>
  <c r="C80" i="4"/>
  <c r="L79" i="4"/>
  <c r="G79" i="4"/>
  <c r="E79" i="4"/>
  <c r="C79" i="4"/>
  <c r="J79" i="4" s="1"/>
  <c r="L78" i="4"/>
  <c r="J78" i="4"/>
  <c r="G78" i="4"/>
  <c r="E78" i="4"/>
  <c r="C78" i="4"/>
  <c r="L77" i="4"/>
  <c r="F77" i="4"/>
  <c r="E77" i="4"/>
  <c r="C77" i="4"/>
  <c r="J77" i="4" s="1"/>
  <c r="L76" i="4"/>
  <c r="F76" i="4"/>
  <c r="E76" i="4"/>
  <c r="C76" i="4"/>
  <c r="J76" i="4" s="1"/>
  <c r="L75" i="4"/>
  <c r="F75" i="4"/>
  <c r="E75" i="4"/>
  <c r="C75" i="4"/>
  <c r="J75" i="4" s="1"/>
  <c r="L74" i="4"/>
  <c r="G74" i="4"/>
  <c r="E74" i="4"/>
  <c r="C74" i="4"/>
  <c r="L73" i="4"/>
  <c r="G73" i="4"/>
  <c r="E73" i="4"/>
  <c r="C73" i="4"/>
  <c r="J73" i="4" s="1"/>
  <c r="L72" i="4"/>
  <c r="J72" i="4"/>
  <c r="G72" i="4"/>
  <c r="E72" i="4"/>
  <c r="C72" i="4"/>
  <c r="L71" i="4"/>
  <c r="G71" i="4"/>
  <c r="E71" i="4"/>
  <c r="C71" i="4"/>
  <c r="J71" i="4" s="1"/>
  <c r="L70" i="4"/>
  <c r="G70" i="4"/>
  <c r="E70" i="4"/>
  <c r="C70" i="4"/>
  <c r="J70" i="4" s="1"/>
  <c r="L69" i="4"/>
  <c r="F69" i="4"/>
  <c r="E69" i="4"/>
  <c r="C69" i="4"/>
  <c r="J69" i="4" s="1"/>
  <c r="L68" i="4"/>
  <c r="J68" i="4"/>
  <c r="F68" i="4"/>
  <c r="E68" i="4"/>
  <c r="C68" i="4"/>
  <c r="L67" i="4"/>
  <c r="F67" i="4"/>
  <c r="E67" i="4"/>
  <c r="C67" i="4"/>
  <c r="L66" i="4"/>
  <c r="J66" i="4"/>
  <c r="F66" i="4"/>
  <c r="E66" i="4"/>
  <c r="C66" i="4"/>
  <c r="L65" i="4"/>
  <c r="F65" i="4"/>
  <c r="E65" i="4"/>
  <c r="C65" i="4"/>
  <c r="J65" i="4" s="1"/>
  <c r="L64" i="4"/>
  <c r="F64" i="4"/>
  <c r="E64" i="4"/>
  <c r="C64" i="4"/>
  <c r="J64" i="4" s="1"/>
  <c r="L63" i="4"/>
  <c r="F63" i="4"/>
  <c r="E63" i="4"/>
  <c r="C63" i="4"/>
  <c r="J63" i="4" s="1"/>
  <c r="L62" i="4"/>
  <c r="J62" i="4"/>
  <c r="G62" i="4"/>
  <c r="E62" i="4"/>
  <c r="C62" i="4"/>
  <c r="L61" i="4"/>
  <c r="F61" i="4"/>
  <c r="E61" i="4"/>
  <c r="C61" i="4"/>
  <c r="J61" i="4" s="1"/>
  <c r="L60" i="4"/>
  <c r="G60" i="4"/>
  <c r="E60" i="4"/>
  <c r="C60" i="4"/>
  <c r="L59" i="4"/>
  <c r="F59" i="4"/>
  <c r="E59" i="4"/>
  <c r="C59" i="4"/>
  <c r="J59" i="4" s="1"/>
  <c r="L58" i="4"/>
  <c r="J58" i="4"/>
  <c r="G58" i="4"/>
  <c r="E58" i="4"/>
  <c r="C58" i="4"/>
  <c r="L57" i="4"/>
  <c r="F57" i="4"/>
  <c r="E57" i="4"/>
  <c r="C57" i="4"/>
  <c r="J57" i="4" s="1"/>
  <c r="L56" i="4"/>
  <c r="J56" i="4"/>
  <c r="F56" i="4"/>
  <c r="E56" i="4"/>
  <c r="C56" i="4"/>
  <c r="L55" i="4"/>
  <c r="F55" i="4"/>
  <c r="E55" i="4"/>
  <c r="C55" i="4"/>
  <c r="J55" i="4" s="1"/>
  <c r="L54" i="4"/>
  <c r="J54" i="4"/>
  <c r="F54" i="4"/>
  <c r="E54" i="4"/>
  <c r="C54" i="4"/>
  <c r="L53" i="4"/>
  <c r="F53" i="4"/>
  <c r="E53" i="4"/>
  <c r="C53" i="4"/>
  <c r="L52" i="4"/>
  <c r="F52" i="4"/>
  <c r="E52" i="4"/>
  <c r="C52" i="4"/>
  <c r="J52" i="4" s="1"/>
  <c r="L51" i="4"/>
  <c r="F51" i="4"/>
  <c r="E51" i="4"/>
  <c r="C51" i="4"/>
  <c r="J51" i="4" s="1"/>
  <c r="L50" i="4"/>
  <c r="J50" i="4"/>
  <c r="F50" i="4"/>
  <c r="E50" i="4"/>
  <c r="C50" i="4"/>
  <c r="L49" i="4"/>
  <c r="F49" i="4"/>
  <c r="E49" i="4"/>
  <c r="C49" i="4"/>
  <c r="J49" i="4" s="1"/>
  <c r="L48" i="4"/>
  <c r="J48" i="4"/>
  <c r="G48" i="4"/>
  <c r="E48" i="4"/>
  <c r="C48" i="4"/>
  <c r="L47" i="4"/>
  <c r="F47" i="4"/>
  <c r="E47" i="4"/>
  <c r="C47" i="4"/>
  <c r="J47" i="4" s="1"/>
  <c r="L46" i="4"/>
  <c r="F46" i="4"/>
  <c r="E46" i="4"/>
  <c r="C46" i="4"/>
  <c r="L45" i="4"/>
  <c r="F45" i="4"/>
  <c r="E45" i="4"/>
  <c r="C45" i="4"/>
  <c r="J45" i="4" s="1"/>
  <c r="L44" i="4"/>
  <c r="J44" i="4"/>
  <c r="F44" i="4"/>
  <c r="E44" i="4"/>
  <c r="C44" i="4"/>
  <c r="L43" i="4"/>
  <c r="G43" i="4"/>
  <c r="E43" i="4"/>
  <c r="C43" i="4"/>
  <c r="J43" i="4" s="1"/>
  <c r="L42" i="4"/>
  <c r="J42" i="4"/>
  <c r="G42" i="4"/>
  <c r="E42" i="4"/>
  <c r="C42" i="4"/>
  <c r="L41" i="4"/>
  <c r="G41" i="4"/>
  <c r="E41" i="4"/>
  <c r="C41" i="4"/>
  <c r="J41" i="4" s="1"/>
  <c r="L40" i="4"/>
  <c r="G40" i="4"/>
  <c r="E40" i="4"/>
  <c r="C40" i="4"/>
  <c r="J40" i="4" s="1"/>
  <c r="L39" i="4"/>
  <c r="G39" i="4"/>
  <c r="E39" i="4"/>
  <c r="C39" i="4"/>
  <c r="L38" i="4"/>
  <c r="J38" i="4"/>
  <c r="G38" i="4"/>
  <c r="E38" i="4"/>
  <c r="C38" i="4"/>
  <c r="L37" i="4"/>
  <c r="G37" i="4"/>
  <c r="E37" i="4"/>
  <c r="C37" i="4"/>
  <c r="J37" i="4" s="1"/>
  <c r="L36" i="4"/>
  <c r="J36" i="4"/>
  <c r="G36" i="4"/>
  <c r="E36" i="4"/>
  <c r="C36" i="4"/>
  <c r="L35" i="4"/>
  <c r="F35" i="4"/>
  <c r="E35" i="4"/>
  <c r="C35" i="4"/>
  <c r="J35" i="4" s="1"/>
  <c r="L34" i="4"/>
  <c r="J34" i="4"/>
  <c r="F34" i="4"/>
  <c r="E34" i="4"/>
  <c r="C34" i="4"/>
  <c r="L33" i="4"/>
  <c r="J33" i="4"/>
  <c r="F33" i="4"/>
  <c r="E33" i="4"/>
  <c r="C33" i="4"/>
  <c r="L32" i="4"/>
  <c r="F32" i="4"/>
  <c r="E32" i="4"/>
  <c r="C32" i="4"/>
  <c r="L31" i="4"/>
  <c r="F31" i="4"/>
  <c r="E31" i="4"/>
  <c r="C31" i="4"/>
  <c r="J31" i="4" s="1"/>
  <c r="L30" i="4"/>
  <c r="J30" i="4"/>
  <c r="F30" i="4"/>
  <c r="E30" i="4"/>
  <c r="C30" i="4"/>
  <c r="L29" i="4"/>
  <c r="G29" i="4"/>
  <c r="E29" i="4"/>
  <c r="C29" i="4"/>
  <c r="J29" i="4" s="1"/>
  <c r="L28" i="4"/>
  <c r="F28" i="4"/>
  <c r="E28" i="4"/>
  <c r="C28" i="4"/>
  <c r="J28" i="4" s="1"/>
  <c r="L27" i="4"/>
  <c r="J27" i="4"/>
  <c r="F27" i="4"/>
  <c r="E27" i="4"/>
  <c r="C27" i="4"/>
  <c r="L26" i="4"/>
  <c r="J26" i="4"/>
  <c r="F26" i="4"/>
  <c r="E26" i="4"/>
  <c r="C26" i="4"/>
  <c r="L25" i="4"/>
  <c r="F25" i="4"/>
  <c r="E25" i="4"/>
  <c r="C25" i="4"/>
  <c r="L24" i="4"/>
  <c r="J24" i="4"/>
  <c r="F24" i="4"/>
  <c r="E24" i="4"/>
  <c r="C24" i="4"/>
  <c r="L23" i="4"/>
  <c r="G23" i="4"/>
  <c r="E23" i="4"/>
  <c r="C23" i="4"/>
  <c r="J23" i="4" s="1"/>
  <c r="L22" i="4"/>
  <c r="G22" i="4"/>
  <c r="E22" i="4"/>
  <c r="C22" i="4"/>
  <c r="J22" i="4" s="1"/>
  <c r="L21" i="4"/>
  <c r="J21" i="4"/>
  <c r="F21" i="4"/>
  <c r="E21" i="4"/>
  <c r="C21" i="4"/>
  <c r="L20" i="4"/>
  <c r="J20" i="4"/>
  <c r="F20" i="4"/>
  <c r="E20" i="4"/>
  <c r="C20" i="4"/>
  <c r="L19" i="4"/>
  <c r="G19" i="4"/>
  <c r="E19" i="4"/>
  <c r="C19" i="4"/>
  <c r="J19" i="4" s="1"/>
  <c r="L18" i="4"/>
  <c r="G18" i="4"/>
  <c r="E18" i="4"/>
  <c r="C18" i="4"/>
  <c r="L17" i="4"/>
  <c r="G17" i="4"/>
  <c r="E17" i="4"/>
  <c r="C17" i="4"/>
  <c r="J17" i="4" s="1"/>
  <c r="L16" i="4"/>
  <c r="J16" i="4"/>
  <c r="F16" i="4"/>
  <c r="E16" i="4"/>
  <c r="C16" i="4"/>
  <c r="L15" i="4"/>
  <c r="J15" i="4"/>
  <c r="F15" i="4"/>
  <c r="E15" i="4"/>
  <c r="C15" i="4"/>
  <c r="L14" i="4"/>
  <c r="J14" i="4"/>
  <c r="G14" i="4"/>
  <c r="E14" i="4"/>
  <c r="C14" i="4"/>
  <c r="L13" i="4"/>
  <c r="G13" i="4"/>
  <c r="E13" i="4"/>
  <c r="C13" i="4"/>
  <c r="J13" i="4" s="1"/>
  <c r="L12" i="4"/>
  <c r="J12" i="4"/>
  <c r="G12" i="4"/>
  <c r="E12" i="4"/>
  <c r="C12" i="4"/>
  <c r="L11" i="4"/>
  <c r="G11" i="4"/>
  <c r="E11" i="4"/>
  <c r="C11" i="4"/>
  <c r="L10" i="4"/>
  <c r="G10" i="4"/>
  <c r="E10" i="4"/>
  <c r="C10" i="4"/>
  <c r="J10" i="4" s="1"/>
  <c r="L9" i="4"/>
  <c r="J9" i="4"/>
  <c r="G9" i="4"/>
  <c r="E9" i="4"/>
  <c r="C9" i="4"/>
  <c r="L8" i="4"/>
  <c r="J8" i="4"/>
  <c r="G8" i="4"/>
  <c r="E8" i="4"/>
  <c r="C8" i="4"/>
  <c r="L7" i="4"/>
  <c r="G7" i="4"/>
  <c r="E7" i="4"/>
  <c r="C7" i="4"/>
  <c r="J7" i="4" s="1"/>
  <c r="L6" i="4"/>
  <c r="J6" i="4"/>
  <c r="F6" i="4"/>
  <c r="E6" i="4"/>
  <c r="C6" i="4"/>
  <c r="L5" i="4"/>
  <c r="F5" i="4"/>
  <c r="E5" i="4"/>
  <c r="C5" i="4"/>
  <c r="J5" i="4" s="1"/>
  <c r="L4" i="4"/>
  <c r="F4" i="4"/>
  <c r="E4" i="4"/>
  <c r="C4" i="4"/>
  <c r="L3" i="4"/>
  <c r="J3" i="4"/>
  <c r="G3" i="4"/>
  <c r="E3" i="4"/>
  <c r="C3" i="4"/>
  <c r="L2" i="4"/>
  <c r="F2" i="4"/>
  <c r="E2" i="4"/>
  <c r="G2" i="4" s="1"/>
  <c r="C2" i="4"/>
  <c r="J2" i="4" s="1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G2" i="2"/>
  <c r="G154" i="3"/>
  <c r="E154" i="3"/>
  <c r="C154" i="3"/>
  <c r="J154" i="3" s="1"/>
  <c r="G153" i="3"/>
  <c r="E153" i="3"/>
  <c r="C153" i="3"/>
  <c r="J153" i="3" s="1"/>
  <c r="F152" i="3"/>
  <c r="E152" i="3"/>
  <c r="C152" i="3"/>
  <c r="J152" i="3" s="1"/>
  <c r="F151" i="3"/>
  <c r="E151" i="3"/>
  <c r="C151" i="3"/>
  <c r="F150" i="3"/>
  <c r="E150" i="3"/>
  <c r="C150" i="3"/>
  <c r="J150" i="3" s="1"/>
  <c r="G149" i="3"/>
  <c r="E149" i="3"/>
  <c r="C149" i="3"/>
  <c r="J149" i="3" s="1"/>
  <c r="F148" i="3"/>
  <c r="E148" i="3"/>
  <c r="C148" i="3"/>
  <c r="J148" i="3" s="1"/>
  <c r="G147" i="3"/>
  <c r="E147" i="3"/>
  <c r="C147" i="3"/>
  <c r="J147" i="3" s="1"/>
  <c r="F146" i="3"/>
  <c r="E146" i="3"/>
  <c r="C146" i="3"/>
  <c r="J146" i="3" s="1"/>
  <c r="F145" i="3"/>
  <c r="E145" i="3"/>
  <c r="C145" i="3"/>
  <c r="J145" i="3" s="1"/>
  <c r="F144" i="3"/>
  <c r="E144" i="3"/>
  <c r="C144" i="3"/>
  <c r="F143" i="3"/>
  <c r="E143" i="3"/>
  <c r="C143" i="3"/>
  <c r="J143" i="3" s="1"/>
  <c r="F142" i="3"/>
  <c r="E142" i="3"/>
  <c r="C142" i="3"/>
  <c r="J142" i="3" s="1"/>
  <c r="J141" i="3"/>
  <c r="F141" i="3"/>
  <c r="E141" i="3"/>
  <c r="C141" i="3"/>
  <c r="F140" i="3"/>
  <c r="E140" i="3"/>
  <c r="C140" i="3"/>
  <c r="J140" i="3" s="1"/>
  <c r="G139" i="3"/>
  <c r="E139" i="3"/>
  <c r="C139" i="3"/>
  <c r="J139" i="3" s="1"/>
  <c r="F138" i="3"/>
  <c r="E138" i="3"/>
  <c r="C138" i="3"/>
  <c r="J138" i="3" s="1"/>
  <c r="F137" i="3"/>
  <c r="E137" i="3"/>
  <c r="C137" i="3"/>
  <c r="F136" i="3"/>
  <c r="E136" i="3"/>
  <c r="C136" i="3"/>
  <c r="J136" i="3" s="1"/>
  <c r="F135" i="3"/>
  <c r="E135" i="3"/>
  <c r="C135" i="3"/>
  <c r="J135" i="3" s="1"/>
  <c r="F134" i="3"/>
  <c r="E134" i="3"/>
  <c r="C134" i="3"/>
  <c r="J134" i="3" s="1"/>
  <c r="J133" i="3"/>
  <c r="F133" i="3"/>
  <c r="E133" i="3"/>
  <c r="C133" i="3"/>
  <c r="G132" i="3"/>
  <c r="E132" i="3"/>
  <c r="C132" i="3"/>
  <c r="J132" i="3" s="1"/>
  <c r="F131" i="3"/>
  <c r="E131" i="3"/>
  <c r="C131" i="3"/>
  <c r="J131" i="3" s="1"/>
  <c r="F130" i="3"/>
  <c r="E130" i="3"/>
  <c r="C130" i="3"/>
  <c r="J129" i="3"/>
  <c r="F129" i="3"/>
  <c r="E129" i="3"/>
  <c r="C129" i="3"/>
  <c r="F128" i="3"/>
  <c r="E128" i="3"/>
  <c r="C128" i="3"/>
  <c r="J128" i="3" s="1"/>
  <c r="F127" i="3"/>
  <c r="E127" i="3"/>
  <c r="C127" i="3"/>
  <c r="J127" i="3" s="1"/>
  <c r="F126" i="3"/>
  <c r="E126" i="3"/>
  <c r="C126" i="3"/>
  <c r="J126" i="3" s="1"/>
  <c r="F125" i="3"/>
  <c r="E125" i="3"/>
  <c r="C125" i="3"/>
  <c r="J125" i="3" s="1"/>
  <c r="G124" i="3"/>
  <c r="E124" i="3"/>
  <c r="C124" i="3"/>
  <c r="J124" i="3" s="1"/>
  <c r="F123" i="3"/>
  <c r="E123" i="3"/>
  <c r="C123" i="3"/>
  <c r="F122" i="3"/>
  <c r="E122" i="3"/>
  <c r="C122" i="3"/>
  <c r="J122" i="3" s="1"/>
  <c r="G121" i="3"/>
  <c r="E121" i="3"/>
  <c r="C121" i="3"/>
  <c r="J121" i="3" s="1"/>
  <c r="F120" i="3"/>
  <c r="E120" i="3"/>
  <c r="C120" i="3"/>
  <c r="J120" i="3" s="1"/>
  <c r="F119" i="3"/>
  <c r="E119" i="3"/>
  <c r="C119" i="3"/>
  <c r="J119" i="3" s="1"/>
  <c r="F118" i="3"/>
  <c r="E118" i="3"/>
  <c r="C118" i="3"/>
  <c r="J118" i="3" s="1"/>
  <c r="F117" i="3"/>
  <c r="E117" i="3"/>
  <c r="C117" i="3"/>
  <c r="J117" i="3" s="1"/>
  <c r="F116" i="3"/>
  <c r="E116" i="3"/>
  <c r="C116" i="3"/>
  <c r="F115" i="3"/>
  <c r="E115" i="3"/>
  <c r="C115" i="3"/>
  <c r="J115" i="3" s="1"/>
  <c r="F114" i="3"/>
  <c r="E114" i="3"/>
  <c r="C114" i="3"/>
  <c r="J114" i="3" s="1"/>
  <c r="J113" i="3"/>
  <c r="F113" i="3"/>
  <c r="E113" i="3"/>
  <c r="C113" i="3"/>
  <c r="F112" i="3"/>
  <c r="E112" i="3"/>
  <c r="C112" i="3"/>
  <c r="J112" i="3" s="1"/>
  <c r="F111" i="3"/>
  <c r="E111" i="3"/>
  <c r="C111" i="3"/>
  <c r="J111" i="3" s="1"/>
  <c r="G110" i="3"/>
  <c r="E110" i="3"/>
  <c r="C110" i="3"/>
  <c r="J110" i="3" s="1"/>
  <c r="G109" i="3"/>
  <c r="E109" i="3"/>
  <c r="C109" i="3"/>
  <c r="G108" i="3"/>
  <c r="E108" i="3"/>
  <c r="C108" i="3"/>
  <c r="J108" i="3" s="1"/>
  <c r="F107" i="3"/>
  <c r="E107" i="3"/>
  <c r="C107" i="3"/>
  <c r="J107" i="3" s="1"/>
  <c r="G106" i="3"/>
  <c r="E106" i="3"/>
  <c r="C106" i="3"/>
  <c r="J106" i="3" s="1"/>
  <c r="J105" i="3"/>
  <c r="F105" i="3"/>
  <c r="E105" i="3"/>
  <c r="C105" i="3"/>
  <c r="F104" i="3"/>
  <c r="E104" i="3"/>
  <c r="C104" i="3"/>
  <c r="J104" i="3" s="1"/>
  <c r="F103" i="3"/>
  <c r="E103" i="3"/>
  <c r="C103" i="3"/>
  <c r="J103" i="3" s="1"/>
  <c r="F102" i="3"/>
  <c r="E102" i="3"/>
  <c r="C102" i="3"/>
  <c r="J101" i="3"/>
  <c r="G101" i="3"/>
  <c r="E101" i="3"/>
  <c r="C101" i="3"/>
  <c r="G100" i="3"/>
  <c r="E100" i="3"/>
  <c r="C100" i="3"/>
  <c r="J100" i="3" s="1"/>
  <c r="F99" i="3"/>
  <c r="E99" i="3"/>
  <c r="C99" i="3"/>
  <c r="J99" i="3" s="1"/>
  <c r="G98" i="3"/>
  <c r="E98" i="3"/>
  <c r="C98" i="3"/>
  <c r="J98" i="3" s="1"/>
  <c r="F97" i="3"/>
  <c r="E97" i="3"/>
  <c r="C97" i="3"/>
  <c r="J97" i="3" s="1"/>
  <c r="F96" i="3"/>
  <c r="E96" i="3"/>
  <c r="C96" i="3"/>
  <c r="J96" i="3" s="1"/>
  <c r="F95" i="3"/>
  <c r="E95" i="3"/>
  <c r="C95" i="3"/>
  <c r="F94" i="3"/>
  <c r="E94" i="3"/>
  <c r="C94" i="3"/>
  <c r="J94" i="3" s="1"/>
  <c r="F93" i="3"/>
  <c r="E93" i="3"/>
  <c r="C93" i="3"/>
  <c r="J93" i="3" s="1"/>
  <c r="F92" i="3"/>
  <c r="E92" i="3"/>
  <c r="C92" i="3"/>
  <c r="J92" i="3" s="1"/>
  <c r="G91" i="3"/>
  <c r="E91" i="3"/>
  <c r="C91" i="3"/>
  <c r="J91" i="3" s="1"/>
  <c r="G90" i="3"/>
  <c r="E90" i="3"/>
  <c r="C90" i="3"/>
  <c r="J90" i="3" s="1"/>
  <c r="F89" i="3"/>
  <c r="E89" i="3"/>
  <c r="C89" i="3"/>
  <c r="J89" i="3" s="1"/>
  <c r="F88" i="3"/>
  <c r="E88" i="3"/>
  <c r="C88" i="3"/>
  <c r="F87" i="3"/>
  <c r="E87" i="3"/>
  <c r="C87" i="3"/>
  <c r="J87" i="3" s="1"/>
  <c r="F86" i="3"/>
  <c r="E86" i="3"/>
  <c r="C86" i="3"/>
  <c r="J86" i="3" s="1"/>
  <c r="J85" i="3"/>
  <c r="F85" i="3"/>
  <c r="E85" i="3"/>
  <c r="C85" i="3"/>
  <c r="F84" i="3"/>
  <c r="E84" i="3"/>
  <c r="C84" i="3"/>
  <c r="J84" i="3" s="1"/>
  <c r="G83" i="3"/>
  <c r="E83" i="3"/>
  <c r="C83" i="3"/>
  <c r="J83" i="3" s="1"/>
  <c r="G82" i="3"/>
  <c r="E82" i="3"/>
  <c r="C82" i="3"/>
  <c r="J82" i="3" s="1"/>
  <c r="G81" i="3"/>
  <c r="E81" i="3"/>
  <c r="C81" i="3"/>
  <c r="G80" i="3"/>
  <c r="E80" i="3"/>
  <c r="C80" i="3"/>
  <c r="J80" i="3" s="1"/>
  <c r="G79" i="3"/>
  <c r="E79" i="3"/>
  <c r="C79" i="3"/>
  <c r="J79" i="3" s="1"/>
  <c r="G78" i="3"/>
  <c r="E78" i="3"/>
  <c r="C78" i="3"/>
  <c r="J78" i="3" s="1"/>
  <c r="J77" i="3"/>
  <c r="F77" i="3"/>
  <c r="E77" i="3"/>
  <c r="C77" i="3"/>
  <c r="F76" i="3"/>
  <c r="E76" i="3"/>
  <c r="C76" i="3"/>
  <c r="J76" i="3" s="1"/>
  <c r="F75" i="3"/>
  <c r="E75" i="3"/>
  <c r="C75" i="3"/>
  <c r="J75" i="3" s="1"/>
  <c r="G74" i="3"/>
  <c r="E74" i="3"/>
  <c r="C74" i="3"/>
  <c r="J73" i="3"/>
  <c r="G73" i="3"/>
  <c r="E73" i="3"/>
  <c r="C73" i="3"/>
  <c r="G72" i="3"/>
  <c r="E72" i="3"/>
  <c r="C72" i="3"/>
  <c r="J72" i="3" s="1"/>
  <c r="G71" i="3"/>
  <c r="E71" i="3"/>
  <c r="C71" i="3"/>
  <c r="J71" i="3" s="1"/>
  <c r="G70" i="3"/>
  <c r="E70" i="3"/>
  <c r="C70" i="3"/>
  <c r="J70" i="3" s="1"/>
  <c r="F69" i="3"/>
  <c r="E69" i="3"/>
  <c r="C69" i="3"/>
  <c r="J69" i="3" s="1"/>
  <c r="F68" i="3"/>
  <c r="E68" i="3"/>
  <c r="C68" i="3"/>
  <c r="J68" i="3" s="1"/>
  <c r="F67" i="3"/>
  <c r="E67" i="3"/>
  <c r="C67" i="3"/>
  <c r="F66" i="3"/>
  <c r="E66" i="3"/>
  <c r="C66" i="3"/>
  <c r="J66" i="3" s="1"/>
  <c r="F65" i="3"/>
  <c r="E65" i="3"/>
  <c r="C65" i="3"/>
  <c r="J65" i="3" s="1"/>
  <c r="F64" i="3"/>
  <c r="E64" i="3"/>
  <c r="C64" i="3"/>
  <c r="J64" i="3" s="1"/>
  <c r="F63" i="3"/>
  <c r="E63" i="3"/>
  <c r="C63" i="3"/>
  <c r="J63" i="3" s="1"/>
  <c r="G62" i="3"/>
  <c r="E62" i="3"/>
  <c r="C62" i="3"/>
  <c r="J62" i="3" s="1"/>
  <c r="F61" i="3"/>
  <c r="E61" i="3"/>
  <c r="C61" i="3"/>
  <c r="J61" i="3" s="1"/>
  <c r="G60" i="3"/>
  <c r="E60" i="3"/>
  <c r="C60" i="3"/>
  <c r="F59" i="3"/>
  <c r="E59" i="3"/>
  <c r="C59" i="3"/>
  <c r="J59" i="3" s="1"/>
  <c r="G58" i="3"/>
  <c r="E58" i="3"/>
  <c r="C58" i="3"/>
  <c r="J58" i="3" s="1"/>
  <c r="J57" i="3"/>
  <c r="F57" i="3"/>
  <c r="E57" i="3"/>
  <c r="C57" i="3"/>
  <c r="F56" i="3"/>
  <c r="E56" i="3"/>
  <c r="C56" i="3"/>
  <c r="J56" i="3" s="1"/>
  <c r="F55" i="3"/>
  <c r="E55" i="3"/>
  <c r="C55" i="3"/>
  <c r="J55" i="3" s="1"/>
  <c r="F54" i="3"/>
  <c r="E54" i="3"/>
  <c r="C54" i="3"/>
  <c r="J54" i="3" s="1"/>
  <c r="F53" i="3"/>
  <c r="E53" i="3"/>
  <c r="C53" i="3"/>
  <c r="F52" i="3"/>
  <c r="E52" i="3"/>
  <c r="C52" i="3"/>
  <c r="J52" i="3" s="1"/>
  <c r="F51" i="3"/>
  <c r="E51" i="3"/>
  <c r="C51" i="3"/>
  <c r="J51" i="3" s="1"/>
  <c r="F50" i="3"/>
  <c r="E50" i="3"/>
  <c r="C50" i="3"/>
  <c r="J50" i="3" s="1"/>
  <c r="J49" i="3"/>
  <c r="F49" i="3"/>
  <c r="E49" i="3"/>
  <c r="C49" i="3"/>
  <c r="G48" i="3"/>
  <c r="E48" i="3"/>
  <c r="C48" i="3"/>
  <c r="J48" i="3" s="1"/>
  <c r="F47" i="3"/>
  <c r="E47" i="3"/>
  <c r="C47" i="3"/>
  <c r="J47" i="3" s="1"/>
  <c r="F46" i="3"/>
  <c r="E46" i="3"/>
  <c r="C46" i="3"/>
  <c r="J45" i="3"/>
  <c r="F45" i="3"/>
  <c r="E45" i="3"/>
  <c r="C45" i="3"/>
  <c r="F44" i="3"/>
  <c r="E44" i="3"/>
  <c r="C44" i="3"/>
  <c r="J44" i="3" s="1"/>
  <c r="G43" i="3"/>
  <c r="E43" i="3"/>
  <c r="C43" i="3"/>
  <c r="J43" i="3" s="1"/>
  <c r="G42" i="3"/>
  <c r="E42" i="3"/>
  <c r="C42" i="3"/>
  <c r="J42" i="3" s="1"/>
  <c r="G41" i="3"/>
  <c r="E41" i="3"/>
  <c r="C41" i="3"/>
  <c r="J41" i="3" s="1"/>
  <c r="G40" i="3"/>
  <c r="E40" i="3"/>
  <c r="C40" i="3"/>
  <c r="J40" i="3" s="1"/>
  <c r="G39" i="3"/>
  <c r="E39" i="3"/>
  <c r="C39" i="3"/>
  <c r="G38" i="3"/>
  <c r="E38" i="3"/>
  <c r="C38" i="3"/>
  <c r="J38" i="3" s="1"/>
  <c r="G37" i="3"/>
  <c r="E37" i="3"/>
  <c r="C37" i="3"/>
  <c r="J37" i="3" s="1"/>
  <c r="G36" i="3"/>
  <c r="E36" i="3"/>
  <c r="C36" i="3"/>
  <c r="J36" i="3" s="1"/>
  <c r="F35" i="3"/>
  <c r="E35" i="3"/>
  <c r="C35" i="3"/>
  <c r="J35" i="3" s="1"/>
  <c r="F34" i="3"/>
  <c r="E34" i="3"/>
  <c r="C34" i="3"/>
  <c r="J34" i="3" s="1"/>
  <c r="F33" i="3"/>
  <c r="E33" i="3"/>
  <c r="C33" i="3"/>
  <c r="J33" i="3" s="1"/>
  <c r="F32" i="3"/>
  <c r="E32" i="3"/>
  <c r="C32" i="3"/>
  <c r="F31" i="3"/>
  <c r="E31" i="3"/>
  <c r="C31" i="3"/>
  <c r="J31" i="3" s="1"/>
  <c r="F30" i="3"/>
  <c r="E30" i="3"/>
  <c r="C30" i="3"/>
  <c r="J30" i="3" s="1"/>
  <c r="G29" i="3"/>
  <c r="E29" i="3"/>
  <c r="C29" i="3"/>
  <c r="J29" i="3" s="1"/>
  <c r="J28" i="3"/>
  <c r="F28" i="3"/>
  <c r="E28" i="3"/>
  <c r="C28" i="3"/>
  <c r="F27" i="3"/>
  <c r="E27" i="3"/>
  <c r="C27" i="3"/>
  <c r="J27" i="3" s="1"/>
  <c r="F26" i="3"/>
  <c r="E26" i="3"/>
  <c r="C26" i="3"/>
  <c r="J26" i="3" s="1"/>
  <c r="F25" i="3"/>
  <c r="E25" i="3"/>
  <c r="C25" i="3"/>
  <c r="F24" i="3"/>
  <c r="E24" i="3"/>
  <c r="C24" i="3"/>
  <c r="J24" i="3" s="1"/>
  <c r="G23" i="3"/>
  <c r="E23" i="3"/>
  <c r="C23" i="3"/>
  <c r="J23" i="3" s="1"/>
  <c r="G22" i="3"/>
  <c r="E22" i="3"/>
  <c r="C22" i="3"/>
  <c r="J22" i="3" s="1"/>
  <c r="J21" i="3"/>
  <c r="F21" i="3"/>
  <c r="E21" i="3"/>
  <c r="C21" i="3"/>
  <c r="F20" i="3"/>
  <c r="E20" i="3"/>
  <c r="C20" i="3"/>
  <c r="J20" i="3" s="1"/>
  <c r="G19" i="3"/>
  <c r="E19" i="3"/>
  <c r="C19" i="3"/>
  <c r="J19" i="3" s="1"/>
  <c r="G18" i="3"/>
  <c r="E18" i="3"/>
  <c r="C18" i="3"/>
  <c r="G17" i="3"/>
  <c r="E17" i="3"/>
  <c r="C17" i="3"/>
  <c r="J17" i="3" s="1"/>
  <c r="J16" i="3"/>
  <c r="F16" i="3"/>
  <c r="E16" i="3"/>
  <c r="C16" i="3"/>
  <c r="F15" i="3"/>
  <c r="E15" i="3"/>
  <c r="C15" i="3"/>
  <c r="J15" i="3" s="1"/>
  <c r="G14" i="3"/>
  <c r="E14" i="3"/>
  <c r="C14" i="3"/>
  <c r="J14" i="3" s="1"/>
  <c r="G13" i="3"/>
  <c r="E13" i="3"/>
  <c r="C13" i="3"/>
  <c r="J13" i="3" s="1"/>
  <c r="G12" i="3"/>
  <c r="E12" i="3"/>
  <c r="C12" i="3"/>
  <c r="J12" i="3" s="1"/>
  <c r="G11" i="3"/>
  <c r="E11" i="3"/>
  <c r="C11" i="3"/>
  <c r="G10" i="3"/>
  <c r="E10" i="3"/>
  <c r="C10" i="3"/>
  <c r="J10" i="3" s="1"/>
  <c r="J9" i="3"/>
  <c r="G9" i="3"/>
  <c r="E9" i="3"/>
  <c r="C9" i="3"/>
  <c r="G8" i="3"/>
  <c r="E8" i="3"/>
  <c r="C8" i="3"/>
  <c r="J8" i="3" s="1"/>
  <c r="G7" i="3"/>
  <c r="E7" i="3"/>
  <c r="C7" i="3"/>
  <c r="J7" i="3" s="1"/>
  <c r="F6" i="3"/>
  <c r="E6" i="3"/>
  <c r="C6" i="3"/>
  <c r="J6" i="3" s="1"/>
  <c r="F5" i="3"/>
  <c r="E5" i="3"/>
  <c r="C5" i="3"/>
  <c r="J5" i="3" s="1"/>
  <c r="F4" i="3"/>
  <c r="E4" i="3"/>
  <c r="C4" i="3"/>
  <c r="G3" i="3"/>
  <c r="E3" i="3"/>
  <c r="C3" i="3"/>
  <c r="J3" i="3" s="1"/>
  <c r="F2" i="3"/>
  <c r="E2" i="3"/>
  <c r="C2" i="3"/>
  <c r="J2" i="3" s="1"/>
  <c r="G3" i="2"/>
  <c r="G7" i="2"/>
  <c r="G8" i="2"/>
  <c r="G9" i="2"/>
  <c r="G10" i="2"/>
  <c r="G11" i="2"/>
  <c r="G12" i="2"/>
  <c r="G13" i="2"/>
  <c r="G14" i="2"/>
  <c r="G17" i="2"/>
  <c r="G18" i="2"/>
  <c r="G19" i="2"/>
  <c r="G22" i="2"/>
  <c r="G23" i="2"/>
  <c r="G29" i="2"/>
  <c r="G36" i="2"/>
  <c r="G37" i="2"/>
  <c r="G38" i="2"/>
  <c r="G39" i="2"/>
  <c r="G40" i="2"/>
  <c r="G41" i="2"/>
  <c r="G42" i="2"/>
  <c r="G43" i="2"/>
  <c r="G48" i="2"/>
  <c r="G58" i="2"/>
  <c r="G60" i="2"/>
  <c r="G62" i="2"/>
  <c r="G70" i="2"/>
  <c r="G71" i="2"/>
  <c r="G72" i="2"/>
  <c r="G73" i="2"/>
  <c r="G74" i="2"/>
  <c r="G78" i="2"/>
  <c r="G79" i="2"/>
  <c r="G80" i="2"/>
  <c r="G81" i="2"/>
  <c r="G82" i="2"/>
  <c r="G83" i="2"/>
  <c r="G90" i="2"/>
  <c r="G91" i="2"/>
  <c r="G98" i="2"/>
  <c r="G100" i="2"/>
  <c r="G101" i="2"/>
  <c r="G106" i="2"/>
  <c r="G108" i="2"/>
  <c r="G109" i="2"/>
  <c r="G110" i="2"/>
  <c r="G121" i="2"/>
  <c r="G124" i="2"/>
  <c r="G132" i="2"/>
  <c r="G139" i="2"/>
  <c r="G147" i="2"/>
  <c r="G149" i="2"/>
  <c r="G153" i="2"/>
  <c r="G154" i="2"/>
  <c r="I2" i="2"/>
  <c r="H2" i="2"/>
  <c r="J2" i="2"/>
  <c r="J3" i="2"/>
  <c r="J5" i="2"/>
  <c r="J6" i="2"/>
  <c r="J7" i="2"/>
  <c r="J8" i="2"/>
  <c r="J9" i="2"/>
  <c r="J10" i="2"/>
  <c r="J12" i="2"/>
  <c r="J13" i="2"/>
  <c r="J14" i="2"/>
  <c r="J15" i="2"/>
  <c r="J16" i="2"/>
  <c r="J17" i="2"/>
  <c r="J19" i="2"/>
  <c r="J20" i="2"/>
  <c r="J21" i="2"/>
  <c r="J22" i="2"/>
  <c r="J23" i="2"/>
  <c r="J24" i="2"/>
  <c r="J26" i="2"/>
  <c r="J27" i="2"/>
  <c r="J28" i="2"/>
  <c r="J29" i="2"/>
  <c r="J30" i="2"/>
  <c r="J31" i="2"/>
  <c r="J33" i="2"/>
  <c r="J34" i="2"/>
  <c r="J35" i="2"/>
  <c r="J36" i="2"/>
  <c r="J37" i="2"/>
  <c r="J38" i="2"/>
  <c r="J40" i="2"/>
  <c r="J41" i="2"/>
  <c r="J42" i="2"/>
  <c r="J43" i="2"/>
  <c r="J44" i="2"/>
  <c r="J45" i="2"/>
  <c r="J47" i="2"/>
  <c r="J48" i="2"/>
  <c r="J49" i="2"/>
  <c r="J50" i="2"/>
  <c r="J51" i="2"/>
  <c r="J52" i="2"/>
  <c r="J54" i="2"/>
  <c r="J55" i="2"/>
  <c r="J56" i="2"/>
  <c r="J57" i="2"/>
  <c r="J58" i="2"/>
  <c r="J59" i="2"/>
  <c r="J61" i="2"/>
  <c r="J62" i="2"/>
  <c r="J63" i="2"/>
  <c r="J64" i="2"/>
  <c r="J65" i="2"/>
  <c r="J66" i="2"/>
  <c r="J68" i="2"/>
  <c r="J69" i="2"/>
  <c r="J70" i="2"/>
  <c r="J71" i="2"/>
  <c r="J72" i="2"/>
  <c r="J73" i="2"/>
  <c r="J75" i="2"/>
  <c r="J76" i="2"/>
  <c r="J77" i="2"/>
  <c r="J78" i="2"/>
  <c r="J79" i="2"/>
  <c r="J80" i="2"/>
  <c r="J82" i="2"/>
  <c r="J83" i="2"/>
  <c r="J84" i="2"/>
  <c r="J85" i="2"/>
  <c r="J86" i="2"/>
  <c r="J87" i="2"/>
  <c r="J89" i="2"/>
  <c r="J90" i="2"/>
  <c r="J91" i="2"/>
  <c r="J92" i="2"/>
  <c r="J93" i="2"/>
  <c r="J94" i="2"/>
  <c r="J96" i="2"/>
  <c r="J97" i="2"/>
  <c r="J98" i="2"/>
  <c r="J99" i="2"/>
  <c r="J100" i="2"/>
  <c r="J101" i="2"/>
  <c r="J103" i="2"/>
  <c r="J104" i="2"/>
  <c r="J105" i="2"/>
  <c r="J106" i="2"/>
  <c r="J107" i="2"/>
  <c r="J108" i="2"/>
  <c r="J110" i="2"/>
  <c r="J111" i="2"/>
  <c r="J112" i="2"/>
  <c r="J113" i="2"/>
  <c r="J114" i="2"/>
  <c r="J115" i="2"/>
  <c r="J117" i="2"/>
  <c r="J118" i="2"/>
  <c r="J119" i="2"/>
  <c r="J120" i="2"/>
  <c r="J121" i="2"/>
  <c r="J122" i="2"/>
  <c r="J124" i="2"/>
  <c r="J125" i="2"/>
  <c r="J126" i="2"/>
  <c r="J127" i="2"/>
  <c r="J128" i="2"/>
  <c r="J129" i="2"/>
  <c r="J131" i="2"/>
  <c r="J132" i="2"/>
  <c r="J133" i="2"/>
  <c r="J134" i="2"/>
  <c r="J135" i="2"/>
  <c r="J136" i="2"/>
  <c r="J138" i="2"/>
  <c r="J139" i="2"/>
  <c r="J140" i="2"/>
  <c r="J141" i="2"/>
  <c r="J142" i="2"/>
  <c r="J143" i="2"/>
  <c r="J145" i="2"/>
  <c r="J146" i="2"/>
  <c r="J147" i="2"/>
  <c r="J148" i="2"/>
  <c r="J149" i="2"/>
  <c r="J150" i="2"/>
  <c r="J152" i="2"/>
  <c r="J153" i="2"/>
  <c r="J154" i="2"/>
  <c r="F2" i="2"/>
  <c r="F4" i="2"/>
  <c r="F5" i="2"/>
  <c r="F6" i="2"/>
  <c r="F15" i="2"/>
  <c r="F16" i="2"/>
  <c r="F20" i="2"/>
  <c r="F21" i="2"/>
  <c r="F24" i="2"/>
  <c r="F25" i="2"/>
  <c r="F26" i="2"/>
  <c r="F27" i="2"/>
  <c r="F28" i="2"/>
  <c r="F30" i="2"/>
  <c r="F31" i="2"/>
  <c r="F32" i="2"/>
  <c r="F33" i="2"/>
  <c r="F34" i="2"/>
  <c r="F35" i="2"/>
  <c r="F44" i="2"/>
  <c r="F45" i="2"/>
  <c r="F46" i="2"/>
  <c r="F47" i="2"/>
  <c r="F49" i="2"/>
  <c r="F50" i="2"/>
  <c r="F51" i="2"/>
  <c r="F52" i="2"/>
  <c r="F53" i="2"/>
  <c r="F54" i="2"/>
  <c r="F55" i="2"/>
  <c r="F56" i="2"/>
  <c r="F57" i="2"/>
  <c r="F59" i="2"/>
  <c r="F61" i="2"/>
  <c r="F63" i="2"/>
  <c r="F64" i="2"/>
  <c r="F65" i="2"/>
  <c r="F66" i="2"/>
  <c r="F67" i="2"/>
  <c r="F68" i="2"/>
  <c r="F69" i="2"/>
  <c r="F75" i="2"/>
  <c r="F76" i="2"/>
  <c r="F77" i="2"/>
  <c r="F84" i="2"/>
  <c r="F85" i="2"/>
  <c r="F86" i="2"/>
  <c r="F87" i="2"/>
  <c r="F88" i="2"/>
  <c r="F89" i="2"/>
  <c r="F92" i="2"/>
  <c r="F93" i="2"/>
  <c r="F94" i="2"/>
  <c r="F95" i="2"/>
  <c r="F96" i="2"/>
  <c r="F97" i="2"/>
  <c r="F99" i="2"/>
  <c r="F102" i="2"/>
  <c r="F103" i="2"/>
  <c r="F104" i="2"/>
  <c r="F105" i="2"/>
  <c r="F107" i="2"/>
  <c r="F111" i="2"/>
  <c r="F112" i="2"/>
  <c r="F113" i="2"/>
  <c r="F114" i="2"/>
  <c r="F115" i="2"/>
  <c r="F116" i="2"/>
  <c r="F117" i="2"/>
  <c r="F118" i="2"/>
  <c r="F119" i="2"/>
  <c r="F120" i="2"/>
  <c r="F122" i="2"/>
  <c r="F123" i="2"/>
  <c r="F125" i="2"/>
  <c r="F126" i="2"/>
  <c r="F127" i="2"/>
  <c r="F128" i="2"/>
  <c r="F129" i="2"/>
  <c r="F130" i="2"/>
  <c r="F131" i="2"/>
  <c r="F133" i="2"/>
  <c r="F134" i="2"/>
  <c r="F135" i="2"/>
  <c r="F136" i="2"/>
  <c r="F137" i="2"/>
  <c r="F138" i="2"/>
  <c r="F140" i="2"/>
  <c r="F141" i="2"/>
  <c r="F142" i="2"/>
  <c r="F143" i="2"/>
  <c r="F144" i="2"/>
  <c r="F145" i="2"/>
  <c r="F146" i="2"/>
  <c r="F148" i="2"/>
  <c r="F150" i="2"/>
  <c r="F151" i="2"/>
  <c r="F15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I2" i="4" l="1"/>
  <c r="H2" i="4"/>
  <c r="K2" i="4" s="1"/>
  <c r="D3" i="4" s="1"/>
  <c r="G2" i="3"/>
  <c r="I2" i="3" s="1"/>
  <c r="K2" i="2"/>
  <c r="D3" i="2" s="1"/>
  <c r="F3" i="4" l="1"/>
  <c r="I3" i="4" s="1"/>
  <c r="H3" i="4"/>
  <c r="K3" i="4" s="1"/>
  <c r="D4" i="4" s="1"/>
  <c r="H2" i="3"/>
  <c r="K2" i="3" s="1"/>
  <c r="D3" i="3" s="1"/>
  <c r="F3" i="2"/>
  <c r="I3" i="2" s="1"/>
  <c r="G4" i="4" l="1"/>
  <c r="H4" i="4" s="1"/>
  <c r="I4" i="4"/>
  <c r="F3" i="3"/>
  <c r="H3" i="3"/>
  <c r="K3" i="3" s="1"/>
  <c r="D4" i="3" s="1"/>
  <c r="I3" i="3"/>
  <c r="H3" i="2"/>
  <c r="K3" i="2" s="1"/>
  <c r="D4" i="2" s="1"/>
  <c r="J4" i="4" l="1"/>
  <c r="K4" i="4" s="1"/>
  <c r="D5" i="4" s="1"/>
  <c r="H4" i="3"/>
  <c r="J4" i="3" s="1"/>
  <c r="G4" i="3"/>
  <c r="I4" i="3" s="1"/>
  <c r="G4" i="2"/>
  <c r="I4" i="2"/>
  <c r="H4" i="2"/>
  <c r="J4" i="2" s="1"/>
  <c r="G5" i="4" l="1"/>
  <c r="I5" i="4" s="1"/>
  <c r="H5" i="4"/>
  <c r="K5" i="4" s="1"/>
  <c r="D6" i="4" s="1"/>
  <c r="K4" i="3"/>
  <c r="D5" i="3" s="1"/>
  <c r="K4" i="2"/>
  <c r="D5" i="2" s="1"/>
  <c r="G5" i="3"/>
  <c r="I5" i="3" s="1"/>
  <c r="I6" i="4" l="1"/>
  <c r="G6" i="4"/>
  <c r="H6" i="4" s="1"/>
  <c r="K6" i="4" s="1"/>
  <c r="D7" i="4" s="1"/>
  <c r="G5" i="2"/>
  <c r="H5" i="2"/>
  <c r="K5" i="2" s="1"/>
  <c r="D6" i="2" s="1"/>
  <c r="I5" i="2"/>
  <c r="H5" i="3"/>
  <c r="K5" i="3" s="1"/>
  <c r="D6" i="3" s="1"/>
  <c r="F7" i="4" l="1"/>
  <c r="I7" i="4" s="1"/>
  <c r="H7" i="4"/>
  <c r="K7" i="4" s="1"/>
  <c r="D8" i="4" s="1"/>
  <c r="G6" i="2"/>
  <c r="H6" i="2"/>
  <c r="K6" i="2" s="1"/>
  <c r="D7" i="2" s="1"/>
  <c r="I6" i="2"/>
  <c r="G6" i="3"/>
  <c r="I6" i="3" s="1"/>
  <c r="F8" i="4" l="1"/>
  <c r="H8" i="4" s="1"/>
  <c r="K8" i="4" s="1"/>
  <c r="D9" i="4" s="1"/>
  <c r="I8" i="4"/>
  <c r="H6" i="3"/>
  <c r="K6" i="3" s="1"/>
  <c r="D7" i="3" s="1"/>
  <c r="F7" i="2"/>
  <c r="I7" i="2" s="1"/>
  <c r="H7" i="2"/>
  <c r="K7" i="2" s="1"/>
  <c r="D8" i="2" s="1"/>
  <c r="F7" i="3"/>
  <c r="I7" i="3" s="1"/>
  <c r="F9" i="4" l="1"/>
  <c r="I9" i="4" s="1"/>
  <c r="H9" i="4"/>
  <c r="K9" i="4" s="1"/>
  <c r="D10" i="4" s="1"/>
  <c r="F8" i="2"/>
  <c r="I8" i="2" s="1"/>
  <c r="H8" i="2"/>
  <c r="K8" i="2" s="1"/>
  <c r="D9" i="2" s="1"/>
  <c r="H7" i="3"/>
  <c r="K7" i="3" s="1"/>
  <c r="D8" i="3" s="1"/>
  <c r="F10" i="4" l="1"/>
  <c r="H10" i="4" s="1"/>
  <c r="K10" i="4" s="1"/>
  <c r="D11" i="4" s="1"/>
  <c r="I10" i="4"/>
  <c r="F9" i="2"/>
  <c r="I9" i="2"/>
  <c r="H9" i="2"/>
  <c r="K9" i="2" s="1"/>
  <c r="D10" i="2" s="1"/>
  <c r="F10" i="2" s="1"/>
  <c r="I10" i="2" s="1"/>
  <c r="F8" i="3"/>
  <c r="I8" i="3"/>
  <c r="H8" i="3"/>
  <c r="K8" i="3" s="1"/>
  <c r="D9" i="3" s="1"/>
  <c r="F11" i="4" l="1"/>
  <c r="I11" i="4" s="1"/>
  <c r="H11" i="4"/>
  <c r="H10" i="2"/>
  <c r="K10" i="2" s="1"/>
  <c r="D11" i="2" s="1"/>
  <c r="F11" i="2" s="1"/>
  <c r="H11" i="2" s="1"/>
  <c r="J11" i="2" s="1"/>
  <c r="F9" i="3"/>
  <c r="H9" i="3" s="1"/>
  <c r="K9" i="3" s="1"/>
  <c r="D10" i="3" s="1"/>
  <c r="J11" i="4" l="1"/>
  <c r="K11" i="4" s="1"/>
  <c r="D12" i="4" s="1"/>
  <c r="K11" i="2"/>
  <c r="D12" i="2" s="1"/>
  <c r="I11" i="2"/>
  <c r="F10" i="3"/>
  <c r="I10" i="3" s="1"/>
  <c r="I9" i="3"/>
  <c r="F12" i="2"/>
  <c r="H12" i="2" s="1"/>
  <c r="K12" i="2" s="1"/>
  <c r="D13" i="2" s="1"/>
  <c r="I12" i="2"/>
  <c r="F12" i="4" l="1"/>
  <c r="I12" i="4" s="1"/>
  <c r="H10" i="3"/>
  <c r="K10" i="3" s="1"/>
  <c r="D11" i="3" s="1"/>
  <c r="F13" i="2"/>
  <c r="H13" i="2" s="1"/>
  <c r="K13" i="2" s="1"/>
  <c r="D14" i="2" s="1"/>
  <c r="I13" i="2"/>
  <c r="H12" i="4" l="1"/>
  <c r="K12" i="4" s="1"/>
  <c r="D13" i="4" s="1"/>
  <c r="F11" i="3"/>
  <c r="I11" i="3" s="1"/>
  <c r="F14" i="2"/>
  <c r="H14" i="2" s="1"/>
  <c r="K14" i="2" s="1"/>
  <c r="D15" i="2" s="1"/>
  <c r="G15" i="2" s="1"/>
  <c r="I14" i="2"/>
  <c r="F13" i="4" l="1"/>
  <c r="H13" i="4" s="1"/>
  <c r="K13" i="4" s="1"/>
  <c r="D14" i="4" s="1"/>
  <c r="I13" i="4"/>
  <c r="H11" i="3"/>
  <c r="H15" i="2"/>
  <c r="K15" i="2" s="1"/>
  <c r="D16" i="2" s="1"/>
  <c r="G16" i="2" s="1"/>
  <c r="F14" i="4" l="1"/>
  <c r="I14" i="4" s="1"/>
  <c r="J11" i="3"/>
  <c r="H16" i="2"/>
  <c r="K16" i="2" s="1"/>
  <c r="D17" i="2" s="1"/>
  <c r="I15" i="2"/>
  <c r="H14" i="4" l="1"/>
  <c r="K14" i="4" s="1"/>
  <c r="D15" i="4" s="1"/>
  <c r="K11" i="3"/>
  <c r="D12" i="3" s="1"/>
  <c r="F17" i="2"/>
  <c r="H17" i="2" s="1"/>
  <c r="K17" i="2" s="1"/>
  <c r="D18" i="2" s="1"/>
  <c r="I17" i="2"/>
  <c r="I16" i="2"/>
  <c r="G15" i="4" l="1"/>
  <c r="I15" i="4" s="1"/>
  <c r="F12" i="3"/>
  <c r="I12" i="3"/>
  <c r="H12" i="3"/>
  <c r="K12" i="3" s="1"/>
  <c r="D13" i="3" s="1"/>
  <c r="F18" i="2"/>
  <c r="H18" i="2" s="1"/>
  <c r="J18" i="2" s="1"/>
  <c r="I18" i="2"/>
  <c r="H15" i="4" l="1"/>
  <c r="K15" i="4" s="1"/>
  <c r="D16" i="4" s="1"/>
  <c r="K18" i="2"/>
  <c r="D19" i="2" s="1"/>
  <c r="F13" i="3"/>
  <c r="H13" i="3" s="1"/>
  <c r="K13" i="3" s="1"/>
  <c r="D14" i="3" s="1"/>
  <c r="I13" i="3"/>
  <c r="F19" i="2"/>
  <c r="I19" i="2" s="1"/>
  <c r="G16" i="4" l="1"/>
  <c r="H16" i="4" s="1"/>
  <c r="K16" i="4" s="1"/>
  <c r="D17" i="4" s="1"/>
  <c r="I16" i="4"/>
  <c r="F14" i="3"/>
  <c r="I14" i="3" s="1"/>
  <c r="H19" i="2"/>
  <c r="K19" i="2" s="1"/>
  <c r="D20" i="2" s="1"/>
  <c r="G20" i="2" s="1"/>
  <c r="F17" i="4" l="1"/>
  <c r="I17" i="4" s="1"/>
  <c r="H17" i="4"/>
  <c r="K17" i="4" s="1"/>
  <c r="D18" i="4" s="1"/>
  <c r="H14" i="3"/>
  <c r="K14" i="3" s="1"/>
  <c r="D15" i="3" s="1"/>
  <c r="I20" i="2"/>
  <c r="H20" i="2"/>
  <c r="K20" i="2" s="1"/>
  <c r="D21" i="2" s="1"/>
  <c r="G21" i="2" s="1"/>
  <c r="F18" i="4" l="1"/>
  <c r="I18" i="4" s="1"/>
  <c r="G15" i="3"/>
  <c r="I15" i="3" s="1"/>
  <c r="I21" i="2"/>
  <c r="H21" i="2"/>
  <c r="K21" i="2" s="1"/>
  <c r="D22" i="2" s="1"/>
  <c r="H18" i="4" l="1"/>
  <c r="H15" i="3"/>
  <c r="K15" i="3" s="1"/>
  <c r="D16" i="3" s="1"/>
  <c r="F22" i="2"/>
  <c r="I22" i="2" s="1"/>
  <c r="H22" i="2"/>
  <c r="K22" i="2" s="1"/>
  <c r="D23" i="2" s="1"/>
  <c r="J18" i="4" l="1"/>
  <c r="K18" i="4" s="1"/>
  <c r="D19" i="4" s="1"/>
  <c r="G16" i="3"/>
  <c r="I16" i="3" s="1"/>
  <c r="F23" i="2"/>
  <c r="H23" i="2" s="1"/>
  <c r="K23" i="2" s="1"/>
  <c r="D24" i="2" s="1"/>
  <c r="G24" i="2" s="1"/>
  <c r="I23" i="2"/>
  <c r="F19" i="4" l="1"/>
  <c r="H19" i="4"/>
  <c r="K19" i="4" s="1"/>
  <c r="D20" i="4" s="1"/>
  <c r="I19" i="4"/>
  <c r="H16" i="3"/>
  <c r="K16" i="3" s="1"/>
  <c r="D17" i="3" s="1"/>
  <c r="H24" i="2"/>
  <c r="K24" i="2" s="1"/>
  <c r="D25" i="2" s="1"/>
  <c r="G25" i="2" s="1"/>
  <c r="G20" i="4" l="1"/>
  <c r="I20" i="4"/>
  <c r="H20" i="4"/>
  <c r="K20" i="4" s="1"/>
  <c r="D21" i="4" s="1"/>
  <c r="F17" i="3"/>
  <c r="H17" i="3" s="1"/>
  <c r="K17" i="3" s="1"/>
  <c r="D18" i="3" s="1"/>
  <c r="I17" i="3"/>
  <c r="H25" i="2"/>
  <c r="J25" i="2" s="1"/>
  <c r="I24" i="2"/>
  <c r="G21" i="4" l="1"/>
  <c r="I21" i="4" s="1"/>
  <c r="H21" i="4"/>
  <c r="K21" i="4" s="1"/>
  <c r="D22" i="4" s="1"/>
  <c r="K25" i="2"/>
  <c r="D26" i="2" s="1"/>
  <c r="G26" i="2" s="1"/>
  <c r="F18" i="3"/>
  <c r="I18" i="3"/>
  <c r="H18" i="3"/>
  <c r="H26" i="2"/>
  <c r="K26" i="2" s="1"/>
  <c r="D27" i="2" s="1"/>
  <c r="G27" i="2" s="1"/>
  <c r="I25" i="2"/>
  <c r="F22" i="4" l="1"/>
  <c r="H22" i="4" s="1"/>
  <c r="K22" i="4" s="1"/>
  <c r="D23" i="4" s="1"/>
  <c r="I22" i="4"/>
  <c r="J18" i="3"/>
  <c r="K18" i="3" s="1"/>
  <c r="D19" i="3" s="1"/>
  <c r="H27" i="2"/>
  <c r="K27" i="2" s="1"/>
  <c r="D28" i="2" s="1"/>
  <c r="G28" i="2" s="1"/>
  <c r="I26" i="2"/>
  <c r="F23" i="4" l="1"/>
  <c r="I23" i="4" s="1"/>
  <c r="F19" i="3"/>
  <c r="I19" i="3" s="1"/>
  <c r="H28" i="2"/>
  <c r="K28" i="2" s="1"/>
  <c r="D29" i="2" s="1"/>
  <c r="I27" i="2"/>
  <c r="H23" i="4" l="1"/>
  <c r="K23" i="4" s="1"/>
  <c r="D24" i="4" s="1"/>
  <c r="H19" i="3"/>
  <c r="K19" i="3" s="1"/>
  <c r="D20" i="3" s="1"/>
  <c r="F29" i="2"/>
  <c r="H29" i="2" s="1"/>
  <c r="K29" i="2" s="1"/>
  <c r="D30" i="2" s="1"/>
  <c r="G30" i="2" s="1"/>
  <c r="I29" i="2"/>
  <c r="I28" i="2"/>
  <c r="G24" i="4" l="1"/>
  <c r="I24" i="4" s="1"/>
  <c r="G20" i="3"/>
  <c r="I20" i="3"/>
  <c r="H20" i="3"/>
  <c r="K20" i="3" s="1"/>
  <c r="D21" i="3" s="1"/>
  <c r="H30" i="2"/>
  <c r="K30" i="2" s="1"/>
  <c r="D31" i="2" s="1"/>
  <c r="G31" i="2" s="1"/>
  <c r="I30" i="2"/>
  <c r="H24" i="4" l="1"/>
  <c r="K24" i="4" s="1"/>
  <c r="D25" i="4" s="1"/>
  <c r="G21" i="3"/>
  <c r="H21" i="3" s="1"/>
  <c r="K21" i="3" s="1"/>
  <c r="D22" i="3" s="1"/>
  <c r="I21" i="3"/>
  <c r="I31" i="2"/>
  <c r="H31" i="2"/>
  <c r="K31" i="2" s="1"/>
  <c r="D32" i="2" s="1"/>
  <c r="G32" i="2" s="1"/>
  <c r="G25" i="4" l="1"/>
  <c r="I25" i="4" s="1"/>
  <c r="F22" i="3"/>
  <c r="I22" i="3" s="1"/>
  <c r="I32" i="2"/>
  <c r="H32" i="2"/>
  <c r="H25" i="4" l="1"/>
  <c r="H22" i="3"/>
  <c r="K22" i="3" s="1"/>
  <c r="D23" i="3" s="1"/>
  <c r="J32" i="2"/>
  <c r="K32" i="2"/>
  <c r="D33" i="2" s="1"/>
  <c r="G33" i="2" s="1"/>
  <c r="J25" i="4" l="1"/>
  <c r="K25" i="4" s="1"/>
  <c r="D26" i="4" s="1"/>
  <c r="F23" i="3"/>
  <c r="I23" i="3" s="1"/>
  <c r="I33" i="2"/>
  <c r="H33" i="2"/>
  <c r="K33" i="2" s="1"/>
  <c r="D34" i="2" s="1"/>
  <c r="G34" i="2" s="1"/>
  <c r="G26" i="4" l="1"/>
  <c r="H26" i="4"/>
  <c r="K26" i="4" s="1"/>
  <c r="D27" i="4" s="1"/>
  <c r="I26" i="4"/>
  <c r="H23" i="3"/>
  <c r="K23" i="3" s="1"/>
  <c r="D24" i="3" s="1"/>
  <c r="I34" i="2"/>
  <c r="H34" i="2"/>
  <c r="K34" i="2" s="1"/>
  <c r="D35" i="2" s="1"/>
  <c r="G35" i="2" s="1"/>
  <c r="G27" i="4" l="1"/>
  <c r="I27" i="4" s="1"/>
  <c r="G24" i="3"/>
  <c r="I24" i="3"/>
  <c r="H24" i="3"/>
  <c r="K24" i="3" s="1"/>
  <c r="D25" i="3" s="1"/>
  <c r="H35" i="2"/>
  <c r="K35" i="2" s="1"/>
  <c r="D36" i="2" s="1"/>
  <c r="H27" i="4" l="1"/>
  <c r="K27" i="4" s="1"/>
  <c r="D28" i="4" s="1"/>
  <c r="G25" i="3"/>
  <c r="H25" i="3" s="1"/>
  <c r="I25" i="3"/>
  <c r="F36" i="2"/>
  <c r="H36" i="2" s="1"/>
  <c r="K36" i="2" s="1"/>
  <c r="D37" i="2" s="1"/>
  <c r="I36" i="2"/>
  <c r="I35" i="2"/>
  <c r="G28" i="4" l="1"/>
  <c r="H28" i="4" s="1"/>
  <c r="K28" i="4" s="1"/>
  <c r="D29" i="4" s="1"/>
  <c r="J25" i="3"/>
  <c r="K25" i="3"/>
  <c r="D26" i="3" s="1"/>
  <c r="F37" i="2"/>
  <c r="H37" i="2" s="1"/>
  <c r="K37" i="2" s="1"/>
  <c r="D38" i="2" s="1"/>
  <c r="I37" i="2"/>
  <c r="F29" i="4" l="1"/>
  <c r="I29" i="4" s="1"/>
  <c r="I28" i="4"/>
  <c r="G26" i="3"/>
  <c r="I26" i="3" s="1"/>
  <c r="F38" i="2"/>
  <c r="H38" i="2" s="1"/>
  <c r="K38" i="2" s="1"/>
  <c r="D39" i="2" s="1"/>
  <c r="I38" i="2"/>
  <c r="H29" i="4" l="1"/>
  <c r="K29" i="4" s="1"/>
  <c r="D30" i="4" s="1"/>
  <c r="H26" i="3"/>
  <c r="K26" i="3" s="1"/>
  <c r="D27" i="3" s="1"/>
  <c r="F39" i="2"/>
  <c r="H39" i="2" s="1"/>
  <c r="J39" i="2" s="1"/>
  <c r="K39" i="2" s="1"/>
  <c r="D40" i="2" s="1"/>
  <c r="I39" i="2"/>
  <c r="G30" i="4" l="1"/>
  <c r="I30" i="4" s="1"/>
  <c r="G27" i="3"/>
  <c r="I27" i="3" s="1"/>
  <c r="F40" i="2"/>
  <c r="H40" i="2" s="1"/>
  <c r="K40" i="2" s="1"/>
  <c r="D41" i="2" s="1"/>
  <c r="I40" i="2"/>
  <c r="H30" i="4" l="1"/>
  <c r="K30" i="4" s="1"/>
  <c r="D31" i="4" s="1"/>
  <c r="H27" i="3"/>
  <c r="K27" i="3" s="1"/>
  <c r="D28" i="3" s="1"/>
  <c r="F41" i="2"/>
  <c r="H41" i="2" s="1"/>
  <c r="K41" i="2" s="1"/>
  <c r="D42" i="2" s="1"/>
  <c r="I41" i="2"/>
  <c r="G31" i="4" l="1"/>
  <c r="H31" i="4" s="1"/>
  <c r="K31" i="4" s="1"/>
  <c r="D32" i="4" s="1"/>
  <c r="G28" i="3"/>
  <c r="I28" i="3"/>
  <c r="H28" i="3"/>
  <c r="K28" i="3" s="1"/>
  <c r="D29" i="3" s="1"/>
  <c r="F42" i="2"/>
  <c r="H42" i="2" s="1"/>
  <c r="K42" i="2" s="1"/>
  <c r="D43" i="2" s="1"/>
  <c r="G32" i="4" l="1"/>
  <c r="I32" i="4"/>
  <c r="H32" i="4"/>
  <c r="I31" i="4"/>
  <c r="I42" i="2"/>
  <c r="F29" i="3"/>
  <c r="H29" i="3" s="1"/>
  <c r="K29" i="3" s="1"/>
  <c r="D30" i="3" s="1"/>
  <c r="I29" i="3"/>
  <c r="F43" i="2"/>
  <c r="I43" i="2" s="1"/>
  <c r="J32" i="4" l="1"/>
  <c r="K32" i="4" s="1"/>
  <c r="D33" i="4" s="1"/>
  <c r="G30" i="3"/>
  <c r="H30" i="3" s="1"/>
  <c r="K30" i="3" s="1"/>
  <c r="D31" i="3" s="1"/>
  <c r="H43" i="2"/>
  <c r="K43" i="2" s="1"/>
  <c r="D44" i="2" s="1"/>
  <c r="G44" i="2" s="1"/>
  <c r="G33" i="4" l="1"/>
  <c r="I33" i="4" s="1"/>
  <c r="G31" i="3"/>
  <c r="H31" i="3" s="1"/>
  <c r="K31" i="3" s="1"/>
  <c r="D32" i="3" s="1"/>
  <c r="I31" i="3"/>
  <c r="I30" i="3"/>
  <c r="I44" i="2"/>
  <c r="H44" i="2"/>
  <c r="K44" i="2" s="1"/>
  <c r="D45" i="2" s="1"/>
  <c r="G45" i="2" s="1"/>
  <c r="H33" i="4" l="1"/>
  <c r="K33" i="4" s="1"/>
  <c r="D34" i="4" s="1"/>
  <c r="G32" i="3"/>
  <c r="I32" i="3" s="1"/>
  <c r="I45" i="2"/>
  <c r="H45" i="2"/>
  <c r="K45" i="2" s="1"/>
  <c r="D46" i="2" s="1"/>
  <c r="G46" i="2" s="1"/>
  <c r="G34" i="4" l="1"/>
  <c r="H34" i="4" s="1"/>
  <c r="K34" i="4" s="1"/>
  <c r="D35" i="4" s="1"/>
  <c r="I34" i="4"/>
  <c r="H32" i="3"/>
  <c r="I46" i="2"/>
  <c r="H46" i="2"/>
  <c r="G35" i="4" l="1"/>
  <c r="I35" i="4" s="1"/>
  <c r="J32" i="3"/>
  <c r="K32" i="3" s="1"/>
  <c r="D33" i="3" s="1"/>
  <c r="J46" i="2"/>
  <c r="K46" i="2" s="1"/>
  <c r="D47" i="2" s="1"/>
  <c r="G47" i="2" s="1"/>
  <c r="H35" i="4" l="1"/>
  <c r="K35" i="4" s="1"/>
  <c r="D36" i="4" s="1"/>
  <c r="G33" i="3"/>
  <c r="H33" i="3" s="1"/>
  <c r="K33" i="3" s="1"/>
  <c r="D34" i="3" s="1"/>
  <c r="I33" i="3"/>
  <c r="H47" i="2"/>
  <c r="K47" i="2" s="1"/>
  <c r="D48" i="2" s="1"/>
  <c r="F36" i="4" l="1"/>
  <c r="I36" i="4" s="1"/>
  <c r="G34" i="3"/>
  <c r="I34" i="3" s="1"/>
  <c r="F48" i="2"/>
  <c r="H48" i="2" s="1"/>
  <c r="K48" i="2" s="1"/>
  <c r="D49" i="2" s="1"/>
  <c r="G49" i="2" s="1"/>
  <c r="I48" i="2"/>
  <c r="I47" i="2"/>
  <c r="H36" i="4" l="1"/>
  <c r="K36" i="4" s="1"/>
  <c r="D37" i="4" s="1"/>
  <c r="H34" i="3"/>
  <c r="K34" i="3" s="1"/>
  <c r="D35" i="3" s="1"/>
  <c r="H49" i="2"/>
  <c r="K49" i="2" s="1"/>
  <c r="D50" i="2" s="1"/>
  <c r="G50" i="2" s="1"/>
  <c r="F37" i="4" l="1"/>
  <c r="I37" i="4"/>
  <c r="H37" i="4"/>
  <c r="K37" i="4" s="1"/>
  <c r="D38" i="4" s="1"/>
  <c r="G35" i="3"/>
  <c r="H35" i="3" s="1"/>
  <c r="K35" i="3" s="1"/>
  <c r="D36" i="3" s="1"/>
  <c r="I35" i="3"/>
  <c r="H50" i="2"/>
  <c r="K50" i="2" s="1"/>
  <c r="D51" i="2" s="1"/>
  <c r="G51" i="2" s="1"/>
  <c r="I49" i="2"/>
  <c r="F38" i="4" l="1"/>
  <c r="H38" i="4" s="1"/>
  <c r="K38" i="4" s="1"/>
  <c r="D39" i="4" s="1"/>
  <c r="I38" i="4"/>
  <c r="F36" i="3"/>
  <c r="I36" i="3"/>
  <c r="H36" i="3"/>
  <c r="K36" i="3" s="1"/>
  <c r="D37" i="3" s="1"/>
  <c r="H51" i="2"/>
  <c r="K51" i="2" s="1"/>
  <c r="D52" i="2" s="1"/>
  <c r="G52" i="2" s="1"/>
  <c r="I50" i="2"/>
  <c r="F39" i="4" l="1"/>
  <c r="I39" i="4" s="1"/>
  <c r="H39" i="4"/>
  <c r="F37" i="3"/>
  <c r="H37" i="3" s="1"/>
  <c r="K37" i="3" s="1"/>
  <c r="D38" i="3" s="1"/>
  <c r="I37" i="3"/>
  <c r="H52" i="2"/>
  <c r="K52" i="2" s="1"/>
  <c r="D53" i="2" s="1"/>
  <c r="G53" i="2" s="1"/>
  <c r="I51" i="2"/>
  <c r="J39" i="4" l="1"/>
  <c r="K39" i="4" s="1"/>
  <c r="D40" i="4" s="1"/>
  <c r="F38" i="3"/>
  <c r="I38" i="3" s="1"/>
  <c r="H53" i="2"/>
  <c r="J53" i="2" s="1"/>
  <c r="K53" i="2" s="1"/>
  <c r="D54" i="2" s="1"/>
  <c r="G54" i="2" s="1"/>
  <c r="I52" i="2"/>
  <c r="F40" i="4" l="1"/>
  <c r="H40" i="4" s="1"/>
  <c r="K40" i="4" s="1"/>
  <c r="D41" i="4" s="1"/>
  <c r="I40" i="4"/>
  <c r="H38" i="3"/>
  <c r="K38" i="3" s="1"/>
  <c r="D39" i="3" s="1"/>
  <c r="H54" i="2"/>
  <c r="K54" i="2" s="1"/>
  <c r="D55" i="2" s="1"/>
  <c r="G55" i="2" s="1"/>
  <c r="I54" i="2"/>
  <c r="I53" i="2"/>
  <c r="F41" i="4" l="1"/>
  <c r="I41" i="4" s="1"/>
  <c r="F39" i="3"/>
  <c r="H39" i="3" s="1"/>
  <c r="I55" i="2"/>
  <c r="H55" i="2"/>
  <c r="K55" i="2" s="1"/>
  <c r="D56" i="2" s="1"/>
  <c r="G56" i="2" s="1"/>
  <c r="H41" i="4" l="1"/>
  <c r="K41" i="4" s="1"/>
  <c r="D42" i="4" s="1"/>
  <c r="J39" i="3"/>
  <c r="K39" i="3" s="1"/>
  <c r="D40" i="3" s="1"/>
  <c r="I39" i="3"/>
  <c r="I56" i="2"/>
  <c r="H56" i="2"/>
  <c r="K56" i="2" s="1"/>
  <c r="D57" i="2" s="1"/>
  <c r="G57" i="2" s="1"/>
  <c r="F42" i="4" l="1"/>
  <c r="I42" i="4" s="1"/>
  <c r="F40" i="3"/>
  <c r="H40" i="3"/>
  <c r="K40" i="3" s="1"/>
  <c r="D41" i="3" s="1"/>
  <c r="I40" i="3"/>
  <c r="I57" i="2"/>
  <c r="H57" i="2"/>
  <c r="K57" i="2" s="1"/>
  <c r="D58" i="2" s="1"/>
  <c r="H42" i="4" l="1"/>
  <c r="K42" i="4" s="1"/>
  <c r="D43" i="4" s="1"/>
  <c r="F41" i="3"/>
  <c r="H41" i="3" s="1"/>
  <c r="K41" i="3" s="1"/>
  <c r="D42" i="3" s="1"/>
  <c r="I41" i="3"/>
  <c r="F58" i="2"/>
  <c r="I58" i="2"/>
  <c r="H58" i="2"/>
  <c r="K58" i="2" s="1"/>
  <c r="D59" i="2" s="1"/>
  <c r="G59" i="2" s="1"/>
  <c r="F43" i="4" l="1"/>
  <c r="I43" i="4"/>
  <c r="H43" i="4"/>
  <c r="K43" i="4" s="1"/>
  <c r="D44" i="4" s="1"/>
  <c r="F42" i="3"/>
  <c r="I42" i="3" s="1"/>
  <c r="H59" i="2"/>
  <c r="K59" i="2" s="1"/>
  <c r="D60" i="2" s="1"/>
  <c r="H44" i="4" l="1"/>
  <c r="K44" i="4" s="1"/>
  <c r="D45" i="4" s="1"/>
  <c r="G44" i="4"/>
  <c r="I44" i="4"/>
  <c r="H42" i="3"/>
  <c r="K42" i="3" s="1"/>
  <c r="D43" i="3" s="1"/>
  <c r="F60" i="2"/>
  <c r="H60" i="2" s="1"/>
  <c r="J60" i="2" s="1"/>
  <c r="K60" i="2" s="1"/>
  <c r="D61" i="2" s="1"/>
  <c r="G61" i="2" s="1"/>
  <c r="I60" i="2"/>
  <c r="I59" i="2"/>
  <c r="G45" i="4" l="1"/>
  <c r="I45" i="4" s="1"/>
  <c r="H45" i="4"/>
  <c r="K45" i="4" s="1"/>
  <c r="D46" i="4" s="1"/>
  <c r="F43" i="3"/>
  <c r="H43" i="3" s="1"/>
  <c r="K43" i="3" s="1"/>
  <c r="D44" i="3" s="1"/>
  <c r="H61" i="2"/>
  <c r="K61" i="2" s="1"/>
  <c r="D62" i="2" s="1"/>
  <c r="G46" i="4" l="1"/>
  <c r="H46" i="4" s="1"/>
  <c r="I46" i="4"/>
  <c r="G44" i="3"/>
  <c r="H44" i="3" s="1"/>
  <c r="K44" i="3" s="1"/>
  <c r="D45" i="3" s="1"/>
  <c r="I44" i="3"/>
  <c r="I43" i="3"/>
  <c r="F62" i="2"/>
  <c r="H62" i="2" s="1"/>
  <c r="K62" i="2" s="1"/>
  <c r="D63" i="2" s="1"/>
  <c r="G63" i="2" s="1"/>
  <c r="I62" i="2"/>
  <c r="I61" i="2"/>
  <c r="J46" i="4" l="1"/>
  <c r="K46" i="4" s="1"/>
  <c r="D47" i="4" s="1"/>
  <c r="G45" i="3"/>
  <c r="H45" i="3" s="1"/>
  <c r="K45" i="3" s="1"/>
  <c r="D46" i="3" s="1"/>
  <c r="I45" i="3"/>
  <c r="H63" i="2"/>
  <c r="K63" i="2" s="1"/>
  <c r="D64" i="2" s="1"/>
  <c r="G64" i="2" s="1"/>
  <c r="G47" i="4" l="1"/>
  <c r="I47" i="4" s="1"/>
  <c r="G46" i="3"/>
  <c r="I46" i="3" s="1"/>
  <c r="H64" i="2"/>
  <c r="K64" i="2" s="1"/>
  <c r="D65" i="2" s="1"/>
  <c r="G65" i="2" s="1"/>
  <c r="I63" i="2"/>
  <c r="H47" i="4" l="1"/>
  <c r="K47" i="4" s="1"/>
  <c r="D48" i="4" s="1"/>
  <c r="H46" i="3"/>
  <c r="H65" i="2"/>
  <c r="K65" i="2" s="1"/>
  <c r="D66" i="2" s="1"/>
  <c r="G66" i="2" s="1"/>
  <c r="I64" i="2"/>
  <c r="F48" i="4" l="1"/>
  <c r="I48" i="4" s="1"/>
  <c r="J46" i="3"/>
  <c r="K46" i="3" s="1"/>
  <c r="D47" i="3" s="1"/>
  <c r="H66" i="2"/>
  <c r="K66" i="2" s="1"/>
  <c r="D67" i="2" s="1"/>
  <c r="G67" i="2" s="1"/>
  <c r="I66" i="2"/>
  <c r="I65" i="2"/>
  <c r="H48" i="4" l="1"/>
  <c r="K48" i="4" s="1"/>
  <c r="D49" i="4" s="1"/>
  <c r="G47" i="3"/>
  <c r="I47" i="3" s="1"/>
  <c r="I67" i="2"/>
  <c r="H67" i="2"/>
  <c r="J67" i="2" s="1"/>
  <c r="K67" i="2" s="1"/>
  <c r="D68" i="2" s="1"/>
  <c r="G68" i="2" s="1"/>
  <c r="G49" i="4" l="1"/>
  <c r="H49" i="4" s="1"/>
  <c r="K49" i="4" s="1"/>
  <c r="D50" i="4" s="1"/>
  <c r="I49" i="4"/>
  <c r="H47" i="3"/>
  <c r="K47" i="3" s="1"/>
  <c r="D48" i="3" s="1"/>
  <c r="I68" i="2"/>
  <c r="H68" i="2"/>
  <c r="K68" i="2" s="1"/>
  <c r="D69" i="2" s="1"/>
  <c r="G69" i="2" s="1"/>
  <c r="G50" i="4" l="1"/>
  <c r="H50" i="4" s="1"/>
  <c r="K50" i="4" s="1"/>
  <c r="D51" i="4" s="1"/>
  <c r="I50" i="4"/>
  <c r="F48" i="3"/>
  <c r="I48" i="3" s="1"/>
  <c r="I69" i="2"/>
  <c r="H69" i="2"/>
  <c r="K69" i="2" s="1"/>
  <c r="D70" i="2" s="1"/>
  <c r="G51" i="4" l="1"/>
  <c r="I51" i="4" s="1"/>
  <c r="H48" i="3"/>
  <c r="K48" i="3" s="1"/>
  <c r="D49" i="3" s="1"/>
  <c r="F70" i="2"/>
  <c r="I70" i="2"/>
  <c r="H70" i="2"/>
  <c r="K70" i="2" s="1"/>
  <c r="D71" i="2" s="1"/>
  <c r="H51" i="4" l="1"/>
  <c r="K51" i="4" s="1"/>
  <c r="D52" i="4" s="1"/>
  <c r="G49" i="3"/>
  <c r="H49" i="3" s="1"/>
  <c r="K49" i="3" s="1"/>
  <c r="D50" i="3" s="1"/>
  <c r="I49" i="3"/>
  <c r="F71" i="2"/>
  <c r="H71" i="2" s="1"/>
  <c r="K71" i="2" s="1"/>
  <c r="D72" i="2" s="1"/>
  <c r="I71" i="2"/>
  <c r="G52" i="4" l="1"/>
  <c r="H52" i="4" s="1"/>
  <c r="K52" i="4" s="1"/>
  <c r="D53" i="4" s="1"/>
  <c r="I52" i="4"/>
  <c r="G50" i="3"/>
  <c r="I50" i="3" s="1"/>
  <c r="F72" i="2"/>
  <c r="H72" i="2" s="1"/>
  <c r="K72" i="2" s="1"/>
  <c r="D73" i="2" s="1"/>
  <c r="G53" i="4" l="1"/>
  <c r="I53" i="4" s="1"/>
  <c r="H50" i="3"/>
  <c r="K50" i="3" s="1"/>
  <c r="D51" i="3" s="1"/>
  <c r="I72" i="2"/>
  <c r="F73" i="2"/>
  <c r="H73" i="2" s="1"/>
  <c r="K73" i="2" s="1"/>
  <c r="D74" i="2" s="1"/>
  <c r="I73" i="2"/>
  <c r="H53" i="4" l="1"/>
  <c r="G51" i="3"/>
  <c r="I51" i="3" s="1"/>
  <c r="F74" i="2"/>
  <c r="H74" i="2" s="1"/>
  <c r="J74" i="2" s="1"/>
  <c r="K74" i="2" s="1"/>
  <c r="D75" i="2" s="1"/>
  <c r="G75" i="2" s="1"/>
  <c r="J53" i="4" l="1"/>
  <c r="K53" i="4" s="1"/>
  <c r="D54" i="4" s="1"/>
  <c r="H51" i="3"/>
  <c r="K51" i="3" s="1"/>
  <c r="D52" i="3" s="1"/>
  <c r="H75" i="2"/>
  <c r="K75" i="2" s="1"/>
  <c r="D76" i="2" s="1"/>
  <c r="G76" i="2" s="1"/>
  <c r="I74" i="2"/>
  <c r="G54" i="4" l="1"/>
  <c r="I54" i="4" s="1"/>
  <c r="G52" i="3"/>
  <c r="H52" i="3" s="1"/>
  <c r="K52" i="3" s="1"/>
  <c r="D53" i="3" s="1"/>
  <c r="H76" i="2"/>
  <c r="K76" i="2" s="1"/>
  <c r="D77" i="2" s="1"/>
  <c r="G77" i="2" s="1"/>
  <c r="I75" i="2"/>
  <c r="H54" i="4" l="1"/>
  <c r="K54" i="4" s="1"/>
  <c r="D55" i="4" s="1"/>
  <c r="G53" i="3"/>
  <c r="H53" i="3" s="1"/>
  <c r="I53" i="3"/>
  <c r="I52" i="3"/>
  <c r="H77" i="2"/>
  <c r="K77" i="2" s="1"/>
  <c r="D78" i="2" s="1"/>
  <c r="I76" i="2"/>
  <c r="G55" i="4" l="1"/>
  <c r="I55" i="4" s="1"/>
  <c r="J53" i="3"/>
  <c r="K53" i="3" s="1"/>
  <c r="D54" i="3" s="1"/>
  <c r="F78" i="2"/>
  <c r="H78" i="2"/>
  <c r="K78" i="2" s="1"/>
  <c r="D79" i="2" s="1"/>
  <c r="I78" i="2"/>
  <c r="I77" i="2"/>
  <c r="H55" i="4" l="1"/>
  <c r="K55" i="4" s="1"/>
  <c r="D56" i="4" s="1"/>
  <c r="G54" i="3"/>
  <c r="I54" i="3" s="1"/>
  <c r="F79" i="2"/>
  <c r="I79" i="2" s="1"/>
  <c r="G56" i="4" l="1"/>
  <c r="H56" i="4" s="1"/>
  <c r="K56" i="4" s="1"/>
  <c r="D57" i="4" s="1"/>
  <c r="I56" i="4"/>
  <c r="H54" i="3"/>
  <c r="K54" i="3" s="1"/>
  <c r="D55" i="3" s="1"/>
  <c r="H79" i="2"/>
  <c r="K79" i="2" s="1"/>
  <c r="D80" i="2" s="1"/>
  <c r="G57" i="4" l="1"/>
  <c r="I57" i="4" s="1"/>
  <c r="G55" i="3"/>
  <c r="I55" i="3" s="1"/>
  <c r="F80" i="2"/>
  <c r="I80" i="2" s="1"/>
  <c r="H57" i="4" l="1"/>
  <c r="K57" i="4" s="1"/>
  <c r="D58" i="4" s="1"/>
  <c r="H55" i="3"/>
  <c r="K55" i="3" s="1"/>
  <c r="D56" i="3" s="1"/>
  <c r="H80" i="2"/>
  <c r="K80" i="2" s="1"/>
  <c r="D81" i="2" s="1"/>
  <c r="F58" i="4" l="1"/>
  <c r="H58" i="4" s="1"/>
  <c r="K58" i="4" s="1"/>
  <c r="D59" i="4" s="1"/>
  <c r="I58" i="4"/>
  <c r="G56" i="3"/>
  <c r="I56" i="3" s="1"/>
  <c r="F81" i="2"/>
  <c r="I81" i="2" s="1"/>
  <c r="G59" i="4" l="1"/>
  <c r="I59" i="4" s="1"/>
  <c r="H56" i="3"/>
  <c r="K56" i="3" s="1"/>
  <c r="D57" i="3" s="1"/>
  <c r="H81" i="2"/>
  <c r="J81" i="2"/>
  <c r="K81" i="2" s="1"/>
  <c r="D82" i="2" s="1"/>
  <c r="H59" i="4" l="1"/>
  <c r="K59" i="4" s="1"/>
  <c r="D60" i="4" s="1"/>
  <c r="G57" i="3"/>
  <c r="H57" i="3" s="1"/>
  <c r="K57" i="3" s="1"/>
  <c r="D58" i="3" s="1"/>
  <c r="F82" i="2"/>
  <c r="I82" i="2"/>
  <c r="H82" i="2"/>
  <c r="K82" i="2" s="1"/>
  <c r="D83" i="2" s="1"/>
  <c r="F60" i="4" l="1"/>
  <c r="I60" i="4" s="1"/>
  <c r="I57" i="3"/>
  <c r="F58" i="3"/>
  <c r="I58" i="3" s="1"/>
  <c r="F83" i="2"/>
  <c r="H83" i="2" s="1"/>
  <c r="K83" i="2" s="1"/>
  <c r="D84" i="2" s="1"/>
  <c r="G84" i="2" s="1"/>
  <c r="I83" i="2"/>
  <c r="H60" i="4" l="1"/>
  <c r="H58" i="3"/>
  <c r="K58" i="3" s="1"/>
  <c r="D59" i="3" s="1"/>
  <c r="H84" i="2"/>
  <c r="K84" i="2" s="1"/>
  <c r="D85" i="2" s="1"/>
  <c r="G85" i="2" s="1"/>
  <c r="J60" i="4" l="1"/>
  <c r="K60" i="4" s="1"/>
  <c r="D61" i="4" s="1"/>
  <c r="G59" i="3"/>
  <c r="I59" i="3" s="1"/>
  <c r="H85" i="2"/>
  <c r="K85" i="2" s="1"/>
  <c r="D86" i="2" s="1"/>
  <c r="G86" i="2" s="1"/>
  <c r="I85" i="2"/>
  <c r="I84" i="2"/>
  <c r="G61" i="4" l="1"/>
  <c r="I61" i="4" s="1"/>
  <c r="H59" i="3"/>
  <c r="K59" i="3" s="1"/>
  <c r="D60" i="3" s="1"/>
  <c r="H86" i="2"/>
  <c r="K86" i="2" s="1"/>
  <c r="D87" i="2" s="1"/>
  <c r="G87" i="2" s="1"/>
  <c r="H61" i="4" l="1"/>
  <c r="K61" i="4" s="1"/>
  <c r="D62" i="4" s="1"/>
  <c r="F60" i="3"/>
  <c r="I60" i="3"/>
  <c r="H60" i="3"/>
  <c r="H87" i="2"/>
  <c r="K87" i="2" s="1"/>
  <c r="D88" i="2" s="1"/>
  <c r="G88" i="2" s="1"/>
  <c r="I86" i="2"/>
  <c r="F62" i="4" l="1"/>
  <c r="H62" i="4" s="1"/>
  <c r="K62" i="4" s="1"/>
  <c r="D63" i="4" s="1"/>
  <c r="I62" i="4"/>
  <c r="J60" i="3"/>
  <c r="K60" i="3" s="1"/>
  <c r="D61" i="3" s="1"/>
  <c r="H88" i="2"/>
  <c r="I87" i="2"/>
  <c r="G63" i="4" l="1"/>
  <c r="I63" i="4" s="1"/>
  <c r="H63" i="4"/>
  <c r="K63" i="4" s="1"/>
  <c r="D64" i="4" s="1"/>
  <c r="G61" i="3"/>
  <c r="H61" i="3" s="1"/>
  <c r="K61" i="3" s="1"/>
  <c r="D62" i="3" s="1"/>
  <c r="J88" i="2"/>
  <c r="K88" i="2"/>
  <c r="D89" i="2" s="1"/>
  <c r="G89" i="2" s="1"/>
  <c r="I88" i="2"/>
  <c r="G64" i="4" l="1"/>
  <c r="I64" i="4" s="1"/>
  <c r="I61" i="3"/>
  <c r="F62" i="3"/>
  <c r="I62" i="3" s="1"/>
  <c r="H89" i="2"/>
  <c r="K89" i="2" s="1"/>
  <c r="D90" i="2" s="1"/>
  <c r="H64" i="4" l="1"/>
  <c r="K64" i="4" s="1"/>
  <c r="D65" i="4" s="1"/>
  <c r="H62" i="3"/>
  <c r="K62" i="3" s="1"/>
  <c r="D63" i="3" s="1"/>
  <c r="F90" i="2"/>
  <c r="H90" i="2" s="1"/>
  <c r="K90" i="2" s="1"/>
  <c r="D91" i="2" s="1"/>
  <c r="I90" i="2"/>
  <c r="I89" i="2"/>
  <c r="G65" i="4" l="1"/>
  <c r="I65" i="4" s="1"/>
  <c r="G63" i="3"/>
  <c r="I63" i="3" s="1"/>
  <c r="F91" i="2"/>
  <c r="I91" i="2" s="1"/>
  <c r="H65" i="4" l="1"/>
  <c r="K65" i="4" s="1"/>
  <c r="D66" i="4" s="1"/>
  <c r="H63" i="3"/>
  <c r="K63" i="3" s="1"/>
  <c r="D64" i="3" s="1"/>
  <c r="H91" i="2"/>
  <c r="K91" i="2" s="1"/>
  <c r="D92" i="2" s="1"/>
  <c r="G92" i="2" s="1"/>
  <c r="G66" i="4" l="1"/>
  <c r="I66" i="4" s="1"/>
  <c r="G64" i="3"/>
  <c r="I64" i="3" s="1"/>
  <c r="I92" i="2"/>
  <c r="H92" i="2"/>
  <c r="K92" i="2" s="1"/>
  <c r="D93" i="2" s="1"/>
  <c r="G93" i="2" s="1"/>
  <c r="H66" i="4" l="1"/>
  <c r="K66" i="4" s="1"/>
  <c r="D67" i="4" s="1"/>
  <c r="H64" i="3"/>
  <c r="K64" i="3" s="1"/>
  <c r="D65" i="3" s="1"/>
  <c r="I93" i="2"/>
  <c r="H93" i="2"/>
  <c r="K93" i="2" s="1"/>
  <c r="D94" i="2" s="1"/>
  <c r="G94" i="2" s="1"/>
  <c r="G67" i="4" l="1"/>
  <c r="H67" i="4" s="1"/>
  <c r="I67" i="4"/>
  <c r="G65" i="3"/>
  <c r="H65" i="3" s="1"/>
  <c r="K65" i="3" s="1"/>
  <c r="D66" i="3" s="1"/>
  <c r="I65" i="3"/>
  <c r="I94" i="2"/>
  <c r="H94" i="2"/>
  <c r="K94" i="2" s="1"/>
  <c r="D95" i="2" s="1"/>
  <c r="G95" i="2" s="1"/>
  <c r="J67" i="4" l="1"/>
  <c r="K67" i="4" s="1"/>
  <c r="D68" i="4" s="1"/>
  <c r="G66" i="3"/>
  <c r="I66" i="3" s="1"/>
  <c r="H95" i="2"/>
  <c r="G68" i="4" l="1"/>
  <c r="H68" i="4" s="1"/>
  <c r="K68" i="4" s="1"/>
  <c r="D69" i="4" s="1"/>
  <c r="I68" i="4"/>
  <c r="H66" i="3"/>
  <c r="K66" i="3" s="1"/>
  <c r="D67" i="3" s="1"/>
  <c r="J95" i="2"/>
  <c r="K95" i="2"/>
  <c r="D96" i="2" s="1"/>
  <c r="G96" i="2" s="1"/>
  <c r="I95" i="2"/>
  <c r="G69" i="4" l="1"/>
  <c r="I69" i="4" s="1"/>
  <c r="H69" i="4"/>
  <c r="K69" i="4" s="1"/>
  <c r="D70" i="4" s="1"/>
  <c r="G67" i="3"/>
  <c r="I67" i="3" s="1"/>
  <c r="H96" i="2"/>
  <c r="K96" i="2" s="1"/>
  <c r="D97" i="2" s="1"/>
  <c r="G97" i="2" s="1"/>
  <c r="F70" i="4" l="1"/>
  <c r="I70" i="4" s="1"/>
  <c r="H67" i="3"/>
  <c r="H97" i="2"/>
  <c r="K97" i="2" s="1"/>
  <c r="D98" i="2" s="1"/>
  <c r="I96" i="2"/>
  <c r="H70" i="4" l="1"/>
  <c r="K70" i="4" s="1"/>
  <c r="D71" i="4" s="1"/>
  <c r="J67" i="3"/>
  <c r="K67" i="3" s="1"/>
  <c r="D68" i="3" s="1"/>
  <c r="F98" i="2"/>
  <c r="H98" i="2" s="1"/>
  <c r="K98" i="2" s="1"/>
  <c r="D99" i="2" s="1"/>
  <c r="G99" i="2" s="1"/>
  <c r="I98" i="2"/>
  <c r="I97" i="2"/>
  <c r="F71" i="4" l="1"/>
  <c r="I71" i="4" s="1"/>
  <c r="G68" i="3"/>
  <c r="I68" i="3" s="1"/>
  <c r="H99" i="2"/>
  <c r="K99" i="2" s="1"/>
  <c r="D100" i="2" s="1"/>
  <c r="H71" i="4" l="1"/>
  <c r="K71" i="4" s="1"/>
  <c r="D72" i="4" s="1"/>
  <c r="H68" i="3"/>
  <c r="K68" i="3" s="1"/>
  <c r="D69" i="3" s="1"/>
  <c r="F100" i="2"/>
  <c r="H100" i="2"/>
  <c r="K100" i="2" s="1"/>
  <c r="D101" i="2" s="1"/>
  <c r="I100" i="2"/>
  <c r="I99" i="2"/>
  <c r="F72" i="4" l="1"/>
  <c r="I72" i="4" s="1"/>
  <c r="G69" i="3"/>
  <c r="H69" i="3" s="1"/>
  <c r="K69" i="3" s="1"/>
  <c r="D70" i="3" s="1"/>
  <c r="I69" i="3"/>
  <c r="F101" i="2"/>
  <c r="H101" i="2" s="1"/>
  <c r="K101" i="2" s="1"/>
  <c r="D102" i="2" s="1"/>
  <c r="G102" i="2" s="1"/>
  <c r="H72" i="4" l="1"/>
  <c r="K72" i="4" s="1"/>
  <c r="D73" i="4" s="1"/>
  <c r="F70" i="3"/>
  <c r="I70" i="3" s="1"/>
  <c r="H102" i="2"/>
  <c r="J102" i="2" s="1"/>
  <c r="K102" i="2" s="1"/>
  <c r="D103" i="2" s="1"/>
  <c r="G103" i="2" s="1"/>
  <c r="I102" i="2"/>
  <c r="I101" i="2"/>
  <c r="F73" i="4" l="1"/>
  <c r="H73" i="4"/>
  <c r="K73" i="4" s="1"/>
  <c r="D74" i="4" s="1"/>
  <c r="I73" i="4"/>
  <c r="H70" i="3"/>
  <c r="K70" i="3" s="1"/>
  <c r="D71" i="3" s="1"/>
  <c r="I103" i="2"/>
  <c r="H103" i="2"/>
  <c r="K103" i="2" s="1"/>
  <c r="D104" i="2" s="1"/>
  <c r="G104" i="2" s="1"/>
  <c r="F74" i="4" l="1"/>
  <c r="H74" i="4" s="1"/>
  <c r="F71" i="3"/>
  <c r="I71" i="3" s="1"/>
  <c r="I104" i="2"/>
  <c r="H104" i="2"/>
  <c r="K104" i="2" s="1"/>
  <c r="D105" i="2" s="1"/>
  <c r="G105" i="2" s="1"/>
  <c r="J74" i="4" l="1"/>
  <c r="K74" i="4" s="1"/>
  <c r="D75" i="4" s="1"/>
  <c r="I74" i="4"/>
  <c r="H71" i="3"/>
  <c r="K71" i="3" s="1"/>
  <c r="D72" i="3" s="1"/>
  <c r="I105" i="2"/>
  <c r="H105" i="2"/>
  <c r="K105" i="2" s="1"/>
  <c r="D106" i="2" s="1"/>
  <c r="G75" i="4" l="1"/>
  <c r="I75" i="4" s="1"/>
  <c r="F72" i="3"/>
  <c r="H72" i="3"/>
  <c r="K72" i="3" s="1"/>
  <c r="D73" i="3" s="1"/>
  <c r="I72" i="3"/>
  <c r="F106" i="2"/>
  <c r="I106" i="2"/>
  <c r="H106" i="2"/>
  <c r="K106" i="2" s="1"/>
  <c r="D107" i="2" s="1"/>
  <c r="G107" i="2" s="1"/>
  <c r="H75" i="4" l="1"/>
  <c r="K75" i="4" s="1"/>
  <c r="D76" i="4" s="1"/>
  <c r="F73" i="3"/>
  <c r="H73" i="3" s="1"/>
  <c r="K73" i="3" s="1"/>
  <c r="D74" i="3" s="1"/>
  <c r="I73" i="3"/>
  <c r="H107" i="2"/>
  <c r="K107" i="2" s="1"/>
  <c r="D108" i="2" s="1"/>
  <c r="G76" i="4" l="1"/>
  <c r="I76" i="4" s="1"/>
  <c r="F74" i="3"/>
  <c r="I74" i="3" s="1"/>
  <c r="F108" i="2"/>
  <c r="H108" i="2" s="1"/>
  <c r="K108" i="2" s="1"/>
  <c r="D109" i="2" s="1"/>
  <c r="I108" i="2"/>
  <c r="I107" i="2"/>
  <c r="H76" i="4" l="1"/>
  <c r="K76" i="4" s="1"/>
  <c r="D77" i="4" s="1"/>
  <c r="H74" i="3"/>
  <c r="F109" i="2"/>
  <c r="H109" i="2" s="1"/>
  <c r="J109" i="2" s="1"/>
  <c r="K109" i="2" s="1"/>
  <c r="D110" i="2" s="1"/>
  <c r="I109" i="2"/>
  <c r="G77" i="4" l="1"/>
  <c r="I77" i="4" s="1"/>
  <c r="J74" i="3"/>
  <c r="K74" i="3" s="1"/>
  <c r="D75" i="3" s="1"/>
  <c r="F110" i="2"/>
  <c r="H110" i="2" s="1"/>
  <c r="K110" i="2" s="1"/>
  <c r="D111" i="2" s="1"/>
  <c r="G111" i="2" s="1"/>
  <c r="I110" i="2"/>
  <c r="H77" i="4" l="1"/>
  <c r="K77" i="4" s="1"/>
  <c r="D78" i="4" s="1"/>
  <c r="G75" i="3"/>
  <c r="I75" i="3" s="1"/>
  <c r="H111" i="2"/>
  <c r="K111" i="2" s="1"/>
  <c r="D112" i="2" s="1"/>
  <c r="G112" i="2" s="1"/>
  <c r="F78" i="4" l="1"/>
  <c r="I78" i="4" s="1"/>
  <c r="H75" i="3"/>
  <c r="K75" i="3" s="1"/>
  <c r="D76" i="3" s="1"/>
  <c r="H112" i="2"/>
  <c r="K112" i="2" s="1"/>
  <c r="D113" i="2" s="1"/>
  <c r="G113" i="2" s="1"/>
  <c r="I111" i="2"/>
  <c r="H78" i="4" l="1"/>
  <c r="K78" i="4" s="1"/>
  <c r="D79" i="4" s="1"/>
  <c r="G76" i="3"/>
  <c r="I76" i="3" s="1"/>
  <c r="I113" i="2"/>
  <c r="H113" i="2"/>
  <c r="K113" i="2" s="1"/>
  <c r="D114" i="2" s="1"/>
  <c r="G114" i="2" s="1"/>
  <c r="I112" i="2"/>
  <c r="F79" i="4" l="1"/>
  <c r="I79" i="4"/>
  <c r="H79" i="4"/>
  <c r="K79" i="4" s="1"/>
  <c r="D80" i="4" s="1"/>
  <c r="H76" i="3"/>
  <c r="K76" i="3" s="1"/>
  <c r="D77" i="3" s="1"/>
  <c r="H114" i="2"/>
  <c r="K114" i="2" s="1"/>
  <c r="D115" i="2" s="1"/>
  <c r="G115" i="2" s="1"/>
  <c r="I114" i="2"/>
  <c r="F80" i="4" l="1"/>
  <c r="H80" i="4" s="1"/>
  <c r="K80" i="4" s="1"/>
  <c r="D81" i="4" s="1"/>
  <c r="G77" i="3"/>
  <c r="H77" i="3" s="1"/>
  <c r="K77" i="3" s="1"/>
  <c r="D78" i="3" s="1"/>
  <c r="I77" i="3"/>
  <c r="I115" i="2"/>
  <c r="F81" i="4" l="1"/>
  <c r="I81" i="4" s="1"/>
  <c r="H81" i="4"/>
  <c r="I80" i="4"/>
  <c r="F78" i="3"/>
  <c r="I78" i="3" s="1"/>
  <c r="H115" i="2"/>
  <c r="K115" i="2" s="1"/>
  <c r="D116" i="2" s="1"/>
  <c r="G116" i="2" s="1"/>
  <c r="J81" i="4" l="1"/>
  <c r="K81" i="4"/>
  <c r="D82" i="4" s="1"/>
  <c r="H78" i="3"/>
  <c r="K78" i="3" s="1"/>
  <c r="D79" i="3" s="1"/>
  <c r="I116" i="2"/>
  <c r="H116" i="2"/>
  <c r="F82" i="4" l="1"/>
  <c r="I82" i="4" s="1"/>
  <c r="F79" i="3"/>
  <c r="I79" i="3" s="1"/>
  <c r="J116" i="2"/>
  <c r="K116" i="2" s="1"/>
  <c r="D117" i="2" s="1"/>
  <c r="G117" i="2" s="1"/>
  <c r="H82" i="4" l="1"/>
  <c r="K82" i="4" s="1"/>
  <c r="D83" i="4" s="1"/>
  <c r="H79" i="3"/>
  <c r="K79" i="3" s="1"/>
  <c r="D80" i="3" s="1"/>
  <c r="I117" i="2"/>
  <c r="H117" i="2"/>
  <c r="K117" i="2" s="1"/>
  <c r="D118" i="2" s="1"/>
  <c r="G118" i="2" s="1"/>
  <c r="F83" i="4" l="1"/>
  <c r="I83" i="4" s="1"/>
  <c r="F80" i="3"/>
  <c r="H80" i="3" s="1"/>
  <c r="K80" i="3" s="1"/>
  <c r="D81" i="3" s="1"/>
  <c r="I118" i="2"/>
  <c r="H118" i="2"/>
  <c r="K118" i="2" s="1"/>
  <c r="D119" i="2" s="1"/>
  <c r="G119" i="2" s="1"/>
  <c r="H83" i="4" l="1"/>
  <c r="K83" i="4" s="1"/>
  <c r="D84" i="4" s="1"/>
  <c r="F81" i="3"/>
  <c r="H81" i="3" s="1"/>
  <c r="I81" i="3"/>
  <c r="I80" i="3"/>
  <c r="H119" i="2"/>
  <c r="K119" i="2" s="1"/>
  <c r="D120" i="2" s="1"/>
  <c r="G120" i="2" s="1"/>
  <c r="G84" i="4" l="1"/>
  <c r="I84" i="4" s="1"/>
  <c r="J81" i="3"/>
  <c r="K81" i="3" s="1"/>
  <c r="D82" i="3" s="1"/>
  <c r="H120" i="2"/>
  <c r="K120" i="2" s="1"/>
  <c r="D121" i="2" s="1"/>
  <c r="I119" i="2"/>
  <c r="H84" i="4" l="1"/>
  <c r="K84" i="4" s="1"/>
  <c r="D85" i="4" s="1"/>
  <c r="F82" i="3"/>
  <c r="I82" i="3" s="1"/>
  <c r="F121" i="2"/>
  <c r="H121" i="2" s="1"/>
  <c r="K121" i="2" s="1"/>
  <c r="D122" i="2" s="1"/>
  <c r="G122" i="2" s="1"/>
  <c r="I121" i="2"/>
  <c r="I120" i="2"/>
  <c r="G85" i="4" l="1"/>
  <c r="H85" i="4" s="1"/>
  <c r="K85" i="4" s="1"/>
  <c r="D86" i="4" s="1"/>
  <c r="I85" i="4"/>
  <c r="H82" i="3"/>
  <c r="K82" i="3" s="1"/>
  <c r="D83" i="3" s="1"/>
  <c r="H122" i="2"/>
  <c r="K122" i="2" s="1"/>
  <c r="D123" i="2" s="1"/>
  <c r="G123" i="2" s="1"/>
  <c r="G86" i="4" l="1"/>
  <c r="H86" i="4" s="1"/>
  <c r="K86" i="4" s="1"/>
  <c r="D87" i="4" s="1"/>
  <c r="I86" i="4"/>
  <c r="F83" i="3"/>
  <c r="I83" i="3" s="1"/>
  <c r="H123" i="2"/>
  <c r="J123" i="2" s="1"/>
  <c r="K123" i="2" s="1"/>
  <c r="D124" i="2" s="1"/>
  <c r="I122" i="2"/>
  <c r="G87" i="4" l="1"/>
  <c r="I87" i="4" s="1"/>
  <c r="H87" i="4"/>
  <c r="K87" i="4" s="1"/>
  <c r="D88" i="4" s="1"/>
  <c r="H83" i="3"/>
  <c r="K83" i="3" s="1"/>
  <c r="D84" i="3" s="1"/>
  <c r="F124" i="2"/>
  <c r="H124" i="2" s="1"/>
  <c r="K124" i="2" s="1"/>
  <c r="D125" i="2" s="1"/>
  <c r="G125" i="2" s="1"/>
  <c r="I124" i="2"/>
  <c r="I123" i="2"/>
  <c r="G88" i="4" l="1"/>
  <c r="I88" i="4" s="1"/>
  <c r="G84" i="3"/>
  <c r="H84" i="3" s="1"/>
  <c r="K84" i="3" s="1"/>
  <c r="D85" i="3" s="1"/>
  <c r="I84" i="3"/>
  <c r="H125" i="2"/>
  <c r="K125" i="2" s="1"/>
  <c r="D126" i="2" s="1"/>
  <c r="G126" i="2" s="1"/>
  <c r="H88" i="4" l="1"/>
  <c r="G85" i="3"/>
  <c r="H85" i="3" s="1"/>
  <c r="K85" i="3" s="1"/>
  <c r="D86" i="3" s="1"/>
  <c r="I85" i="3"/>
  <c r="H126" i="2"/>
  <c r="K126" i="2" s="1"/>
  <c r="D127" i="2" s="1"/>
  <c r="G127" i="2" s="1"/>
  <c r="I126" i="2"/>
  <c r="I125" i="2"/>
  <c r="J88" i="4" l="1"/>
  <c r="K88" i="4" s="1"/>
  <c r="D89" i="4" s="1"/>
  <c r="G86" i="3"/>
  <c r="I86" i="3" s="1"/>
  <c r="I127" i="2"/>
  <c r="H127" i="2"/>
  <c r="K127" i="2" s="1"/>
  <c r="D128" i="2" s="1"/>
  <c r="G128" i="2" s="1"/>
  <c r="G89" i="4" l="1"/>
  <c r="I89" i="4" s="1"/>
  <c r="H86" i="3"/>
  <c r="K86" i="3" s="1"/>
  <c r="D87" i="3" s="1"/>
  <c r="I128" i="2"/>
  <c r="H128" i="2"/>
  <c r="K128" i="2" s="1"/>
  <c r="D129" i="2" s="1"/>
  <c r="G129" i="2" s="1"/>
  <c r="H89" i="4" l="1"/>
  <c r="K89" i="4" s="1"/>
  <c r="D90" i="4" s="1"/>
  <c r="G87" i="3"/>
  <c r="I87" i="3" s="1"/>
  <c r="I129" i="2"/>
  <c r="H129" i="2"/>
  <c r="K129" i="2" s="1"/>
  <c r="D130" i="2" s="1"/>
  <c r="G130" i="2" s="1"/>
  <c r="F90" i="4" l="1"/>
  <c r="I90" i="4" s="1"/>
  <c r="H87" i="3"/>
  <c r="K87" i="3" s="1"/>
  <c r="D88" i="3" s="1"/>
  <c r="I130" i="2"/>
  <c r="H130" i="2"/>
  <c r="H90" i="4" l="1"/>
  <c r="K90" i="4" s="1"/>
  <c r="D91" i="4" s="1"/>
  <c r="G88" i="3"/>
  <c r="H88" i="3" s="1"/>
  <c r="I88" i="3"/>
  <c r="J130" i="2"/>
  <c r="K130" i="2" s="1"/>
  <c r="D131" i="2" s="1"/>
  <c r="G131" i="2" s="1"/>
  <c r="F91" i="4" l="1"/>
  <c r="I91" i="4"/>
  <c r="H91" i="4"/>
  <c r="K91" i="4" s="1"/>
  <c r="D92" i="4" s="1"/>
  <c r="J88" i="3"/>
  <c r="K88" i="3" s="1"/>
  <c r="D89" i="3" s="1"/>
  <c r="H131" i="2"/>
  <c r="K131" i="2" s="1"/>
  <c r="D132" i="2" s="1"/>
  <c r="G92" i="4" l="1"/>
  <c r="H92" i="4" s="1"/>
  <c r="K92" i="4" s="1"/>
  <c r="D93" i="4" s="1"/>
  <c r="I92" i="4"/>
  <c r="G89" i="3"/>
  <c r="H89" i="3" s="1"/>
  <c r="K89" i="3" s="1"/>
  <c r="D90" i="3" s="1"/>
  <c r="I89" i="3"/>
  <c r="F132" i="2"/>
  <c r="H132" i="2" s="1"/>
  <c r="K132" i="2" s="1"/>
  <c r="D133" i="2" s="1"/>
  <c r="G133" i="2" s="1"/>
  <c r="I131" i="2"/>
  <c r="G93" i="4" l="1"/>
  <c r="I93" i="4" s="1"/>
  <c r="H93" i="4"/>
  <c r="K93" i="4" s="1"/>
  <c r="D94" i="4" s="1"/>
  <c r="F90" i="3"/>
  <c r="I90" i="3" s="1"/>
  <c r="I132" i="2"/>
  <c r="H133" i="2"/>
  <c r="K133" i="2" s="1"/>
  <c r="D134" i="2" s="1"/>
  <c r="G134" i="2" s="1"/>
  <c r="I133" i="2"/>
  <c r="G94" i="4" l="1"/>
  <c r="I94" i="4" s="1"/>
  <c r="H90" i="3"/>
  <c r="K90" i="3" s="1"/>
  <c r="D91" i="3" s="1"/>
  <c r="H134" i="2"/>
  <c r="K134" i="2" s="1"/>
  <c r="D135" i="2" s="1"/>
  <c r="G135" i="2" s="1"/>
  <c r="H94" i="4" l="1"/>
  <c r="K94" i="4" s="1"/>
  <c r="D95" i="4" s="1"/>
  <c r="F91" i="3"/>
  <c r="I91" i="3" s="1"/>
  <c r="I135" i="2"/>
  <c r="H135" i="2"/>
  <c r="K135" i="2" s="1"/>
  <c r="D136" i="2" s="1"/>
  <c r="G136" i="2" s="1"/>
  <c r="I134" i="2"/>
  <c r="I95" i="4" l="1"/>
  <c r="G95" i="4"/>
  <c r="H95" i="4" s="1"/>
  <c r="H91" i="3"/>
  <c r="K91" i="3" s="1"/>
  <c r="D92" i="3" s="1"/>
  <c r="H136" i="2"/>
  <c r="K136" i="2" s="1"/>
  <c r="D137" i="2" s="1"/>
  <c r="G137" i="2" s="1"/>
  <c r="J95" i="4" l="1"/>
  <c r="K95" i="4" s="1"/>
  <c r="D96" i="4" s="1"/>
  <c r="G92" i="3"/>
  <c r="H92" i="3" s="1"/>
  <c r="K92" i="3" s="1"/>
  <c r="D93" i="3" s="1"/>
  <c r="I92" i="3"/>
  <c r="H137" i="2"/>
  <c r="J137" i="2" s="1"/>
  <c r="K137" i="2" s="1"/>
  <c r="D138" i="2" s="1"/>
  <c r="G138" i="2" s="1"/>
  <c r="I136" i="2"/>
  <c r="I96" i="4" l="1"/>
  <c r="G96" i="4"/>
  <c r="H96" i="4" s="1"/>
  <c r="K96" i="4" s="1"/>
  <c r="D97" i="4" s="1"/>
  <c r="G93" i="3"/>
  <c r="H93" i="3" s="1"/>
  <c r="K93" i="3" s="1"/>
  <c r="D94" i="3" s="1"/>
  <c r="I93" i="3"/>
  <c r="H138" i="2"/>
  <c r="K138" i="2" s="1"/>
  <c r="D139" i="2" s="1"/>
  <c r="I138" i="2"/>
  <c r="I137" i="2"/>
  <c r="G97" i="4" l="1"/>
  <c r="I97" i="4"/>
  <c r="H97" i="4"/>
  <c r="K97" i="4" s="1"/>
  <c r="D98" i="4" s="1"/>
  <c r="G94" i="3"/>
  <c r="I94" i="3" s="1"/>
  <c r="F139" i="2"/>
  <c r="I139" i="2" s="1"/>
  <c r="F98" i="4" l="1"/>
  <c r="H98" i="4" s="1"/>
  <c r="K98" i="4" s="1"/>
  <c r="D99" i="4" s="1"/>
  <c r="H94" i="3"/>
  <c r="K94" i="3" s="1"/>
  <c r="D95" i="3" s="1"/>
  <c r="H139" i="2"/>
  <c r="K139" i="2" s="1"/>
  <c r="D140" i="2" s="1"/>
  <c r="G140" i="2" s="1"/>
  <c r="G99" i="4" l="1"/>
  <c r="I99" i="4" s="1"/>
  <c r="I98" i="4"/>
  <c r="G95" i="3"/>
  <c r="I95" i="3" s="1"/>
  <c r="I140" i="2"/>
  <c r="H140" i="2"/>
  <c r="K140" i="2" s="1"/>
  <c r="D141" i="2" s="1"/>
  <c r="G141" i="2" s="1"/>
  <c r="H99" i="4" l="1"/>
  <c r="K99" i="4" s="1"/>
  <c r="D100" i="4" s="1"/>
  <c r="H95" i="3"/>
  <c r="I141" i="2"/>
  <c r="H141" i="2"/>
  <c r="K141" i="2" s="1"/>
  <c r="D142" i="2" s="1"/>
  <c r="G142" i="2" s="1"/>
  <c r="F100" i="4" l="1"/>
  <c r="I100" i="4" s="1"/>
  <c r="J95" i="3"/>
  <c r="K95" i="3" s="1"/>
  <c r="D96" i="3" s="1"/>
  <c r="I142" i="2"/>
  <c r="H142" i="2"/>
  <c r="K142" i="2" s="1"/>
  <c r="D143" i="2" s="1"/>
  <c r="G143" i="2" s="1"/>
  <c r="H100" i="4" l="1"/>
  <c r="K100" i="4" s="1"/>
  <c r="D101" i="4" s="1"/>
  <c r="G96" i="3"/>
  <c r="H96" i="3" s="1"/>
  <c r="K96" i="3" s="1"/>
  <c r="D97" i="3" s="1"/>
  <c r="I96" i="3"/>
  <c r="H143" i="2"/>
  <c r="K143" i="2" s="1"/>
  <c r="D144" i="2" s="1"/>
  <c r="G144" i="2" s="1"/>
  <c r="F101" i="4" l="1"/>
  <c r="I101" i="4" s="1"/>
  <c r="G97" i="3"/>
  <c r="H97" i="3" s="1"/>
  <c r="K97" i="3" s="1"/>
  <c r="D98" i="3" s="1"/>
  <c r="I97" i="3"/>
  <c r="H144" i="2"/>
  <c r="J144" i="2" s="1"/>
  <c r="K144" i="2" s="1"/>
  <c r="D145" i="2" s="1"/>
  <c r="G145" i="2" s="1"/>
  <c r="I143" i="2"/>
  <c r="H101" i="4" l="1"/>
  <c r="K101" i="4" s="1"/>
  <c r="D102" i="4" s="1"/>
  <c r="F98" i="3"/>
  <c r="I98" i="3" s="1"/>
  <c r="H145" i="2"/>
  <c r="K145" i="2" s="1"/>
  <c r="D146" i="2" s="1"/>
  <c r="G146" i="2" s="1"/>
  <c r="I144" i="2"/>
  <c r="G102" i="4" l="1"/>
  <c r="I102" i="4" s="1"/>
  <c r="H98" i="3"/>
  <c r="K98" i="3" s="1"/>
  <c r="D99" i="3" s="1"/>
  <c r="H146" i="2"/>
  <c r="K146" i="2" s="1"/>
  <c r="D147" i="2" s="1"/>
  <c r="I145" i="2"/>
  <c r="H102" i="4" l="1"/>
  <c r="G99" i="3"/>
  <c r="I99" i="3" s="1"/>
  <c r="F147" i="2"/>
  <c r="H147" i="2" s="1"/>
  <c r="K147" i="2" s="1"/>
  <c r="D148" i="2" s="1"/>
  <c r="G148" i="2" s="1"/>
  <c r="I147" i="2"/>
  <c r="I146" i="2"/>
  <c r="J102" i="4" l="1"/>
  <c r="K102" i="4" s="1"/>
  <c r="D103" i="4" s="1"/>
  <c r="H99" i="3"/>
  <c r="K99" i="3" s="1"/>
  <c r="D100" i="3" s="1"/>
  <c r="H148" i="2"/>
  <c r="K148" i="2" s="1"/>
  <c r="D149" i="2" s="1"/>
  <c r="G103" i="4" l="1"/>
  <c r="I103" i="4"/>
  <c r="H103" i="4"/>
  <c r="K103" i="4" s="1"/>
  <c r="D104" i="4" s="1"/>
  <c r="F100" i="3"/>
  <c r="H100" i="3" s="1"/>
  <c r="K100" i="3" s="1"/>
  <c r="D101" i="3" s="1"/>
  <c r="F149" i="2"/>
  <c r="H149" i="2" s="1"/>
  <c r="K149" i="2" s="1"/>
  <c r="D150" i="2" s="1"/>
  <c r="G150" i="2" s="1"/>
  <c r="I149" i="2"/>
  <c r="I148" i="2"/>
  <c r="G104" i="4" l="1"/>
  <c r="H104" i="4" s="1"/>
  <c r="K104" i="4" s="1"/>
  <c r="D105" i="4" s="1"/>
  <c r="I104" i="4"/>
  <c r="F101" i="3"/>
  <c r="H101" i="3" s="1"/>
  <c r="K101" i="3" s="1"/>
  <c r="D102" i="3" s="1"/>
  <c r="I101" i="3"/>
  <c r="I100" i="3"/>
  <c r="H150" i="2"/>
  <c r="K150" i="2" s="1"/>
  <c r="D151" i="2" s="1"/>
  <c r="G151" i="2" s="1"/>
  <c r="I150" i="2"/>
  <c r="G105" i="4" l="1"/>
  <c r="I105" i="4" s="1"/>
  <c r="H105" i="4"/>
  <c r="K105" i="4" s="1"/>
  <c r="D106" i="4" s="1"/>
  <c r="G102" i="3"/>
  <c r="I102" i="3" s="1"/>
  <c r="I151" i="2"/>
  <c r="H151" i="2"/>
  <c r="J151" i="2" s="1"/>
  <c r="F106" i="4" l="1"/>
  <c r="I106" i="4" s="1"/>
  <c r="K151" i="2"/>
  <c r="D152" i="2" s="1"/>
  <c r="G152" i="2" s="1"/>
  <c r="N4" i="2"/>
  <c r="H102" i="3"/>
  <c r="I152" i="2"/>
  <c r="H152" i="2"/>
  <c r="K152" i="2" s="1"/>
  <c r="D153" i="2" s="1"/>
  <c r="H106" i="4" l="1"/>
  <c r="K106" i="4" s="1"/>
  <c r="D107" i="4" s="1"/>
  <c r="J102" i="3"/>
  <c r="K102" i="3" s="1"/>
  <c r="D103" i="3" s="1"/>
  <c r="F153" i="2"/>
  <c r="I153" i="2"/>
  <c r="H153" i="2"/>
  <c r="K153" i="2" s="1"/>
  <c r="D154" i="2" s="1"/>
  <c r="N6" i="2" s="1"/>
  <c r="G107" i="4" l="1"/>
  <c r="I107" i="4" s="1"/>
  <c r="G103" i="3"/>
  <c r="I103" i="3" s="1"/>
  <c r="F154" i="2"/>
  <c r="I154" i="2"/>
  <c r="N2" i="2" s="1"/>
  <c r="H154" i="2"/>
  <c r="K154" i="2" s="1"/>
  <c r="H107" i="4" l="1"/>
  <c r="K107" i="4" s="1"/>
  <c r="D108" i="4" s="1"/>
  <c r="H103" i="3"/>
  <c r="K103" i="3" s="1"/>
  <c r="D104" i="3" s="1"/>
  <c r="F108" i="4" l="1"/>
  <c r="I108" i="4" s="1"/>
  <c r="G104" i="3"/>
  <c r="H104" i="3" s="1"/>
  <c r="K104" i="3" s="1"/>
  <c r="D105" i="3" s="1"/>
  <c r="H108" i="4" l="1"/>
  <c r="K108" i="4" s="1"/>
  <c r="D109" i="4" s="1"/>
  <c r="G105" i="3"/>
  <c r="H105" i="3" s="1"/>
  <c r="K105" i="3" s="1"/>
  <c r="D106" i="3" s="1"/>
  <c r="I105" i="3"/>
  <c r="I104" i="3"/>
  <c r="F109" i="4" l="1"/>
  <c r="I109" i="4"/>
  <c r="H109" i="4"/>
  <c r="F106" i="3"/>
  <c r="I106" i="3" s="1"/>
  <c r="J109" i="4" l="1"/>
  <c r="K109" i="4" s="1"/>
  <c r="D110" i="4" s="1"/>
  <c r="H106" i="3"/>
  <c r="K106" i="3" s="1"/>
  <c r="D107" i="3" s="1"/>
  <c r="F110" i="4" l="1"/>
  <c r="H110" i="4" s="1"/>
  <c r="K110" i="4" s="1"/>
  <c r="D111" i="4" s="1"/>
  <c r="G107" i="3"/>
  <c r="I107" i="3" s="1"/>
  <c r="G111" i="4" l="1"/>
  <c r="I111" i="4" s="1"/>
  <c r="H111" i="4"/>
  <c r="K111" i="4" s="1"/>
  <c r="D112" i="4" s="1"/>
  <c r="I110" i="4"/>
  <c r="H107" i="3"/>
  <c r="K107" i="3" s="1"/>
  <c r="D108" i="3" s="1"/>
  <c r="G112" i="4" l="1"/>
  <c r="I112" i="4" s="1"/>
  <c r="F108" i="3"/>
  <c r="H108" i="3" s="1"/>
  <c r="K108" i="3" s="1"/>
  <c r="D109" i="3" s="1"/>
  <c r="H112" i="4" l="1"/>
  <c r="K112" i="4" s="1"/>
  <c r="D113" i="4" s="1"/>
  <c r="F109" i="3"/>
  <c r="H109" i="3" s="1"/>
  <c r="I109" i="3"/>
  <c r="I108" i="3"/>
  <c r="G113" i="4" l="1"/>
  <c r="I113" i="4" s="1"/>
  <c r="J109" i="3"/>
  <c r="K109" i="3" s="1"/>
  <c r="D110" i="3" s="1"/>
  <c r="H113" i="4" l="1"/>
  <c r="K113" i="4" s="1"/>
  <c r="D114" i="4" s="1"/>
  <c r="F110" i="3"/>
  <c r="I110" i="3" s="1"/>
  <c r="G114" i="4" l="1"/>
  <c r="I114" i="4" s="1"/>
  <c r="H110" i="3"/>
  <c r="K110" i="3" s="1"/>
  <c r="D111" i="3" s="1"/>
  <c r="H114" i="4" l="1"/>
  <c r="K114" i="4" s="1"/>
  <c r="D115" i="4" s="1"/>
  <c r="G111" i="3"/>
  <c r="I111" i="3" s="1"/>
  <c r="G115" i="4" l="1"/>
  <c r="I115" i="4"/>
  <c r="H115" i="4"/>
  <c r="K115" i="4" s="1"/>
  <c r="D116" i="4" s="1"/>
  <c r="H111" i="3"/>
  <c r="K111" i="3" s="1"/>
  <c r="D112" i="3" s="1"/>
  <c r="G116" i="4" l="1"/>
  <c r="H116" i="4" s="1"/>
  <c r="I116" i="4"/>
  <c r="G112" i="3"/>
  <c r="H112" i="3" s="1"/>
  <c r="K112" i="3" s="1"/>
  <c r="D113" i="3" s="1"/>
  <c r="I112" i="3"/>
  <c r="J116" i="4" l="1"/>
  <c r="K116" i="4" s="1"/>
  <c r="D117" i="4" s="1"/>
  <c r="G113" i="3"/>
  <c r="H113" i="3" s="1"/>
  <c r="K113" i="3" s="1"/>
  <c r="D114" i="3" s="1"/>
  <c r="I113" i="3"/>
  <c r="G117" i="4" l="1"/>
  <c r="I117" i="4" s="1"/>
  <c r="G114" i="3"/>
  <c r="I114" i="3" s="1"/>
  <c r="H117" i="4" l="1"/>
  <c r="K117" i="4" s="1"/>
  <c r="D118" i="4" s="1"/>
  <c r="H114" i="3"/>
  <c r="K114" i="3" s="1"/>
  <c r="D115" i="3" s="1"/>
  <c r="G118" i="4" l="1"/>
  <c r="I118" i="4" s="1"/>
  <c r="G115" i="3"/>
  <c r="I115" i="3" s="1"/>
  <c r="H118" i="4" l="1"/>
  <c r="K118" i="4" s="1"/>
  <c r="D119" i="4" s="1"/>
  <c r="H115" i="3"/>
  <c r="K115" i="3" s="1"/>
  <c r="D116" i="3" s="1"/>
  <c r="G119" i="4" l="1"/>
  <c r="I119" i="4" s="1"/>
  <c r="G116" i="3"/>
  <c r="H116" i="3" s="1"/>
  <c r="I116" i="3"/>
  <c r="H119" i="4" l="1"/>
  <c r="K119" i="4" s="1"/>
  <c r="D120" i="4" s="1"/>
  <c r="J116" i="3"/>
  <c r="K116" i="3" s="1"/>
  <c r="D117" i="3" s="1"/>
  <c r="G120" i="4" l="1"/>
  <c r="I120" i="4" s="1"/>
  <c r="G117" i="3"/>
  <c r="H117" i="3" s="1"/>
  <c r="K117" i="3" s="1"/>
  <c r="D118" i="3" s="1"/>
  <c r="I117" i="3"/>
  <c r="H120" i="4" l="1"/>
  <c r="K120" i="4" s="1"/>
  <c r="D121" i="4" s="1"/>
  <c r="G118" i="3"/>
  <c r="I118" i="3" s="1"/>
  <c r="F121" i="4" l="1"/>
  <c r="I121" i="4"/>
  <c r="H121" i="4"/>
  <c r="K121" i="4" s="1"/>
  <c r="D122" i="4" s="1"/>
  <c r="H118" i="3"/>
  <c r="K118" i="3" s="1"/>
  <c r="D119" i="3" s="1"/>
  <c r="G122" i="4" l="1"/>
  <c r="H122" i="4" s="1"/>
  <c r="K122" i="4" s="1"/>
  <c r="D123" i="4" s="1"/>
  <c r="I122" i="4"/>
  <c r="G119" i="3"/>
  <c r="I119" i="3" s="1"/>
  <c r="G123" i="4" l="1"/>
  <c r="I123" i="4" s="1"/>
  <c r="H119" i="3"/>
  <c r="K119" i="3" s="1"/>
  <c r="D120" i="3" s="1"/>
  <c r="H123" i="4" l="1"/>
  <c r="G120" i="3"/>
  <c r="H120" i="3" s="1"/>
  <c r="K120" i="3" s="1"/>
  <c r="D121" i="3" s="1"/>
  <c r="I120" i="3"/>
  <c r="J123" i="4" l="1"/>
  <c r="K123" i="4"/>
  <c r="D124" i="4" s="1"/>
  <c r="F121" i="3"/>
  <c r="H121" i="3" s="1"/>
  <c r="K121" i="3" s="1"/>
  <c r="D122" i="3" s="1"/>
  <c r="F124" i="4" l="1"/>
  <c r="I124" i="4" s="1"/>
  <c r="G122" i="3"/>
  <c r="I122" i="3" s="1"/>
  <c r="I121" i="3"/>
  <c r="H124" i="4" l="1"/>
  <c r="K124" i="4" s="1"/>
  <c r="D125" i="4" s="1"/>
  <c r="H122" i="3"/>
  <c r="K122" i="3" s="1"/>
  <c r="D123" i="3" s="1"/>
  <c r="G125" i="4" l="1"/>
  <c r="I125" i="4" s="1"/>
  <c r="G123" i="3"/>
  <c r="I123" i="3" s="1"/>
  <c r="H125" i="4" l="1"/>
  <c r="K125" i="4" s="1"/>
  <c r="D126" i="4" s="1"/>
  <c r="H123" i="3"/>
  <c r="G126" i="4" l="1"/>
  <c r="I126" i="4" s="1"/>
  <c r="J123" i="3"/>
  <c r="K123" i="3" s="1"/>
  <c r="D124" i="3" s="1"/>
  <c r="H126" i="4" l="1"/>
  <c r="K126" i="4" s="1"/>
  <c r="D127" i="4" s="1"/>
  <c r="F124" i="3"/>
  <c r="H124" i="3" s="1"/>
  <c r="K124" i="3" s="1"/>
  <c r="D125" i="3" s="1"/>
  <c r="G127" i="4" l="1"/>
  <c r="I127" i="4"/>
  <c r="H127" i="4"/>
  <c r="K127" i="4" s="1"/>
  <c r="D128" i="4" s="1"/>
  <c r="G125" i="3"/>
  <c r="H125" i="3" s="1"/>
  <c r="K125" i="3" s="1"/>
  <c r="D126" i="3" s="1"/>
  <c r="I125" i="3"/>
  <c r="I124" i="3"/>
  <c r="G128" i="4" l="1"/>
  <c r="H128" i="4" s="1"/>
  <c r="K128" i="4" s="1"/>
  <c r="D129" i="4" s="1"/>
  <c r="I128" i="4"/>
  <c r="G126" i="3"/>
  <c r="I126" i="3" s="1"/>
  <c r="G129" i="4" l="1"/>
  <c r="I129" i="4" s="1"/>
  <c r="H126" i="3"/>
  <c r="K126" i="3" s="1"/>
  <c r="D127" i="3" s="1"/>
  <c r="H129" i="4" l="1"/>
  <c r="K129" i="4" s="1"/>
  <c r="D130" i="4" s="1"/>
  <c r="G127" i="3"/>
  <c r="I127" i="3" s="1"/>
  <c r="G130" i="4" l="1"/>
  <c r="I130" i="4" s="1"/>
  <c r="H127" i="3"/>
  <c r="K127" i="3" s="1"/>
  <c r="D128" i="3" s="1"/>
  <c r="H130" i="4" l="1"/>
  <c r="G128" i="3"/>
  <c r="H128" i="3" s="1"/>
  <c r="K128" i="3" s="1"/>
  <c r="D129" i="3" s="1"/>
  <c r="I128" i="3"/>
  <c r="J130" i="4" l="1"/>
  <c r="K130" i="4" s="1"/>
  <c r="D131" i="4" s="1"/>
  <c r="G129" i="3"/>
  <c r="H129" i="3" s="1"/>
  <c r="K129" i="3" s="1"/>
  <c r="D130" i="3" s="1"/>
  <c r="I129" i="3"/>
  <c r="G131" i="4" l="1"/>
  <c r="I131" i="4" s="1"/>
  <c r="G130" i="3"/>
  <c r="I130" i="3" s="1"/>
  <c r="H131" i="4" l="1"/>
  <c r="K131" i="4" s="1"/>
  <c r="D132" i="4" s="1"/>
  <c r="H130" i="3"/>
  <c r="F132" i="4" l="1"/>
  <c r="I132" i="4" s="1"/>
  <c r="J130" i="3"/>
  <c r="K130" i="3" s="1"/>
  <c r="D131" i="3" s="1"/>
  <c r="H132" i="4" l="1"/>
  <c r="K132" i="4" s="1"/>
  <c r="D133" i="4" s="1"/>
  <c r="G131" i="3"/>
  <c r="I131" i="3" s="1"/>
  <c r="G133" i="4" l="1"/>
  <c r="H133" i="4"/>
  <c r="K133" i="4" s="1"/>
  <c r="D134" i="4" s="1"/>
  <c r="I133" i="4"/>
  <c r="H131" i="3"/>
  <c r="K131" i="3" s="1"/>
  <c r="D132" i="3" s="1"/>
  <c r="G134" i="4" l="1"/>
  <c r="H134" i="4" s="1"/>
  <c r="K134" i="4" s="1"/>
  <c r="D135" i="4" s="1"/>
  <c r="I134" i="4"/>
  <c r="F132" i="3"/>
  <c r="H132" i="3" s="1"/>
  <c r="K132" i="3" s="1"/>
  <c r="D133" i="3" s="1"/>
  <c r="G135" i="4" l="1"/>
  <c r="I135" i="4" s="1"/>
  <c r="G133" i="3"/>
  <c r="H133" i="3" s="1"/>
  <c r="K133" i="3" s="1"/>
  <c r="D134" i="3" s="1"/>
  <c r="I133" i="3"/>
  <c r="I132" i="3"/>
  <c r="H135" i="4" l="1"/>
  <c r="K135" i="4" s="1"/>
  <c r="D136" i="4" s="1"/>
  <c r="G134" i="3"/>
  <c r="I134" i="3" s="1"/>
  <c r="G136" i="4" l="1"/>
  <c r="I136" i="4" s="1"/>
  <c r="H134" i="3"/>
  <c r="K134" i="3" s="1"/>
  <c r="D135" i="3" s="1"/>
  <c r="H136" i="4" l="1"/>
  <c r="K136" i="4" s="1"/>
  <c r="D137" i="4" s="1"/>
  <c r="G135" i="3"/>
  <c r="I135" i="3" s="1"/>
  <c r="G137" i="4" l="1"/>
  <c r="I137" i="4" s="1"/>
  <c r="H135" i="3"/>
  <c r="K135" i="3" s="1"/>
  <c r="D136" i="3" s="1"/>
  <c r="H137" i="4" l="1"/>
  <c r="G136" i="3"/>
  <c r="H136" i="3" s="1"/>
  <c r="K136" i="3" s="1"/>
  <c r="D137" i="3" s="1"/>
  <c r="I136" i="3"/>
  <c r="J137" i="4" l="1"/>
  <c r="K137" i="4" s="1"/>
  <c r="D138" i="4" s="1"/>
  <c r="G137" i="3"/>
  <c r="H137" i="3" s="1"/>
  <c r="I137" i="3"/>
  <c r="G138" i="4" l="1"/>
  <c r="I138" i="4" s="1"/>
  <c r="J137" i="3"/>
  <c r="K137" i="3" s="1"/>
  <c r="D138" i="3" s="1"/>
  <c r="H138" i="4" l="1"/>
  <c r="K138" i="4" s="1"/>
  <c r="D139" i="4" s="1"/>
  <c r="G138" i="3"/>
  <c r="I138" i="3" s="1"/>
  <c r="F139" i="4" l="1"/>
  <c r="I139" i="4"/>
  <c r="H139" i="4"/>
  <c r="K139" i="4" s="1"/>
  <c r="D140" i="4" s="1"/>
  <c r="H138" i="3"/>
  <c r="K138" i="3" s="1"/>
  <c r="D139" i="3" s="1"/>
  <c r="G140" i="4" l="1"/>
  <c r="H140" i="4" s="1"/>
  <c r="K140" i="4" s="1"/>
  <c r="D141" i="4" s="1"/>
  <c r="I140" i="4"/>
  <c r="F139" i="3"/>
  <c r="I139" i="3" s="1"/>
  <c r="G141" i="4" l="1"/>
  <c r="I141" i="4" s="1"/>
  <c r="H139" i="3"/>
  <c r="K139" i="3" s="1"/>
  <c r="D140" i="3" s="1"/>
  <c r="H141" i="4" l="1"/>
  <c r="K141" i="4" s="1"/>
  <c r="D142" i="4" s="1"/>
  <c r="G140" i="3"/>
  <c r="H140" i="3" s="1"/>
  <c r="K140" i="3" s="1"/>
  <c r="D141" i="3" s="1"/>
  <c r="I140" i="3"/>
  <c r="G142" i="4" l="1"/>
  <c r="I142" i="4" s="1"/>
  <c r="G141" i="3"/>
  <c r="H141" i="3" s="1"/>
  <c r="K141" i="3" s="1"/>
  <c r="D142" i="3" s="1"/>
  <c r="I141" i="3"/>
  <c r="H142" i="4" l="1"/>
  <c r="K142" i="4" s="1"/>
  <c r="D143" i="4" s="1"/>
  <c r="G142" i="3"/>
  <c r="I142" i="3" s="1"/>
  <c r="G143" i="4" l="1"/>
  <c r="I143" i="4" s="1"/>
  <c r="H142" i="3"/>
  <c r="K142" i="3" s="1"/>
  <c r="D143" i="3" s="1"/>
  <c r="H143" i="4" l="1"/>
  <c r="K143" i="4" s="1"/>
  <c r="D144" i="4" s="1"/>
  <c r="G143" i="3"/>
  <c r="I143" i="3" s="1"/>
  <c r="G144" i="4" l="1"/>
  <c r="I144" i="4" s="1"/>
  <c r="H143" i="3"/>
  <c r="K143" i="3" s="1"/>
  <c r="D144" i="3" s="1"/>
  <c r="H144" i="4" l="1"/>
  <c r="G144" i="3"/>
  <c r="H144" i="3" s="1"/>
  <c r="I144" i="3"/>
  <c r="J144" i="4" l="1"/>
  <c r="K144" i="4" s="1"/>
  <c r="D145" i="4" s="1"/>
  <c r="J144" i="3"/>
  <c r="K144" i="3" s="1"/>
  <c r="D145" i="3" s="1"/>
  <c r="G145" i="4" l="1"/>
  <c r="I145" i="4"/>
  <c r="H145" i="4"/>
  <c r="K145" i="4" s="1"/>
  <c r="D146" i="4" s="1"/>
  <c r="G145" i="3"/>
  <c r="H145" i="3" s="1"/>
  <c r="K145" i="3" s="1"/>
  <c r="D146" i="3" s="1"/>
  <c r="I145" i="3"/>
  <c r="G146" i="4" l="1"/>
  <c r="H146" i="4" s="1"/>
  <c r="K146" i="4" s="1"/>
  <c r="D147" i="4" s="1"/>
  <c r="I146" i="4"/>
  <c r="G146" i="3"/>
  <c r="I146" i="3" s="1"/>
  <c r="F147" i="4" l="1"/>
  <c r="I147" i="4" s="1"/>
  <c r="H146" i="3"/>
  <c r="K146" i="3" s="1"/>
  <c r="D147" i="3" s="1"/>
  <c r="H147" i="4" l="1"/>
  <c r="K147" i="4" s="1"/>
  <c r="D148" i="4" s="1"/>
  <c r="F147" i="3"/>
  <c r="I147" i="3" s="1"/>
  <c r="G148" i="4" l="1"/>
  <c r="I148" i="4" s="1"/>
  <c r="H147" i="3"/>
  <c r="K147" i="3" s="1"/>
  <c r="D148" i="3" s="1"/>
  <c r="H148" i="4" l="1"/>
  <c r="K148" i="4" s="1"/>
  <c r="D149" i="4" s="1"/>
  <c r="G148" i="3"/>
  <c r="H148" i="3" s="1"/>
  <c r="K148" i="3" s="1"/>
  <c r="D149" i="3" s="1"/>
  <c r="I148" i="3"/>
  <c r="F149" i="4" l="1"/>
  <c r="I149" i="4" s="1"/>
  <c r="F149" i="3"/>
  <c r="H149" i="3" s="1"/>
  <c r="K149" i="3" s="1"/>
  <c r="D150" i="3" s="1"/>
  <c r="I149" i="3"/>
  <c r="H149" i="4" l="1"/>
  <c r="K149" i="4" s="1"/>
  <c r="D150" i="4" s="1"/>
  <c r="G150" i="3"/>
  <c r="I150" i="3" s="1"/>
  <c r="G150" i="4" l="1"/>
  <c r="I150" i="4" s="1"/>
  <c r="H150" i="3"/>
  <c r="K150" i="3" s="1"/>
  <c r="D151" i="3" s="1"/>
  <c r="H150" i="4" l="1"/>
  <c r="K150" i="4" s="1"/>
  <c r="D151" i="4" s="1"/>
  <c r="G151" i="3"/>
  <c r="I151" i="3" s="1"/>
  <c r="G151" i="4" l="1"/>
  <c r="I151" i="4"/>
  <c r="H151" i="4"/>
  <c r="H151" i="3"/>
  <c r="J151" i="4" l="1"/>
  <c r="K151" i="4" s="1"/>
  <c r="D152" i="4" s="1"/>
  <c r="J151" i="3"/>
  <c r="G152" i="4" l="1"/>
  <c r="H152" i="4" s="1"/>
  <c r="K152" i="4" s="1"/>
  <c r="D153" i="4" s="1"/>
  <c r="I152" i="4"/>
  <c r="K151" i="3"/>
  <c r="D152" i="3" s="1"/>
  <c r="F153" i="4" l="1"/>
  <c r="I153" i="4" s="1"/>
  <c r="G152" i="3"/>
  <c r="H152" i="3" s="1"/>
  <c r="K152" i="3" s="1"/>
  <c r="D153" i="3" s="1"/>
  <c r="I152" i="3"/>
  <c r="H153" i="4" l="1"/>
  <c r="K153" i="4" s="1"/>
  <c r="D154" i="4" s="1"/>
  <c r="F153" i="3"/>
  <c r="H153" i="3" s="1"/>
  <c r="K153" i="3" s="1"/>
  <c r="D154" i="3" s="1"/>
  <c r="I153" i="3"/>
  <c r="F154" i="4" l="1"/>
  <c r="I154" i="4" s="1"/>
  <c r="F154" i="3"/>
  <c r="I154" i="3" s="1"/>
  <c r="H154" i="4" l="1"/>
  <c r="K154" i="4" s="1"/>
  <c r="H154" i="3"/>
  <c r="K15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68302-B56E-4D61-83EC-D12D4918CFEC}" keepAlive="1" name="Zapytanie — deszcz" description="Połączenie z zapytaniem „deszcz” w skoroszycie." type="5" refreshedVersion="8" background="1" saveData="1">
    <dbPr connection="Provider=Microsoft.Mashup.OleDb.1;Data Source=$Workbook$;Location=deszcz;Extended Properties=&quot;&quot;" command="SELECT * FROM [deszcz]"/>
  </connection>
  <connection id="2" xr16:uid="{E70704B0-5090-4B39-8769-692CD69346D9}" keepAlive="1" name="Zapytanie — deszcz (2)" description="Połączenie z zapytaniem „deszcz (2)” w skoroszycie." type="5" refreshedVersion="8" background="1" saveData="1">
    <dbPr connection="Provider=Microsoft.Mashup.OleDb.1;Data Source=$Workbook$;Location=&quot;deszcz (2)&quot;;Extended Properties=&quot;&quot;" command="SELECT * FROM [deszcz (2)]"/>
  </connection>
  <connection id="3" xr16:uid="{4B85F02F-9799-46EA-B09F-A24C3D2796E5}" keepAlive="1" name="Zapytanie — deszcz (3)" description="Połączenie z zapytaniem „deszcz (3)” w skoroszycie." type="5" refreshedVersion="8" background="1" saveData="1">
    <dbPr connection="Provider=Microsoft.Mashup.OleDb.1;Data Source=$Workbook$;Location=&quot;deszcz (3)&quot;;Extended Properties=&quot;&quot;" command="SELECT * FROM [deszcz (3)]"/>
  </connection>
</connections>
</file>

<file path=xl/sharedStrings.xml><?xml version="1.0" encoding="utf-8"?>
<sst xmlns="http://schemas.openxmlformats.org/spreadsheetml/2006/main" count="61" uniqueCount="25">
  <si>
    <t>data</t>
  </si>
  <si>
    <t xml:space="preserve">opady </t>
  </si>
  <si>
    <t>dzień tygodnia</t>
  </si>
  <si>
    <t>Stan na początek dnia</t>
  </si>
  <si>
    <t>Napadało</t>
  </si>
  <si>
    <t>Wyparowało</t>
  </si>
  <si>
    <t>Stan na koniec dnia</t>
  </si>
  <si>
    <t>Ile dolano</t>
  </si>
  <si>
    <t>Stan po dolaniu</t>
  </si>
  <si>
    <t>Deszczówka</t>
  </si>
  <si>
    <t>Podlewanie</t>
  </si>
  <si>
    <t>Zadanie 1</t>
  </si>
  <si>
    <t>Zadanie 2</t>
  </si>
  <si>
    <t>Zadanie 3</t>
  </si>
  <si>
    <t>Miesiąc</t>
  </si>
  <si>
    <t>Etykiety wierszy</t>
  </si>
  <si>
    <t>Suma końcowa</t>
  </si>
  <si>
    <t>May</t>
  </si>
  <si>
    <t>03-May</t>
  </si>
  <si>
    <t>10-May</t>
  </si>
  <si>
    <t>17-May</t>
  </si>
  <si>
    <t>24-May</t>
  </si>
  <si>
    <t>31-May</t>
  </si>
  <si>
    <t>Suma z Deszczówka</t>
  </si>
  <si>
    <t>Suma z Ile dolano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</si>
</sst>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" fontId="0" fillId="0" borderId="0" xfId="0" applyNumberFormat="1"/>
  </cellXfs>
  <cellStyles count="2">
    <cellStyle name="Neutralny" xfId="1" builtinId="28"/>
    <cellStyle name="Normalny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</dxf>
    <dxf>
      <fill>
        <patternFill>
          <bgColor rgb="FFFFC7CE"/>
        </patternFill>
      </fill>
    </dxf>
    <dxf>
      <numFmt numFmtId="0" formatCode="General"/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</dxf>
    <dxf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[excel.xlsx]6.5!Tabela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dolewanej wody w soboty maja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'6.5'!$O$4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'6.5'!$N$5:$N$11</c:f>
              <c:multiLvlStrCache>
                <c:ptCount val="5"/>
                <c:lvl>
                  <c:pt idx="0">
                    <c:v>03-May</c:v>
                  </c:pt>
                  <c:pt idx="1">
                    <c:v>10-May</c:v>
                  </c:pt>
                  <c:pt idx="2">
                    <c:v>17-May</c:v>
                  </c:pt>
                  <c:pt idx="3">
                    <c:v>24-May</c:v>
                  </c:pt>
                  <c:pt idx="4">
                    <c:v>31-May</c:v>
                  </c:pt>
                </c:lvl>
                <c:lvl>
                  <c:pt idx="0">
                    <c:v>May</c:v>
                  </c:pt>
                </c:lvl>
              </c:multiLvlStrCache>
            </c:multiLvlStrRef>
          </c:cat>
          <c:val>
            <c:numRef>
              <c:f>'6.5'!$O$5:$O$11</c:f>
              <c:numCache>
                <c:formatCode>0</c:formatCode>
                <c:ptCount val="5"/>
                <c:pt idx="0">
                  <c:v>176192.79999999981</c:v>
                </c:pt>
                <c:pt idx="1">
                  <c:v>0</c:v>
                </c:pt>
                <c:pt idx="2">
                  <c:v>109537.68399999989</c:v>
                </c:pt>
                <c:pt idx="3">
                  <c:v>354117.88408839982</c:v>
                </c:pt>
                <c:pt idx="4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25C-AABA-ED72F867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006896"/>
        <c:axId val="1276003536"/>
      </c:barChart>
      <c:catAx>
        <c:axId val="12760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3536"/>
        <c:crosses val="autoZero"/>
        <c:auto val="1"/>
        <c:lblAlgn val="ctr"/>
        <c:lblOffset val="100"/>
        <c:noMultiLvlLbl val="0"/>
      </c:catAx>
      <c:valAx>
        <c:axId val="12760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 dolanej wody</a:t>
                </a:r>
                <a:r>
                  <a:rPr lang="en-GB" baseline="0"/>
                  <a:t> w litrach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153987</xdr:colOff>
      <xdr:row>11</xdr:row>
      <xdr:rowOff>180975</xdr:rowOff>
    </xdr:from>
    <xdr:to>
      <xdr:col>20</xdr:col>
      <xdr:colOff>112712</xdr:colOff>
      <xdr:row>32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B8A53A-D7B3-848F-4D77-FA0026B24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36.891417939813" createdVersion="8" refreshedVersion="8" minRefreshableVersion="3" recordCount="153" xr:uid="{4663BCE5-3E09-43FA-936E-515F2607A1F5}">
  <cacheSource type="worksheet">
    <worksheetSource name="deszcz3"/>
  </cacheSource>
  <cacheFields count="13">
    <cacheField name="data" numFmtId="14">
      <sharedItems containsSemiMixedTypes="0" containsNonDate="0" containsDate="1" containsString="0" minDate="2014-05-01T00:00:00" maxDate="2014-10-01T00:00:00" count="153"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</sharedItems>
      <fieldGroup par="12" base="0">
        <rangePr groupBy="days" startDate="2014-05-01T00:00:00" endDate="2014-10-01T00:00:00"/>
        <groupItems count="368">
          <s v="&lt;01/05/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10/2014"/>
        </groupItems>
      </fieldGroup>
    </cacheField>
    <cacheField name="opady " numFmtId="0">
      <sharedItems containsSemiMixedTypes="0" containsString="0" containsNumber="1" containsInteger="1" minValue="0" maxValue="1"/>
    </cacheField>
    <cacheField name="dzień tygodnia" numFmtId="0">
      <sharedItems containsSemiMixedTypes="0" containsString="0" containsNumber="1" containsInteger="1" minValue="1" maxValue="7" count="7">
        <n v="4"/>
        <n v="5"/>
        <n v="6"/>
        <n v="7"/>
        <n v="1"/>
        <n v="2"/>
        <n v="3"/>
      </sharedItems>
    </cacheField>
    <cacheField name="Stan na początek dnia" numFmtId="0">
      <sharedItems containsSemiMixedTypes="0" containsString="0" containsNumber="1" minValue="1303938.2584261359" maxValue="2500000"/>
    </cacheField>
    <cacheField name="Podlewanie" numFmtId="0">
      <sharedItems containsSemiMixedTypes="0" containsString="0" containsNumber="1" containsInteger="1" minValue="0" maxValue="100000"/>
    </cacheField>
    <cacheField name="Napadało" numFmtId="0">
      <sharedItems containsSemiMixedTypes="0" containsString="0" containsNumber="1" minValue="0" maxValue="75000"/>
    </cacheField>
    <cacheField name="Wyparowało" numFmtId="0">
      <sharedItems containsSemiMixedTypes="0" containsString="0" containsNumber="1" minValue="0" maxValue="24000"/>
    </cacheField>
    <cacheField name="Stan na koniec dnia" numFmtId="0">
      <sharedItems containsSemiMixedTypes="0" containsString="0" containsNumber="1" minValue="1191898.8758418746" maxValue="2500000"/>
    </cacheField>
    <cacheField name="Deszczówka" numFmtId="0">
      <sharedItems containsSemiMixedTypes="0" containsString="0" containsNumber="1" minValue="0" maxValue="75000"/>
    </cacheField>
    <cacheField name="Ile dolano" numFmtId="0">
      <sharedItems containsSemiMixedTypes="0" containsString="0" containsNumber="1" minValue="0" maxValue="500000"/>
    </cacheField>
    <cacheField name="Stan po dolaniu" numFmtId="0">
      <sharedItems containsSemiMixedTypes="0" containsString="0" containsNumber="1" minValue="1303938.2584261359" maxValue="2500000"/>
    </cacheField>
    <cacheField name="Miesiąc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Miesiące" numFmtId="0" databaseField="0">
      <fieldGroup base="0">
        <rangePr groupBy="months" startDate="2014-05-01T00:00:00" endDate="2014-10-01T00:00:00"/>
        <groupItems count="14">
          <s v="&lt;01/05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36.894569212964" createdVersion="8" refreshedVersion="8" minRefreshableVersion="3" recordCount="153" xr:uid="{A16C9505-C1C7-4DAE-8C4C-F1496F407347}">
  <cacheSource type="worksheet">
    <worksheetSource name="deszcz34"/>
  </cacheSource>
  <cacheFields count="13">
    <cacheField name="data" numFmtId="14">
      <sharedItems containsSemiMixedTypes="0" containsNonDate="0" containsDate="1" containsString="0" minDate="2014-05-01T00:00:00" maxDate="2014-10-01T00:00:00" count="153"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</sharedItems>
      <fieldGroup par="12" base="0">
        <rangePr groupBy="days" startDate="2014-05-01T00:00:00" endDate="2014-10-01T00:00:00"/>
        <groupItems count="368">
          <s v="&lt;01/05/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10/2014"/>
        </groupItems>
      </fieldGroup>
    </cacheField>
    <cacheField name="opady " numFmtId="0">
      <sharedItems containsSemiMixedTypes="0" containsString="0" containsNumber="1" containsInteger="1" minValue="0" maxValue="1"/>
    </cacheField>
    <cacheField name="dzień tygodnia" numFmtId="0">
      <sharedItems containsSemiMixedTypes="0" containsString="0" containsNumber="1" containsInteger="1" minValue="1" maxValue="7" count="7">
        <n v="4"/>
        <n v="5"/>
        <n v="6"/>
        <n v="7"/>
        <n v="1"/>
        <n v="2"/>
        <n v="3"/>
      </sharedItems>
    </cacheField>
    <cacheField name="Stan na początek dnia" numFmtId="0">
      <sharedItems containsSemiMixedTypes="0" containsString="0" containsNumber="1" minValue="1303938.2584261359" maxValue="2500000"/>
    </cacheField>
    <cacheField name="Podlewanie" numFmtId="0">
      <sharedItems containsSemiMixedTypes="0" containsString="0" containsNumber="1" containsInteger="1" minValue="0" maxValue="100000"/>
    </cacheField>
    <cacheField name="Napadało" numFmtId="0">
      <sharedItems containsSemiMixedTypes="0" containsString="0" containsNumber="1" minValue="0" maxValue="75000"/>
    </cacheField>
    <cacheField name="Wyparowało" numFmtId="0">
      <sharedItems containsSemiMixedTypes="0" containsString="0" containsNumber="1" minValue="0" maxValue="24000"/>
    </cacheField>
    <cacheField name="Stan na koniec dnia" numFmtId="0">
      <sharedItems containsSemiMixedTypes="0" containsString="0" containsNumber="1" minValue="1191898.8758418746" maxValue="2500000"/>
    </cacheField>
    <cacheField name="Deszczówka" numFmtId="0">
      <sharedItems containsSemiMixedTypes="0" containsString="0" containsNumber="1" minValue="0" maxValue="75000"/>
    </cacheField>
    <cacheField name="Ile dolano" numFmtId="0">
      <sharedItems containsSemiMixedTypes="0" containsString="0" containsNumber="1" minValue="0" maxValue="500000"/>
    </cacheField>
    <cacheField name="Stan po dolaniu" numFmtId="0">
      <sharedItems containsSemiMixedTypes="0" containsString="0" containsNumber="1" minValue="1303938.2584261359" maxValue="2500000"/>
    </cacheField>
    <cacheField name="Miesiąc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Miesiące" numFmtId="0" databaseField="0">
      <fieldGroup base="0">
        <rangePr groupBy="months" startDate="2014-05-01T00:00:00" endDate="2014-10-01T00:00:00"/>
        <groupItems count="14">
          <s v="&lt;01/05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0"/>
    <x v="0"/>
    <n v="2500000"/>
    <n v="100000"/>
    <n v="0"/>
    <n v="24000"/>
    <n v="2376000"/>
    <n v="0"/>
    <n v="0"/>
    <n v="2376000"/>
    <x v="0"/>
  </r>
  <r>
    <x v="1"/>
    <n v="1"/>
    <x v="1"/>
    <n v="2376000"/>
    <n v="0"/>
    <n v="71280"/>
    <n v="0"/>
    <n v="2447280"/>
    <n v="0"/>
    <n v="0"/>
    <n v="2447280"/>
    <x v="0"/>
  </r>
  <r>
    <x v="2"/>
    <n v="0"/>
    <x v="2"/>
    <n v="2447280"/>
    <n v="100000"/>
    <n v="0"/>
    <n v="23472.799999999999"/>
    <n v="2323807.2000000002"/>
    <n v="0"/>
    <n v="176192.79999999981"/>
    <n v="2500000"/>
    <x v="0"/>
  </r>
  <r>
    <x v="3"/>
    <n v="0"/>
    <x v="3"/>
    <n v="2500000"/>
    <n v="100000"/>
    <n v="0"/>
    <n v="24000"/>
    <n v="2376000"/>
    <n v="0"/>
    <n v="0"/>
    <n v="2376000"/>
    <x v="0"/>
  </r>
  <r>
    <x v="4"/>
    <n v="0"/>
    <x v="4"/>
    <n v="2376000"/>
    <n v="100000"/>
    <n v="0"/>
    <n v="22760"/>
    <n v="2253240"/>
    <n v="0"/>
    <n v="0"/>
    <n v="2253240"/>
    <x v="0"/>
  </r>
  <r>
    <x v="5"/>
    <n v="1"/>
    <x v="5"/>
    <n v="2253240"/>
    <n v="0"/>
    <n v="67597.2"/>
    <n v="0"/>
    <n v="2320837.2000000002"/>
    <n v="0"/>
    <n v="0"/>
    <n v="2320837.2000000002"/>
    <x v="0"/>
  </r>
  <r>
    <x v="6"/>
    <n v="1"/>
    <x v="6"/>
    <n v="2320837.2000000002"/>
    <n v="0"/>
    <n v="69625.116000000009"/>
    <n v="0"/>
    <n v="2390462.3160000001"/>
    <n v="0"/>
    <n v="0"/>
    <n v="2390462.3160000001"/>
    <x v="0"/>
  </r>
  <r>
    <x v="7"/>
    <n v="1"/>
    <x v="0"/>
    <n v="2390462.3160000001"/>
    <n v="0"/>
    <n v="71713.869479999994"/>
    <n v="0"/>
    <n v="2462176.18548"/>
    <n v="0"/>
    <n v="0"/>
    <n v="2462176.18548"/>
    <x v="0"/>
  </r>
  <r>
    <x v="8"/>
    <n v="1"/>
    <x v="1"/>
    <n v="2462176.18548"/>
    <n v="0"/>
    <n v="73865.285564399994"/>
    <n v="0"/>
    <n v="2500000"/>
    <n v="36041.471044399776"/>
    <n v="0"/>
    <n v="2500000"/>
    <x v="0"/>
  </r>
  <r>
    <x v="9"/>
    <n v="1"/>
    <x v="2"/>
    <n v="2500000"/>
    <n v="0"/>
    <n v="75000"/>
    <n v="0"/>
    <n v="2500000"/>
    <n v="75000"/>
    <n v="0"/>
    <n v="2500000"/>
    <x v="0"/>
  </r>
  <r>
    <x v="10"/>
    <n v="1"/>
    <x v="3"/>
    <n v="2500000"/>
    <n v="0"/>
    <n v="75000"/>
    <n v="0"/>
    <n v="2500000"/>
    <n v="75000"/>
    <n v="0"/>
    <n v="2500000"/>
    <x v="0"/>
  </r>
  <r>
    <x v="11"/>
    <n v="1"/>
    <x v="4"/>
    <n v="2500000"/>
    <n v="0"/>
    <n v="75000"/>
    <n v="0"/>
    <n v="2500000"/>
    <n v="75000"/>
    <n v="0"/>
    <n v="2500000"/>
    <x v="0"/>
  </r>
  <r>
    <x v="12"/>
    <n v="1"/>
    <x v="5"/>
    <n v="2500000"/>
    <n v="0"/>
    <n v="75000"/>
    <n v="0"/>
    <n v="2500000"/>
    <n v="75000"/>
    <n v="0"/>
    <n v="2500000"/>
    <x v="0"/>
  </r>
  <r>
    <x v="13"/>
    <n v="0"/>
    <x v="6"/>
    <n v="2500000"/>
    <n v="100000"/>
    <n v="0"/>
    <n v="24000"/>
    <n v="2376000"/>
    <n v="0"/>
    <n v="0"/>
    <n v="2376000"/>
    <x v="0"/>
  </r>
  <r>
    <x v="14"/>
    <n v="0"/>
    <x v="0"/>
    <n v="2376000"/>
    <n v="100000"/>
    <n v="0"/>
    <n v="22760"/>
    <n v="2253240"/>
    <n v="0"/>
    <n v="0"/>
    <n v="2253240"/>
    <x v="0"/>
  </r>
  <r>
    <x v="15"/>
    <n v="1"/>
    <x v="1"/>
    <n v="2253240"/>
    <n v="0"/>
    <n v="67597.2"/>
    <n v="0"/>
    <n v="2320837.2000000002"/>
    <n v="0"/>
    <n v="0"/>
    <n v="2320837.2000000002"/>
    <x v="0"/>
  </r>
  <r>
    <x v="16"/>
    <n v="1"/>
    <x v="2"/>
    <n v="2320837.2000000002"/>
    <n v="0"/>
    <n v="69625.116000000009"/>
    <n v="0"/>
    <n v="2390462.3160000001"/>
    <n v="0"/>
    <n v="109537.68399999989"/>
    <n v="2500000"/>
    <x v="0"/>
  </r>
  <r>
    <x v="17"/>
    <n v="1"/>
    <x v="3"/>
    <n v="2500000"/>
    <n v="0"/>
    <n v="75000"/>
    <n v="0"/>
    <n v="2500000"/>
    <n v="75000"/>
    <n v="0"/>
    <n v="2500000"/>
    <x v="0"/>
  </r>
  <r>
    <x v="18"/>
    <n v="0"/>
    <x v="4"/>
    <n v="2500000"/>
    <n v="100000"/>
    <n v="0"/>
    <n v="24000"/>
    <n v="2376000"/>
    <n v="0"/>
    <n v="0"/>
    <n v="2376000"/>
    <x v="0"/>
  </r>
  <r>
    <x v="19"/>
    <n v="0"/>
    <x v="5"/>
    <n v="2376000"/>
    <n v="100000"/>
    <n v="0"/>
    <n v="22760"/>
    <n v="2253240"/>
    <n v="0"/>
    <n v="0"/>
    <n v="2253240"/>
    <x v="0"/>
  </r>
  <r>
    <x v="20"/>
    <n v="1"/>
    <x v="6"/>
    <n v="2253240"/>
    <n v="0"/>
    <n v="67597.2"/>
    <n v="0"/>
    <n v="2320837.2000000002"/>
    <n v="0"/>
    <n v="0"/>
    <n v="2320837.2000000002"/>
    <x v="0"/>
  </r>
  <r>
    <x v="21"/>
    <n v="1"/>
    <x v="0"/>
    <n v="2320837.2000000002"/>
    <n v="0"/>
    <n v="69625.116000000009"/>
    <n v="0"/>
    <n v="2390462.3160000001"/>
    <n v="0"/>
    <n v="0"/>
    <n v="2390462.3160000001"/>
    <x v="0"/>
  </r>
  <r>
    <x v="22"/>
    <n v="0"/>
    <x v="1"/>
    <n v="2390462.3160000001"/>
    <n v="100000"/>
    <n v="0"/>
    <n v="22904.623160000003"/>
    <n v="2267557.6928400001"/>
    <n v="0"/>
    <n v="0"/>
    <n v="2267557.6928400001"/>
    <x v="0"/>
  </r>
  <r>
    <x v="23"/>
    <n v="0"/>
    <x v="2"/>
    <n v="2267557.6928400001"/>
    <n v="100000"/>
    <n v="0"/>
    <n v="21675.576928400002"/>
    <n v="2145882.1159116002"/>
    <n v="0"/>
    <n v="354117.88408839982"/>
    <n v="2500000"/>
    <x v="0"/>
  </r>
  <r>
    <x v="24"/>
    <n v="0"/>
    <x v="3"/>
    <n v="2500000"/>
    <n v="100000"/>
    <n v="0"/>
    <n v="24000"/>
    <n v="2376000"/>
    <n v="0"/>
    <n v="0"/>
    <n v="2376000"/>
    <x v="0"/>
  </r>
  <r>
    <x v="25"/>
    <n v="0"/>
    <x v="4"/>
    <n v="2376000"/>
    <n v="100000"/>
    <n v="0"/>
    <n v="22760"/>
    <n v="2253240"/>
    <n v="0"/>
    <n v="0"/>
    <n v="2253240"/>
    <x v="0"/>
  </r>
  <r>
    <x v="26"/>
    <n v="0"/>
    <x v="5"/>
    <n v="2253240"/>
    <n v="100000"/>
    <n v="0"/>
    <n v="21532.400000000001"/>
    <n v="2131707.6"/>
    <n v="0"/>
    <n v="0"/>
    <n v="2131707.6"/>
    <x v="0"/>
  </r>
  <r>
    <x v="27"/>
    <n v="1"/>
    <x v="6"/>
    <n v="2131707.6"/>
    <n v="0"/>
    <n v="63951.228000000003"/>
    <n v="0"/>
    <n v="2195658.8280000002"/>
    <n v="0"/>
    <n v="0"/>
    <n v="2195658.8280000002"/>
    <x v="0"/>
  </r>
  <r>
    <x v="28"/>
    <n v="0"/>
    <x v="0"/>
    <n v="2195658.8280000002"/>
    <n v="100000"/>
    <n v="0"/>
    <n v="20956.588280000004"/>
    <n v="2074702.2397200002"/>
    <n v="0"/>
    <n v="0"/>
    <n v="2074702.2397200002"/>
    <x v="0"/>
  </r>
  <r>
    <x v="29"/>
    <n v="0"/>
    <x v="1"/>
    <n v="2074702.2397200002"/>
    <n v="100000"/>
    <n v="0"/>
    <n v="19747.022397200002"/>
    <n v="1954955.2173228001"/>
    <n v="0"/>
    <n v="0"/>
    <n v="1954955.2173228001"/>
    <x v="0"/>
  </r>
  <r>
    <x v="30"/>
    <n v="0"/>
    <x v="2"/>
    <n v="1954955.2173228001"/>
    <n v="100000"/>
    <n v="0"/>
    <n v="18549.552173227999"/>
    <n v="1836405.6651495721"/>
    <n v="0"/>
    <n v="500000"/>
    <n v="2336405.6651495723"/>
    <x v="0"/>
  </r>
  <r>
    <x v="31"/>
    <n v="0"/>
    <x v="3"/>
    <n v="2336405.6651495723"/>
    <n v="100000"/>
    <n v="0"/>
    <n v="22364.056651495725"/>
    <n v="2214041.6084980764"/>
    <n v="0"/>
    <n v="0"/>
    <n v="2214041.6084980764"/>
    <x v="1"/>
  </r>
  <r>
    <x v="32"/>
    <n v="0"/>
    <x v="4"/>
    <n v="2214041.6084980764"/>
    <n v="100000"/>
    <n v="0"/>
    <n v="21140.416084980763"/>
    <n v="2092901.1924130956"/>
    <n v="0"/>
    <n v="0"/>
    <n v="2092901.1924130956"/>
    <x v="1"/>
  </r>
  <r>
    <x v="33"/>
    <n v="0"/>
    <x v="5"/>
    <n v="2092901.1924130956"/>
    <n v="100000"/>
    <n v="0"/>
    <n v="19929.011924130955"/>
    <n v="1972972.1804889648"/>
    <n v="0"/>
    <n v="0"/>
    <n v="1972972.1804889648"/>
    <x v="1"/>
  </r>
  <r>
    <x v="34"/>
    <n v="1"/>
    <x v="6"/>
    <n v="1972972.1804889648"/>
    <n v="0"/>
    <n v="59189.16541466894"/>
    <n v="0"/>
    <n v="2032161.3459036336"/>
    <n v="0"/>
    <n v="0"/>
    <n v="2032161.3459036336"/>
    <x v="1"/>
  </r>
  <r>
    <x v="35"/>
    <n v="1"/>
    <x v="0"/>
    <n v="2032161.3459036336"/>
    <n v="0"/>
    <n v="60964.840377109009"/>
    <n v="0"/>
    <n v="2093126.1862807428"/>
    <n v="0"/>
    <n v="0"/>
    <n v="2093126.1862807428"/>
    <x v="1"/>
  </r>
  <r>
    <x v="36"/>
    <n v="1"/>
    <x v="1"/>
    <n v="2093126.1862807428"/>
    <n v="0"/>
    <n v="62793.785588422281"/>
    <n v="0"/>
    <n v="2155919.9718691651"/>
    <n v="0"/>
    <n v="0"/>
    <n v="2155919.9718691651"/>
    <x v="1"/>
  </r>
  <r>
    <x v="37"/>
    <n v="1"/>
    <x v="2"/>
    <n v="2155919.9718691651"/>
    <n v="0"/>
    <n v="64677.599156074953"/>
    <n v="0"/>
    <n v="2220597.5710252402"/>
    <n v="0"/>
    <n v="279402.42897475976"/>
    <n v="2500000"/>
    <x v="1"/>
  </r>
  <r>
    <x v="38"/>
    <n v="1"/>
    <x v="3"/>
    <n v="2500000"/>
    <n v="0"/>
    <n v="75000"/>
    <n v="0"/>
    <n v="2500000"/>
    <n v="75000"/>
    <n v="0"/>
    <n v="2500000"/>
    <x v="1"/>
  </r>
  <r>
    <x v="39"/>
    <n v="1"/>
    <x v="4"/>
    <n v="2500000"/>
    <n v="0"/>
    <n v="75000"/>
    <n v="0"/>
    <n v="2500000"/>
    <n v="75000"/>
    <n v="0"/>
    <n v="2500000"/>
    <x v="1"/>
  </r>
  <r>
    <x v="40"/>
    <n v="1"/>
    <x v="5"/>
    <n v="2500000"/>
    <n v="0"/>
    <n v="75000"/>
    <n v="0"/>
    <n v="2500000"/>
    <n v="75000"/>
    <n v="0"/>
    <n v="2500000"/>
    <x v="1"/>
  </r>
  <r>
    <x v="41"/>
    <n v="1"/>
    <x v="6"/>
    <n v="2500000"/>
    <n v="0"/>
    <n v="75000"/>
    <n v="0"/>
    <n v="2500000"/>
    <n v="75000"/>
    <n v="0"/>
    <n v="2500000"/>
    <x v="1"/>
  </r>
  <r>
    <x v="42"/>
    <n v="0"/>
    <x v="0"/>
    <n v="2500000"/>
    <n v="100000"/>
    <n v="0"/>
    <n v="24000"/>
    <n v="2376000"/>
    <n v="0"/>
    <n v="0"/>
    <n v="2376000"/>
    <x v="1"/>
  </r>
  <r>
    <x v="43"/>
    <n v="0"/>
    <x v="1"/>
    <n v="2376000"/>
    <n v="100000"/>
    <n v="0"/>
    <n v="22760"/>
    <n v="2253240"/>
    <n v="0"/>
    <n v="0"/>
    <n v="2253240"/>
    <x v="1"/>
  </r>
  <r>
    <x v="44"/>
    <n v="0"/>
    <x v="2"/>
    <n v="2253240"/>
    <n v="100000"/>
    <n v="0"/>
    <n v="21532.400000000001"/>
    <n v="2131707.6"/>
    <n v="0"/>
    <n v="368292.39999999991"/>
    <n v="2500000"/>
    <x v="1"/>
  </r>
  <r>
    <x v="45"/>
    <n v="0"/>
    <x v="3"/>
    <n v="2500000"/>
    <n v="100000"/>
    <n v="0"/>
    <n v="24000"/>
    <n v="2376000"/>
    <n v="0"/>
    <n v="0"/>
    <n v="2376000"/>
    <x v="1"/>
  </r>
  <r>
    <x v="46"/>
    <n v="1"/>
    <x v="4"/>
    <n v="2376000"/>
    <n v="0"/>
    <n v="71280"/>
    <n v="0"/>
    <n v="2447280"/>
    <n v="0"/>
    <n v="0"/>
    <n v="2447280"/>
    <x v="1"/>
  </r>
  <r>
    <x v="47"/>
    <n v="0"/>
    <x v="5"/>
    <n v="2447280"/>
    <n v="100000"/>
    <n v="0"/>
    <n v="23472.799999999999"/>
    <n v="2323807.2000000002"/>
    <n v="0"/>
    <n v="0"/>
    <n v="2323807.2000000002"/>
    <x v="1"/>
  </r>
  <r>
    <x v="48"/>
    <n v="0"/>
    <x v="6"/>
    <n v="2323807.2000000002"/>
    <n v="100000"/>
    <n v="0"/>
    <n v="22238.072000000004"/>
    <n v="2201569.128"/>
    <n v="0"/>
    <n v="0"/>
    <n v="2201569.128"/>
    <x v="1"/>
  </r>
  <r>
    <x v="49"/>
    <n v="0"/>
    <x v="0"/>
    <n v="2201569.128"/>
    <n v="100000"/>
    <n v="0"/>
    <n v="21015.691279999999"/>
    <n v="2080553.4367200001"/>
    <n v="0"/>
    <n v="0"/>
    <n v="2080553.4367200001"/>
    <x v="1"/>
  </r>
  <r>
    <x v="50"/>
    <n v="0"/>
    <x v="1"/>
    <n v="2080553.4367200001"/>
    <n v="100000"/>
    <n v="0"/>
    <n v="19805.534367200002"/>
    <n v="1960747.9023528001"/>
    <n v="0"/>
    <n v="0"/>
    <n v="1960747.9023528001"/>
    <x v="1"/>
  </r>
  <r>
    <x v="51"/>
    <n v="0"/>
    <x v="2"/>
    <n v="1960747.9023528001"/>
    <n v="100000"/>
    <n v="0"/>
    <n v="18607.479023528002"/>
    <n v="1842140.4233292721"/>
    <n v="0"/>
    <n v="500000"/>
    <n v="2342140.4233292723"/>
    <x v="1"/>
  </r>
  <r>
    <x v="52"/>
    <n v="0"/>
    <x v="3"/>
    <n v="2342140.4233292723"/>
    <n v="100000"/>
    <n v="0"/>
    <n v="22421.404233292724"/>
    <n v="2219719.0190959796"/>
    <n v="0"/>
    <n v="0"/>
    <n v="2219719.0190959796"/>
    <x v="1"/>
  </r>
  <r>
    <x v="53"/>
    <n v="0"/>
    <x v="4"/>
    <n v="2219719.0190959796"/>
    <n v="100000"/>
    <n v="0"/>
    <n v="21197.190190959798"/>
    <n v="2098521.8289050199"/>
    <n v="0"/>
    <n v="0"/>
    <n v="2098521.8289050199"/>
    <x v="1"/>
  </r>
  <r>
    <x v="54"/>
    <n v="0"/>
    <x v="5"/>
    <n v="2098521.8289050199"/>
    <n v="100000"/>
    <n v="0"/>
    <n v="19985.218289050201"/>
    <n v="1978536.6106159696"/>
    <n v="0"/>
    <n v="0"/>
    <n v="1978536.6106159696"/>
    <x v="1"/>
  </r>
  <r>
    <x v="55"/>
    <n v="0"/>
    <x v="6"/>
    <n v="1978536.6106159696"/>
    <n v="100000"/>
    <n v="0"/>
    <n v="18785.366106159698"/>
    <n v="1859751.2445098099"/>
    <n v="0"/>
    <n v="0"/>
    <n v="1859751.2445098099"/>
    <x v="1"/>
  </r>
  <r>
    <x v="56"/>
    <n v="1"/>
    <x v="0"/>
    <n v="1859751.2445098099"/>
    <n v="0"/>
    <n v="55792.537335294292"/>
    <n v="0"/>
    <n v="1915543.7818451042"/>
    <n v="0"/>
    <n v="0"/>
    <n v="1915543.7818451042"/>
    <x v="1"/>
  </r>
  <r>
    <x v="57"/>
    <n v="0"/>
    <x v="1"/>
    <n v="1915543.7818451042"/>
    <n v="100000"/>
    <n v="0"/>
    <n v="18155.437818451042"/>
    <n v="1797388.3440266531"/>
    <n v="0"/>
    <n v="0"/>
    <n v="1797388.3440266531"/>
    <x v="1"/>
  </r>
  <r>
    <x v="58"/>
    <n v="1"/>
    <x v="2"/>
    <n v="1797388.3440266531"/>
    <n v="0"/>
    <n v="53921.650320799592"/>
    <n v="0"/>
    <n v="1851309.9943474527"/>
    <n v="0"/>
    <n v="500000"/>
    <n v="2351309.9943474527"/>
    <x v="1"/>
  </r>
  <r>
    <x v="59"/>
    <n v="0"/>
    <x v="3"/>
    <n v="2351309.9943474527"/>
    <n v="100000"/>
    <n v="0"/>
    <n v="22513.099943474528"/>
    <n v="2228796.8944039783"/>
    <n v="0"/>
    <n v="0"/>
    <n v="2228796.8944039783"/>
    <x v="1"/>
  </r>
  <r>
    <x v="60"/>
    <n v="1"/>
    <x v="4"/>
    <n v="2228796.8944039783"/>
    <n v="0"/>
    <n v="66863.906832119348"/>
    <n v="0"/>
    <n v="2295660.8012360977"/>
    <n v="0"/>
    <n v="0"/>
    <n v="2295660.8012360977"/>
    <x v="1"/>
  </r>
  <r>
    <x v="61"/>
    <n v="0"/>
    <x v="5"/>
    <n v="2295660.8012360977"/>
    <n v="100000"/>
    <n v="0"/>
    <n v="21956.608012360979"/>
    <n v="2173704.1932237367"/>
    <n v="0"/>
    <n v="0"/>
    <n v="2173704.1932237367"/>
    <x v="2"/>
  </r>
  <r>
    <x v="62"/>
    <n v="0"/>
    <x v="6"/>
    <n v="2173704.1932237367"/>
    <n v="100000"/>
    <n v="0"/>
    <n v="20737.041932237367"/>
    <n v="2052967.1512914994"/>
    <n v="0"/>
    <n v="0"/>
    <n v="2052967.1512914994"/>
    <x v="2"/>
  </r>
  <r>
    <x v="63"/>
    <n v="0"/>
    <x v="0"/>
    <n v="2052967.1512914994"/>
    <n v="100000"/>
    <n v="0"/>
    <n v="19529.671512914992"/>
    <n v="1933437.4797785843"/>
    <n v="0"/>
    <n v="0"/>
    <n v="1933437.4797785843"/>
    <x v="2"/>
  </r>
  <r>
    <x v="64"/>
    <n v="0"/>
    <x v="1"/>
    <n v="1933437.4797785843"/>
    <n v="100000"/>
    <n v="0"/>
    <n v="18334.374797785844"/>
    <n v="1815103.1049807984"/>
    <n v="0"/>
    <n v="0"/>
    <n v="1815103.1049807984"/>
    <x v="2"/>
  </r>
  <r>
    <x v="65"/>
    <n v="0"/>
    <x v="2"/>
    <n v="1815103.1049807984"/>
    <n v="100000"/>
    <n v="0"/>
    <n v="17151.031049807985"/>
    <n v="1697952.0739309904"/>
    <n v="0"/>
    <n v="500000"/>
    <n v="2197952.0739309904"/>
    <x v="2"/>
  </r>
  <r>
    <x v="66"/>
    <n v="0"/>
    <x v="3"/>
    <n v="2197952.0739309904"/>
    <n v="100000"/>
    <n v="0"/>
    <n v="20979.520739309904"/>
    <n v="2076972.5531916805"/>
    <n v="0"/>
    <n v="0"/>
    <n v="2076972.5531916805"/>
    <x v="2"/>
  </r>
  <r>
    <x v="67"/>
    <n v="0"/>
    <x v="4"/>
    <n v="2076972.5531916805"/>
    <n v="100000"/>
    <n v="0"/>
    <n v="19769.725531916803"/>
    <n v="1957202.8276597636"/>
    <n v="0"/>
    <n v="0"/>
    <n v="1957202.8276597636"/>
    <x v="2"/>
  </r>
  <r>
    <x v="68"/>
    <n v="1"/>
    <x v="5"/>
    <n v="1957202.8276597636"/>
    <n v="0"/>
    <n v="58716.084829792904"/>
    <n v="0"/>
    <n v="2015918.9124895565"/>
    <n v="0"/>
    <n v="0"/>
    <n v="2015918.9124895565"/>
    <x v="2"/>
  </r>
  <r>
    <x v="69"/>
    <n v="1"/>
    <x v="6"/>
    <n v="2015918.9124895565"/>
    <n v="0"/>
    <n v="60477.567374686689"/>
    <n v="0"/>
    <n v="2076396.4798642432"/>
    <n v="0"/>
    <n v="0"/>
    <n v="2076396.4798642432"/>
    <x v="2"/>
  </r>
  <r>
    <x v="70"/>
    <n v="1"/>
    <x v="0"/>
    <n v="2076396.4798642432"/>
    <n v="0"/>
    <n v="62291.894395927295"/>
    <n v="0"/>
    <n v="2138688.3742601704"/>
    <n v="0"/>
    <n v="0"/>
    <n v="2138688.3742601704"/>
    <x v="2"/>
  </r>
  <r>
    <x v="71"/>
    <n v="1"/>
    <x v="1"/>
    <n v="2138688.3742601704"/>
    <n v="0"/>
    <n v="64160.651227805109"/>
    <n v="0"/>
    <n v="2202849.0254879757"/>
    <n v="0"/>
    <n v="0"/>
    <n v="2202849.0254879757"/>
    <x v="2"/>
  </r>
  <r>
    <x v="72"/>
    <n v="1"/>
    <x v="2"/>
    <n v="2202849.0254879757"/>
    <n v="0"/>
    <n v="66085.470764639264"/>
    <n v="0"/>
    <n v="2268934.496252615"/>
    <n v="0"/>
    <n v="231065.503747385"/>
    <n v="2500000"/>
    <x v="2"/>
  </r>
  <r>
    <x v="73"/>
    <n v="0"/>
    <x v="3"/>
    <n v="2500000"/>
    <n v="100000"/>
    <n v="0"/>
    <n v="24000"/>
    <n v="2376000"/>
    <n v="0"/>
    <n v="0"/>
    <n v="2376000"/>
    <x v="2"/>
  </r>
  <r>
    <x v="74"/>
    <n v="0"/>
    <x v="4"/>
    <n v="2376000"/>
    <n v="100000"/>
    <n v="0"/>
    <n v="22760"/>
    <n v="2253240"/>
    <n v="0"/>
    <n v="0"/>
    <n v="2253240"/>
    <x v="2"/>
  </r>
  <r>
    <x v="75"/>
    <n v="0"/>
    <x v="5"/>
    <n v="2253240"/>
    <n v="100000"/>
    <n v="0"/>
    <n v="21532.400000000001"/>
    <n v="2131707.6"/>
    <n v="0"/>
    <n v="0"/>
    <n v="2131707.6"/>
    <x v="2"/>
  </r>
  <r>
    <x v="76"/>
    <n v="1"/>
    <x v="6"/>
    <n v="2131707.6"/>
    <n v="0"/>
    <n v="63951.228000000003"/>
    <n v="0"/>
    <n v="2195658.8280000002"/>
    <n v="0"/>
    <n v="0"/>
    <n v="2195658.8280000002"/>
    <x v="2"/>
  </r>
  <r>
    <x v="77"/>
    <n v="1"/>
    <x v="0"/>
    <n v="2195658.8280000002"/>
    <n v="0"/>
    <n v="65869.764840000003"/>
    <n v="0"/>
    <n v="2261528.5928400001"/>
    <n v="0"/>
    <n v="0"/>
    <n v="2261528.5928400001"/>
    <x v="2"/>
  </r>
  <r>
    <x v="78"/>
    <n v="1"/>
    <x v="1"/>
    <n v="2261528.5928400001"/>
    <n v="0"/>
    <n v="67845.857785200002"/>
    <n v="0"/>
    <n v="2329374.4506251998"/>
    <n v="0"/>
    <n v="0"/>
    <n v="2329374.4506251998"/>
    <x v="2"/>
  </r>
  <r>
    <x v="79"/>
    <n v="1"/>
    <x v="2"/>
    <n v="2329374.4506251998"/>
    <n v="0"/>
    <n v="69881.233518755995"/>
    <n v="0"/>
    <n v="2399255.6841439558"/>
    <n v="0"/>
    <n v="100744.31585604418"/>
    <n v="2500000"/>
    <x v="2"/>
  </r>
  <r>
    <x v="80"/>
    <n v="1"/>
    <x v="3"/>
    <n v="2500000"/>
    <n v="0"/>
    <n v="75000"/>
    <n v="0"/>
    <n v="2500000"/>
    <n v="75000"/>
    <n v="0"/>
    <n v="2500000"/>
    <x v="2"/>
  </r>
  <r>
    <x v="81"/>
    <n v="1"/>
    <x v="4"/>
    <n v="2500000"/>
    <n v="0"/>
    <n v="75000"/>
    <n v="0"/>
    <n v="2500000"/>
    <n v="75000"/>
    <n v="0"/>
    <n v="2500000"/>
    <x v="2"/>
  </r>
  <r>
    <x v="82"/>
    <n v="0"/>
    <x v="5"/>
    <n v="2500000"/>
    <n v="100000"/>
    <n v="0"/>
    <n v="24000"/>
    <n v="2376000"/>
    <n v="0"/>
    <n v="0"/>
    <n v="2376000"/>
    <x v="2"/>
  </r>
  <r>
    <x v="83"/>
    <n v="0"/>
    <x v="6"/>
    <n v="2376000"/>
    <n v="100000"/>
    <n v="0"/>
    <n v="22760"/>
    <n v="2253240"/>
    <n v="0"/>
    <n v="0"/>
    <n v="2253240"/>
    <x v="2"/>
  </r>
  <r>
    <x v="84"/>
    <n v="0"/>
    <x v="0"/>
    <n v="2253240"/>
    <n v="100000"/>
    <n v="0"/>
    <n v="21532.400000000001"/>
    <n v="2131707.6"/>
    <n v="0"/>
    <n v="0"/>
    <n v="2131707.6"/>
    <x v="2"/>
  </r>
  <r>
    <x v="85"/>
    <n v="0"/>
    <x v="1"/>
    <n v="2131707.6"/>
    <n v="100000"/>
    <n v="0"/>
    <n v="20317.076000000001"/>
    <n v="2011390.5240000002"/>
    <n v="0"/>
    <n v="0"/>
    <n v="2011390.5240000002"/>
    <x v="2"/>
  </r>
  <r>
    <x v="86"/>
    <n v="0"/>
    <x v="2"/>
    <n v="2011390.5240000002"/>
    <n v="100000"/>
    <n v="0"/>
    <n v="19113.905240000004"/>
    <n v="1892276.6187600002"/>
    <n v="0"/>
    <n v="500000"/>
    <n v="2392276.61876"/>
    <x v="2"/>
  </r>
  <r>
    <x v="87"/>
    <n v="0"/>
    <x v="3"/>
    <n v="2392276.61876"/>
    <n v="100000"/>
    <n v="0"/>
    <n v="22922.766187600002"/>
    <n v="2269353.8525724001"/>
    <n v="0"/>
    <n v="0"/>
    <n v="2269353.8525724001"/>
    <x v="2"/>
  </r>
  <r>
    <x v="88"/>
    <n v="1"/>
    <x v="4"/>
    <n v="2269353.8525724001"/>
    <n v="0"/>
    <n v="68080.615577172008"/>
    <n v="0"/>
    <n v="2337434.4681495721"/>
    <n v="0"/>
    <n v="0"/>
    <n v="2337434.4681495721"/>
    <x v="2"/>
  </r>
  <r>
    <x v="89"/>
    <n v="1"/>
    <x v="5"/>
    <n v="2337434.4681495721"/>
    <n v="0"/>
    <n v="70123.034044487169"/>
    <n v="0"/>
    <n v="2407557.5021940591"/>
    <n v="0"/>
    <n v="0"/>
    <n v="2407557.5021940591"/>
    <x v="2"/>
  </r>
  <r>
    <x v="90"/>
    <n v="0"/>
    <x v="6"/>
    <n v="2407557.5021940591"/>
    <n v="100000"/>
    <n v="0"/>
    <n v="23075.575021940593"/>
    <n v="2284481.9271721183"/>
    <n v="0"/>
    <n v="0"/>
    <n v="2284481.9271721183"/>
    <x v="2"/>
  </r>
  <r>
    <x v="91"/>
    <n v="0"/>
    <x v="0"/>
    <n v="2284481.9271721183"/>
    <n v="100000"/>
    <n v="0"/>
    <n v="21844.819271721182"/>
    <n v="2162637.1079003969"/>
    <n v="0"/>
    <n v="0"/>
    <n v="2162637.1079003969"/>
    <x v="2"/>
  </r>
  <r>
    <x v="92"/>
    <n v="0"/>
    <x v="1"/>
    <n v="2162637.1079003969"/>
    <n v="100000"/>
    <n v="0"/>
    <n v="20626.371079003969"/>
    <n v="2042010.736821393"/>
    <n v="0"/>
    <n v="0"/>
    <n v="2042010.736821393"/>
    <x v="3"/>
  </r>
  <r>
    <x v="93"/>
    <n v="0"/>
    <x v="2"/>
    <n v="2042010.736821393"/>
    <n v="100000"/>
    <n v="0"/>
    <n v="19420.107368213932"/>
    <n v="1922590.6294531792"/>
    <n v="0"/>
    <n v="500000"/>
    <n v="2422590.6294531794"/>
    <x v="3"/>
  </r>
  <r>
    <x v="94"/>
    <n v="0"/>
    <x v="3"/>
    <n v="2422590.6294531794"/>
    <n v="100000"/>
    <n v="0"/>
    <n v="23225.906294531796"/>
    <n v="2299364.7231586478"/>
    <n v="0"/>
    <n v="0"/>
    <n v="2299364.7231586478"/>
    <x v="3"/>
  </r>
  <r>
    <x v="95"/>
    <n v="0"/>
    <x v="4"/>
    <n v="2299364.7231586478"/>
    <n v="100000"/>
    <n v="0"/>
    <n v="21993.647231586478"/>
    <n v="2177371.0759270615"/>
    <n v="0"/>
    <n v="0"/>
    <n v="2177371.0759270615"/>
    <x v="3"/>
  </r>
  <r>
    <x v="96"/>
    <n v="1"/>
    <x v="5"/>
    <n v="2177371.0759270615"/>
    <n v="0"/>
    <n v="65321.132277811841"/>
    <n v="0"/>
    <n v="2242692.2082048734"/>
    <n v="0"/>
    <n v="0"/>
    <n v="2242692.2082048734"/>
    <x v="3"/>
  </r>
  <r>
    <x v="97"/>
    <n v="0"/>
    <x v="6"/>
    <n v="2242692.2082048734"/>
    <n v="100000"/>
    <n v="0"/>
    <n v="21426.922082048735"/>
    <n v="2121265.2861228245"/>
    <n v="0"/>
    <n v="0"/>
    <n v="2121265.2861228245"/>
    <x v="3"/>
  </r>
  <r>
    <x v="98"/>
    <n v="1"/>
    <x v="0"/>
    <n v="2121265.2861228245"/>
    <n v="0"/>
    <n v="63637.958583684733"/>
    <n v="0"/>
    <n v="2184903.2447065092"/>
    <n v="0"/>
    <n v="0"/>
    <n v="2184903.2447065092"/>
    <x v="3"/>
  </r>
  <r>
    <x v="99"/>
    <n v="1"/>
    <x v="1"/>
    <n v="2184903.2447065092"/>
    <n v="0"/>
    <n v="65547.097341195273"/>
    <n v="0"/>
    <n v="2250450.3420477044"/>
    <n v="0"/>
    <n v="0"/>
    <n v="2250450.3420477044"/>
    <x v="3"/>
  </r>
  <r>
    <x v="100"/>
    <n v="0"/>
    <x v="2"/>
    <n v="2250450.3420477044"/>
    <n v="100000"/>
    <n v="0"/>
    <n v="21504.503420477045"/>
    <n v="2128945.8386272271"/>
    <n v="0"/>
    <n v="371054.16137277288"/>
    <n v="2500000"/>
    <x v="3"/>
  </r>
  <r>
    <x v="101"/>
    <n v="0"/>
    <x v="3"/>
    <n v="2500000"/>
    <n v="100000"/>
    <n v="0"/>
    <n v="24000"/>
    <n v="2376000"/>
    <n v="0"/>
    <n v="0"/>
    <n v="2376000"/>
    <x v="3"/>
  </r>
  <r>
    <x v="102"/>
    <n v="0"/>
    <x v="4"/>
    <n v="2376000"/>
    <n v="100000"/>
    <n v="0"/>
    <n v="22760"/>
    <n v="2253240"/>
    <n v="0"/>
    <n v="0"/>
    <n v="2253240"/>
    <x v="3"/>
  </r>
  <r>
    <x v="103"/>
    <n v="0"/>
    <x v="5"/>
    <n v="2253240"/>
    <n v="100000"/>
    <n v="0"/>
    <n v="21532.400000000001"/>
    <n v="2131707.6"/>
    <n v="0"/>
    <n v="0"/>
    <n v="2131707.6"/>
    <x v="3"/>
  </r>
  <r>
    <x v="104"/>
    <n v="1"/>
    <x v="6"/>
    <n v="2131707.6"/>
    <n v="0"/>
    <n v="63951.228000000003"/>
    <n v="0"/>
    <n v="2195658.8280000002"/>
    <n v="0"/>
    <n v="0"/>
    <n v="2195658.8280000002"/>
    <x v="3"/>
  </r>
  <r>
    <x v="105"/>
    <n v="0"/>
    <x v="0"/>
    <n v="2195658.8280000002"/>
    <n v="100000"/>
    <n v="0"/>
    <n v="20956.588280000004"/>
    <n v="2074702.2397200002"/>
    <n v="0"/>
    <n v="0"/>
    <n v="2074702.2397200002"/>
    <x v="3"/>
  </r>
  <r>
    <x v="106"/>
    <n v="1"/>
    <x v="1"/>
    <n v="2074702.2397200002"/>
    <n v="0"/>
    <n v="62241.067191600006"/>
    <n v="0"/>
    <n v="2136943.3069116003"/>
    <n v="0"/>
    <n v="0"/>
    <n v="2136943.3069116003"/>
    <x v="3"/>
  </r>
  <r>
    <x v="107"/>
    <n v="1"/>
    <x v="2"/>
    <n v="2136943.3069116003"/>
    <n v="0"/>
    <n v="64108.299207348005"/>
    <n v="0"/>
    <n v="2201051.6061189482"/>
    <n v="0"/>
    <n v="298948.3938810518"/>
    <n v="2500000"/>
    <x v="3"/>
  </r>
  <r>
    <x v="108"/>
    <n v="1"/>
    <x v="3"/>
    <n v="2500000"/>
    <n v="0"/>
    <n v="75000"/>
    <n v="0"/>
    <n v="2500000"/>
    <n v="75000"/>
    <n v="0"/>
    <n v="2500000"/>
    <x v="3"/>
  </r>
  <r>
    <x v="109"/>
    <n v="0"/>
    <x v="4"/>
    <n v="2500000"/>
    <n v="100000"/>
    <n v="0"/>
    <n v="24000"/>
    <n v="2376000"/>
    <n v="0"/>
    <n v="0"/>
    <n v="2376000"/>
    <x v="3"/>
  </r>
  <r>
    <x v="110"/>
    <n v="0"/>
    <x v="5"/>
    <n v="2376000"/>
    <n v="100000"/>
    <n v="0"/>
    <n v="22760"/>
    <n v="2253240"/>
    <n v="0"/>
    <n v="0"/>
    <n v="2253240"/>
    <x v="3"/>
  </r>
  <r>
    <x v="111"/>
    <n v="0"/>
    <x v="6"/>
    <n v="2253240"/>
    <n v="100000"/>
    <n v="0"/>
    <n v="21532.400000000001"/>
    <n v="2131707.6"/>
    <n v="0"/>
    <n v="0"/>
    <n v="2131707.6"/>
    <x v="3"/>
  </r>
  <r>
    <x v="112"/>
    <n v="0"/>
    <x v="0"/>
    <n v="2131707.6"/>
    <n v="100000"/>
    <n v="0"/>
    <n v="20317.076000000001"/>
    <n v="2011390.5240000002"/>
    <n v="0"/>
    <n v="0"/>
    <n v="2011390.5240000002"/>
    <x v="3"/>
  </r>
  <r>
    <x v="113"/>
    <n v="0"/>
    <x v="1"/>
    <n v="2011390.5240000002"/>
    <n v="100000"/>
    <n v="0"/>
    <n v="19113.905240000004"/>
    <n v="1892276.6187600002"/>
    <n v="0"/>
    <n v="0"/>
    <n v="1892276.6187600002"/>
    <x v="3"/>
  </r>
  <r>
    <x v="114"/>
    <n v="0"/>
    <x v="2"/>
    <n v="1892276.6187600002"/>
    <n v="100000"/>
    <n v="0"/>
    <n v="17922.766187600002"/>
    <n v="1774353.8525724001"/>
    <n v="0"/>
    <n v="500000"/>
    <n v="2274353.8525724001"/>
    <x v="3"/>
  </r>
  <r>
    <x v="115"/>
    <n v="0"/>
    <x v="3"/>
    <n v="2274353.8525724001"/>
    <n v="100000"/>
    <n v="0"/>
    <n v="21743.538525724001"/>
    <n v="2152610.3140466763"/>
    <n v="0"/>
    <n v="0"/>
    <n v="2152610.3140466763"/>
    <x v="3"/>
  </r>
  <r>
    <x v="116"/>
    <n v="0"/>
    <x v="4"/>
    <n v="2152610.3140466763"/>
    <n v="100000"/>
    <n v="0"/>
    <n v="20526.103140466763"/>
    <n v="2032084.2109062094"/>
    <n v="0"/>
    <n v="0"/>
    <n v="2032084.2109062094"/>
    <x v="3"/>
  </r>
  <r>
    <x v="117"/>
    <n v="0"/>
    <x v="5"/>
    <n v="2032084.2109062094"/>
    <n v="100000"/>
    <n v="0"/>
    <n v="19320.842109062094"/>
    <n v="1912763.3687971474"/>
    <n v="0"/>
    <n v="0"/>
    <n v="1912763.3687971474"/>
    <x v="3"/>
  </r>
  <r>
    <x v="118"/>
    <n v="0"/>
    <x v="6"/>
    <n v="1912763.3687971474"/>
    <n v="100000"/>
    <n v="0"/>
    <n v="18127.633687971476"/>
    <n v="1794635.735109176"/>
    <n v="0"/>
    <n v="0"/>
    <n v="1794635.735109176"/>
    <x v="3"/>
  </r>
  <r>
    <x v="119"/>
    <n v="1"/>
    <x v="0"/>
    <n v="1794635.735109176"/>
    <n v="0"/>
    <n v="53839.072053275282"/>
    <n v="0"/>
    <n v="1848474.8071624513"/>
    <n v="0"/>
    <n v="0"/>
    <n v="1848474.8071624513"/>
    <x v="3"/>
  </r>
  <r>
    <x v="120"/>
    <n v="0"/>
    <x v="1"/>
    <n v="1848474.8071624513"/>
    <n v="100000"/>
    <n v="0"/>
    <n v="17484.748071624512"/>
    <n v="1730990.0590908269"/>
    <n v="0"/>
    <n v="0"/>
    <n v="1730990.0590908269"/>
    <x v="3"/>
  </r>
  <r>
    <x v="121"/>
    <n v="0"/>
    <x v="2"/>
    <n v="1730990.0590908269"/>
    <n v="100000"/>
    <n v="0"/>
    <n v="16309.90059090827"/>
    <n v="1614680.1584999186"/>
    <n v="0"/>
    <n v="500000"/>
    <n v="2114680.1584999189"/>
    <x v="3"/>
  </r>
  <r>
    <x v="122"/>
    <n v="1"/>
    <x v="3"/>
    <n v="2114680.1584999189"/>
    <n v="0"/>
    <n v="63440.404754997566"/>
    <n v="0"/>
    <n v="2178120.5632549166"/>
    <n v="0"/>
    <n v="0"/>
    <n v="2178120.5632549166"/>
    <x v="3"/>
  </r>
  <r>
    <x v="123"/>
    <n v="0"/>
    <x v="4"/>
    <n v="2178120.5632549166"/>
    <n v="100000"/>
    <n v="0"/>
    <n v="20781.205632549165"/>
    <n v="2057339.3576223673"/>
    <n v="0"/>
    <n v="0"/>
    <n v="2057339.3576223673"/>
    <x v="4"/>
  </r>
  <r>
    <x v="124"/>
    <n v="0"/>
    <x v="5"/>
    <n v="2057339.3576223673"/>
    <n v="100000"/>
    <n v="0"/>
    <n v="19573.393576223672"/>
    <n v="1937765.9640461437"/>
    <n v="0"/>
    <n v="0"/>
    <n v="1937765.9640461437"/>
    <x v="4"/>
  </r>
  <r>
    <x v="125"/>
    <n v="0"/>
    <x v="6"/>
    <n v="1937765.9640461437"/>
    <n v="100000"/>
    <n v="0"/>
    <n v="18377.659640461436"/>
    <n v="1819388.3044056823"/>
    <n v="0"/>
    <n v="0"/>
    <n v="1819388.3044056823"/>
    <x v="4"/>
  </r>
  <r>
    <x v="126"/>
    <n v="0"/>
    <x v="0"/>
    <n v="1819388.3044056823"/>
    <n v="100000"/>
    <n v="0"/>
    <n v="17193.883044056824"/>
    <n v="1702194.4213616254"/>
    <n v="0"/>
    <n v="0"/>
    <n v="1702194.4213616254"/>
    <x v="4"/>
  </r>
  <r>
    <x v="127"/>
    <n v="0"/>
    <x v="1"/>
    <n v="1702194.4213616254"/>
    <n v="100000"/>
    <n v="0"/>
    <n v="16021.944213616254"/>
    <n v="1586172.4771480092"/>
    <n v="0"/>
    <n v="0"/>
    <n v="1586172.4771480092"/>
    <x v="4"/>
  </r>
  <r>
    <x v="128"/>
    <n v="0"/>
    <x v="2"/>
    <n v="1586172.4771480092"/>
    <n v="100000"/>
    <n v="0"/>
    <n v="14861.724771480092"/>
    <n v="1471310.7523765292"/>
    <n v="0"/>
    <n v="500000"/>
    <n v="1971310.7523765292"/>
    <x v="4"/>
  </r>
  <r>
    <x v="129"/>
    <n v="0"/>
    <x v="3"/>
    <n v="1971310.7523765292"/>
    <n v="100000"/>
    <n v="0"/>
    <n v="18713.107523765291"/>
    <n v="1852597.644852764"/>
    <n v="0"/>
    <n v="0"/>
    <n v="1852597.644852764"/>
    <x v="4"/>
  </r>
  <r>
    <x v="130"/>
    <n v="1"/>
    <x v="4"/>
    <n v="1852597.644852764"/>
    <n v="0"/>
    <n v="55577.929345582917"/>
    <n v="0"/>
    <n v="1908175.5741983468"/>
    <n v="0"/>
    <n v="0"/>
    <n v="1908175.5741983468"/>
    <x v="4"/>
  </r>
  <r>
    <x v="131"/>
    <n v="0"/>
    <x v="5"/>
    <n v="1908175.5741983468"/>
    <n v="100000"/>
    <n v="0"/>
    <n v="18081.75574198347"/>
    <n v="1790093.8184563634"/>
    <n v="0"/>
    <n v="0"/>
    <n v="1790093.8184563634"/>
    <x v="4"/>
  </r>
  <r>
    <x v="132"/>
    <n v="0"/>
    <x v="6"/>
    <n v="1790093.8184563634"/>
    <n v="100000"/>
    <n v="0"/>
    <n v="16900.938184563634"/>
    <n v="1673192.8802717999"/>
    <n v="0"/>
    <n v="0"/>
    <n v="1673192.8802717999"/>
    <x v="4"/>
  </r>
  <r>
    <x v="133"/>
    <n v="0"/>
    <x v="0"/>
    <n v="1673192.8802717999"/>
    <n v="100000"/>
    <n v="0"/>
    <n v="15731.928802717999"/>
    <n v="1557460.9514690819"/>
    <n v="0"/>
    <n v="0"/>
    <n v="1557460.9514690819"/>
    <x v="4"/>
  </r>
  <r>
    <x v="134"/>
    <n v="0"/>
    <x v="1"/>
    <n v="1557460.9514690819"/>
    <n v="100000"/>
    <n v="0"/>
    <n v="14574.609514690819"/>
    <n v="1442886.341954391"/>
    <n v="0"/>
    <n v="0"/>
    <n v="1442886.341954391"/>
    <x v="4"/>
  </r>
  <r>
    <x v="135"/>
    <n v="0"/>
    <x v="2"/>
    <n v="1442886.341954391"/>
    <n v="100000"/>
    <n v="0"/>
    <n v="13428.86341954391"/>
    <n v="1329457.478534847"/>
    <n v="0"/>
    <n v="500000"/>
    <n v="1829457.478534847"/>
    <x v="4"/>
  </r>
  <r>
    <x v="136"/>
    <n v="0"/>
    <x v="3"/>
    <n v="1829457.478534847"/>
    <n v="100000"/>
    <n v="0"/>
    <n v="17294.574785348472"/>
    <n v="1712162.9037494985"/>
    <n v="0"/>
    <n v="0"/>
    <n v="1712162.9037494985"/>
    <x v="4"/>
  </r>
  <r>
    <x v="137"/>
    <n v="1"/>
    <x v="4"/>
    <n v="1712162.9037494985"/>
    <n v="0"/>
    <n v="51364.887112484954"/>
    <n v="0"/>
    <n v="1763527.7908619836"/>
    <n v="0"/>
    <n v="0"/>
    <n v="1763527.7908619836"/>
    <x v="4"/>
  </r>
  <r>
    <x v="138"/>
    <n v="0"/>
    <x v="5"/>
    <n v="1763527.7908619836"/>
    <n v="100000"/>
    <n v="0"/>
    <n v="16635.277908619835"/>
    <n v="1646892.5129533638"/>
    <n v="0"/>
    <n v="0"/>
    <n v="1646892.5129533638"/>
    <x v="4"/>
  </r>
  <r>
    <x v="139"/>
    <n v="0"/>
    <x v="6"/>
    <n v="1646892.5129533638"/>
    <n v="100000"/>
    <n v="0"/>
    <n v="15468.925129533638"/>
    <n v="1531423.5878238301"/>
    <n v="0"/>
    <n v="0"/>
    <n v="1531423.5878238301"/>
    <x v="4"/>
  </r>
  <r>
    <x v="140"/>
    <n v="0"/>
    <x v="0"/>
    <n v="1531423.5878238301"/>
    <n v="100000"/>
    <n v="0"/>
    <n v="14314.235878238302"/>
    <n v="1417109.3519455919"/>
    <n v="0"/>
    <n v="0"/>
    <n v="1417109.3519455919"/>
    <x v="4"/>
  </r>
  <r>
    <x v="141"/>
    <n v="0"/>
    <x v="1"/>
    <n v="1417109.3519455919"/>
    <n v="100000"/>
    <n v="0"/>
    <n v="13171.093519455919"/>
    <n v="1303938.2584261359"/>
    <n v="0"/>
    <n v="0"/>
    <n v="1303938.2584261359"/>
    <x v="4"/>
  </r>
  <r>
    <x v="142"/>
    <n v="0"/>
    <x v="2"/>
    <n v="1303938.2584261359"/>
    <n v="100000"/>
    <n v="0"/>
    <n v="12039.382584261359"/>
    <n v="1191898.8758418746"/>
    <n v="0"/>
    <n v="500000"/>
    <n v="1691898.8758418746"/>
    <x v="4"/>
  </r>
  <r>
    <x v="143"/>
    <n v="0"/>
    <x v="3"/>
    <n v="1691898.8758418746"/>
    <n v="100000"/>
    <n v="0"/>
    <n v="15918.988758418747"/>
    <n v="1575979.8870834559"/>
    <n v="0"/>
    <n v="0"/>
    <n v="1575979.8870834559"/>
    <x v="4"/>
  </r>
  <r>
    <x v="144"/>
    <n v="0"/>
    <x v="4"/>
    <n v="1575979.8870834559"/>
    <n v="100000"/>
    <n v="0"/>
    <n v="14759.79887083456"/>
    <n v="1461220.0882126214"/>
    <n v="0"/>
    <n v="0"/>
    <n v="1461220.0882126214"/>
    <x v="4"/>
  </r>
  <r>
    <x v="145"/>
    <n v="1"/>
    <x v="5"/>
    <n v="1461220.0882126214"/>
    <n v="0"/>
    <n v="43836.60264637864"/>
    <n v="0"/>
    <n v="1505056.690859"/>
    <n v="0"/>
    <n v="0"/>
    <n v="1505056.690859"/>
    <x v="4"/>
  </r>
  <r>
    <x v="146"/>
    <n v="0"/>
    <x v="6"/>
    <n v="1505056.690859"/>
    <n v="100000"/>
    <n v="0"/>
    <n v="14050.566908590001"/>
    <n v="1391006.1239504099"/>
    <n v="0"/>
    <n v="0"/>
    <n v="1391006.1239504099"/>
    <x v="4"/>
  </r>
  <r>
    <x v="147"/>
    <n v="1"/>
    <x v="0"/>
    <n v="1391006.1239504099"/>
    <n v="0"/>
    <n v="41730.183718512293"/>
    <n v="0"/>
    <n v="1432736.3076689222"/>
    <n v="0"/>
    <n v="0"/>
    <n v="1432736.3076689222"/>
    <x v="4"/>
  </r>
  <r>
    <x v="148"/>
    <n v="0"/>
    <x v="1"/>
    <n v="1432736.3076689222"/>
    <n v="100000"/>
    <n v="0"/>
    <n v="13327.363076689222"/>
    <n v="1319408.944592233"/>
    <n v="0"/>
    <n v="0"/>
    <n v="1319408.944592233"/>
    <x v="4"/>
  </r>
  <r>
    <x v="149"/>
    <n v="0"/>
    <x v="2"/>
    <n v="1319408.944592233"/>
    <n v="100000"/>
    <n v="0"/>
    <n v="12194.089445922331"/>
    <n v="1207214.8551463108"/>
    <n v="0"/>
    <n v="500000"/>
    <n v="1707214.8551463108"/>
    <x v="4"/>
  </r>
  <r>
    <x v="150"/>
    <n v="0"/>
    <x v="3"/>
    <n v="1707214.8551463108"/>
    <n v="100000"/>
    <n v="0"/>
    <n v="16072.148551463108"/>
    <n v="1591142.7065948476"/>
    <n v="0"/>
    <n v="0"/>
    <n v="1591142.7065948476"/>
    <x v="4"/>
  </r>
  <r>
    <x v="151"/>
    <n v="1"/>
    <x v="4"/>
    <n v="1591142.7065948476"/>
    <n v="0"/>
    <n v="47734.281197845427"/>
    <n v="0"/>
    <n v="1638876.9877926931"/>
    <n v="0"/>
    <n v="0"/>
    <n v="1638876.9877926931"/>
    <x v="4"/>
  </r>
  <r>
    <x v="152"/>
    <n v="1"/>
    <x v="5"/>
    <n v="1638876.9877926931"/>
    <n v="0"/>
    <n v="49166.309633780787"/>
    <n v="0"/>
    <n v="1688043.2974264738"/>
    <n v="0"/>
    <n v="0"/>
    <n v="1688043.297426473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0"/>
    <x v="0"/>
    <n v="2500000"/>
    <n v="100000"/>
    <n v="0"/>
    <n v="24000"/>
    <n v="2376000"/>
    <n v="0"/>
    <n v="0"/>
    <n v="2376000"/>
    <x v="0"/>
  </r>
  <r>
    <x v="1"/>
    <n v="1"/>
    <x v="1"/>
    <n v="2376000"/>
    <n v="0"/>
    <n v="71280"/>
    <n v="0"/>
    <n v="2447280"/>
    <n v="0"/>
    <n v="0"/>
    <n v="2447280"/>
    <x v="0"/>
  </r>
  <r>
    <x v="2"/>
    <n v="0"/>
    <x v="2"/>
    <n v="2447280"/>
    <n v="100000"/>
    <n v="0"/>
    <n v="23472.799999999999"/>
    <n v="2323807.2000000002"/>
    <n v="0"/>
    <n v="176192.79999999981"/>
    <n v="2500000"/>
    <x v="0"/>
  </r>
  <r>
    <x v="3"/>
    <n v="0"/>
    <x v="3"/>
    <n v="2500000"/>
    <n v="100000"/>
    <n v="0"/>
    <n v="24000"/>
    <n v="2376000"/>
    <n v="0"/>
    <n v="0"/>
    <n v="2376000"/>
    <x v="0"/>
  </r>
  <r>
    <x v="4"/>
    <n v="0"/>
    <x v="4"/>
    <n v="2376000"/>
    <n v="100000"/>
    <n v="0"/>
    <n v="22760"/>
    <n v="2253240"/>
    <n v="0"/>
    <n v="0"/>
    <n v="2253240"/>
    <x v="0"/>
  </r>
  <r>
    <x v="5"/>
    <n v="1"/>
    <x v="5"/>
    <n v="2253240"/>
    <n v="0"/>
    <n v="67597.2"/>
    <n v="0"/>
    <n v="2320837.2000000002"/>
    <n v="0"/>
    <n v="0"/>
    <n v="2320837.2000000002"/>
    <x v="0"/>
  </r>
  <r>
    <x v="6"/>
    <n v="1"/>
    <x v="6"/>
    <n v="2320837.2000000002"/>
    <n v="0"/>
    <n v="69625.116000000009"/>
    <n v="0"/>
    <n v="2390462.3160000001"/>
    <n v="0"/>
    <n v="0"/>
    <n v="2390462.3160000001"/>
    <x v="0"/>
  </r>
  <r>
    <x v="7"/>
    <n v="1"/>
    <x v="0"/>
    <n v="2390462.3160000001"/>
    <n v="0"/>
    <n v="71713.869479999994"/>
    <n v="0"/>
    <n v="2462176.18548"/>
    <n v="0"/>
    <n v="0"/>
    <n v="2462176.18548"/>
    <x v="0"/>
  </r>
  <r>
    <x v="8"/>
    <n v="1"/>
    <x v="1"/>
    <n v="2462176.18548"/>
    <n v="0"/>
    <n v="73865.285564399994"/>
    <n v="0"/>
    <n v="2500000"/>
    <n v="36041.471044399776"/>
    <n v="0"/>
    <n v="2500000"/>
    <x v="0"/>
  </r>
  <r>
    <x v="9"/>
    <n v="1"/>
    <x v="2"/>
    <n v="2500000"/>
    <n v="0"/>
    <n v="75000"/>
    <n v="0"/>
    <n v="2500000"/>
    <n v="75000"/>
    <n v="0"/>
    <n v="2500000"/>
    <x v="0"/>
  </r>
  <r>
    <x v="10"/>
    <n v="1"/>
    <x v="3"/>
    <n v="2500000"/>
    <n v="0"/>
    <n v="75000"/>
    <n v="0"/>
    <n v="2500000"/>
    <n v="75000"/>
    <n v="0"/>
    <n v="2500000"/>
    <x v="0"/>
  </r>
  <r>
    <x v="11"/>
    <n v="1"/>
    <x v="4"/>
    <n v="2500000"/>
    <n v="0"/>
    <n v="75000"/>
    <n v="0"/>
    <n v="2500000"/>
    <n v="75000"/>
    <n v="0"/>
    <n v="2500000"/>
    <x v="0"/>
  </r>
  <r>
    <x v="12"/>
    <n v="1"/>
    <x v="5"/>
    <n v="2500000"/>
    <n v="0"/>
    <n v="75000"/>
    <n v="0"/>
    <n v="2500000"/>
    <n v="75000"/>
    <n v="0"/>
    <n v="2500000"/>
    <x v="0"/>
  </r>
  <r>
    <x v="13"/>
    <n v="0"/>
    <x v="6"/>
    <n v="2500000"/>
    <n v="100000"/>
    <n v="0"/>
    <n v="24000"/>
    <n v="2376000"/>
    <n v="0"/>
    <n v="0"/>
    <n v="2376000"/>
    <x v="0"/>
  </r>
  <r>
    <x v="14"/>
    <n v="0"/>
    <x v="0"/>
    <n v="2376000"/>
    <n v="100000"/>
    <n v="0"/>
    <n v="22760"/>
    <n v="2253240"/>
    <n v="0"/>
    <n v="0"/>
    <n v="2253240"/>
    <x v="0"/>
  </r>
  <r>
    <x v="15"/>
    <n v="1"/>
    <x v="1"/>
    <n v="2253240"/>
    <n v="0"/>
    <n v="67597.2"/>
    <n v="0"/>
    <n v="2320837.2000000002"/>
    <n v="0"/>
    <n v="0"/>
    <n v="2320837.2000000002"/>
    <x v="0"/>
  </r>
  <r>
    <x v="16"/>
    <n v="1"/>
    <x v="2"/>
    <n v="2320837.2000000002"/>
    <n v="0"/>
    <n v="69625.116000000009"/>
    <n v="0"/>
    <n v="2390462.3160000001"/>
    <n v="0"/>
    <n v="109537.68399999989"/>
    <n v="2500000"/>
    <x v="0"/>
  </r>
  <r>
    <x v="17"/>
    <n v="1"/>
    <x v="3"/>
    <n v="2500000"/>
    <n v="0"/>
    <n v="75000"/>
    <n v="0"/>
    <n v="2500000"/>
    <n v="75000"/>
    <n v="0"/>
    <n v="2500000"/>
    <x v="0"/>
  </r>
  <r>
    <x v="18"/>
    <n v="0"/>
    <x v="4"/>
    <n v="2500000"/>
    <n v="100000"/>
    <n v="0"/>
    <n v="24000"/>
    <n v="2376000"/>
    <n v="0"/>
    <n v="0"/>
    <n v="2376000"/>
    <x v="0"/>
  </r>
  <r>
    <x v="19"/>
    <n v="0"/>
    <x v="5"/>
    <n v="2376000"/>
    <n v="100000"/>
    <n v="0"/>
    <n v="22760"/>
    <n v="2253240"/>
    <n v="0"/>
    <n v="0"/>
    <n v="2253240"/>
    <x v="0"/>
  </r>
  <r>
    <x v="20"/>
    <n v="1"/>
    <x v="6"/>
    <n v="2253240"/>
    <n v="0"/>
    <n v="67597.2"/>
    <n v="0"/>
    <n v="2320837.2000000002"/>
    <n v="0"/>
    <n v="0"/>
    <n v="2320837.2000000002"/>
    <x v="0"/>
  </r>
  <r>
    <x v="21"/>
    <n v="1"/>
    <x v="0"/>
    <n v="2320837.2000000002"/>
    <n v="0"/>
    <n v="69625.116000000009"/>
    <n v="0"/>
    <n v="2390462.3160000001"/>
    <n v="0"/>
    <n v="0"/>
    <n v="2390462.3160000001"/>
    <x v="0"/>
  </r>
  <r>
    <x v="22"/>
    <n v="0"/>
    <x v="1"/>
    <n v="2390462.3160000001"/>
    <n v="100000"/>
    <n v="0"/>
    <n v="22904.623160000003"/>
    <n v="2267557.6928400001"/>
    <n v="0"/>
    <n v="0"/>
    <n v="2267557.6928400001"/>
    <x v="0"/>
  </r>
  <r>
    <x v="23"/>
    <n v="0"/>
    <x v="2"/>
    <n v="2267557.6928400001"/>
    <n v="100000"/>
    <n v="0"/>
    <n v="21675.576928400002"/>
    <n v="2145882.1159116002"/>
    <n v="0"/>
    <n v="354117.88408839982"/>
    <n v="2500000"/>
    <x v="0"/>
  </r>
  <r>
    <x v="24"/>
    <n v="0"/>
    <x v="3"/>
    <n v="2500000"/>
    <n v="100000"/>
    <n v="0"/>
    <n v="24000"/>
    <n v="2376000"/>
    <n v="0"/>
    <n v="0"/>
    <n v="2376000"/>
    <x v="0"/>
  </r>
  <r>
    <x v="25"/>
    <n v="0"/>
    <x v="4"/>
    <n v="2376000"/>
    <n v="100000"/>
    <n v="0"/>
    <n v="22760"/>
    <n v="2253240"/>
    <n v="0"/>
    <n v="0"/>
    <n v="2253240"/>
    <x v="0"/>
  </r>
  <r>
    <x v="26"/>
    <n v="0"/>
    <x v="5"/>
    <n v="2253240"/>
    <n v="100000"/>
    <n v="0"/>
    <n v="21532.400000000001"/>
    <n v="2131707.6"/>
    <n v="0"/>
    <n v="0"/>
    <n v="2131707.6"/>
    <x v="0"/>
  </r>
  <r>
    <x v="27"/>
    <n v="1"/>
    <x v="6"/>
    <n v="2131707.6"/>
    <n v="0"/>
    <n v="63951.228000000003"/>
    <n v="0"/>
    <n v="2195658.8280000002"/>
    <n v="0"/>
    <n v="0"/>
    <n v="2195658.8280000002"/>
    <x v="0"/>
  </r>
  <r>
    <x v="28"/>
    <n v="0"/>
    <x v="0"/>
    <n v="2195658.8280000002"/>
    <n v="100000"/>
    <n v="0"/>
    <n v="20956.588280000004"/>
    <n v="2074702.2397200002"/>
    <n v="0"/>
    <n v="0"/>
    <n v="2074702.2397200002"/>
    <x v="0"/>
  </r>
  <r>
    <x v="29"/>
    <n v="0"/>
    <x v="1"/>
    <n v="2074702.2397200002"/>
    <n v="100000"/>
    <n v="0"/>
    <n v="19747.022397200002"/>
    <n v="1954955.2173228001"/>
    <n v="0"/>
    <n v="0"/>
    <n v="1954955.2173228001"/>
    <x v="0"/>
  </r>
  <r>
    <x v="30"/>
    <n v="0"/>
    <x v="2"/>
    <n v="1954955.2173228001"/>
    <n v="100000"/>
    <n v="0"/>
    <n v="18549.552173227999"/>
    <n v="1836405.6651495721"/>
    <n v="0"/>
    <n v="500000"/>
    <n v="2336405.6651495723"/>
    <x v="0"/>
  </r>
  <r>
    <x v="31"/>
    <n v="0"/>
    <x v="3"/>
    <n v="2336405.6651495723"/>
    <n v="100000"/>
    <n v="0"/>
    <n v="22364.056651495725"/>
    <n v="2214041.6084980764"/>
    <n v="0"/>
    <n v="0"/>
    <n v="2214041.6084980764"/>
    <x v="1"/>
  </r>
  <r>
    <x v="32"/>
    <n v="0"/>
    <x v="4"/>
    <n v="2214041.6084980764"/>
    <n v="100000"/>
    <n v="0"/>
    <n v="21140.416084980763"/>
    <n v="2092901.1924130956"/>
    <n v="0"/>
    <n v="0"/>
    <n v="2092901.1924130956"/>
    <x v="1"/>
  </r>
  <r>
    <x v="33"/>
    <n v="0"/>
    <x v="5"/>
    <n v="2092901.1924130956"/>
    <n v="100000"/>
    <n v="0"/>
    <n v="19929.011924130955"/>
    <n v="1972972.1804889648"/>
    <n v="0"/>
    <n v="0"/>
    <n v="1972972.1804889648"/>
    <x v="1"/>
  </r>
  <r>
    <x v="34"/>
    <n v="1"/>
    <x v="6"/>
    <n v="1972972.1804889648"/>
    <n v="0"/>
    <n v="59189.16541466894"/>
    <n v="0"/>
    <n v="2032161.3459036336"/>
    <n v="0"/>
    <n v="0"/>
    <n v="2032161.3459036336"/>
    <x v="1"/>
  </r>
  <r>
    <x v="35"/>
    <n v="1"/>
    <x v="0"/>
    <n v="2032161.3459036336"/>
    <n v="0"/>
    <n v="60964.840377109009"/>
    <n v="0"/>
    <n v="2093126.1862807428"/>
    <n v="0"/>
    <n v="0"/>
    <n v="2093126.1862807428"/>
    <x v="1"/>
  </r>
  <r>
    <x v="36"/>
    <n v="1"/>
    <x v="1"/>
    <n v="2093126.1862807428"/>
    <n v="0"/>
    <n v="62793.785588422281"/>
    <n v="0"/>
    <n v="2155919.9718691651"/>
    <n v="0"/>
    <n v="0"/>
    <n v="2155919.9718691651"/>
    <x v="1"/>
  </r>
  <r>
    <x v="37"/>
    <n v="1"/>
    <x v="2"/>
    <n v="2155919.9718691651"/>
    <n v="0"/>
    <n v="64677.599156074953"/>
    <n v="0"/>
    <n v="2220597.5710252402"/>
    <n v="0"/>
    <n v="279402.42897475976"/>
    <n v="2500000"/>
    <x v="1"/>
  </r>
  <r>
    <x v="38"/>
    <n v="1"/>
    <x v="3"/>
    <n v="2500000"/>
    <n v="0"/>
    <n v="75000"/>
    <n v="0"/>
    <n v="2500000"/>
    <n v="75000"/>
    <n v="0"/>
    <n v="2500000"/>
    <x v="1"/>
  </r>
  <r>
    <x v="39"/>
    <n v="1"/>
    <x v="4"/>
    <n v="2500000"/>
    <n v="0"/>
    <n v="75000"/>
    <n v="0"/>
    <n v="2500000"/>
    <n v="75000"/>
    <n v="0"/>
    <n v="2500000"/>
    <x v="1"/>
  </r>
  <r>
    <x v="40"/>
    <n v="1"/>
    <x v="5"/>
    <n v="2500000"/>
    <n v="0"/>
    <n v="75000"/>
    <n v="0"/>
    <n v="2500000"/>
    <n v="75000"/>
    <n v="0"/>
    <n v="2500000"/>
    <x v="1"/>
  </r>
  <r>
    <x v="41"/>
    <n v="1"/>
    <x v="6"/>
    <n v="2500000"/>
    <n v="0"/>
    <n v="75000"/>
    <n v="0"/>
    <n v="2500000"/>
    <n v="75000"/>
    <n v="0"/>
    <n v="2500000"/>
    <x v="1"/>
  </r>
  <r>
    <x v="42"/>
    <n v="0"/>
    <x v="0"/>
    <n v="2500000"/>
    <n v="100000"/>
    <n v="0"/>
    <n v="24000"/>
    <n v="2376000"/>
    <n v="0"/>
    <n v="0"/>
    <n v="2376000"/>
    <x v="1"/>
  </r>
  <r>
    <x v="43"/>
    <n v="0"/>
    <x v="1"/>
    <n v="2376000"/>
    <n v="100000"/>
    <n v="0"/>
    <n v="22760"/>
    <n v="2253240"/>
    <n v="0"/>
    <n v="0"/>
    <n v="2253240"/>
    <x v="1"/>
  </r>
  <r>
    <x v="44"/>
    <n v="0"/>
    <x v="2"/>
    <n v="2253240"/>
    <n v="100000"/>
    <n v="0"/>
    <n v="21532.400000000001"/>
    <n v="2131707.6"/>
    <n v="0"/>
    <n v="368292.39999999991"/>
    <n v="2500000"/>
    <x v="1"/>
  </r>
  <r>
    <x v="45"/>
    <n v="0"/>
    <x v="3"/>
    <n v="2500000"/>
    <n v="100000"/>
    <n v="0"/>
    <n v="24000"/>
    <n v="2376000"/>
    <n v="0"/>
    <n v="0"/>
    <n v="2376000"/>
    <x v="1"/>
  </r>
  <r>
    <x v="46"/>
    <n v="1"/>
    <x v="4"/>
    <n v="2376000"/>
    <n v="0"/>
    <n v="71280"/>
    <n v="0"/>
    <n v="2447280"/>
    <n v="0"/>
    <n v="0"/>
    <n v="2447280"/>
    <x v="1"/>
  </r>
  <r>
    <x v="47"/>
    <n v="0"/>
    <x v="5"/>
    <n v="2447280"/>
    <n v="100000"/>
    <n v="0"/>
    <n v="23472.799999999999"/>
    <n v="2323807.2000000002"/>
    <n v="0"/>
    <n v="0"/>
    <n v="2323807.2000000002"/>
    <x v="1"/>
  </r>
  <r>
    <x v="48"/>
    <n v="0"/>
    <x v="6"/>
    <n v="2323807.2000000002"/>
    <n v="100000"/>
    <n v="0"/>
    <n v="22238.072000000004"/>
    <n v="2201569.128"/>
    <n v="0"/>
    <n v="0"/>
    <n v="2201569.128"/>
    <x v="1"/>
  </r>
  <r>
    <x v="49"/>
    <n v="0"/>
    <x v="0"/>
    <n v="2201569.128"/>
    <n v="100000"/>
    <n v="0"/>
    <n v="21015.691279999999"/>
    <n v="2080553.4367200001"/>
    <n v="0"/>
    <n v="0"/>
    <n v="2080553.4367200001"/>
    <x v="1"/>
  </r>
  <r>
    <x v="50"/>
    <n v="0"/>
    <x v="1"/>
    <n v="2080553.4367200001"/>
    <n v="100000"/>
    <n v="0"/>
    <n v="19805.534367200002"/>
    <n v="1960747.9023528001"/>
    <n v="0"/>
    <n v="0"/>
    <n v="1960747.9023528001"/>
    <x v="1"/>
  </r>
  <r>
    <x v="51"/>
    <n v="0"/>
    <x v="2"/>
    <n v="1960747.9023528001"/>
    <n v="100000"/>
    <n v="0"/>
    <n v="18607.479023528002"/>
    <n v="1842140.4233292721"/>
    <n v="0"/>
    <n v="500000"/>
    <n v="2342140.4233292723"/>
    <x v="1"/>
  </r>
  <r>
    <x v="52"/>
    <n v="0"/>
    <x v="3"/>
    <n v="2342140.4233292723"/>
    <n v="100000"/>
    <n v="0"/>
    <n v="22421.404233292724"/>
    <n v="2219719.0190959796"/>
    <n v="0"/>
    <n v="0"/>
    <n v="2219719.0190959796"/>
    <x v="1"/>
  </r>
  <r>
    <x v="53"/>
    <n v="0"/>
    <x v="4"/>
    <n v="2219719.0190959796"/>
    <n v="100000"/>
    <n v="0"/>
    <n v="21197.190190959798"/>
    <n v="2098521.8289050199"/>
    <n v="0"/>
    <n v="0"/>
    <n v="2098521.8289050199"/>
    <x v="1"/>
  </r>
  <r>
    <x v="54"/>
    <n v="0"/>
    <x v="5"/>
    <n v="2098521.8289050199"/>
    <n v="100000"/>
    <n v="0"/>
    <n v="19985.218289050201"/>
    <n v="1978536.6106159696"/>
    <n v="0"/>
    <n v="0"/>
    <n v="1978536.6106159696"/>
    <x v="1"/>
  </r>
  <r>
    <x v="55"/>
    <n v="0"/>
    <x v="6"/>
    <n v="1978536.6106159696"/>
    <n v="100000"/>
    <n v="0"/>
    <n v="18785.366106159698"/>
    <n v="1859751.2445098099"/>
    <n v="0"/>
    <n v="0"/>
    <n v="1859751.2445098099"/>
    <x v="1"/>
  </r>
  <r>
    <x v="56"/>
    <n v="1"/>
    <x v="0"/>
    <n v="1859751.2445098099"/>
    <n v="0"/>
    <n v="55792.537335294292"/>
    <n v="0"/>
    <n v="1915543.7818451042"/>
    <n v="0"/>
    <n v="0"/>
    <n v="1915543.7818451042"/>
    <x v="1"/>
  </r>
  <r>
    <x v="57"/>
    <n v="0"/>
    <x v="1"/>
    <n v="1915543.7818451042"/>
    <n v="100000"/>
    <n v="0"/>
    <n v="18155.437818451042"/>
    <n v="1797388.3440266531"/>
    <n v="0"/>
    <n v="0"/>
    <n v="1797388.3440266531"/>
    <x v="1"/>
  </r>
  <r>
    <x v="58"/>
    <n v="1"/>
    <x v="2"/>
    <n v="1797388.3440266531"/>
    <n v="0"/>
    <n v="53921.650320799592"/>
    <n v="0"/>
    <n v="1851309.9943474527"/>
    <n v="0"/>
    <n v="500000"/>
    <n v="2351309.9943474527"/>
    <x v="1"/>
  </r>
  <r>
    <x v="59"/>
    <n v="0"/>
    <x v="3"/>
    <n v="2351309.9943474527"/>
    <n v="100000"/>
    <n v="0"/>
    <n v="22513.099943474528"/>
    <n v="2228796.8944039783"/>
    <n v="0"/>
    <n v="0"/>
    <n v="2228796.8944039783"/>
    <x v="1"/>
  </r>
  <r>
    <x v="60"/>
    <n v="1"/>
    <x v="4"/>
    <n v="2228796.8944039783"/>
    <n v="0"/>
    <n v="66863.906832119348"/>
    <n v="0"/>
    <n v="2295660.8012360977"/>
    <n v="0"/>
    <n v="0"/>
    <n v="2295660.8012360977"/>
    <x v="1"/>
  </r>
  <r>
    <x v="61"/>
    <n v="0"/>
    <x v="5"/>
    <n v="2295660.8012360977"/>
    <n v="100000"/>
    <n v="0"/>
    <n v="21956.608012360979"/>
    <n v="2173704.1932237367"/>
    <n v="0"/>
    <n v="0"/>
    <n v="2173704.1932237367"/>
    <x v="2"/>
  </r>
  <r>
    <x v="62"/>
    <n v="0"/>
    <x v="6"/>
    <n v="2173704.1932237367"/>
    <n v="100000"/>
    <n v="0"/>
    <n v="20737.041932237367"/>
    <n v="2052967.1512914994"/>
    <n v="0"/>
    <n v="0"/>
    <n v="2052967.1512914994"/>
    <x v="2"/>
  </r>
  <r>
    <x v="63"/>
    <n v="0"/>
    <x v="0"/>
    <n v="2052967.1512914994"/>
    <n v="100000"/>
    <n v="0"/>
    <n v="19529.671512914992"/>
    <n v="1933437.4797785843"/>
    <n v="0"/>
    <n v="0"/>
    <n v="1933437.4797785843"/>
    <x v="2"/>
  </r>
  <r>
    <x v="64"/>
    <n v="0"/>
    <x v="1"/>
    <n v="1933437.4797785843"/>
    <n v="100000"/>
    <n v="0"/>
    <n v="18334.374797785844"/>
    <n v="1815103.1049807984"/>
    <n v="0"/>
    <n v="0"/>
    <n v="1815103.1049807984"/>
    <x v="2"/>
  </r>
  <r>
    <x v="65"/>
    <n v="0"/>
    <x v="2"/>
    <n v="1815103.1049807984"/>
    <n v="100000"/>
    <n v="0"/>
    <n v="17151.031049807985"/>
    <n v="1697952.0739309904"/>
    <n v="0"/>
    <n v="500000"/>
    <n v="2197952.0739309904"/>
    <x v="2"/>
  </r>
  <r>
    <x v="66"/>
    <n v="0"/>
    <x v="3"/>
    <n v="2197952.0739309904"/>
    <n v="100000"/>
    <n v="0"/>
    <n v="20979.520739309904"/>
    <n v="2076972.5531916805"/>
    <n v="0"/>
    <n v="0"/>
    <n v="2076972.5531916805"/>
    <x v="2"/>
  </r>
  <r>
    <x v="67"/>
    <n v="0"/>
    <x v="4"/>
    <n v="2076972.5531916805"/>
    <n v="100000"/>
    <n v="0"/>
    <n v="19769.725531916803"/>
    <n v="1957202.8276597636"/>
    <n v="0"/>
    <n v="0"/>
    <n v="1957202.8276597636"/>
    <x v="2"/>
  </r>
  <r>
    <x v="68"/>
    <n v="1"/>
    <x v="5"/>
    <n v="1957202.8276597636"/>
    <n v="0"/>
    <n v="58716.084829792904"/>
    <n v="0"/>
    <n v="2015918.9124895565"/>
    <n v="0"/>
    <n v="0"/>
    <n v="2015918.9124895565"/>
    <x v="2"/>
  </r>
  <r>
    <x v="69"/>
    <n v="1"/>
    <x v="6"/>
    <n v="2015918.9124895565"/>
    <n v="0"/>
    <n v="60477.567374686689"/>
    <n v="0"/>
    <n v="2076396.4798642432"/>
    <n v="0"/>
    <n v="0"/>
    <n v="2076396.4798642432"/>
    <x v="2"/>
  </r>
  <r>
    <x v="70"/>
    <n v="1"/>
    <x v="0"/>
    <n v="2076396.4798642432"/>
    <n v="0"/>
    <n v="62291.894395927295"/>
    <n v="0"/>
    <n v="2138688.3742601704"/>
    <n v="0"/>
    <n v="0"/>
    <n v="2138688.3742601704"/>
    <x v="2"/>
  </r>
  <r>
    <x v="71"/>
    <n v="1"/>
    <x v="1"/>
    <n v="2138688.3742601704"/>
    <n v="0"/>
    <n v="64160.651227805109"/>
    <n v="0"/>
    <n v="2202849.0254879757"/>
    <n v="0"/>
    <n v="0"/>
    <n v="2202849.0254879757"/>
    <x v="2"/>
  </r>
  <r>
    <x v="72"/>
    <n v="1"/>
    <x v="2"/>
    <n v="2202849.0254879757"/>
    <n v="0"/>
    <n v="66085.470764639264"/>
    <n v="0"/>
    <n v="2268934.496252615"/>
    <n v="0"/>
    <n v="231065.503747385"/>
    <n v="2500000"/>
    <x v="2"/>
  </r>
  <r>
    <x v="73"/>
    <n v="0"/>
    <x v="3"/>
    <n v="2500000"/>
    <n v="100000"/>
    <n v="0"/>
    <n v="24000"/>
    <n v="2376000"/>
    <n v="0"/>
    <n v="0"/>
    <n v="2376000"/>
    <x v="2"/>
  </r>
  <r>
    <x v="74"/>
    <n v="0"/>
    <x v="4"/>
    <n v="2376000"/>
    <n v="100000"/>
    <n v="0"/>
    <n v="22760"/>
    <n v="2253240"/>
    <n v="0"/>
    <n v="0"/>
    <n v="2253240"/>
    <x v="2"/>
  </r>
  <r>
    <x v="75"/>
    <n v="0"/>
    <x v="5"/>
    <n v="2253240"/>
    <n v="100000"/>
    <n v="0"/>
    <n v="21532.400000000001"/>
    <n v="2131707.6"/>
    <n v="0"/>
    <n v="0"/>
    <n v="2131707.6"/>
    <x v="2"/>
  </r>
  <r>
    <x v="76"/>
    <n v="1"/>
    <x v="6"/>
    <n v="2131707.6"/>
    <n v="0"/>
    <n v="63951.228000000003"/>
    <n v="0"/>
    <n v="2195658.8280000002"/>
    <n v="0"/>
    <n v="0"/>
    <n v="2195658.8280000002"/>
    <x v="2"/>
  </r>
  <r>
    <x v="77"/>
    <n v="1"/>
    <x v="0"/>
    <n v="2195658.8280000002"/>
    <n v="0"/>
    <n v="65869.764840000003"/>
    <n v="0"/>
    <n v="2261528.5928400001"/>
    <n v="0"/>
    <n v="0"/>
    <n v="2261528.5928400001"/>
    <x v="2"/>
  </r>
  <r>
    <x v="78"/>
    <n v="1"/>
    <x v="1"/>
    <n v="2261528.5928400001"/>
    <n v="0"/>
    <n v="67845.857785200002"/>
    <n v="0"/>
    <n v="2329374.4506251998"/>
    <n v="0"/>
    <n v="0"/>
    <n v="2329374.4506251998"/>
    <x v="2"/>
  </r>
  <r>
    <x v="79"/>
    <n v="1"/>
    <x v="2"/>
    <n v="2329374.4506251998"/>
    <n v="0"/>
    <n v="69881.233518755995"/>
    <n v="0"/>
    <n v="2399255.6841439558"/>
    <n v="0"/>
    <n v="100744.31585604418"/>
    <n v="2500000"/>
    <x v="2"/>
  </r>
  <r>
    <x v="80"/>
    <n v="1"/>
    <x v="3"/>
    <n v="2500000"/>
    <n v="0"/>
    <n v="75000"/>
    <n v="0"/>
    <n v="2500000"/>
    <n v="75000"/>
    <n v="0"/>
    <n v="2500000"/>
    <x v="2"/>
  </r>
  <r>
    <x v="81"/>
    <n v="1"/>
    <x v="4"/>
    <n v="2500000"/>
    <n v="0"/>
    <n v="75000"/>
    <n v="0"/>
    <n v="2500000"/>
    <n v="75000"/>
    <n v="0"/>
    <n v="2500000"/>
    <x v="2"/>
  </r>
  <r>
    <x v="82"/>
    <n v="0"/>
    <x v="5"/>
    <n v="2500000"/>
    <n v="100000"/>
    <n v="0"/>
    <n v="24000"/>
    <n v="2376000"/>
    <n v="0"/>
    <n v="0"/>
    <n v="2376000"/>
    <x v="2"/>
  </r>
  <r>
    <x v="83"/>
    <n v="0"/>
    <x v="6"/>
    <n v="2376000"/>
    <n v="100000"/>
    <n v="0"/>
    <n v="22760"/>
    <n v="2253240"/>
    <n v="0"/>
    <n v="0"/>
    <n v="2253240"/>
    <x v="2"/>
  </r>
  <r>
    <x v="84"/>
    <n v="0"/>
    <x v="0"/>
    <n v="2253240"/>
    <n v="100000"/>
    <n v="0"/>
    <n v="21532.400000000001"/>
    <n v="2131707.6"/>
    <n v="0"/>
    <n v="0"/>
    <n v="2131707.6"/>
    <x v="2"/>
  </r>
  <r>
    <x v="85"/>
    <n v="0"/>
    <x v="1"/>
    <n v="2131707.6"/>
    <n v="100000"/>
    <n v="0"/>
    <n v="20317.076000000001"/>
    <n v="2011390.5240000002"/>
    <n v="0"/>
    <n v="0"/>
    <n v="2011390.5240000002"/>
    <x v="2"/>
  </r>
  <r>
    <x v="86"/>
    <n v="0"/>
    <x v="2"/>
    <n v="2011390.5240000002"/>
    <n v="100000"/>
    <n v="0"/>
    <n v="19113.905240000004"/>
    <n v="1892276.6187600002"/>
    <n v="0"/>
    <n v="500000"/>
    <n v="2392276.61876"/>
    <x v="2"/>
  </r>
  <r>
    <x v="87"/>
    <n v="0"/>
    <x v="3"/>
    <n v="2392276.61876"/>
    <n v="100000"/>
    <n v="0"/>
    <n v="22922.766187600002"/>
    <n v="2269353.8525724001"/>
    <n v="0"/>
    <n v="0"/>
    <n v="2269353.8525724001"/>
    <x v="2"/>
  </r>
  <r>
    <x v="88"/>
    <n v="1"/>
    <x v="4"/>
    <n v="2269353.8525724001"/>
    <n v="0"/>
    <n v="68080.615577172008"/>
    <n v="0"/>
    <n v="2337434.4681495721"/>
    <n v="0"/>
    <n v="0"/>
    <n v="2337434.4681495721"/>
    <x v="2"/>
  </r>
  <r>
    <x v="89"/>
    <n v="1"/>
    <x v="5"/>
    <n v="2337434.4681495721"/>
    <n v="0"/>
    <n v="70123.034044487169"/>
    <n v="0"/>
    <n v="2407557.5021940591"/>
    <n v="0"/>
    <n v="0"/>
    <n v="2407557.5021940591"/>
    <x v="2"/>
  </r>
  <r>
    <x v="90"/>
    <n v="0"/>
    <x v="6"/>
    <n v="2407557.5021940591"/>
    <n v="100000"/>
    <n v="0"/>
    <n v="23075.575021940593"/>
    <n v="2284481.9271721183"/>
    <n v="0"/>
    <n v="0"/>
    <n v="2284481.9271721183"/>
    <x v="2"/>
  </r>
  <r>
    <x v="91"/>
    <n v="0"/>
    <x v="0"/>
    <n v="2284481.9271721183"/>
    <n v="100000"/>
    <n v="0"/>
    <n v="21844.819271721182"/>
    <n v="2162637.1079003969"/>
    <n v="0"/>
    <n v="0"/>
    <n v="2162637.1079003969"/>
    <x v="2"/>
  </r>
  <r>
    <x v="92"/>
    <n v="0"/>
    <x v="1"/>
    <n v="2162637.1079003969"/>
    <n v="100000"/>
    <n v="0"/>
    <n v="20626.371079003969"/>
    <n v="2042010.736821393"/>
    <n v="0"/>
    <n v="0"/>
    <n v="2042010.736821393"/>
    <x v="3"/>
  </r>
  <r>
    <x v="93"/>
    <n v="0"/>
    <x v="2"/>
    <n v="2042010.736821393"/>
    <n v="100000"/>
    <n v="0"/>
    <n v="19420.107368213932"/>
    <n v="1922590.6294531792"/>
    <n v="0"/>
    <n v="500000"/>
    <n v="2422590.6294531794"/>
    <x v="3"/>
  </r>
  <r>
    <x v="94"/>
    <n v="0"/>
    <x v="3"/>
    <n v="2422590.6294531794"/>
    <n v="100000"/>
    <n v="0"/>
    <n v="23225.906294531796"/>
    <n v="2299364.7231586478"/>
    <n v="0"/>
    <n v="0"/>
    <n v="2299364.7231586478"/>
    <x v="3"/>
  </r>
  <r>
    <x v="95"/>
    <n v="0"/>
    <x v="4"/>
    <n v="2299364.7231586478"/>
    <n v="100000"/>
    <n v="0"/>
    <n v="21993.647231586478"/>
    <n v="2177371.0759270615"/>
    <n v="0"/>
    <n v="0"/>
    <n v="2177371.0759270615"/>
    <x v="3"/>
  </r>
  <r>
    <x v="96"/>
    <n v="1"/>
    <x v="5"/>
    <n v="2177371.0759270615"/>
    <n v="0"/>
    <n v="65321.132277811841"/>
    <n v="0"/>
    <n v="2242692.2082048734"/>
    <n v="0"/>
    <n v="0"/>
    <n v="2242692.2082048734"/>
    <x v="3"/>
  </r>
  <r>
    <x v="97"/>
    <n v="0"/>
    <x v="6"/>
    <n v="2242692.2082048734"/>
    <n v="100000"/>
    <n v="0"/>
    <n v="21426.922082048735"/>
    <n v="2121265.2861228245"/>
    <n v="0"/>
    <n v="0"/>
    <n v="2121265.2861228245"/>
    <x v="3"/>
  </r>
  <r>
    <x v="98"/>
    <n v="1"/>
    <x v="0"/>
    <n v="2121265.2861228245"/>
    <n v="0"/>
    <n v="63637.958583684733"/>
    <n v="0"/>
    <n v="2184903.2447065092"/>
    <n v="0"/>
    <n v="0"/>
    <n v="2184903.2447065092"/>
    <x v="3"/>
  </r>
  <r>
    <x v="99"/>
    <n v="1"/>
    <x v="1"/>
    <n v="2184903.2447065092"/>
    <n v="0"/>
    <n v="65547.097341195273"/>
    <n v="0"/>
    <n v="2250450.3420477044"/>
    <n v="0"/>
    <n v="0"/>
    <n v="2250450.3420477044"/>
    <x v="3"/>
  </r>
  <r>
    <x v="100"/>
    <n v="0"/>
    <x v="2"/>
    <n v="2250450.3420477044"/>
    <n v="100000"/>
    <n v="0"/>
    <n v="21504.503420477045"/>
    <n v="2128945.8386272271"/>
    <n v="0"/>
    <n v="371054.16137277288"/>
    <n v="2500000"/>
    <x v="3"/>
  </r>
  <r>
    <x v="101"/>
    <n v="0"/>
    <x v="3"/>
    <n v="2500000"/>
    <n v="100000"/>
    <n v="0"/>
    <n v="24000"/>
    <n v="2376000"/>
    <n v="0"/>
    <n v="0"/>
    <n v="2376000"/>
    <x v="3"/>
  </r>
  <r>
    <x v="102"/>
    <n v="0"/>
    <x v="4"/>
    <n v="2376000"/>
    <n v="100000"/>
    <n v="0"/>
    <n v="22760"/>
    <n v="2253240"/>
    <n v="0"/>
    <n v="0"/>
    <n v="2253240"/>
    <x v="3"/>
  </r>
  <r>
    <x v="103"/>
    <n v="0"/>
    <x v="5"/>
    <n v="2253240"/>
    <n v="100000"/>
    <n v="0"/>
    <n v="21532.400000000001"/>
    <n v="2131707.6"/>
    <n v="0"/>
    <n v="0"/>
    <n v="2131707.6"/>
    <x v="3"/>
  </r>
  <r>
    <x v="104"/>
    <n v="1"/>
    <x v="6"/>
    <n v="2131707.6"/>
    <n v="0"/>
    <n v="63951.228000000003"/>
    <n v="0"/>
    <n v="2195658.8280000002"/>
    <n v="0"/>
    <n v="0"/>
    <n v="2195658.8280000002"/>
    <x v="3"/>
  </r>
  <r>
    <x v="105"/>
    <n v="0"/>
    <x v="0"/>
    <n v="2195658.8280000002"/>
    <n v="100000"/>
    <n v="0"/>
    <n v="20956.588280000004"/>
    <n v="2074702.2397200002"/>
    <n v="0"/>
    <n v="0"/>
    <n v="2074702.2397200002"/>
    <x v="3"/>
  </r>
  <r>
    <x v="106"/>
    <n v="1"/>
    <x v="1"/>
    <n v="2074702.2397200002"/>
    <n v="0"/>
    <n v="62241.067191600006"/>
    <n v="0"/>
    <n v="2136943.3069116003"/>
    <n v="0"/>
    <n v="0"/>
    <n v="2136943.3069116003"/>
    <x v="3"/>
  </r>
  <r>
    <x v="107"/>
    <n v="1"/>
    <x v="2"/>
    <n v="2136943.3069116003"/>
    <n v="0"/>
    <n v="64108.299207348005"/>
    <n v="0"/>
    <n v="2201051.6061189482"/>
    <n v="0"/>
    <n v="298948.3938810518"/>
    <n v="2500000"/>
    <x v="3"/>
  </r>
  <r>
    <x v="108"/>
    <n v="1"/>
    <x v="3"/>
    <n v="2500000"/>
    <n v="0"/>
    <n v="75000"/>
    <n v="0"/>
    <n v="2500000"/>
    <n v="75000"/>
    <n v="0"/>
    <n v="2500000"/>
    <x v="3"/>
  </r>
  <r>
    <x v="109"/>
    <n v="0"/>
    <x v="4"/>
    <n v="2500000"/>
    <n v="100000"/>
    <n v="0"/>
    <n v="24000"/>
    <n v="2376000"/>
    <n v="0"/>
    <n v="0"/>
    <n v="2376000"/>
    <x v="3"/>
  </r>
  <r>
    <x v="110"/>
    <n v="0"/>
    <x v="5"/>
    <n v="2376000"/>
    <n v="100000"/>
    <n v="0"/>
    <n v="22760"/>
    <n v="2253240"/>
    <n v="0"/>
    <n v="0"/>
    <n v="2253240"/>
    <x v="3"/>
  </r>
  <r>
    <x v="111"/>
    <n v="0"/>
    <x v="6"/>
    <n v="2253240"/>
    <n v="100000"/>
    <n v="0"/>
    <n v="21532.400000000001"/>
    <n v="2131707.6"/>
    <n v="0"/>
    <n v="0"/>
    <n v="2131707.6"/>
    <x v="3"/>
  </r>
  <r>
    <x v="112"/>
    <n v="0"/>
    <x v="0"/>
    <n v="2131707.6"/>
    <n v="100000"/>
    <n v="0"/>
    <n v="20317.076000000001"/>
    <n v="2011390.5240000002"/>
    <n v="0"/>
    <n v="0"/>
    <n v="2011390.5240000002"/>
    <x v="3"/>
  </r>
  <r>
    <x v="113"/>
    <n v="0"/>
    <x v="1"/>
    <n v="2011390.5240000002"/>
    <n v="100000"/>
    <n v="0"/>
    <n v="19113.905240000004"/>
    <n v="1892276.6187600002"/>
    <n v="0"/>
    <n v="0"/>
    <n v="1892276.6187600002"/>
    <x v="3"/>
  </r>
  <r>
    <x v="114"/>
    <n v="0"/>
    <x v="2"/>
    <n v="1892276.6187600002"/>
    <n v="100000"/>
    <n v="0"/>
    <n v="17922.766187600002"/>
    <n v="1774353.8525724001"/>
    <n v="0"/>
    <n v="500000"/>
    <n v="2274353.8525724001"/>
    <x v="3"/>
  </r>
  <r>
    <x v="115"/>
    <n v="0"/>
    <x v="3"/>
    <n v="2274353.8525724001"/>
    <n v="100000"/>
    <n v="0"/>
    <n v="21743.538525724001"/>
    <n v="2152610.3140466763"/>
    <n v="0"/>
    <n v="0"/>
    <n v="2152610.3140466763"/>
    <x v="3"/>
  </r>
  <r>
    <x v="116"/>
    <n v="0"/>
    <x v="4"/>
    <n v="2152610.3140466763"/>
    <n v="100000"/>
    <n v="0"/>
    <n v="20526.103140466763"/>
    <n v="2032084.2109062094"/>
    <n v="0"/>
    <n v="0"/>
    <n v="2032084.2109062094"/>
    <x v="3"/>
  </r>
  <r>
    <x v="117"/>
    <n v="0"/>
    <x v="5"/>
    <n v="2032084.2109062094"/>
    <n v="100000"/>
    <n v="0"/>
    <n v="19320.842109062094"/>
    <n v="1912763.3687971474"/>
    <n v="0"/>
    <n v="0"/>
    <n v="1912763.3687971474"/>
    <x v="3"/>
  </r>
  <r>
    <x v="118"/>
    <n v="0"/>
    <x v="6"/>
    <n v="1912763.3687971474"/>
    <n v="100000"/>
    <n v="0"/>
    <n v="18127.633687971476"/>
    <n v="1794635.735109176"/>
    <n v="0"/>
    <n v="0"/>
    <n v="1794635.735109176"/>
    <x v="3"/>
  </r>
  <r>
    <x v="119"/>
    <n v="1"/>
    <x v="0"/>
    <n v="1794635.735109176"/>
    <n v="0"/>
    <n v="53839.072053275282"/>
    <n v="0"/>
    <n v="1848474.8071624513"/>
    <n v="0"/>
    <n v="0"/>
    <n v="1848474.8071624513"/>
    <x v="3"/>
  </r>
  <r>
    <x v="120"/>
    <n v="0"/>
    <x v="1"/>
    <n v="1848474.8071624513"/>
    <n v="100000"/>
    <n v="0"/>
    <n v="17484.748071624512"/>
    <n v="1730990.0590908269"/>
    <n v="0"/>
    <n v="0"/>
    <n v="1730990.0590908269"/>
    <x v="3"/>
  </r>
  <r>
    <x v="121"/>
    <n v="0"/>
    <x v="2"/>
    <n v="1730990.0590908269"/>
    <n v="100000"/>
    <n v="0"/>
    <n v="16309.90059090827"/>
    <n v="1614680.1584999186"/>
    <n v="0"/>
    <n v="500000"/>
    <n v="2114680.1584999189"/>
    <x v="3"/>
  </r>
  <r>
    <x v="122"/>
    <n v="1"/>
    <x v="3"/>
    <n v="2114680.1584999189"/>
    <n v="0"/>
    <n v="63440.404754997566"/>
    <n v="0"/>
    <n v="2178120.5632549166"/>
    <n v="0"/>
    <n v="0"/>
    <n v="2178120.5632549166"/>
    <x v="3"/>
  </r>
  <r>
    <x v="123"/>
    <n v="0"/>
    <x v="4"/>
    <n v="2178120.5632549166"/>
    <n v="100000"/>
    <n v="0"/>
    <n v="20781.205632549165"/>
    <n v="2057339.3576223673"/>
    <n v="0"/>
    <n v="0"/>
    <n v="2057339.3576223673"/>
    <x v="4"/>
  </r>
  <r>
    <x v="124"/>
    <n v="0"/>
    <x v="5"/>
    <n v="2057339.3576223673"/>
    <n v="100000"/>
    <n v="0"/>
    <n v="19573.393576223672"/>
    <n v="1937765.9640461437"/>
    <n v="0"/>
    <n v="0"/>
    <n v="1937765.9640461437"/>
    <x v="4"/>
  </r>
  <r>
    <x v="125"/>
    <n v="0"/>
    <x v="6"/>
    <n v="1937765.9640461437"/>
    <n v="100000"/>
    <n v="0"/>
    <n v="18377.659640461436"/>
    <n v="1819388.3044056823"/>
    <n v="0"/>
    <n v="0"/>
    <n v="1819388.3044056823"/>
    <x v="4"/>
  </r>
  <r>
    <x v="126"/>
    <n v="0"/>
    <x v="0"/>
    <n v="1819388.3044056823"/>
    <n v="100000"/>
    <n v="0"/>
    <n v="17193.883044056824"/>
    <n v="1702194.4213616254"/>
    <n v="0"/>
    <n v="0"/>
    <n v="1702194.4213616254"/>
    <x v="4"/>
  </r>
  <r>
    <x v="127"/>
    <n v="0"/>
    <x v="1"/>
    <n v="1702194.4213616254"/>
    <n v="100000"/>
    <n v="0"/>
    <n v="16021.944213616254"/>
    <n v="1586172.4771480092"/>
    <n v="0"/>
    <n v="0"/>
    <n v="1586172.4771480092"/>
    <x v="4"/>
  </r>
  <r>
    <x v="128"/>
    <n v="0"/>
    <x v="2"/>
    <n v="1586172.4771480092"/>
    <n v="100000"/>
    <n v="0"/>
    <n v="14861.724771480092"/>
    <n v="1471310.7523765292"/>
    <n v="0"/>
    <n v="500000"/>
    <n v="1971310.7523765292"/>
    <x v="4"/>
  </r>
  <r>
    <x v="129"/>
    <n v="0"/>
    <x v="3"/>
    <n v="1971310.7523765292"/>
    <n v="100000"/>
    <n v="0"/>
    <n v="18713.107523765291"/>
    <n v="1852597.644852764"/>
    <n v="0"/>
    <n v="0"/>
    <n v="1852597.644852764"/>
    <x v="4"/>
  </r>
  <r>
    <x v="130"/>
    <n v="1"/>
    <x v="4"/>
    <n v="1852597.644852764"/>
    <n v="0"/>
    <n v="55577.929345582917"/>
    <n v="0"/>
    <n v="1908175.5741983468"/>
    <n v="0"/>
    <n v="0"/>
    <n v="1908175.5741983468"/>
    <x v="4"/>
  </r>
  <r>
    <x v="131"/>
    <n v="0"/>
    <x v="5"/>
    <n v="1908175.5741983468"/>
    <n v="100000"/>
    <n v="0"/>
    <n v="18081.75574198347"/>
    <n v="1790093.8184563634"/>
    <n v="0"/>
    <n v="0"/>
    <n v="1790093.8184563634"/>
    <x v="4"/>
  </r>
  <r>
    <x v="132"/>
    <n v="0"/>
    <x v="6"/>
    <n v="1790093.8184563634"/>
    <n v="100000"/>
    <n v="0"/>
    <n v="16900.938184563634"/>
    <n v="1673192.8802717999"/>
    <n v="0"/>
    <n v="0"/>
    <n v="1673192.8802717999"/>
    <x v="4"/>
  </r>
  <r>
    <x v="133"/>
    <n v="0"/>
    <x v="0"/>
    <n v="1673192.8802717999"/>
    <n v="100000"/>
    <n v="0"/>
    <n v="15731.928802717999"/>
    <n v="1557460.9514690819"/>
    <n v="0"/>
    <n v="0"/>
    <n v="1557460.9514690819"/>
    <x v="4"/>
  </r>
  <r>
    <x v="134"/>
    <n v="0"/>
    <x v="1"/>
    <n v="1557460.9514690819"/>
    <n v="100000"/>
    <n v="0"/>
    <n v="14574.609514690819"/>
    <n v="1442886.341954391"/>
    <n v="0"/>
    <n v="0"/>
    <n v="1442886.341954391"/>
    <x v="4"/>
  </r>
  <r>
    <x v="135"/>
    <n v="0"/>
    <x v="2"/>
    <n v="1442886.341954391"/>
    <n v="100000"/>
    <n v="0"/>
    <n v="13428.86341954391"/>
    <n v="1329457.478534847"/>
    <n v="0"/>
    <n v="500000"/>
    <n v="1829457.478534847"/>
    <x v="4"/>
  </r>
  <r>
    <x v="136"/>
    <n v="0"/>
    <x v="3"/>
    <n v="1829457.478534847"/>
    <n v="100000"/>
    <n v="0"/>
    <n v="17294.574785348472"/>
    <n v="1712162.9037494985"/>
    <n v="0"/>
    <n v="0"/>
    <n v="1712162.9037494985"/>
    <x v="4"/>
  </r>
  <r>
    <x v="137"/>
    <n v="1"/>
    <x v="4"/>
    <n v="1712162.9037494985"/>
    <n v="0"/>
    <n v="51364.887112484954"/>
    <n v="0"/>
    <n v="1763527.7908619836"/>
    <n v="0"/>
    <n v="0"/>
    <n v="1763527.7908619836"/>
    <x v="4"/>
  </r>
  <r>
    <x v="138"/>
    <n v="0"/>
    <x v="5"/>
    <n v="1763527.7908619836"/>
    <n v="100000"/>
    <n v="0"/>
    <n v="16635.277908619835"/>
    <n v="1646892.5129533638"/>
    <n v="0"/>
    <n v="0"/>
    <n v="1646892.5129533638"/>
    <x v="4"/>
  </r>
  <r>
    <x v="139"/>
    <n v="0"/>
    <x v="6"/>
    <n v="1646892.5129533638"/>
    <n v="100000"/>
    <n v="0"/>
    <n v="15468.925129533638"/>
    <n v="1531423.5878238301"/>
    <n v="0"/>
    <n v="0"/>
    <n v="1531423.5878238301"/>
    <x v="4"/>
  </r>
  <r>
    <x v="140"/>
    <n v="0"/>
    <x v="0"/>
    <n v="1531423.5878238301"/>
    <n v="100000"/>
    <n v="0"/>
    <n v="14314.235878238302"/>
    <n v="1417109.3519455919"/>
    <n v="0"/>
    <n v="0"/>
    <n v="1417109.3519455919"/>
    <x v="4"/>
  </r>
  <r>
    <x v="141"/>
    <n v="0"/>
    <x v="1"/>
    <n v="1417109.3519455919"/>
    <n v="100000"/>
    <n v="0"/>
    <n v="13171.093519455919"/>
    <n v="1303938.2584261359"/>
    <n v="0"/>
    <n v="0"/>
    <n v="1303938.2584261359"/>
    <x v="4"/>
  </r>
  <r>
    <x v="142"/>
    <n v="0"/>
    <x v="2"/>
    <n v="1303938.2584261359"/>
    <n v="100000"/>
    <n v="0"/>
    <n v="12039.382584261359"/>
    <n v="1191898.8758418746"/>
    <n v="0"/>
    <n v="500000"/>
    <n v="1691898.8758418746"/>
    <x v="4"/>
  </r>
  <r>
    <x v="143"/>
    <n v="0"/>
    <x v="3"/>
    <n v="1691898.8758418746"/>
    <n v="100000"/>
    <n v="0"/>
    <n v="15918.988758418747"/>
    <n v="1575979.8870834559"/>
    <n v="0"/>
    <n v="0"/>
    <n v="1575979.8870834559"/>
    <x v="4"/>
  </r>
  <r>
    <x v="144"/>
    <n v="0"/>
    <x v="4"/>
    <n v="1575979.8870834559"/>
    <n v="100000"/>
    <n v="0"/>
    <n v="14759.79887083456"/>
    <n v="1461220.0882126214"/>
    <n v="0"/>
    <n v="0"/>
    <n v="1461220.0882126214"/>
    <x v="4"/>
  </r>
  <r>
    <x v="145"/>
    <n v="1"/>
    <x v="5"/>
    <n v="1461220.0882126214"/>
    <n v="0"/>
    <n v="43836.60264637864"/>
    <n v="0"/>
    <n v="1505056.690859"/>
    <n v="0"/>
    <n v="0"/>
    <n v="1505056.690859"/>
    <x v="4"/>
  </r>
  <r>
    <x v="146"/>
    <n v="0"/>
    <x v="6"/>
    <n v="1505056.690859"/>
    <n v="100000"/>
    <n v="0"/>
    <n v="14050.566908590001"/>
    <n v="1391006.1239504099"/>
    <n v="0"/>
    <n v="0"/>
    <n v="1391006.1239504099"/>
    <x v="4"/>
  </r>
  <r>
    <x v="147"/>
    <n v="1"/>
    <x v="0"/>
    <n v="1391006.1239504099"/>
    <n v="0"/>
    <n v="41730.183718512293"/>
    <n v="0"/>
    <n v="1432736.3076689222"/>
    <n v="0"/>
    <n v="0"/>
    <n v="1432736.3076689222"/>
    <x v="4"/>
  </r>
  <r>
    <x v="148"/>
    <n v="0"/>
    <x v="1"/>
    <n v="1432736.3076689222"/>
    <n v="100000"/>
    <n v="0"/>
    <n v="13327.363076689222"/>
    <n v="1319408.944592233"/>
    <n v="0"/>
    <n v="0"/>
    <n v="1319408.944592233"/>
    <x v="4"/>
  </r>
  <r>
    <x v="149"/>
    <n v="0"/>
    <x v="2"/>
    <n v="1319408.944592233"/>
    <n v="100000"/>
    <n v="0"/>
    <n v="12194.089445922331"/>
    <n v="1207214.8551463108"/>
    <n v="0"/>
    <n v="500000"/>
    <n v="1707214.8551463108"/>
    <x v="4"/>
  </r>
  <r>
    <x v="150"/>
    <n v="0"/>
    <x v="3"/>
    <n v="1707214.8551463108"/>
    <n v="100000"/>
    <n v="0"/>
    <n v="16072.148551463108"/>
    <n v="1591142.7065948476"/>
    <n v="0"/>
    <n v="0"/>
    <n v="1591142.7065948476"/>
    <x v="4"/>
  </r>
  <r>
    <x v="151"/>
    <n v="1"/>
    <x v="4"/>
    <n v="1591142.7065948476"/>
    <n v="0"/>
    <n v="47734.281197845427"/>
    <n v="0"/>
    <n v="1638876.9877926931"/>
    <n v="0"/>
    <n v="0"/>
    <n v="1638876.9877926931"/>
    <x v="4"/>
  </r>
  <r>
    <x v="152"/>
    <n v="1"/>
    <x v="5"/>
    <n v="1638876.9877926931"/>
    <n v="0"/>
    <n v="49166.309633780787"/>
    <n v="0"/>
    <n v="1688043.2974264738"/>
    <n v="0"/>
    <n v="0"/>
    <n v="1688043.297426473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E42C9-D542-4D80-B519-0D873F2057AC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N4:P11" firstHeaderRow="0" firstDataRow="1" firstDataCol="1" rowPageCount="2" colPageCount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5">
        <item h="1" sd="0" x="0"/>
        <item h="1" sd="0" x="1"/>
        <item h="1" sd="0" x="2"/>
        <item h="1" sd="0" x="3"/>
        <item h="1" sd="0" x="4"/>
        <item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12"/>
    <field x="0"/>
  </rowFields>
  <rowItems count="7">
    <i>
      <x v="5"/>
    </i>
    <i r="1">
      <x v="124"/>
    </i>
    <i r="1">
      <x v="131"/>
    </i>
    <i r="1">
      <x v="138"/>
    </i>
    <i r="1">
      <x v="145"/>
    </i>
    <i r="1">
      <x v="152"/>
    </i>
    <i t="grand">
      <x/>
    </i>
  </rowItems>
  <colFields count="1">
    <field x="-2"/>
  </colFields>
  <colItems count="2">
    <i>
      <x/>
    </i>
    <i i="1">
      <x v="1"/>
    </i>
  </colItems>
  <pageFields count="2">
    <pageField fld="11" item="0" hier="-1"/>
    <pageField fld="2" item="5" hier="-1"/>
  </pageFields>
  <dataFields count="2">
    <dataField name="Suma z Deszczówka" fld="8" baseField="0" baseItem="0"/>
    <dataField name="Suma z Ile dolano" fld="9" baseField="0" baseItem="13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A0FF-0011-418E-8B97-7540C1B02104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N4:O11" firstHeaderRow="1" firstDataRow="1" firstDataCol="1" rowPageCount="2" colPageCount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Page" showAll="0">
      <items count="8">
        <item x="4"/>
        <item x="5"/>
        <item x="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0"/>
  </rowFields>
  <rowItems count="7">
    <i>
      <x v="5"/>
    </i>
    <i r="1">
      <x v="124"/>
    </i>
    <i r="1">
      <x v="131"/>
    </i>
    <i r="1">
      <x v="138"/>
    </i>
    <i r="1">
      <x v="145"/>
    </i>
    <i r="1">
      <x v="152"/>
    </i>
    <i t="grand">
      <x/>
    </i>
  </rowItems>
  <colItems count="1">
    <i/>
  </colItems>
  <pageFields count="2">
    <pageField fld="11" item="0" hier="-1"/>
    <pageField fld="2" item="5" hier="-1"/>
  </pageFields>
  <dataFields count="1">
    <dataField name="Suma z Ile dolano" fld="9" baseField="12" baseItem="5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CFDE14-7E39-42F9-89F5-6D3E1F558FED}" autoFormatId="16" applyNumberFormats="0" applyBorderFormats="0" applyFontFormats="0" applyPatternFormats="0" applyAlignmentFormats="0" applyWidthHeightFormats="0">
  <queryTableRefresh nextId="13" unboundColumnsRight="9">
    <queryTableFields count="11">
      <queryTableField id="1" name="data" tableColumnId="1"/>
      <queryTableField id="2" name="opady " tableColumnId="2"/>
      <queryTableField id="3" dataBound="0" tableColumnId="3"/>
      <queryTableField id="4" dataBound="0" tableColumnId="4"/>
      <queryTableField id="12" dataBound="0" tableColumnId="12"/>
      <queryTableField id="5" dataBound="0" tableColumnId="5"/>
      <queryTableField id="6" dataBound="0" tableColumnId="6"/>
      <queryTableField id="7" dataBound="0" tableColumnId="7"/>
      <queryTableField id="11" dataBound="0" tableColumnId="11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BCD3F6-7311-4619-ADB2-C6DD2F15FF5D}" autoFormatId="16" applyNumberFormats="0" applyBorderFormats="0" applyFontFormats="0" applyPatternFormats="0" applyAlignmentFormats="0" applyWidthHeightFormats="0">
  <queryTableRefresh nextId="14" unboundColumnsRight="10">
    <queryTableFields count="12">
      <queryTableField id="1" name="data" tableColumnId="1"/>
      <queryTableField id="2" name="opady " tableColumnId="2"/>
      <queryTableField id="3" dataBound="0" tableColumnId="3"/>
      <queryTableField id="4" dataBound="0" tableColumnId="4"/>
      <queryTableField id="12" dataBound="0" tableColumnId="12"/>
      <queryTableField id="5" dataBound="0" tableColumnId="5"/>
      <queryTableField id="6" dataBound="0" tableColumnId="6"/>
      <queryTableField id="7" dataBound="0" tableColumnId="7"/>
      <queryTableField id="11" dataBound="0" tableColumnId="11"/>
      <queryTableField id="9" dataBound="0" tableColumnId="9"/>
      <queryTableField id="10" dataBound="0" tableColumnId="10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AFE4EC-1124-4FA2-AFA4-56C65A4D99CF}" autoFormatId="16" applyNumberFormats="0" applyBorderFormats="0" applyFontFormats="0" applyPatternFormats="0" applyAlignmentFormats="0" applyWidthHeightFormats="0">
  <queryTableRefresh nextId="14" unboundColumnsRight="10">
    <queryTableFields count="12">
      <queryTableField id="1" name="data" tableColumnId="1"/>
      <queryTableField id="2" name="opady " tableColumnId="2"/>
      <queryTableField id="3" dataBound="0" tableColumnId="3"/>
      <queryTableField id="4" dataBound="0" tableColumnId="4"/>
      <queryTableField id="12" dataBound="0" tableColumnId="12"/>
      <queryTableField id="5" dataBound="0" tableColumnId="5"/>
      <queryTableField id="6" dataBound="0" tableColumnId="6"/>
      <queryTableField id="7" dataBound="0" tableColumnId="7"/>
      <queryTableField id="11" dataBound="0" tableColumnId="11"/>
      <queryTableField id="9" dataBound="0" tableColumnId="9"/>
      <queryTableField id="10" dataBound="0" tableColumnId="10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406398-2D9B-42CA-B80A-E91D1A98BA59}" name="deszcz" displayName="deszcz" ref="A1:K154" tableType="queryTable" totalsRowShown="0">
  <autoFilter ref="A1:K154" xr:uid="{BC406398-2D9B-42CA-B80A-E91D1A98BA59}"/>
  <tableColumns count="11">
    <tableColumn id="1" xr3:uid="{552F29C3-5130-4170-A671-FB42CFBAA8A1}" uniqueName="1" name="data" queryTableFieldId="1" dataDxfId="34"/>
    <tableColumn id="2" xr3:uid="{ED8A3B3C-D8E6-432B-8E2B-1903E8B1D9F1}" uniqueName="2" name="opady " queryTableFieldId="2"/>
    <tableColumn id="3" xr3:uid="{5A445691-A229-4DD4-9A8E-E0862F173CAD}" uniqueName="3" name="dzień tygodnia" queryTableFieldId="3" dataDxfId="33">
      <calculatedColumnFormula>WEEKDAY(A2,2)</calculatedColumnFormula>
    </tableColumn>
    <tableColumn id="4" xr3:uid="{6A6D687E-04EC-44F0-8547-16587DD61B14}" uniqueName="4" name="Stan na początek dnia" queryTableFieldId="4"/>
    <tableColumn id="12" xr3:uid="{8C970386-1522-447B-A2B8-5F4738118CCA}" uniqueName="12" name="Podlewanie" queryTableFieldId="12" dataDxfId="32">
      <calculatedColumnFormula>IF(B2=0,100000,0)</calculatedColumnFormula>
    </tableColumn>
    <tableColumn id="5" xr3:uid="{E9CF2CC7-7299-4513-BA88-27EE905EA745}" uniqueName="5" name="Napadało" queryTableFieldId="5" dataDxfId="31">
      <calculatedColumnFormula>IF(B2=1,0.03*D2,0)</calculatedColumnFormula>
    </tableColumn>
    <tableColumn id="6" xr3:uid="{B3AEBB33-F96B-4F7C-8309-164181C3A6BB}" uniqueName="6" name="Wyparowało" queryTableFieldId="6" dataDxfId="26">
      <calculatedColumnFormula>IF(B2=0,(D2-E2)*0.01,0)</calculatedColumnFormula>
    </tableColumn>
    <tableColumn id="7" xr3:uid="{F0196C1A-E884-4B9E-96EF-3B53BDEAB948}" uniqueName="7" name="Stan na koniec dnia" queryTableFieldId="7" dataDxfId="28">
      <calculatedColumnFormula>IF(D2-E2+F2-G2&gt;2500000,2500000,D2-E2+F2-G2)</calculatedColumnFormula>
    </tableColumn>
    <tableColumn id="11" xr3:uid="{C57E093D-D17F-4C07-AA94-FD7193D4E48D}" uniqueName="11" name="Deszczówka" queryTableFieldId="11" dataDxfId="27">
      <calculatedColumnFormula>IF(D2-E2+F2-G2&gt;2500000,(D2-E2+F2-G2)-2500000,0)</calculatedColumnFormula>
    </tableColumn>
    <tableColumn id="9" xr3:uid="{88EB01D2-2575-493A-9AFA-17721B686EF9}" uniqueName="9" name="Ile dolano" queryTableFieldId="9" dataDxfId="30">
      <calculatedColumnFormula>IF(C2=6,IF(H2&lt;=2000000,500000,2500000-H2),0)</calculatedColumnFormula>
    </tableColumn>
    <tableColumn id="10" xr3:uid="{3AEC960E-E9D6-47E8-B2E6-70EEB07A6C11}" uniqueName="10" name="Stan po dolaniu" queryTableFieldId="10" dataDxfId="29">
      <calculatedColumnFormula>H2+J2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1A05B-94C2-4FB1-88FC-3375F6BD3BE5}" name="deszcz3" displayName="deszcz3" ref="A1:L154" tableType="queryTable" totalsRowShown="0">
  <autoFilter ref="A1:L154" xr:uid="{BC406398-2D9B-42CA-B80A-E91D1A98BA59}"/>
  <tableColumns count="12">
    <tableColumn id="1" xr3:uid="{6C0A22B6-FB6B-4C5F-A422-4C4E922D1E0F}" uniqueName="1" name="data" queryTableFieldId="1" dataDxfId="23"/>
    <tableColumn id="2" xr3:uid="{E97948AE-5805-48F2-B0FE-0AD5DB1A50DB}" uniqueName="2" name="opady " queryTableFieldId="2"/>
    <tableColumn id="3" xr3:uid="{BA15500C-5808-4717-A756-3EF442EDBA22}" uniqueName="3" name="dzień tygodnia" queryTableFieldId="3" dataDxfId="22">
      <calculatedColumnFormula>WEEKDAY(A2,2)</calculatedColumnFormula>
    </tableColumn>
    <tableColumn id="4" xr3:uid="{4C30F32A-9AD0-4264-8B94-85E3388B19D7}" uniqueName="4" name="Stan na początek dnia" queryTableFieldId="4"/>
    <tableColumn id="12" xr3:uid="{7EF01429-EF77-40B9-BAF0-E8A4AC194794}" uniqueName="12" name="Podlewanie" queryTableFieldId="12" dataDxfId="21">
      <calculatedColumnFormula>IF(B2=0,100000,0)</calculatedColumnFormula>
    </tableColumn>
    <tableColumn id="5" xr3:uid="{C6A82730-1846-4C9F-AB84-E7C4641D347F}" uniqueName="5" name="Napadało" queryTableFieldId="5" dataDxfId="20">
      <calculatedColumnFormula>IF(B2=1,0.03*D2,0)</calculatedColumnFormula>
    </tableColumn>
    <tableColumn id="6" xr3:uid="{F2AAC17B-C013-4F18-9942-1CA19DE8A6EC}" uniqueName="6" name="Wyparowało" queryTableFieldId="6" dataDxfId="19">
      <calculatedColumnFormula>IF(B2=0,(D2-E2)*0.01,0)</calculatedColumnFormula>
    </tableColumn>
    <tableColumn id="7" xr3:uid="{704587B0-9040-423C-BBF6-08224A09C33A}" uniqueName="7" name="Stan na koniec dnia" queryTableFieldId="7" dataDxfId="18">
      <calculatedColumnFormula>IF(D2-E2+F2-G2&gt;2500000,2500000,D2-E2+F2-G2)</calculatedColumnFormula>
    </tableColumn>
    <tableColumn id="11" xr3:uid="{07E49EC2-AAAB-4B03-BD9E-661C85E106F8}" uniqueName="11" name="Deszczówka" queryTableFieldId="11" dataDxfId="17">
      <calculatedColumnFormula>IF(D2-E2+F2-G2&gt;2500000,(D2-E2+F2-G2)-2500000,0)</calculatedColumnFormula>
    </tableColumn>
    <tableColumn id="9" xr3:uid="{6BF8C294-574C-4F14-857F-2252FCB8EBDC}" uniqueName="9" name="Ile dolano" queryTableFieldId="9" dataDxfId="16">
      <calculatedColumnFormula>IF(C2=6,IF(H2&lt;=2000000,500000,2500000-H2),0)</calculatedColumnFormula>
    </tableColumn>
    <tableColumn id="10" xr3:uid="{8021D080-FE1A-440D-9F09-3B239E9BABF7}" uniqueName="10" name="Stan po dolaniu" queryTableFieldId="10" dataDxfId="15">
      <calculatedColumnFormula>H2+J2</calculatedColumnFormula>
    </tableColumn>
    <tableColumn id="13" xr3:uid="{C244C9E7-C399-4A50-A47E-CBFB30EF93F6}" uniqueName="13" name="Miesiąc" queryTableFieldId="13" dataDxfId="12">
      <calculatedColumnFormula>MONTH(A2)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33C1C1-9C59-4998-825A-7FB96EBF7330}" name="deszcz34" displayName="deszcz34" ref="A1:L154" tableType="queryTable" totalsRowShown="0">
  <autoFilter ref="A1:L154" xr:uid="{BC406398-2D9B-42CA-B80A-E91D1A98BA59}"/>
  <tableColumns count="12">
    <tableColumn id="1" xr3:uid="{73A24F2A-69C6-48CC-96D6-91E037BB6777}" uniqueName="1" name="data" queryTableFieldId="1" dataDxfId="9"/>
    <tableColumn id="2" xr3:uid="{833873FF-6BE4-4AD0-82EF-8C02B62A509A}" uniqueName="2" name="opady " queryTableFieldId="2"/>
    <tableColumn id="3" xr3:uid="{69E8AC03-B81B-4010-857A-48E3D2A11279}" uniqueName="3" name="dzień tygodnia" queryTableFieldId="3" dataDxfId="8">
      <calculatedColumnFormula>WEEKDAY(A2,2)</calculatedColumnFormula>
    </tableColumn>
    <tableColumn id="4" xr3:uid="{A6079F3A-C5C4-4060-B1F4-F91600DD8B84}" uniqueName="4" name="Stan na początek dnia" queryTableFieldId="4"/>
    <tableColumn id="12" xr3:uid="{C1CB6ADD-2B10-41B4-99A9-142872723F00}" uniqueName="12" name="Podlewanie" queryTableFieldId="12" dataDxfId="7">
      <calculatedColumnFormula>IF(B2=0,100000,0)</calculatedColumnFormula>
    </tableColumn>
    <tableColumn id="5" xr3:uid="{FD09711C-FC39-404D-A319-7C472B388C0A}" uniqueName="5" name="Napadało" queryTableFieldId="5" dataDxfId="6">
      <calculatedColumnFormula>IF(B2=1,0.03*D2,0)</calculatedColumnFormula>
    </tableColumn>
    <tableColumn id="6" xr3:uid="{56E9BF0E-F886-434D-B8C2-C9B442CA00FA}" uniqueName="6" name="Wyparowało" queryTableFieldId="6" dataDxfId="5">
      <calculatedColumnFormula>IF(B2=0,(D2-E2)*0.01,0)</calculatedColumnFormula>
    </tableColumn>
    <tableColumn id="7" xr3:uid="{2E01D63D-9B4C-4C7A-982E-C042D16BF6A5}" uniqueName="7" name="Stan na koniec dnia" queryTableFieldId="7" dataDxfId="4">
      <calculatedColumnFormula>IF(D2-E2+F2-G2&gt;2500000,2500000,D2-E2+F2-G2)</calculatedColumnFormula>
    </tableColumn>
    <tableColumn id="11" xr3:uid="{B1D8F126-DB64-4159-9545-1AD39E8CDBC3}" uniqueName="11" name="Deszczówka" queryTableFieldId="11" dataDxfId="3">
      <calculatedColumnFormula>IF(D2-E2+F2-G2&gt;2500000,(D2-E2+F2-G2)-2500000,0)</calculatedColumnFormula>
    </tableColumn>
    <tableColumn id="9" xr3:uid="{69F67E5B-0F73-47F7-9E7C-FE5E1473112D}" uniqueName="9" name="Ile dolano" queryTableFieldId="9" dataDxfId="2">
      <calculatedColumnFormula>IF(C2=6,IF(H2&lt;=2000000,500000,2500000-H2),0)</calculatedColumnFormula>
    </tableColumn>
    <tableColumn id="10" xr3:uid="{29D2385F-EA5A-4828-8297-7D7B33149A8D}" uniqueName="10" name="Stan po dolaniu" queryTableFieldId="10" dataDxfId="1">
      <calculatedColumnFormula>H2+J2</calculatedColumnFormula>
    </tableColumn>
    <tableColumn id="13" xr3:uid="{C3100CCF-009B-460E-B494-63D39BD9C45D}" uniqueName="13" name="Miesiąc" queryTableFieldId="13" dataDxfId="0">
      <calculatedColumnFormula>MONTH(A2)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C469-70A2-42A9-B77C-8D191BD8A54E}">
  <dimension ref="A1:O154"/>
  <sheetViews>
    <sheetView tabSelected="1" topLeftCell="A4" zoomScaleNormal="100" workbookViewId="0">
      <selection activeCell="O8" sqref="O8"/>
    </sheetView>
  </sheetViews>
  <sheetFormatPr defaultRowHeight="15" x14ac:dyDescent="0.25"/>
  <cols>
    <col min="1" max="1" width="11.28515625" bestFit="1" customWidth="1"/>
    <col min="3" max="3" width="16.42578125" bestFit="1" customWidth="1"/>
    <col min="4" max="4" width="22.5703125" bestFit="1" customWidth="1"/>
    <col min="5" max="5" width="22.5703125" customWidth="1"/>
    <col min="6" max="6" width="11.7109375" bestFit="1" customWidth="1"/>
    <col min="7" max="7" width="14.5703125" bestFit="1" customWidth="1"/>
    <col min="8" max="8" width="20.5703125" bestFit="1" customWidth="1"/>
    <col min="9" max="9" width="20.5703125" customWidth="1"/>
    <col min="10" max="10" width="12.140625" bestFit="1" customWidth="1"/>
    <col min="11" max="11" width="17.140625" bestFit="1" customWidth="1"/>
    <col min="14" max="14" width="13.140625" bestFit="1" customWidth="1"/>
    <col min="15" max="15" width="11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N1" t="s">
        <v>11</v>
      </c>
    </row>
    <row r="2" spans="1:15" x14ac:dyDescent="0.25">
      <c r="A2" s="1">
        <v>41760</v>
      </c>
      <c r="B2">
        <v>0</v>
      </c>
      <c r="C2">
        <f>WEEKDAY(A2,2)</f>
        <v>4</v>
      </c>
      <c r="D2">
        <v>2500000</v>
      </c>
      <c r="E2">
        <f t="shared" ref="E2:E33" si="0">IF(B2=0,100000,0)</f>
        <v>100000</v>
      </c>
      <c r="F2">
        <f t="shared" ref="F2:F33" si="1">IF(B2=1,0.03*D2,0)</f>
        <v>0</v>
      </c>
      <c r="G2">
        <f>IF(B2=0,(D2-E2)*0.01,0)</f>
        <v>24000</v>
      </c>
      <c r="H2">
        <f t="shared" ref="H2:H33" si="2">IF(D2-E2+F2-G2&gt;2500000,2500000,D2-E2+F2-G2)</f>
        <v>2376000</v>
      </c>
      <c r="I2">
        <f t="shared" ref="I2:I33" si="3">IF(D2-E2+F2-G2&gt;2500000,(D2-E2+F2-G2)-2500000,0)</f>
        <v>0</v>
      </c>
      <c r="J2">
        <f t="shared" ref="J2:J33" si="4">IF(C2=6,IF(H2&lt;=2000000,500000,2500000-H2),0)</f>
        <v>0</v>
      </c>
      <c r="K2">
        <f t="shared" ref="K2:K33" si="5">H2+J2</f>
        <v>2376000</v>
      </c>
      <c r="N2">
        <f>COUNTIF(I2:I154,"&lt;&gt;0")</f>
        <v>13</v>
      </c>
    </row>
    <row r="3" spans="1:15" x14ac:dyDescent="0.25">
      <c r="A3" s="1">
        <v>41761</v>
      </c>
      <c r="B3">
        <v>1</v>
      </c>
      <c r="C3">
        <f t="shared" ref="C3:C33" si="6">WEEKDAY(A3,2)</f>
        <v>5</v>
      </c>
      <c r="D3">
        <f>K2</f>
        <v>2376000</v>
      </c>
      <c r="E3">
        <f t="shared" si="0"/>
        <v>0</v>
      </c>
      <c r="F3">
        <f t="shared" si="1"/>
        <v>71280</v>
      </c>
      <c r="G3">
        <f t="shared" ref="G3:G33" si="7">IF(B3=0,(D3-E3)*0.01,0)</f>
        <v>0</v>
      </c>
      <c r="H3">
        <f t="shared" si="2"/>
        <v>2447280</v>
      </c>
      <c r="I3">
        <f t="shared" si="3"/>
        <v>0</v>
      </c>
      <c r="J3">
        <f t="shared" si="4"/>
        <v>0</v>
      </c>
      <c r="K3">
        <f t="shared" si="5"/>
        <v>2447280</v>
      </c>
      <c r="N3" t="s">
        <v>12</v>
      </c>
    </row>
    <row r="4" spans="1:15" x14ac:dyDescent="0.25">
      <c r="A4" s="1">
        <v>41762</v>
      </c>
      <c r="B4">
        <v>0</v>
      </c>
      <c r="C4">
        <f t="shared" si="6"/>
        <v>6</v>
      </c>
      <c r="D4">
        <f t="shared" ref="D4:D67" si="8">K3</f>
        <v>2447280</v>
      </c>
      <c r="E4">
        <f t="shared" si="0"/>
        <v>100000</v>
      </c>
      <c r="F4">
        <f t="shared" si="1"/>
        <v>0</v>
      </c>
      <c r="G4">
        <f t="shared" si="7"/>
        <v>23472.799999999999</v>
      </c>
      <c r="H4">
        <f t="shared" si="2"/>
        <v>2323807.2000000002</v>
      </c>
      <c r="I4">
        <f t="shared" si="3"/>
        <v>0</v>
      </c>
      <c r="J4">
        <f t="shared" si="4"/>
        <v>176192.79999999981</v>
      </c>
      <c r="K4">
        <f t="shared" si="5"/>
        <v>2500000</v>
      </c>
      <c r="N4">
        <f>SUM(J2:J154)</f>
        <v>8289355.5719204126</v>
      </c>
    </row>
    <row r="5" spans="1:15" x14ac:dyDescent="0.25">
      <c r="A5" s="1">
        <v>41763</v>
      </c>
      <c r="B5">
        <v>0</v>
      </c>
      <c r="C5">
        <f t="shared" si="6"/>
        <v>7</v>
      </c>
      <c r="D5">
        <f t="shared" si="8"/>
        <v>2500000</v>
      </c>
      <c r="E5">
        <f t="shared" si="0"/>
        <v>100000</v>
      </c>
      <c r="F5">
        <f t="shared" si="1"/>
        <v>0</v>
      </c>
      <c r="G5">
        <f t="shared" si="7"/>
        <v>24000</v>
      </c>
      <c r="H5">
        <f t="shared" si="2"/>
        <v>2376000</v>
      </c>
      <c r="I5">
        <f t="shared" si="3"/>
        <v>0</v>
      </c>
      <c r="J5">
        <f t="shared" si="4"/>
        <v>0</v>
      </c>
      <c r="K5">
        <f t="shared" si="5"/>
        <v>2376000</v>
      </c>
      <c r="N5" t="s">
        <v>13</v>
      </c>
    </row>
    <row r="6" spans="1:15" x14ac:dyDescent="0.25">
      <c r="A6" s="1">
        <v>41764</v>
      </c>
      <c r="B6">
        <v>0</v>
      </c>
      <c r="C6">
        <f t="shared" si="6"/>
        <v>1</v>
      </c>
      <c r="D6">
        <f t="shared" si="8"/>
        <v>2376000</v>
      </c>
      <c r="E6">
        <f t="shared" si="0"/>
        <v>100000</v>
      </c>
      <c r="F6">
        <f t="shared" si="1"/>
        <v>0</v>
      </c>
      <c r="G6">
        <f t="shared" si="7"/>
        <v>22760</v>
      </c>
      <c r="H6">
        <f t="shared" si="2"/>
        <v>2253240</v>
      </c>
      <c r="I6">
        <f t="shared" si="3"/>
        <v>0</v>
      </c>
      <c r="J6">
        <f t="shared" si="4"/>
        <v>0</v>
      </c>
      <c r="K6">
        <f t="shared" si="5"/>
        <v>2253240</v>
      </c>
      <c r="N6">
        <f>MIN(D2:D154)</f>
        <v>1303938.2584261359</v>
      </c>
      <c r="O6" s="1">
        <v>41902</v>
      </c>
    </row>
    <row r="7" spans="1:15" x14ac:dyDescent="0.25">
      <c r="A7" s="1">
        <v>41765</v>
      </c>
      <c r="B7">
        <v>1</v>
      </c>
      <c r="C7">
        <f t="shared" si="6"/>
        <v>2</v>
      </c>
      <c r="D7">
        <f t="shared" si="8"/>
        <v>2253240</v>
      </c>
      <c r="E7">
        <f t="shared" si="0"/>
        <v>0</v>
      </c>
      <c r="F7">
        <f t="shared" si="1"/>
        <v>67597.2</v>
      </c>
      <c r="G7">
        <f t="shared" si="7"/>
        <v>0</v>
      </c>
      <c r="H7">
        <f t="shared" si="2"/>
        <v>2320837.2000000002</v>
      </c>
      <c r="I7">
        <f t="shared" si="3"/>
        <v>0</v>
      </c>
      <c r="J7">
        <f t="shared" si="4"/>
        <v>0</v>
      </c>
      <c r="K7">
        <f t="shared" si="5"/>
        <v>2320837.2000000002</v>
      </c>
    </row>
    <row r="8" spans="1:15" x14ac:dyDescent="0.25">
      <c r="A8" s="1">
        <v>41766</v>
      </c>
      <c r="B8">
        <v>1</v>
      </c>
      <c r="C8">
        <f t="shared" si="6"/>
        <v>3</v>
      </c>
      <c r="D8">
        <f t="shared" si="8"/>
        <v>2320837.2000000002</v>
      </c>
      <c r="E8">
        <f t="shared" si="0"/>
        <v>0</v>
      </c>
      <c r="F8">
        <f t="shared" si="1"/>
        <v>69625.116000000009</v>
      </c>
      <c r="G8">
        <f t="shared" si="7"/>
        <v>0</v>
      </c>
      <c r="H8">
        <f t="shared" si="2"/>
        <v>2390462.3160000001</v>
      </c>
      <c r="I8">
        <f t="shared" si="3"/>
        <v>0</v>
      </c>
      <c r="J8">
        <f t="shared" si="4"/>
        <v>0</v>
      </c>
      <c r="K8">
        <f t="shared" si="5"/>
        <v>2390462.3160000001</v>
      </c>
    </row>
    <row r="9" spans="1:15" x14ac:dyDescent="0.25">
      <c r="A9" s="1">
        <v>41767</v>
      </c>
      <c r="B9">
        <v>1</v>
      </c>
      <c r="C9">
        <f t="shared" si="6"/>
        <v>4</v>
      </c>
      <c r="D9">
        <f t="shared" si="8"/>
        <v>2390462.3160000001</v>
      </c>
      <c r="E9">
        <f t="shared" si="0"/>
        <v>0</v>
      </c>
      <c r="F9">
        <f t="shared" si="1"/>
        <v>71713.869479999994</v>
      </c>
      <c r="G9">
        <f t="shared" si="7"/>
        <v>0</v>
      </c>
      <c r="H9">
        <f t="shared" si="2"/>
        <v>2462176.18548</v>
      </c>
      <c r="I9">
        <f t="shared" si="3"/>
        <v>0</v>
      </c>
      <c r="J9">
        <f t="shared" si="4"/>
        <v>0</v>
      </c>
      <c r="K9">
        <f t="shared" si="5"/>
        <v>2462176.18548</v>
      </c>
    </row>
    <row r="10" spans="1:15" x14ac:dyDescent="0.25">
      <c r="A10" s="1">
        <v>41768</v>
      </c>
      <c r="B10">
        <v>1</v>
      </c>
      <c r="C10">
        <f t="shared" si="6"/>
        <v>5</v>
      </c>
      <c r="D10">
        <f t="shared" si="8"/>
        <v>2462176.18548</v>
      </c>
      <c r="E10">
        <f t="shared" si="0"/>
        <v>0</v>
      </c>
      <c r="F10">
        <f t="shared" si="1"/>
        <v>73865.285564399994</v>
      </c>
      <c r="G10">
        <f t="shared" si="7"/>
        <v>0</v>
      </c>
      <c r="H10">
        <f t="shared" si="2"/>
        <v>2500000</v>
      </c>
      <c r="I10">
        <f t="shared" si="3"/>
        <v>36041.471044399776</v>
      </c>
      <c r="J10">
        <f t="shared" si="4"/>
        <v>0</v>
      </c>
      <c r="K10">
        <f t="shared" si="5"/>
        <v>2500000</v>
      </c>
    </row>
    <row r="11" spans="1:15" x14ac:dyDescent="0.25">
      <c r="A11" s="1">
        <v>41769</v>
      </c>
      <c r="B11">
        <v>1</v>
      </c>
      <c r="C11">
        <f t="shared" si="6"/>
        <v>6</v>
      </c>
      <c r="D11">
        <f t="shared" si="8"/>
        <v>2500000</v>
      </c>
      <c r="E11">
        <f t="shared" si="0"/>
        <v>0</v>
      </c>
      <c r="F11">
        <f t="shared" si="1"/>
        <v>75000</v>
      </c>
      <c r="G11">
        <f t="shared" si="7"/>
        <v>0</v>
      </c>
      <c r="H11">
        <f t="shared" si="2"/>
        <v>2500000</v>
      </c>
      <c r="I11">
        <f t="shared" si="3"/>
        <v>75000</v>
      </c>
      <c r="J11">
        <f t="shared" si="4"/>
        <v>0</v>
      </c>
      <c r="K11">
        <f t="shared" si="5"/>
        <v>2500000</v>
      </c>
    </row>
    <row r="12" spans="1:15" x14ac:dyDescent="0.25">
      <c r="A12" s="1">
        <v>41770</v>
      </c>
      <c r="B12">
        <v>1</v>
      </c>
      <c r="C12">
        <f t="shared" si="6"/>
        <v>7</v>
      </c>
      <c r="D12">
        <f t="shared" si="8"/>
        <v>2500000</v>
      </c>
      <c r="E12">
        <f t="shared" si="0"/>
        <v>0</v>
      </c>
      <c r="F12">
        <f t="shared" si="1"/>
        <v>75000</v>
      </c>
      <c r="G12">
        <f t="shared" si="7"/>
        <v>0</v>
      </c>
      <c r="H12">
        <f t="shared" si="2"/>
        <v>2500000</v>
      </c>
      <c r="I12">
        <f t="shared" si="3"/>
        <v>75000</v>
      </c>
      <c r="J12">
        <f t="shared" si="4"/>
        <v>0</v>
      </c>
      <c r="K12">
        <f t="shared" si="5"/>
        <v>2500000</v>
      </c>
    </row>
    <row r="13" spans="1:15" x14ac:dyDescent="0.25">
      <c r="A13" s="1">
        <v>41771</v>
      </c>
      <c r="B13">
        <v>1</v>
      </c>
      <c r="C13">
        <f t="shared" si="6"/>
        <v>1</v>
      </c>
      <c r="D13">
        <f t="shared" si="8"/>
        <v>2500000</v>
      </c>
      <c r="E13">
        <f t="shared" si="0"/>
        <v>0</v>
      </c>
      <c r="F13">
        <f t="shared" si="1"/>
        <v>75000</v>
      </c>
      <c r="G13">
        <f t="shared" si="7"/>
        <v>0</v>
      </c>
      <c r="H13">
        <f t="shared" si="2"/>
        <v>2500000</v>
      </c>
      <c r="I13">
        <f t="shared" si="3"/>
        <v>75000</v>
      </c>
      <c r="J13">
        <f t="shared" si="4"/>
        <v>0</v>
      </c>
      <c r="K13">
        <f t="shared" si="5"/>
        <v>2500000</v>
      </c>
    </row>
    <row r="14" spans="1:15" x14ac:dyDescent="0.25">
      <c r="A14" s="1">
        <v>41772</v>
      </c>
      <c r="B14">
        <v>1</v>
      </c>
      <c r="C14">
        <f t="shared" si="6"/>
        <v>2</v>
      </c>
      <c r="D14">
        <f t="shared" si="8"/>
        <v>2500000</v>
      </c>
      <c r="E14">
        <f t="shared" si="0"/>
        <v>0</v>
      </c>
      <c r="F14">
        <f t="shared" si="1"/>
        <v>75000</v>
      </c>
      <c r="G14">
        <f t="shared" si="7"/>
        <v>0</v>
      </c>
      <c r="H14">
        <f t="shared" si="2"/>
        <v>2500000</v>
      </c>
      <c r="I14">
        <f t="shared" si="3"/>
        <v>75000</v>
      </c>
      <c r="J14">
        <f t="shared" si="4"/>
        <v>0</v>
      </c>
      <c r="K14">
        <f t="shared" si="5"/>
        <v>2500000</v>
      </c>
    </row>
    <row r="15" spans="1:15" x14ac:dyDescent="0.25">
      <c r="A15" s="1">
        <v>41773</v>
      </c>
      <c r="B15">
        <v>0</v>
      </c>
      <c r="C15">
        <f t="shared" si="6"/>
        <v>3</v>
      </c>
      <c r="D15">
        <f t="shared" si="8"/>
        <v>2500000</v>
      </c>
      <c r="E15">
        <f t="shared" si="0"/>
        <v>100000</v>
      </c>
      <c r="F15">
        <f t="shared" si="1"/>
        <v>0</v>
      </c>
      <c r="G15">
        <f t="shared" si="7"/>
        <v>24000</v>
      </c>
      <c r="H15">
        <f t="shared" si="2"/>
        <v>2376000</v>
      </c>
      <c r="I15">
        <f t="shared" si="3"/>
        <v>0</v>
      </c>
      <c r="J15">
        <f t="shared" si="4"/>
        <v>0</v>
      </c>
      <c r="K15">
        <f t="shared" si="5"/>
        <v>2376000</v>
      </c>
    </row>
    <row r="16" spans="1:15" x14ac:dyDescent="0.25">
      <c r="A16" s="1">
        <v>41774</v>
      </c>
      <c r="B16">
        <v>0</v>
      </c>
      <c r="C16">
        <f t="shared" si="6"/>
        <v>4</v>
      </c>
      <c r="D16">
        <f t="shared" si="8"/>
        <v>2376000</v>
      </c>
      <c r="E16">
        <f t="shared" si="0"/>
        <v>100000</v>
      </c>
      <c r="F16">
        <f t="shared" si="1"/>
        <v>0</v>
      </c>
      <c r="G16">
        <f t="shared" si="7"/>
        <v>22760</v>
      </c>
      <c r="H16">
        <f t="shared" si="2"/>
        <v>2253240</v>
      </c>
      <c r="I16">
        <f t="shared" si="3"/>
        <v>0</v>
      </c>
      <c r="J16">
        <f t="shared" si="4"/>
        <v>0</v>
      </c>
      <c r="K16">
        <f t="shared" si="5"/>
        <v>2253240</v>
      </c>
    </row>
    <row r="17" spans="1:11" x14ac:dyDescent="0.25">
      <c r="A17" s="1">
        <v>41775</v>
      </c>
      <c r="B17">
        <v>1</v>
      </c>
      <c r="C17">
        <f t="shared" si="6"/>
        <v>5</v>
      </c>
      <c r="D17">
        <f t="shared" si="8"/>
        <v>2253240</v>
      </c>
      <c r="E17">
        <f t="shared" si="0"/>
        <v>0</v>
      </c>
      <c r="F17">
        <f t="shared" si="1"/>
        <v>67597.2</v>
      </c>
      <c r="G17">
        <f t="shared" si="7"/>
        <v>0</v>
      </c>
      <c r="H17">
        <f t="shared" si="2"/>
        <v>2320837.2000000002</v>
      </c>
      <c r="I17">
        <f t="shared" si="3"/>
        <v>0</v>
      </c>
      <c r="J17">
        <f t="shared" si="4"/>
        <v>0</v>
      </c>
      <c r="K17">
        <f t="shared" si="5"/>
        <v>2320837.2000000002</v>
      </c>
    </row>
    <row r="18" spans="1:11" x14ac:dyDescent="0.25">
      <c r="A18" s="1">
        <v>41776</v>
      </c>
      <c r="B18">
        <v>1</v>
      </c>
      <c r="C18">
        <f t="shared" si="6"/>
        <v>6</v>
      </c>
      <c r="D18">
        <f t="shared" si="8"/>
        <v>2320837.2000000002</v>
      </c>
      <c r="E18">
        <f t="shared" si="0"/>
        <v>0</v>
      </c>
      <c r="F18">
        <f t="shared" si="1"/>
        <v>69625.116000000009</v>
      </c>
      <c r="G18">
        <f t="shared" si="7"/>
        <v>0</v>
      </c>
      <c r="H18">
        <f t="shared" si="2"/>
        <v>2390462.3160000001</v>
      </c>
      <c r="I18">
        <f t="shared" si="3"/>
        <v>0</v>
      </c>
      <c r="J18">
        <f t="shared" si="4"/>
        <v>109537.68399999989</v>
      </c>
      <c r="K18">
        <f t="shared" si="5"/>
        <v>2500000</v>
      </c>
    </row>
    <row r="19" spans="1:11" x14ac:dyDescent="0.25">
      <c r="A19" s="1">
        <v>41777</v>
      </c>
      <c r="B19">
        <v>1</v>
      </c>
      <c r="C19">
        <f t="shared" si="6"/>
        <v>7</v>
      </c>
      <c r="D19">
        <f t="shared" si="8"/>
        <v>2500000</v>
      </c>
      <c r="E19">
        <f t="shared" si="0"/>
        <v>0</v>
      </c>
      <c r="F19">
        <f t="shared" si="1"/>
        <v>75000</v>
      </c>
      <c r="G19">
        <f t="shared" si="7"/>
        <v>0</v>
      </c>
      <c r="H19">
        <f t="shared" si="2"/>
        <v>2500000</v>
      </c>
      <c r="I19">
        <f t="shared" si="3"/>
        <v>75000</v>
      </c>
      <c r="J19">
        <f t="shared" si="4"/>
        <v>0</v>
      </c>
      <c r="K19">
        <f t="shared" si="5"/>
        <v>2500000</v>
      </c>
    </row>
    <row r="20" spans="1:11" x14ac:dyDescent="0.25">
      <c r="A20" s="1">
        <v>41778</v>
      </c>
      <c r="B20">
        <v>0</v>
      </c>
      <c r="C20">
        <f t="shared" si="6"/>
        <v>1</v>
      </c>
      <c r="D20">
        <f t="shared" si="8"/>
        <v>2500000</v>
      </c>
      <c r="E20">
        <f t="shared" si="0"/>
        <v>100000</v>
      </c>
      <c r="F20">
        <f t="shared" si="1"/>
        <v>0</v>
      </c>
      <c r="G20">
        <f t="shared" si="7"/>
        <v>24000</v>
      </c>
      <c r="H20">
        <f t="shared" si="2"/>
        <v>2376000</v>
      </c>
      <c r="I20">
        <f t="shared" si="3"/>
        <v>0</v>
      </c>
      <c r="J20">
        <f t="shared" si="4"/>
        <v>0</v>
      </c>
      <c r="K20">
        <f t="shared" si="5"/>
        <v>2376000</v>
      </c>
    </row>
    <row r="21" spans="1:11" x14ac:dyDescent="0.25">
      <c r="A21" s="1">
        <v>41779</v>
      </c>
      <c r="B21">
        <v>0</v>
      </c>
      <c r="C21">
        <f t="shared" si="6"/>
        <v>2</v>
      </c>
      <c r="D21">
        <f t="shared" si="8"/>
        <v>2376000</v>
      </c>
      <c r="E21">
        <f t="shared" si="0"/>
        <v>100000</v>
      </c>
      <c r="F21">
        <f t="shared" si="1"/>
        <v>0</v>
      </c>
      <c r="G21">
        <f t="shared" si="7"/>
        <v>22760</v>
      </c>
      <c r="H21">
        <f t="shared" si="2"/>
        <v>2253240</v>
      </c>
      <c r="I21">
        <f t="shared" si="3"/>
        <v>0</v>
      </c>
      <c r="J21">
        <f t="shared" si="4"/>
        <v>0</v>
      </c>
      <c r="K21">
        <f t="shared" si="5"/>
        <v>2253240</v>
      </c>
    </row>
    <row r="22" spans="1:11" x14ac:dyDescent="0.25">
      <c r="A22" s="1">
        <v>41780</v>
      </c>
      <c r="B22">
        <v>1</v>
      </c>
      <c r="C22">
        <f t="shared" si="6"/>
        <v>3</v>
      </c>
      <c r="D22">
        <f t="shared" si="8"/>
        <v>2253240</v>
      </c>
      <c r="E22">
        <f t="shared" si="0"/>
        <v>0</v>
      </c>
      <c r="F22">
        <f t="shared" si="1"/>
        <v>67597.2</v>
      </c>
      <c r="G22">
        <f t="shared" si="7"/>
        <v>0</v>
      </c>
      <c r="H22">
        <f t="shared" si="2"/>
        <v>2320837.2000000002</v>
      </c>
      <c r="I22">
        <f t="shared" si="3"/>
        <v>0</v>
      </c>
      <c r="J22">
        <f t="shared" si="4"/>
        <v>0</v>
      </c>
      <c r="K22">
        <f t="shared" si="5"/>
        <v>2320837.2000000002</v>
      </c>
    </row>
    <row r="23" spans="1:11" x14ac:dyDescent="0.25">
      <c r="A23" s="1">
        <v>41781</v>
      </c>
      <c r="B23">
        <v>1</v>
      </c>
      <c r="C23">
        <f t="shared" si="6"/>
        <v>4</v>
      </c>
      <c r="D23">
        <f t="shared" si="8"/>
        <v>2320837.2000000002</v>
      </c>
      <c r="E23">
        <f t="shared" si="0"/>
        <v>0</v>
      </c>
      <c r="F23">
        <f t="shared" si="1"/>
        <v>69625.116000000009</v>
      </c>
      <c r="G23">
        <f t="shared" si="7"/>
        <v>0</v>
      </c>
      <c r="H23">
        <f t="shared" si="2"/>
        <v>2390462.3160000001</v>
      </c>
      <c r="I23">
        <f t="shared" si="3"/>
        <v>0</v>
      </c>
      <c r="J23">
        <f t="shared" si="4"/>
        <v>0</v>
      </c>
      <c r="K23">
        <f t="shared" si="5"/>
        <v>2390462.3160000001</v>
      </c>
    </row>
    <row r="24" spans="1:11" x14ac:dyDescent="0.25">
      <c r="A24" s="1">
        <v>41782</v>
      </c>
      <c r="B24">
        <v>0</v>
      </c>
      <c r="C24">
        <f t="shared" si="6"/>
        <v>5</v>
      </c>
      <c r="D24">
        <f t="shared" si="8"/>
        <v>2390462.3160000001</v>
      </c>
      <c r="E24">
        <f t="shared" si="0"/>
        <v>100000</v>
      </c>
      <c r="F24">
        <f t="shared" si="1"/>
        <v>0</v>
      </c>
      <c r="G24">
        <f t="shared" si="7"/>
        <v>22904.623160000003</v>
      </c>
      <c r="H24">
        <f t="shared" si="2"/>
        <v>2267557.6928400001</v>
      </c>
      <c r="I24">
        <f t="shared" si="3"/>
        <v>0</v>
      </c>
      <c r="J24">
        <f t="shared" si="4"/>
        <v>0</v>
      </c>
      <c r="K24">
        <f t="shared" si="5"/>
        <v>2267557.6928400001</v>
      </c>
    </row>
    <row r="25" spans="1:11" x14ac:dyDescent="0.25">
      <c r="A25" s="1">
        <v>41783</v>
      </c>
      <c r="B25">
        <v>0</v>
      </c>
      <c r="C25">
        <f t="shared" si="6"/>
        <v>6</v>
      </c>
      <c r="D25">
        <f t="shared" si="8"/>
        <v>2267557.6928400001</v>
      </c>
      <c r="E25">
        <f t="shared" si="0"/>
        <v>100000</v>
      </c>
      <c r="F25">
        <f t="shared" si="1"/>
        <v>0</v>
      </c>
      <c r="G25">
        <f t="shared" si="7"/>
        <v>21675.576928400002</v>
      </c>
      <c r="H25">
        <f t="shared" si="2"/>
        <v>2145882.1159116002</v>
      </c>
      <c r="I25">
        <f t="shared" si="3"/>
        <v>0</v>
      </c>
      <c r="J25">
        <f t="shared" si="4"/>
        <v>354117.88408839982</v>
      </c>
      <c r="K25">
        <f t="shared" si="5"/>
        <v>2500000</v>
      </c>
    </row>
    <row r="26" spans="1:11" x14ac:dyDescent="0.25">
      <c r="A26" s="1">
        <v>41784</v>
      </c>
      <c r="B26">
        <v>0</v>
      </c>
      <c r="C26">
        <f t="shared" si="6"/>
        <v>7</v>
      </c>
      <c r="D26">
        <f t="shared" si="8"/>
        <v>2500000</v>
      </c>
      <c r="E26">
        <f t="shared" si="0"/>
        <v>100000</v>
      </c>
      <c r="F26">
        <f t="shared" si="1"/>
        <v>0</v>
      </c>
      <c r="G26">
        <f t="shared" si="7"/>
        <v>24000</v>
      </c>
      <c r="H26">
        <f t="shared" si="2"/>
        <v>2376000</v>
      </c>
      <c r="I26">
        <f t="shared" si="3"/>
        <v>0</v>
      </c>
      <c r="J26">
        <f t="shared" si="4"/>
        <v>0</v>
      </c>
      <c r="K26">
        <f t="shared" si="5"/>
        <v>2376000</v>
      </c>
    </row>
    <row r="27" spans="1:11" x14ac:dyDescent="0.25">
      <c r="A27" s="1">
        <v>41785</v>
      </c>
      <c r="B27">
        <v>0</v>
      </c>
      <c r="C27">
        <f t="shared" si="6"/>
        <v>1</v>
      </c>
      <c r="D27">
        <f t="shared" si="8"/>
        <v>2376000</v>
      </c>
      <c r="E27">
        <f t="shared" si="0"/>
        <v>100000</v>
      </c>
      <c r="F27">
        <f t="shared" si="1"/>
        <v>0</v>
      </c>
      <c r="G27">
        <f t="shared" si="7"/>
        <v>22760</v>
      </c>
      <c r="H27">
        <f t="shared" si="2"/>
        <v>2253240</v>
      </c>
      <c r="I27">
        <f t="shared" si="3"/>
        <v>0</v>
      </c>
      <c r="J27">
        <f t="shared" si="4"/>
        <v>0</v>
      </c>
      <c r="K27">
        <f t="shared" si="5"/>
        <v>2253240</v>
      </c>
    </row>
    <row r="28" spans="1:11" x14ac:dyDescent="0.25">
      <c r="A28" s="1">
        <v>41786</v>
      </c>
      <c r="B28">
        <v>0</v>
      </c>
      <c r="C28">
        <f t="shared" si="6"/>
        <v>2</v>
      </c>
      <c r="D28">
        <f t="shared" si="8"/>
        <v>2253240</v>
      </c>
      <c r="E28">
        <f t="shared" si="0"/>
        <v>100000</v>
      </c>
      <c r="F28">
        <f t="shared" si="1"/>
        <v>0</v>
      </c>
      <c r="G28">
        <f t="shared" si="7"/>
        <v>21532.400000000001</v>
      </c>
      <c r="H28">
        <f t="shared" si="2"/>
        <v>2131707.6</v>
      </c>
      <c r="I28">
        <f t="shared" si="3"/>
        <v>0</v>
      </c>
      <c r="J28">
        <f t="shared" si="4"/>
        <v>0</v>
      </c>
      <c r="K28">
        <f t="shared" si="5"/>
        <v>2131707.6</v>
      </c>
    </row>
    <row r="29" spans="1:11" x14ac:dyDescent="0.25">
      <c r="A29" s="1">
        <v>41787</v>
      </c>
      <c r="B29">
        <v>1</v>
      </c>
      <c r="C29">
        <f t="shared" si="6"/>
        <v>3</v>
      </c>
      <c r="D29">
        <f t="shared" si="8"/>
        <v>2131707.6</v>
      </c>
      <c r="E29">
        <f t="shared" si="0"/>
        <v>0</v>
      </c>
      <c r="F29">
        <f t="shared" si="1"/>
        <v>63951.228000000003</v>
      </c>
      <c r="G29">
        <f t="shared" si="7"/>
        <v>0</v>
      </c>
      <c r="H29">
        <f t="shared" si="2"/>
        <v>2195658.8280000002</v>
      </c>
      <c r="I29">
        <f t="shared" si="3"/>
        <v>0</v>
      </c>
      <c r="J29">
        <f t="shared" si="4"/>
        <v>0</v>
      </c>
      <c r="K29">
        <f t="shared" si="5"/>
        <v>2195658.8280000002</v>
      </c>
    </row>
    <row r="30" spans="1:11" x14ac:dyDescent="0.25">
      <c r="A30" s="1">
        <v>41788</v>
      </c>
      <c r="B30">
        <v>0</v>
      </c>
      <c r="C30">
        <f t="shared" si="6"/>
        <v>4</v>
      </c>
      <c r="D30">
        <f t="shared" si="8"/>
        <v>2195658.8280000002</v>
      </c>
      <c r="E30">
        <f t="shared" si="0"/>
        <v>100000</v>
      </c>
      <c r="F30">
        <f t="shared" si="1"/>
        <v>0</v>
      </c>
      <c r="G30">
        <f t="shared" si="7"/>
        <v>20956.588280000004</v>
      </c>
      <c r="H30">
        <f t="shared" si="2"/>
        <v>2074702.2397200002</v>
      </c>
      <c r="I30">
        <f t="shared" si="3"/>
        <v>0</v>
      </c>
      <c r="J30">
        <f t="shared" si="4"/>
        <v>0</v>
      </c>
      <c r="K30">
        <f t="shared" si="5"/>
        <v>2074702.2397200002</v>
      </c>
    </row>
    <row r="31" spans="1:11" x14ac:dyDescent="0.25">
      <c r="A31" s="1">
        <v>41789</v>
      </c>
      <c r="B31">
        <v>0</v>
      </c>
      <c r="C31">
        <f t="shared" si="6"/>
        <v>5</v>
      </c>
      <c r="D31">
        <f t="shared" si="8"/>
        <v>2074702.2397200002</v>
      </c>
      <c r="E31">
        <f t="shared" si="0"/>
        <v>100000</v>
      </c>
      <c r="F31">
        <f t="shared" si="1"/>
        <v>0</v>
      </c>
      <c r="G31">
        <f t="shared" si="7"/>
        <v>19747.022397200002</v>
      </c>
      <c r="H31">
        <f t="shared" si="2"/>
        <v>1954955.2173228001</v>
      </c>
      <c r="I31">
        <f t="shared" si="3"/>
        <v>0</v>
      </c>
      <c r="J31">
        <f t="shared" si="4"/>
        <v>0</v>
      </c>
      <c r="K31">
        <f t="shared" si="5"/>
        <v>1954955.2173228001</v>
      </c>
    </row>
    <row r="32" spans="1:11" x14ac:dyDescent="0.25">
      <c r="A32" s="1">
        <v>41790</v>
      </c>
      <c r="B32">
        <v>0</v>
      </c>
      <c r="C32">
        <f t="shared" si="6"/>
        <v>6</v>
      </c>
      <c r="D32">
        <f t="shared" si="8"/>
        <v>1954955.2173228001</v>
      </c>
      <c r="E32">
        <f t="shared" si="0"/>
        <v>100000</v>
      </c>
      <c r="F32">
        <f t="shared" si="1"/>
        <v>0</v>
      </c>
      <c r="G32">
        <f t="shared" si="7"/>
        <v>18549.552173227999</v>
      </c>
      <c r="H32">
        <f t="shared" si="2"/>
        <v>1836405.6651495721</v>
      </c>
      <c r="I32">
        <f t="shared" si="3"/>
        <v>0</v>
      </c>
      <c r="J32">
        <f t="shared" si="4"/>
        <v>500000</v>
      </c>
      <c r="K32">
        <f t="shared" si="5"/>
        <v>2336405.6651495723</v>
      </c>
    </row>
    <row r="33" spans="1:11" x14ac:dyDescent="0.25">
      <c r="A33" s="1">
        <v>41791</v>
      </c>
      <c r="B33">
        <v>0</v>
      </c>
      <c r="C33">
        <f t="shared" si="6"/>
        <v>7</v>
      </c>
      <c r="D33">
        <f t="shared" si="8"/>
        <v>2336405.6651495723</v>
      </c>
      <c r="E33">
        <f t="shared" si="0"/>
        <v>100000</v>
      </c>
      <c r="F33">
        <f t="shared" si="1"/>
        <v>0</v>
      </c>
      <c r="G33">
        <f t="shared" si="7"/>
        <v>22364.056651495725</v>
      </c>
      <c r="H33">
        <f t="shared" si="2"/>
        <v>2214041.6084980764</v>
      </c>
      <c r="I33">
        <f t="shared" si="3"/>
        <v>0</v>
      </c>
      <c r="J33">
        <f t="shared" si="4"/>
        <v>0</v>
      </c>
      <c r="K33">
        <f t="shared" si="5"/>
        <v>2214041.6084980764</v>
      </c>
    </row>
    <row r="34" spans="1:11" x14ac:dyDescent="0.25">
      <c r="A34" s="1">
        <v>41792</v>
      </c>
      <c r="B34">
        <v>0</v>
      </c>
      <c r="C34">
        <f t="shared" ref="C34:C65" si="9">WEEKDAY(A34,2)</f>
        <v>1</v>
      </c>
      <c r="D34">
        <f t="shared" si="8"/>
        <v>2214041.6084980764</v>
      </c>
      <c r="E34">
        <f t="shared" ref="E34:E65" si="10">IF(B34=0,100000,0)</f>
        <v>100000</v>
      </c>
      <c r="F34">
        <f t="shared" ref="F34:F65" si="11">IF(B34=1,0.03*D34,0)</f>
        <v>0</v>
      </c>
      <c r="G34">
        <f t="shared" ref="G34:G65" si="12">IF(B34=0,(D34-E34)*0.01,0)</f>
        <v>21140.416084980763</v>
      </c>
      <c r="H34">
        <f t="shared" ref="H34:H65" si="13">IF(D34-E34+F34-G34&gt;2500000,2500000,D34-E34+F34-G34)</f>
        <v>2092901.1924130956</v>
      </c>
      <c r="I34">
        <f t="shared" ref="I34:I65" si="14">IF(D34-E34+F34-G34&gt;2500000,(D34-E34+F34-G34)-2500000,0)</f>
        <v>0</v>
      </c>
      <c r="J34">
        <f t="shared" ref="J34:J65" si="15">IF(C34=6,IF(H34&lt;=2000000,500000,2500000-H34),0)</f>
        <v>0</v>
      </c>
      <c r="K34">
        <f t="shared" ref="K34:K65" si="16">H34+J34</f>
        <v>2092901.1924130956</v>
      </c>
    </row>
    <row r="35" spans="1:11" x14ac:dyDescent="0.25">
      <c r="A35" s="1">
        <v>41793</v>
      </c>
      <c r="B35">
        <v>0</v>
      </c>
      <c r="C35">
        <f t="shared" si="9"/>
        <v>2</v>
      </c>
      <c r="D35">
        <f t="shared" si="8"/>
        <v>2092901.1924130956</v>
      </c>
      <c r="E35">
        <f t="shared" si="10"/>
        <v>100000</v>
      </c>
      <c r="F35">
        <f t="shared" si="11"/>
        <v>0</v>
      </c>
      <c r="G35">
        <f t="shared" si="12"/>
        <v>19929.011924130955</v>
      </c>
      <c r="H35">
        <f t="shared" si="13"/>
        <v>1972972.1804889648</v>
      </c>
      <c r="I35">
        <f t="shared" si="14"/>
        <v>0</v>
      </c>
      <c r="J35">
        <f t="shared" si="15"/>
        <v>0</v>
      </c>
      <c r="K35">
        <f t="shared" si="16"/>
        <v>1972972.1804889648</v>
      </c>
    </row>
    <row r="36" spans="1:11" x14ac:dyDescent="0.25">
      <c r="A36" s="1">
        <v>41794</v>
      </c>
      <c r="B36">
        <v>1</v>
      </c>
      <c r="C36">
        <f t="shared" si="9"/>
        <v>3</v>
      </c>
      <c r="D36">
        <f t="shared" si="8"/>
        <v>1972972.1804889648</v>
      </c>
      <c r="E36">
        <f t="shared" si="10"/>
        <v>0</v>
      </c>
      <c r="F36">
        <f t="shared" si="11"/>
        <v>59189.16541466894</v>
      </c>
      <c r="G36">
        <f t="shared" si="12"/>
        <v>0</v>
      </c>
      <c r="H36">
        <f t="shared" si="13"/>
        <v>2032161.3459036336</v>
      </c>
      <c r="I36">
        <f t="shared" si="14"/>
        <v>0</v>
      </c>
      <c r="J36">
        <f t="shared" si="15"/>
        <v>0</v>
      </c>
      <c r="K36">
        <f t="shared" si="16"/>
        <v>2032161.3459036336</v>
      </c>
    </row>
    <row r="37" spans="1:11" x14ac:dyDescent="0.25">
      <c r="A37" s="1">
        <v>41795</v>
      </c>
      <c r="B37">
        <v>1</v>
      </c>
      <c r="C37">
        <f t="shared" si="9"/>
        <v>4</v>
      </c>
      <c r="D37">
        <f t="shared" si="8"/>
        <v>2032161.3459036336</v>
      </c>
      <c r="E37">
        <f t="shared" si="10"/>
        <v>0</v>
      </c>
      <c r="F37">
        <f t="shared" si="11"/>
        <v>60964.840377109009</v>
      </c>
      <c r="G37">
        <f t="shared" si="12"/>
        <v>0</v>
      </c>
      <c r="H37">
        <f t="shared" si="13"/>
        <v>2093126.1862807428</v>
      </c>
      <c r="I37">
        <f t="shared" si="14"/>
        <v>0</v>
      </c>
      <c r="J37">
        <f t="shared" si="15"/>
        <v>0</v>
      </c>
      <c r="K37">
        <f t="shared" si="16"/>
        <v>2093126.1862807428</v>
      </c>
    </row>
    <row r="38" spans="1:11" x14ac:dyDescent="0.25">
      <c r="A38" s="1">
        <v>41796</v>
      </c>
      <c r="B38">
        <v>1</v>
      </c>
      <c r="C38">
        <f t="shared" si="9"/>
        <v>5</v>
      </c>
      <c r="D38">
        <f t="shared" si="8"/>
        <v>2093126.1862807428</v>
      </c>
      <c r="E38">
        <f t="shared" si="10"/>
        <v>0</v>
      </c>
      <c r="F38">
        <f t="shared" si="11"/>
        <v>62793.785588422281</v>
      </c>
      <c r="G38">
        <f t="shared" si="12"/>
        <v>0</v>
      </c>
      <c r="H38">
        <f t="shared" si="13"/>
        <v>2155919.9718691651</v>
      </c>
      <c r="I38">
        <f t="shared" si="14"/>
        <v>0</v>
      </c>
      <c r="J38">
        <f t="shared" si="15"/>
        <v>0</v>
      </c>
      <c r="K38">
        <f t="shared" si="16"/>
        <v>2155919.9718691651</v>
      </c>
    </row>
    <row r="39" spans="1:11" x14ac:dyDescent="0.25">
      <c r="A39" s="1">
        <v>41797</v>
      </c>
      <c r="B39">
        <v>1</v>
      </c>
      <c r="C39">
        <f t="shared" si="9"/>
        <v>6</v>
      </c>
      <c r="D39">
        <f t="shared" si="8"/>
        <v>2155919.9718691651</v>
      </c>
      <c r="E39">
        <f t="shared" si="10"/>
        <v>0</v>
      </c>
      <c r="F39">
        <f t="shared" si="11"/>
        <v>64677.599156074953</v>
      </c>
      <c r="G39">
        <f t="shared" si="12"/>
        <v>0</v>
      </c>
      <c r="H39">
        <f t="shared" si="13"/>
        <v>2220597.5710252402</v>
      </c>
      <c r="I39">
        <f t="shared" si="14"/>
        <v>0</v>
      </c>
      <c r="J39">
        <f t="shared" si="15"/>
        <v>279402.42897475976</v>
      </c>
      <c r="K39">
        <f t="shared" si="16"/>
        <v>2500000</v>
      </c>
    </row>
    <row r="40" spans="1:11" x14ac:dyDescent="0.25">
      <c r="A40" s="1">
        <v>41798</v>
      </c>
      <c r="B40">
        <v>1</v>
      </c>
      <c r="C40">
        <f t="shared" si="9"/>
        <v>7</v>
      </c>
      <c r="D40">
        <f t="shared" si="8"/>
        <v>2500000</v>
      </c>
      <c r="E40">
        <f t="shared" si="10"/>
        <v>0</v>
      </c>
      <c r="F40">
        <f t="shared" si="11"/>
        <v>75000</v>
      </c>
      <c r="G40">
        <f t="shared" si="12"/>
        <v>0</v>
      </c>
      <c r="H40">
        <f t="shared" si="13"/>
        <v>2500000</v>
      </c>
      <c r="I40">
        <f t="shared" si="14"/>
        <v>75000</v>
      </c>
      <c r="J40">
        <f t="shared" si="15"/>
        <v>0</v>
      </c>
      <c r="K40">
        <f t="shared" si="16"/>
        <v>2500000</v>
      </c>
    </row>
    <row r="41" spans="1:11" x14ac:dyDescent="0.25">
      <c r="A41" s="1">
        <v>41799</v>
      </c>
      <c r="B41">
        <v>1</v>
      </c>
      <c r="C41">
        <f t="shared" si="9"/>
        <v>1</v>
      </c>
      <c r="D41">
        <f t="shared" si="8"/>
        <v>2500000</v>
      </c>
      <c r="E41">
        <f t="shared" si="10"/>
        <v>0</v>
      </c>
      <c r="F41">
        <f t="shared" si="11"/>
        <v>75000</v>
      </c>
      <c r="G41">
        <f t="shared" si="12"/>
        <v>0</v>
      </c>
      <c r="H41">
        <f t="shared" si="13"/>
        <v>2500000</v>
      </c>
      <c r="I41">
        <f t="shared" si="14"/>
        <v>75000</v>
      </c>
      <c r="J41">
        <f t="shared" si="15"/>
        <v>0</v>
      </c>
      <c r="K41">
        <f t="shared" si="16"/>
        <v>2500000</v>
      </c>
    </row>
    <row r="42" spans="1:11" x14ac:dyDescent="0.25">
      <c r="A42" s="1">
        <v>41800</v>
      </c>
      <c r="B42">
        <v>1</v>
      </c>
      <c r="C42">
        <f t="shared" si="9"/>
        <v>2</v>
      </c>
      <c r="D42">
        <f t="shared" si="8"/>
        <v>2500000</v>
      </c>
      <c r="E42">
        <f t="shared" si="10"/>
        <v>0</v>
      </c>
      <c r="F42">
        <f t="shared" si="11"/>
        <v>75000</v>
      </c>
      <c r="G42">
        <f t="shared" si="12"/>
        <v>0</v>
      </c>
      <c r="H42">
        <f t="shared" si="13"/>
        <v>2500000</v>
      </c>
      <c r="I42">
        <f t="shared" si="14"/>
        <v>75000</v>
      </c>
      <c r="J42">
        <f t="shared" si="15"/>
        <v>0</v>
      </c>
      <c r="K42">
        <f t="shared" si="16"/>
        <v>2500000</v>
      </c>
    </row>
    <row r="43" spans="1:11" x14ac:dyDescent="0.25">
      <c r="A43" s="1">
        <v>41801</v>
      </c>
      <c r="B43">
        <v>1</v>
      </c>
      <c r="C43">
        <f t="shared" si="9"/>
        <v>3</v>
      </c>
      <c r="D43">
        <f t="shared" si="8"/>
        <v>2500000</v>
      </c>
      <c r="E43">
        <f t="shared" si="10"/>
        <v>0</v>
      </c>
      <c r="F43">
        <f t="shared" si="11"/>
        <v>75000</v>
      </c>
      <c r="G43">
        <f t="shared" si="12"/>
        <v>0</v>
      </c>
      <c r="H43">
        <f t="shared" si="13"/>
        <v>2500000</v>
      </c>
      <c r="I43">
        <f t="shared" si="14"/>
        <v>75000</v>
      </c>
      <c r="J43">
        <f t="shared" si="15"/>
        <v>0</v>
      </c>
      <c r="K43">
        <f t="shared" si="16"/>
        <v>2500000</v>
      </c>
    </row>
    <row r="44" spans="1:11" x14ac:dyDescent="0.25">
      <c r="A44" s="1">
        <v>41802</v>
      </c>
      <c r="B44">
        <v>0</v>
      </c>
      <c r="C44">
        <f t="shared" si="9"/>
        <v>4</v>
      </c>
      <c r="D44">
        <f t="shared" si="8"/>
        <v>2500000</v>
      </c>
      <c r="E44">
        <f t="shared" si="10"/>
        <v>100000</v>
      </c>
      <c r="F44">
        <f t="shared" si="11"/>
        <v>0</v>
      </c>
      <c r="G44">
        <f t="shared" si="12"/>
        <v>24000</v>
      </c>
      <c r="H44">
        <f t="shared" si="13"/>
        <v>2376000</v>
      </c>
      <c r="I44">
        <f t="shared" si="14"/>
        <v>0</v>
      </c>
      <c r="J44">
        <f t="shared" si="15"/>
        <v>0</v>
      </c>
      <c r="K44">
        <f t="shared" si="16"/>
        <v>2376000</v>
      </c>
    </row>
    <row r="45" spans="1:11" x14ac:dyDescent="0.25">
      <c r="A45" s="1">
        <v>41803</v>
      </c>
      <c r="B45">
        <v>0</v>
      </c>
      <c r="C45">
        <f t="shared" si="9"/>
        <v>5</v>
      </c>
      <c r="D45">
        <f t="shared" si="8"/>
        <v>2376000</v>
      </c>
      <c r="E45">
        <f t="shared" si="10"/>
        <v>100000</v>
      </c>
      <c r="F45">
        <f t="shared" si="11"/>
        <v>0</v>
      </c>
      <c r="G45">
        <f t="shared" si="12"/>
        <v>22760</v>
      </c>
      <c r="H45">
        <f t="shared" si="13"/>
        <v>2253240</v>
      </c>
      <c r="I45">
        <f t="shared" si="14"/>
        <v>0</v>
      </c>
      <c r="J45">
        <f t="shared" si="15"/>
        <v>0</v>
      </c>
      <c r="K45">
        <f t="shared" si="16"/>
        <v>2253240</v>
      </c>
    </row>
    <row r="46" spans="1:11" x14ac:dyDescent="0.25">
      <c r="A46" s="1">
        <v>41804</v>
      </c>
      <c r="B46">
        <v>0</v>
      </c>
      <c r="C46">
        <f t="shared" si="9"/>
        <v>6</v>
      </c>
      <c r="D46">
        <f t="shared" si="8"/>
        <v>2253240</v>
      </c>
      <c r="E46">
        <f t="shared" si="10"/>
        <v>100000</v>
      </c>
      <c r="F46">
        <f t="shared" si="11"/>
        <v>0</v>
      </c>
      <c r="G46">
        <f t="shared" si="12"/>
        <v>21532.400000000001</v>
      </c>
      <c r="H46">
        <f t="shared" si="13"/>
        <v>2131707.6</v>
      </c>
      <c r="I46">
        <f t="shared" si="14"/>
        <v>0</v>
      </c>
      <c r="J46">
        <f t="shared" si="15"/>
        <v>368292.39999999991</v>
      </c>
      <c r="K46">
        <f t="shared" si="16"/>
        <v>2500000</v>
      </c>
    </row>
    <row r="47" spans="1:11" x14ac:dyDescent="0.25">
      <c r="A47" s="1">
        <v>41805</v>
      </c>
      <c r="B47">
        <v>0</v>
      </c>
      <c r="C47">
        <f t="shared" si="9"/>
        <v>7</v>
      </c>
      <c r="D47">
        <f t="shared" si="8"/>
        <v>2500000</v>
      </c>
      <c r="E47">
        <f t="shared" si="10"/>
        <v>100000</v>
      </c>
      <c r="F47">
        <f t="shared" si="11"/>
        <v>0</v>
      </c>
      <c r="G47">
        <f t="shared" si="12"/>
        <v>24000</v>
      </c>
      <c r="H47">
        <f t="shared" si="13"/>
        <v>2376000</v>
      </c>
      <c r="I47">
        <f t="shared" si="14"/>
        <v>0</v>
      </c>
      <c r="J47">
        <f t="shared" si="15"/>
        <v>0</v>
      </c>
      <c r="K47">
        <f t="shared" si="16"/>
        <v>2376000</v>
      </c>
    </row>
    <row r="48" spans="1:11" x14ac:dyDescent="0.25">
      <c r="A48" s="1">
        <v>41806</v>
      </c>
      <c r="B48">
        <v>1</v>
      </c>
      <c r="C48">
        <f t="shared" si="9"/>
        <v>1</v>
      </c>
      <c r="D48">
        <f t="shared" si="8"/>
        <v>2376000</v>
      </c>
      <c r="E48">
        <f t="shared" si="10"/>
        <v>0</v>
      </c>
      <c r="F48">
        <f t="shared" si="11"/>
        <v>71280</v>
      </c>
      <c r="G48">
        <f t="shared" si="12"/>
        <v>0</v>
      </c>
      <c r="H48">
        <f t="shared" si="13"/>
        <v>2447280</v>
      </c>
      <c r="I48">
        <f t="shared" si="14"/>
        <v>0</v>
      </c>
      <c r="J48">
        <f t="shared" si="15"/>
        <v>0</v>
      </c>
      <c r="K48">
        <f t="shared" si="16"/>
        <v>2447280</v>
      </c>
    </row>
    <row r="49" spans="1:11" x14ac:dyDescent="0.25">
      <c r="A49" s="1">
        <v>41807</v>
      </c>
      <c r="B49">
        <v>0</v>
      </c>
      <c r="C49">
        <f t="shared" si="9"/>
        <v>2</v>
      </c>
      <c r="D49">
        <f t="shared" si="8"/>
        <v>2447280</v>
      </c>
      <c r="E49">
        <f t="shared" si="10"/>
        <v>100000</v>
      </c>
      <c r="F49">
        <f t="shared" si="11"/>
        <v>0</v>
      </c>
      <c r="G49">
        <f t="shared" si="12"/>
        <v>23472.799999999999</v>
      </c>
      <c r="H49">
        <f t="shared" si="13"/>
        <v>2323807.2000000002</v>
      </c>
      <c r="I49">
        <f t="shared" si="14"/>
        <v>0</v>
      </c>
      <c r="J49">
        <f t="shared" si="15"/>
        <v>0</v>
      </c>
      <c r="K49">
        <f t="shared" si="16"/>
        <v>2323807.2000000002</v>
      </c>
    </row>
    <row r="50" spans="1:11" x14ac:dyDescent="0.25">
      <c r="A50" s="1">
        <v>41808</v>
      </c>
      <c r="B50">
        <v>0</v>
      </c>
      <c r="C50">
        <f t="shared" si="9"/>
        <v>3</v>
      </c>
      <c r="D50">
        <f t="shared" si="8"/>
        <v>2323807.2000000002</v>
      </c>
      <c r="E50">
        <f t="shared" si="10"/>
        <v>100000</v>
      </c>
      <c r="F50">
        <f t="shared" si="11"/>
        <v>0</v>
      </c>
      <c r="G50">
        <f t="shared" si="12"/>
        <v>22238.072000000004</v>
      </c>
      <c r="H50">
        <f t="shared" si="13"/>
        <v>2201569.128</v>
      </c>
      <c r="I50">
        <f t="shared" si="14"/>
        <v>0</v>
      </c>
      <c r="J50">
        <f t="shared" si="15"/>
        <v>0</v>
      </c>
      <c r="K50">
        <f t="shared" si="16"/>
        <v>2201569.128</v>
      </c>
    </row>
    <row r="51" spans="1:11" x14ac:dyDescent="0.25">
      <c r="A51" s="1">
        <v>41809</v>
      </c>
      <c r="B51">
        <v>0</v>
      </c>
      <c r="C51">
        <f t="shared" si="9"/>
        <v>4</v>
      </c>
      <c r="D51">
        <f t="shared" si="8"/>
        <v>2201569.128</v>
      </c>
      <c r="E51">
        <f t="shared" si="10"/>
        <v>100000</v>
      </c>
      <c r="F51">
        <f t="shared" si="11"/>
        <v>0</v>
      </c>
      <c r="G51">
        <f t="shared" si="12"/>
        <v>21015.691279999999</v>
      </c>
      <c r="H51">
        <f t="shared" si="13"/>
        <v>2080553.4367200001</v>
      </c>
      <c r="I51">
        <f t="shared" si="14"/>
        <v>0</v>
      </c>
      <c r="J51">
        <f t="shared" si="15"/>
        <v>0</v>
      </c>
      <c r="K51">
        <f t="shared" si="16"/>
        <v>2080553.4367200001</v>
      </c>
    </row>
    <row r="52" spans="1:11" x14ac:dyDescent="0.25">
      <c r="A52" s="1">
        <v>41810</v>
      </c>
      <c r="B52">
        <v>0</v>
      </c>
      <c r="C52">
        <f t="shared" si="9"/>
        <v>5</v>
      </c>
      <c r="D52">
        <f t="shared" si="8"/>
        <v>2080553.4367200001</v>
      </c>
      <c r="E52">
        <f t="shared" si="10"/>
        <v>100000</v>
      </c>
      <c r="F52">
        <f t="shared" si="11"/>
        <v>0</v>
      </c>
      <c r="G52">
        <f t="shared" si="12"/>
        <v>19805.534367200002</v>
      </c>
      <c r="H52">
        <f t="shared" si="13"/>
        <v>1960747.9023528001</v>
      </c>
      <c r="I52">
        <f t="shared" si="14"/>
        <v>0</v>
      </c>
      <c r="J52">
        <f t="shared" si="15"/>
        <v>0</v>
      </c>
      <c r="K52">
        <f t="shared" si="16"/>
        <v>1960747.9023528001</v>
      </c>
    </row>
    <row r="53" spans="1:11" x14ac:dyDescent="0.25">
      <c r="A53" s="1">
        <v>41811</v>
      </c>
      <c r="B53">
        <v>0</v>
      </c>
      <c r="C53">
        <f t="shared" si="9"/>
        <v>6</v>
      </c>
      <c r="D53">
        <f t="shared" si="8"/>
        <v>1960747.9023528001</v>
      </c>
      <c r="E53">
        <f t="shared" si="10"/>
        <v>100000</v>
      </c>
      <c r="F53">
        <f t="shared" si="11"/>
        <v>0</v>
      </c>
      <c r="G53">
        <f t="shared" si="12"/>
        <v>18607.479023528002</v>
      </c>
      <c r="H53">
        <f t="shared" si="13"/>
        <v>1842140.4233292721</v>
      </c>
      <c r="I53">
        <f t="shared" si="14"/>
        <v>0</v>
      </c>
      <c r="J53">
        <f t="shared" si="15"/>
        <v>500000</v>
      </c>
      <c r="K53">
        <f t="shared" si="16"/>
        <v>2342140.4233292723</v>
      </c>
    </row>
    <row r="54" spans="1:11" x14ac:dyDescent="0.25">
      <c r="A54" s="1">
        <v>41812</v>
      </c>
      <c r="B54">
        <v>0</v>
      </c>
      <c r="C54">
        <f t="shared" si="9"/>
        <v>7</v>
      </c>
      <c r="D54">
        <f t="shared" si="8"/>
        <v>2342140.4233292723</v>
      </c>
      <c r="E54">
        <f t="shared" si="10"/>
        <v>100000</v>
      </c>
      <c r="F54">
        <f t="shared" si="11"/>
        <v>0</v>
      </c>
      <c r="G54">
        <f t="shared" si="12"/>
        <v>22421.404233292724</v>
      </c>
      <c r="H54">
        <f t="shared" si="13"/>
        <v>2219719.0190959796</v>
      </c>
      <c r="I54">
        <f t="shared" si="14"/>
        <v>0</v>
      </c>
      <c r="J54">
        <f t="shared" si="15"/>
        <v>0</v>
      </c>
      <c r="K54">
        <f t="shared" si="16"/>
        <v>2219719.0190959796</v>
      </c>
    </row>
    <row r="55" spans="1:11" x14ac:dyDescent="0.25">
      <c r="A55" s="1">
        <v>41813</v>
      </c>
      <c r="B55">
        <v>0</v>
      </c>
      <c r="C55">
        <f t="shared" si="9"/>
        <v>1</v>
      </c>
      <c r="D55">
        <f t="shared" si="8"/>
        <v>2219719.0190959796</v>
      </c>
      <c r="E55">
        <f t="shared" si="10"/>
        <v>100000</v>
      </c>
      <c r="F55">
        <f t="shared" si="11"/>
        <v>0</v>
      </c>
      <c r="G55">
        <f t="shared" si="12"/>
        <v>21197.190190959798</v>
      </c>
      <c r="H55">
        <f t="shared" si="13"/>
        <v>2098521.8289050199</v>
      </c>
      <c r="I55">
        <f t="shared" si="14"/>
        <v>0</v>
      </c>
      <c r="J55">
        <f t="shared" si="15"/>
        <v>0</v>
      </c>
      <c r="K55">
        <f t="shared" si="16"/>
        <v>2098521.8289050199</v>
      </c>
    </row>
    <row r="56" spans="1:11" x14ac:dyDescent="0.25">
      <c r="A56" s="1">
        <v>41814</v>
      </c>
      <c r="B56">
        <v>0</v>
      </c>
      <c r="C56">
        <f t="shared" si="9"/>
        <v>2</v>
      </c>
      <c r="D56">
        <f t="shared" si="8"/>
        <v>2098521.8289050199</v>
      </c>
      <c r="E56">
        <f t="shared" si="10"/>
        <v>100000</v>
      </c>
      <c r="F56">
        <f t="shared" si="11"/>
        <v>0</v>
      </c>
      <c r="G56">
        <f t="shared" si="12"/>
        <v>19985.218289050201</v>
      </c>
      <c r="H56">
        <f t="shared" si="13"/>
        <v>1978536.6106159696</v>
      </c>
      <c r="I56">
        <f t="shared" si="14"/>
        <v>0</v>
      </c>
      <c r="J56">
        <f t="shared" si="15"/>
        <v>0</v>
      </c>
      <c r="K56">
        <f t="shared" si="16"/>
        <v>1978536.6106159696</v>
      </c>
    </row>
    <row r="57" spans="1:11" x14ac:dyDescent="0.25">
      <c r="A57" s="1">
        <v>41815</v>
      </c>
      <c r="B57">
        <v>0</v>
      </c>
      <c r="C57">
        <f t="shared" si="9"/>
        <v>3</v>
      </c>
      <c r="D57">
        <f t="shared" si="8"/>
        <v>1978536.6106159696</v>
      </c>
      <c r="E57">
        <f t="shared" si="10"/>
        <v>100000</v>
      </c>
      <c r="F57">
        <f t="shared" si="11"/>
        <v>0</v>
      </c>
      <c r="G57">
        <f t="shared" si="12"/>
        <v>18785.366106159698</v>
      </c>
      <c r="H57">
        <f t="shared" si="13"/>
        <v>1859751.2445098099</v>
      </c>
      <c r="I57">
        <f t="shared" si="14"/>
        <v>0</v>
      </c>
      <c r="J57">
        <f t="shared" si="15"/>
        <v>0</v>
      </c>
      <c r="K57">
        <f t="shared" si="16"/>
        <v>1859751.2445098099</v>
      </c>
    </row>
    <row r="58" spans="1:11" x14ac:dyDescent="0.25">
      <c r="A58" s="1">
        <v>41816</v>
      </c>
      <c r="B58">
        <v>1</v>
      </c>
      <c r="C58">
        <f t="shared" si="9"/>
        <v>4</v>
      </c>
      <c r="D58">
        <f t="shared" si="8"/>
        <v>1859751.2445098099</v>
      </c>
      <c r="E58">
        <f t="shared" si="10"/>
        <v>0</v>
      </c>
      <c r="F58">
        <f t="shared" si="11"/>
        <v>55792.537335294292</v>
      </c>
      <c r="G58">
        <f t="shared" si="12"/>
        <v>0</v>
      </c>
      <c r="H58">
        <f t="shared" si="13"/>
        <v>1915543.7818451042</v>
      </c>
      <c r="I58">
        <f t="shared" si="14"/>
        <v>0</v>
      </c>
      <c r="J58">
        <f t="shared" si="15"/>
        <v>0</v>
      </c>
      <c r="K58">
        <f t="shared" si="16"/>
        <v>1915543.7818451042</v>
      </c>
    </row>
    <row r="59" spans="1:11" x14ac:dyDescent="0.25">
      <c r="A59" s="1">
        <v>41817</v>
      </c>
      <c r="B59">
        <v>0</v>
      </c>
      <c r="C59">
        <f t="shared" si="9"/>
        <v>5</v>
      </c>
      <c r="D59">
        <f t="shared" si="8"/>
        <v>1915543.7818451042</v>
      </c>
      <c r="E59">
        <f t="shared" si="10"/>
        <v>100000</v>
      </c>
      <c r="F59">
        <f t="shared" si="11"/>
        <v>0</v>
      </c>
      <c r="G59">
        <f t="shared" si="12"/>
        <v>18155.437818451042</v>
      </c>
      <c r="H59">
        <f t="shared" si="13"/>
        <v>1797388.3440266531</v>
      </c>
      <c r="I59">
        <f t="shared" si="14"/>
        <v>0</v>
      </c>
      <c r="J59">
        <f t="shared" si="15"/>
        <v>0</v>
      </c>
      <c r="K59">
        <f t="shared" si="16"/>
        <v>1797388.3440266531</v>
      </c>
    </row>
    <row r="60" spans="1:11" x14ac:dyDescent="0.25">
      <c r="A60" s="1">
        <v>41818</v>
      </c>
      <c r="B60">
        <v>1</v>
      </c>
      <c r="C60">
        <f t="shared" si="9"/>
        <v>6</v>
      </c>
      <c r="D60">
        <f t="shared" si="8"/>
        <v>1797388.3440266531</v>
      </c>
      <c r="E60">
        <f t="shared" si="10"/>
        <v>0</v>
      </c>
      <c r="F60">
        <f t="shared" si="11"/>
        <v>53921.650320799592</v>
      </c>
      <c r="G60">
        <f t="shared" si="12"/>
        <v>0</v>
      </c>
      <c r="H60">
        <f t="shared" si="13"/>
        <v>1851309.9943474527</v>
      </c>
      <c r="I60">
        <f t="shared" si="14"/>
        <v>0</v>
      </c>
      <c r="J60">
        <f t="shared" si="15"/>
        <v>500000</v>
      </c>
      <c r="K60">
        <f t="shared" si="16"/>
        <v>2351309.9943474527</v>
      </c>
    </row>
    <row r="61" spans="1:11" x14ac:dyDescent="0.25">
      <c r="A61" s="1">
        <v>41819</v>
      </c>
      <c r="B61">
        <v>0</v>
      </c>
      <c r="C61">
        <f t="shared" si="9"/>
        <v>7</v>
      </c>
      <c r="D61">
        <f t="shared" si="8"/>
        <v>2351309.9943474527</v>
      </c>
      <c r="E61">
        <f t="shared" si="10"/>
        <v>100000</v>
      </c>
      <c r="F61">
        <f t="shared" si="11"/>
        <v>0</v>
      </c>
      <c r="G61">
        <f t="shared" si="12"/>
        <v>22513.099943474528</v>
      </c>
      <c r="H61">
        <f t="shared" si="13"/>
        <v>2228796.8944039783</v>
      </c>
      <c r="I61">
        <f t="shared" si="14"/>
        <v>0</v>
      </c>
      <c r="J61">
        <f t="shared" si="15"/>
        <v>0</v>
      </c>
      <c r="K61">
        <f t="shared" si="16"/>
        <v>2228796.8944039783</v>
      </c>
    </row>
    <row r="62" spans="1:11" x14ac:dyDescent="0.25">
      <c r="A62" s="1">
        <v>41820</v>
      </c>
      <c r="B62">
        <v>1</v>
      </c>
      <c r="C62">
        <f t="shared" si="9"/>
        <v>1</v>
      </c>
      <c r="D62">
        <f t="shared" si="8"/>
        <v>2228796.8944039783</v>
      </c>
      <c r="E62">
        <f t="shared" si="10"/>
        <v>0</v>
      </c>
      <c r="F62">
        <f t="shared" si="11"/>
        <v>66863.906832119348</v>
      </c>
      <c r="G62">
        <f t="shared" si="12"/>
        <v>0</v>
      </c>
      <c r="H62">
        <f t="shared" si="13"/>
        <v>2295660.8012360977</v>
      </c>
      <c r="I62">
        <f t="shared" si="14"/>
        <v>0</v>
      </c>
      <c r="J62">
        <f t="shared" si="15"/>
        <v>0</v>
      </c>
      <c r="K62">
        <f t="shared" si="16"/>
        <v>2295660.8012360977</v>
      </c>
    </row>
    <row r="63" spans="1:11" x14ac:dyDescent="0.25">
      <c r="A63" s="1">
        <v>41821</v>
      </c>
      <c r="B63">
        <v>0</v>
      </c>
      <c r="C63">
        <f t="shared" si="9"/>
        <v>2</v>
      </c>
      <c r="D63">
        <f t="shared" si="8"/>
        <v>2295660.8012360977</v>
      </c>
      <c r="E63">
        <f t="shared" si="10"/>
        <v>100000</v>
      </c>
      <c r="F63">
        <f t="shared" si="11"/>
        <v>0</v>
      </c>
      <c r="G63">
        <f t="shared" si="12"/>
        <v>21956.608012360979</v>
      </c>
      <c r="H63">
        <f t="shared" si="13"/>
        <v>2173704.1932237367</v>
      </c>
      <c r="I63">
        <f t="shared" si="14"/>
        <v>0</v>
      </c>
      <c r="J63">
        <f t="shared" si="15"/>
        <v>0</v>
      </c>
      <c r="K63">
        <f t="shared" si="16"/>
        <v>2173704.1932237367</v>
      </c>
    </row>
    <row r="64" spans="1:11" x14ac:dyDescent="0.25">
      <c r="A64" s="1">
        <v>41822</v>
      </c>
      <c r="B64">
        <v>0</v>
      </c>
      <c r="C64">
        <f t="shared" si="9"/>
        <v>3</v>
      </c>
      <c r="D64">
        <f t="shared" si="8"/>
        <v>2173704.1932237367</v>
      </c>
      <c r="E64">
        <f t="shared" si="10"/>
        <v>100000</v>
      </c>
      <c r="F64">
        <f t="shared" si="11"/>
        <v>0</v>
      </c>
      <c r="G64">
        <f t="shared" si="12"/>
        <v>20737.041932237367</v>
      </c>
      <c r="H64">
        <f t="shared" si="13"/>
        <v>2052967.1512914994</v>
      </c>
      <c r="I64">
        <f t="shared" si="14"/>
        <v>0</v>
      </c>
      <c r="J64">
        <f t="shared" si="15"/>
        <v>0</v>
      </c>
      <c r="K64">
        <f t="shared" si="16"/>
        <v>2052967.1512914994</v>
      </c>
    </row>
    <row r="65" spans="1:11" x14ac:dyDescent="0.25">
      <c r="A65" s="1">
        <v>41823</v>
      </c>
      <c r="B65">
        <v>0</v>
      </c>
      <c r="C65">
        <f t="shared" si="9"/>
        <v>4</v>
      </c>
      <c r="D65">
        <f t="shared" si="8"/>
        <v>2052967.1512914994</v>
      </c>
      <c r="E65">
        <f t="shared" si="10"/>
        <v>100000</v>
      </c>
      <c r="F65">
        <f t="shared" si="11"/>
        <v>0</v>
      </c>
      <c r="G65">
        <f t="shared" si="12"/>
        <v>19529.671512914992</v>
      </c>
      <c r="H65">
        <f t="shared" si="13"/>
        <v>1933437.4797785843</v>
      </c>
      <c r="I65">
        <f t="shared" si="14"/>
        <v>0</v>
      </c>
      <c r="J65">
        <f t="shared" si="15"/>
        <v>0</v>
      </c>
      <c r="K65">
        <f t="shared" si="16"/>
        <v>1933437.4797785843</v>
      </c>
    </row>
    <row r="66" spans="1:11" x14ac:dyDescent="0.25">
      <c r="A66" s="1">
        <v>41824</v>
      </c>
      <c r="B66">
        <v>0</v>
      </c>
      <c r="C66">
        <f t="shared" ref="C66:C97" si="17">WEEKDAY(A66,2)</f>
        <v>5</v>
      </c>
      <c r="D66">
        <f t="shared" si="8"/>
        <v>1933437.4797785843</v>
      </c>
      <c r="E66">
        <f t="shared" ref="E66:E97" si="18">IF(B66=0,100000,0)</f>
        <v>100000</v>
      </c>
      <c r="F66">
        <f t="shared" ref="F66:F97" si="19">IF(B66=1,0.03*D66,0)</f>
        <v>0</v>
      </c>
      <c r="G66">
        <f t="shared" ref="G66:G97" si="20">IF(B66=0,(D66-E66)*0.01,0)</f>
        <v>18334.374797785844</v>
      </c>
      <c r="H66">
        <f t="shared" ref="H66:H97" si="21">IF(D66-E66+F66-G66&gt;2500000,2500000,D66-E66+F66-G66)</f>
        <v>1815103.1049807984</v>
      </c>
      <c r="I66">
        <f t="shared" ref="I66:I97" si="22">IF(D66-E66+F66-G66&gt;2500000,(D66-E66+F66-G66)-2500000,0)</f>
        <v>0</v>
      </c>
      <c r="J66">
        <f t="shared" ref="J66:J97" si="23">IF(C66=6,IF(H66&lt;=2000000,500000,2500000-H66),0)</f>
        <v>0</v>
      </c>
      <c r="K66">
        <f t="shared" ref="K66:K97" si="24">H66+J66</f>
        <v>1815103.1049807984</v>
      </c>
    </row>
    <row r="67" spans="1:11" x14ac:dyDescent="0.25">
      <c r="A67" s="1">
        <v>41825</v>
      </c>
      <c r="B67">
        <v>0</v>
      </c>
      <c r="C67">
        <f t="shared" si="17"/>
        <v>6</v>
      </c>
      <c r="D67">
        <f t="shared" si="8"/>
        <v>1815103.1049807984</v>
      </c>
      <c r="E67">
        <f t="shared" si="18"/>
        <v>100000</v>
      </c>
      <c r="F67">
        <f t="shared" si="19"/>
        <v>0</v>
      </c>
      <c r="G67">
        <f t="shared" si="20"/>
        <v>17151.031049807985</v>
      </c>
      <c r="H67">
        <f t="shared" si="21"/>
        <v>1697952.0739309904</v>
      </c>
      <c r="I67">
        <f t="shared" si="22"/>
        <v>0</v>
      </c>
      <c r="J67">
        <f t="shared" si="23"/>
        <v>500000</v>
      </c>
      <c r="K67">
        <f t="shared" si="24"/>
        <v>2197952.0739309904</v>
      </c>
    </row>
    <row r="68" spans="1:11" x14ac:dyDescent="0.25">
      <c r="A68" s="1">
        <v>41826</v>
      </c>
      <c r="B68">
        <v>0</v>
      </c>
      <c r="C68">
        <f t="shared" si="17"/>
        <v>7</v>
      </c>
      <c r="D68">
        <f t="shared" ref="D68:D131" si="25">K67</f>
        <v>2197952.0739309904</v>
      </c>
      <c r="E68">
        <f t="shared" si="18"/>
        <v>100000</v>
      </c>
      <c r="F68">
        <f t="shared" si="19"/>
        <v>0</v>
      </c>
      <c r="G68">
        <f t="shared" si="20"/>
        <v>20979.520739309904</v>
      </c>
      <c r="H68">
        <f t="shared" si="21"/>
        <v>2076972.5531916805</v>
      </c>
      <c r="I68">
        <f t="shared" si="22"/>
        <v>0</v>
      </c>
      <c r="J68">
        <f t="shared" si="23"/>
        <v>0</v>
      </c>
      <c r="K68">
        <f t="shared" si="24"/>
        <v>2076972.5531916805</v>
      </c>
    </row>
    <row r="69" spans="1:11" x14ac:dyDescent="0.25">
      <c r="A69" s="1">
        <v>41827</v>
      </c>
      <c r="B69">
        <v>0</v>
      </c>
      <c r="C69">
        <f t="shared" si="17"/>
        <v>1</v>
      </c>
      <c r="D69">
        <f t="shared" si="25"/>
        <v>2076972.5531916805</v>
      </c>
      <c r="E69">
        <f t="shared" si="18"/>
        <v>100000</v>
      </c>
      <c r="F69">
        <f t="shared" si="19"/>
        <v>0</v>
      </c>
      <c r="G69">
        <f t="shared" si="20"/>
        <v>19769.725531916803</v>
      </c>
      <c r="H69">
        <f t="shared" si="21"/>
        <v>1957202.8276597636</v>
      </c>
      <c r="I69">
        <f t="shared" si="22"/>
        <v>0</v>
      </c>
      <c r="J69">
        <f t="shared" si="23"/>
        <v>0</v>
      </c>
      <c r="K69">
        <f t="shared" si="24"/>
        <v>1957202.8276597636</v>
      </c>
    </row>
    <row r="70" spans="1:11" x14ac:dyDescent="0.25">
      <c r="A70" s="1">
        <v>41828</v>
      </c>
      <c r="B70">
        <v>1</v>
      </c>
      <c r="C70">
        <f t="shared" si="17"/>
        <v>2</v>
      </c>
      <c r="D70">
        <f t="shared" si="25"/>
        <v>1957202.8276597636</v>
      </c>
      <c r="E70">
        <f t="shared" si="18"/>
        <v>0</v>
      </c>
      <c r="F70">
        <f t="shared" si="19"/>
        <v>58716.084829792904</v>
      </c>
      <c r="G70">
        <f t="shared" si="20"/>
        <v>0</v>
      </c>
      <c r="H70">
        <f t="shared" si="21"/>
        <v>2015918.9124895565</v>
      </c>
      <c r="I70">
        <f t="shared" si="22"/>
        <v>0</v>
      </c>
      <c r="J70">
        <f t="shared" si="23"/>
        <v>0</v>
      </c>
      <c r="K70">
        <f t="shared" si="24"/>
        <v>2015918.9124895565</v>
      </c>
    </row>
    <row r="71" spans="1:11" x14ac:dyDescent="0.25">
      <c r="A71" s="1">
        <v>41829</v>
      </c>
      <c r="B71">
        <v>1</v>
      </c>
      <c r="C71">
        <f t="shared" si="17"/>
        <v>3</v>
      </c>
      <c r="D71">
        <f t="shared" si="25"/>
        <v>2015918.9124895565</v>
      </c>
      <c r="E71">
        <f t="shared" si="18"/>
        <v>0</v>
      </c>
      <c r="F71">
        <f t="shared" si="19"/>
        <v>60477.567374686689</v>
      </c>
      <c r="G71">
        <f t="shared" si="20"/>
        <v>0</v>
      </c>
      <c r="H71">
        <f t="shared" si="21"/>
        <v>2076396.4798642432</v>
      </c>
      <c r="I71">
        <f t="shared" si="22"/>
        <v>0</v>
      </c>
      <c r="J71">
        <f t="shared" si="23"/>
        <v>0</v>
      </c>
      <c r="K71">
        <f t="shared" si="24"/>
        <v>2076396.4798642432</v>
      </c>
    </row>
    <row r="72" spans="1:11" x14ac:dyDescent="0.25">
      <c r="A72" s="1">
        <v>41830</v>
      </c>
      <c r="B72">
        <v>1</v>
      </c>
      <c r="C72">
        <f t="shared" si="17"/>
        <v>4</v>
      </c>
      <c r="D72">
        <f t="shared" si="25"/>
        <v>2076396.4798642432</v>
      </c>
      <c r="E72">
        <f t="shared" si="18"/>
        <v>0</v>
      </c>
      <c r="F72">
        <f t="shared" si="19"/>
        <v>62291.894395927295</v>
      </c>
      <c r="G72">
        <f t="shared" si="20"/>
        <v>0</v>
      </c>
      <c r="H72">
        <f t="shared" si="21"/>
        <v>2138688.3742601704</v>
      </c>
      <c r="I72">
        <f t="shared" si="22"/>
        <v>0</v>
      </c>
      <c r="J72">
        <f t="shared" si="23"/>
        <v>0</v>
      </c>
      <c r="K72">
        <f t="shared" si="24"/>
        <v>2138688.3742601704</v>
      </c>
    </row>
    <row r="73" spans="1:11" x14ac:dyDescent="0.25">
      <c r="A73" s="1">
        <v>41831</v>
      </c>
      <c r="B73">
        <v>1</v>
      </c>
      <c r="C73">
        <f t="shared" si="17"/>
        <v>5</v>
      </c>
      <c r="D73">
        <f t="shared" si="25"/>
        <v>2138688.3742601704</v>
      </c>
      <c r="E73">
        <f t="shared" si="18"/>
        <v>0</v>
      </c>
      <c r="F73">
        <f t="shared" si="19"/>
        <v>64160.651227805109</v>
      </c>
      <c r="G73">
        <f t="shared" si="20"/>
        <v>0</v>
      </c>
      <c r="H73">
        <f t="shared" si="21"/>
        <v>2202849.0254879757</v>
      </c>
      <c r="I73">
        <f t="shared" si="22"/>
        <v>0</v>
      </c>
      <c r="J73">
        <f t="shared" si="23"/>
        <v>0</v>
      </c>
      <c r="K73">
        <f t="shared" si="24"/>
        <v>2202849.0254879757</v>
      </c>
    </row>
    <row r="74" spans="1:11" x14ac:dyDescent="0.25">
      <c r="A74" s="1">
        <v>41832</v>
      </c>
      <c r="B74">
        <v>1</v>
      </c>
      <c r="C74">
        <f t="shared" si="17"/>
        <v>6</v>
      </c>
      <c r="D74">
        <f t="shared" si="25"/>
        <v>2202849.0254879757</v>
      </c>
      <c r="E74">
        <f t="shared" si="18"/>
        <v>0</v>
      </c>
      <c r="F74">
        <f t="shared" si="19"/>
        <v>66085.470764639264</v>
      </c>
      <c r="G74">
        <f t="shared" si="20"/>
        <v>0</v>
      </c>
      <c r="H74">
        <f t="shared" si="21"/>
        <v>2268934.496252615</v>
      </c>
      <c r="I74">
        <f t="shared" si="22"/>
        <v>0</v>
      </c>
      <c r="J74">
        <f t="shared" si="23"/>
        <v>231065.503747385</v>
      </c>
      <c r="K74">
        <f t="shared" si="24"/>
        <v>2500000</v>
      </c>
    </row>
    <row r="75" spans="1:11" x14ac:dyDescent="0.25">
      <c r="A75" s="1">
        <v>41833</v>
      </c>
      <c r="B75">
        <v>0</v>
      </c>
      <c r="C75">
        <f t="shared" si="17"/>
        <v>7</v>
      </c>
      <c r="D75">
        <f t="shared" si="25"/>
        <v>2500000</v>
      </c>
      <c r="E75">
        <f t="shared" si="18"/>
        <v>100000</v>
      </c>
      <c r="F75">
        <f t="shared" si="19"/>
        <v>0</v>
      </c>
      <c r="G75">
        <f t="shared" si="20"/>
        <v>24000</v>
      </c>
      <c r="H75">
        <f t="shared" si="21"/>
        <v>2376000</v>
      </c>
      <c r="I75">
        <f t="shared" si="22"/>
        <v>0</v>
      </c>
      <c r="J75">
        <f t="shared" si="23"/>
        <v>0</v>
      </c>
      <c r="K75">
        <f t="shared" si="24"/>
        <v>2376000</v>
      </c>
    </row>
    <row r="76" spans="1:11" x14ac:dyDescent="0.25">
      <c r="A76" s="1">
        <v>41834</v>
      </c>
      <c r="B76">
        <v>0</v>
      </c>
      <c r="C76">
        <f t="shared" si="17"/>
        <v>1</v>
      </c>
      <c r="D76">
        <f t="shared" si="25"/>
        <v>2376000</v>
      </c>
      <c r="E76">
        <f t="shared" si="18"/>
        <v>100000</v>
      </c>
      <c r="F76">
        <f t="shared" si="19"/>
        <v>0</v>
      </c>
      <c r="G76">
        <f t="shared" si="20"/>
        <v>22760</v>
      </c>
      <c r="H76">
        <f t="shared" si="21"/>
        <v>2253240</v>
      </c>
      <c r="I76">
        <f t="shared" si="22"/>
        <v>0</v>
      </c>
      <c r="J76">
        <f t="shared" si="23"/>
        <v>0</v>
      </c>
      <c r="K76">
        <f t="shared" si="24"/>
        <v>2253240</v>
      </c>
    </row>
    <row r="77" spans="1:11" x14ac:dyDescent="0.25">
      <c r="A77" s="1">
        <v>41835</v>
      </c>
      <c r="B77">
        <v>0</v>
      </c>
      <c r="C77">
        <f t="shared" si="17"/>
        <v>2</v>
      </c>
      <c r="D77">
        <f t="shared" si="25"/>
        <v>2253240</v>
      </c>
      <c r="E77">
        <f t="shared" si="18"/>
        <v>100000</v>
      </c>
      <c r="F77">
        <f t="shared" si="19"/>
        <v>0</v>
      </c>
      <c r="G77">
        <f t="shared" si="20"/>
        <v>21532.400000000001</v>
      </c>
      <c r="H77">
        <f t="shared" si="21"/>
        <v>2131707.6</v>
      </c>
      <c r="I77">
        <f t="shared" si="22"/>
        <v>0</v>
      </c>
      <c r="J77">
        <f t="shared" si="23"/>
        <v>0</v>
      </c>
      <c r="K77">
        <f t="shared" si="24"/>
        <v>2131707.6</v>
      </c>
    </row>
    <row r="78" spans="1:11" x14ac:dyDescent="0.25">
      <c r="A78" s="1">
        <v>41836</v>
      </c>
      <c r="B78">
        <v>1</v>
      </c>
      <c r="C78">
        <f t="shared" si="17"/>
        <v>3</v>
      </c>
      <c r="D78">
        <f t="shared" si="25"/>
        <v>2131707.6</v>
      </c>
      <c r="E78">
        <f t="shared" si="18"/>
        <v>0</v>
      </c>
      <c r="F78">
        <f t="shared" si="19"/>
        <v>63951.228000000003</v>
      </c>
      <c r="G78">
        <f t="shared" si="20"/>
        <v>0</v>
      </c>
      <c r="H78">
        <f t="shared" si="21"/>
        <v>2195658.8280000002</v>
      </c>
      <c r="I78">
        <f t="shared" si="22"/>
        <v>0</v>
      </c>
      <c r="J78">
        <f t="shared" si="23"/>
        <v>0</v>
      </c>
      <c r="K78">
        <f t="shared" si="24"/>
        <v>2195658.8280000002</v>
      </c>
    </row>
    <row r="79" spans="1:11" x14ac:dyDescent="0.25">
      <c r="A79" s="1">
        <v>41837</v>
      </c>
      <c r="B79">
        <v>1</v>
      </c>
      <c r="C79">
        <f t="shared" si="17"/>
        <v>4</v>
      </c>
      <c r="D79">
        <f t="shared" si="25"/>
        <v>2195658.8280000002</v>
      </c>
      <c r="E79">
        <f t="shared" si="18"/>
        <v>0</v>
      </c>
      <c r="F79">
        <f t="shared" si="19"/>
        <v>65869.764840000003</v>
      </c>
      <c r="G79">
        <f t="shared" si="20"/>
        <v>0</v>
      </c>
      <c r="H79">
        <f t="shared" si="21"/>
        <v>2261528.5928400001</v>
      </c>
      <c r="I79">
        <f t="shared" si="22"/>
        <v>0</v>
      </c>
      <c r="J79">
        <f t="shared" si="23"/>
        <v>0</v>
      </c>
      <c r="K79">
        <f t="shared" si="24"/>
        <v>2261528.5928400001</v>
      </c>
    </row>
    <row r="80" spans="1:11" x14ac:dyDescent="0.25">
      <c r="A80" s="1">
        <v>41838</v>
      </c>
      <c r="B80">
        <v>1</v>
      </c>
      <c r="C80">
        <f t="shared" si="17"/>
        <v>5</v>
      </c>
      <c r="D80">
        <f t="shared" si="25"/>
        <v>2261528.5928400001</v>
      </c>
      <c r="E80">
        <f t="shared" si="18"/>
        <v>0</v>
      </c>
      <c r="F80">
        <f t="shared" si="19"/>
        <v>67845.857785200002</v>
      </c>
      <c r="G80">
        <f t="shared" si="20"/>
        <v>0</v>
      </c>
      <c r="H80">
        <f t="shared" si="21"/>
        <v>2329374.4506251998</v>
      </c>
      <c r="I80">
        <f t="shared" si="22"/>
        <v>0</v>
      </c>
      <c r="J80">
        <f t="shared" si="23"/>
        <v>0</v>
      </c>
      <c r="K80">
        <f t="shared" si="24"/>
        <v>2329374.4506251998</v>
      </c>
    </row>
    <row r="81" spans="1:11" x14ac:dyDescent="0.25">
      <c r="A81" s="1">
        <v>41839</v>
      </c>
      <c r="B81">
        <v>1</v>
      </c>
      <c r="C81">
        <f t="shared" si="17"/>
        <v>6</v>
      </c>
      <c r="D81">
        <f t="shared" si="25"/>
        <v>2329374.4506251998</v>
      </c>
      <c r="E81">
        <f t="shared" si="18"/>
        <v>0</v>
      </c>
      <c r="F81">
        <f t="shared" si="19"/>
        <v>69881.233518755995</v>
      </c>
      <c r="G81">
        <f t="shared" si="20"/>
        <v>0</v>
      </c>
      <c r="H81">
        <f t="shared" si="21"/>
        <v>2399255.6841439558</v>
      </c>
      <c r="I81">
        <f t="shared" si="22"/>
        <v>0</v>
      </c>
      <c r="J81">
        <f t="shared" si="23"/>
        <v>100744.31585604418</v>
      </c>
      <c r="K81">
        <f t="shared" si="24"/>
        <v>2500000</v>
      </c>
    </row>
    <row r="82" spans="1:11" x14ac:dyDescent="0.25">
      <c r="A82" s="1">
        <v>41840</v>
      </c>
      <c r="B82">
        <v>1</v>
      </c>
      <c r="C82">
        <f t="shared" si="17"/>
        <v>7</v>
      </c>
      <c r="D82">
        <f t="shared" si="25"/>
        <v>2500000</v>
      </c>
      <c r="E82">
        <f t="shared" si="18"/>
        <v>0</v>
      </c>
      <c r="F82">
        <f t="shared" si="19"/>
        <v>75000</v>
      </c>
      <c r="G82">
        <f t="shared" si="20"/>
        <v>0</v>
      </c>
      <c r="H82">
        <f t="shared" si="21"/>
        <v>2500000</v>
      </c>
      <c r="I82">
        <f t="shared" si="22"/>
        <v>75000</v>
      </c>
      <c r="J82">
        <f t="shared" si="23"/>
        <v>0</v>
      </c>
      <c r="K82">
        <f t="shared" si="24"/>
        <v>2500000</v>
      </c>
    </row>
    <row r="83" spans="1:11" x14ac:dyDescent="0.25">
      <c r="A83" s="1">
        <v>41841</v>
      </c>
      <c r="B83">
        <v>1</v>
      </c>
      <c r="C83">
        <f t="shared" si="17"/>
        <v>1</v>
      </c>
      <c r="D83">
        <f t="shared" si="25"/>
        <v>2500000</v>
      </c>
      <c r="E83">
        <f t="shared" si="18"/>
        <v>0</v>
      </c>
      <c r="F83">
        <f t="shared" si="19"/>
        <v>75000</v>
      </c>
      <c r="G83">
        <f t="shared" si="20"/>
        <v>0</v>
      </c>
      <c r="H83">
        <f t="shared" si="21"/>
        <v>2500000</v>
      </c>
      <c r="I83">
        <f t="shared" si="22"/>
        <v>75000</v>
      </c>
      <c r="J83">
        <f t="shared" si="23"/>
        <v>0</v>
      </c>
      <c r="K83">
        <f t="shared" si="24"/>
        <v>2500000</v>
      </c>
    </row>
    <row r="84" spans="1:11" x14ac:dyDescent="0.25">
      <c r="A84" s="1">
        <v>41842</v>
      </c>
      <c r="B84">
        <v>0</v>
      </c>
      <c r="C84">
        <f t="shared" si="17"/>
        <v>2</v>
      </c>
      <c r="D84">
        <f t="shared" si="25"/>
        <v>2500000</v>
      </c>
      <c r="E84">
        <f t="shared" si="18"/>
        <v>100000</v>
      </c>
      <c r="F84">
        <f t="shared" si="19"/>
        <v>0</v>
      </c>
      <c r="G84">
        <f t="shared" si="20"/>
        <v>24000</v>
      </c>
      <c r="H84">
        <f t="shared" si="21"/>
        <v>2376000</v>
      </c>
      <c r="I84">
        <f t="shared" si="22"/>
        <v>0</v>
      </c>
      <c r="J84">
        <f t="shared" si="23"/>
        <v>0</v>
      </c>
      <c r="K84">
        <f t="shared" si="24"/>
        <v>2376000</v>
      </c>
    </row>
    <row r="85" spans="1:11" x14ac:dyDescent="0.25">
      <c r="A85" s="1">
        <v>41843</v>
      </c>
      <c r="B85">
        <v>0</v>
      </c>
      <c r="C85">
        <f t="shared" si="17"/>
        <v>3</v>
      </c>
      <c r="D85">
        <f t="shared" si="25"/>
        <v>2376000</v>
      </c>
      <c r="E85">
        <f t="shared" si="18"/>
        <v>100000</v>
      </c>
      <c r="F85">
        <f t="shared" si="19"/>
        <v>0</v>
      </c>
      <c r="G85">
        <f t="shared" si="20"/>
        <v>22760</v>
      </c>
      <c r="H85">
        <f t="shared" si="21"/>
        <v>2253240</v>
      </c>
      <c r="I85">
        <f t="shared" si="22"/>
        <v>0</v>
      </c>
      <c r="J85">
        <f t="shared" si="23"/>
        <v>0</v>
      </c>
      <c r="K85">
        <f t="shared" si="24"/>
        <v>2253240</v>
      </c>
    </row>
    <row r="86" spans="1:11" x14ac:dyDescent="0.25">
      <c r="A86" s="1">
        <v>41844</v>
      </c>
      <c r="B86">
        <v>0</v>
      </c>
      <c r="C86">
        <f t="shared" si="17"/>
        <v>4</v>
      </c>
      <c r="D86">
        <f t="shared" si="25"/>
        <v>2253240</v>
      </c>
      <c r="E86">
        <f t="shared" si="18"/>
        <v>100000</v>
      </c>
      <c r="F86">
        <f t="shared" si="19"/>
        <v>0</v>
      </c>
      <c r="G86">
        <f t="shared" si="20"/>
        <v>21532.400000000001</v>
      </c>
      <c r="H86">
        <f t="shared" si="21"/>
        <v>2131707.6</v>
      </c>
      <c r="I86">
        <f t="shared" si="22"/>
        <v>0</v>
      </c>
      <c r="J86">
        <f t="shared" si="23"/>
        <v>0</v>
      </c>
      <c r="K86">
        <f t="shared" si="24"/>
        <v>2131707.6</v>
      </c>
    </row>
    <row r="87" spans="1:11" x14ac:dyDescent="0.25">
      <c r="A87" s="1">
        <v>41845</v>
      </c>
      <c r="B87">
        <v>0</v>
      </c>
      <c r="C87">
        <f t="shared" si="17"/>
        <v>5</v>
      </c>
      <c r="D87">
        <f t="shared" si="25"/>
        <v>2131707.6</v>
      </c>
      <c r="E87">
        <f t="shared" si="18"/>
        <v>100000</v>
      </c>
      <c r="F87">
        <f t="shared" si="19"/>
        <v>0</v>
      </c>
      <c r="G87">
        <f t="shared" si="20"/>
        <v>20317.076000000001</v>
      </c>
      <c r="H87">
        <f t="shared" si="21"/>
        <v>2011390.5240000002</v>
      </c>
      <c r="I87">
        <f t="shared" si="22"/>
        <v>0</v>
      </c>
      <c r="J87">
        <f t="shared" si="23"/>
        <v>0</v>
      </c>
      <c r="K87">
        <f t="shared" si="24"/>
        <v>2011390.5240000002</v>
      </c>
    </row>
    <row r="88" spans="1:11" x14ac:dyDescent="0.25">
      <c r="A88" s="1">
        <v>41846</v>
      </c>
      <c r="B88">
        <v>0</v>
      </c>
      <c r="C88">
        <f t="shared" si="17"/>
        <v>6</v>
      </c>
      <c r="D88">
        <f t="shared" si="25"/>
        <v>2011390.5240000002</v>
      </c>
      <c r="E88">
        <f t="shared" si="18"/>
        <v>100000</v>
      </c>
      <c r="F88">
        <f t="shared" si="19"/>
        <v>0</v>
      </c>
      <c r="G88">
        <f t="shared" si="20"/>
        <v>19113.905240000004</v>
      </c>
      <c r="H88">
        <f t="shared" si="21"/>
        <v>1892276.6187600002</v>
      </c>
      <c r="I88">
        <f t="shared" si="22"/>
        <v>0</v>
      </c>
      <c r="J88">
        <f t="shared" si="23"/>
        <v>500000</v>
      </c>
      <c r="K88">
        <f t="shared" si="24"/>
        <v>2392276.61876</v>
      </c>
    </row>
    <row r="89" spans="1:11" x14ac:dyDescent="0.25">
      <c r="A89" s="1">
        <v>41847</v>
      </c>
      <c r="B89">
        <v>0</v>
      </c>
      <c r="C89">
        <f t="shared" si="17"/>
        <v>7</v>
      </c>
      <c r="D89">
        <f t="shared" si="25"/>
        <v>2392276.61876</v>
      </c>
      <c r="E89">
        <f t="shared" si="18"/>
        <v>100000</v>
      </c>
      <c r="F89">
        <f t="shared" si="19"/>
        <v>0</v>
      </c>
      <c r="G89">
        <f t="shared" si="20"/>
        <v>22922.766187600002</v>
      </c>
      <c r="H89">
        <f t="shared" si="21"/>
        <v>2269353.8525724001</v>
      </c>
      <c r="I89">
        <f t="shared" si="22"/>
        <v>0</v>
      </c>
      <c r="J89">
        <f t="shared" si="23"/>
        <v>0</v>
      </c>
      <c r="K89">
        <f t="shared" si="24"/>
        <v>2269353.8525724001</v>
      </c>
    </row>
    <row r="90" spans="1:11" x14ac:dyDescent="0.25">
      <c r="A90" s="1">
        <v>41848</v>
      </c>
      <c r="B90">
        <v>1</v>
      </c>
      <c r="C90">
        <f t="shared" si="17"/>
        <v>1</v>
      </c>
      <c r="D90">
        <f t="shared" si="25"/>
        <v>2269353.8525724001</v>
      </c>
      <c r="E90">
        <f t="shared" si="18"/>
        <v>0</v>
      </c>
      <c r="F90">
        <f t="shared" si="19"/>
        <v>68080.615577172008</v>
      </c>
      <c r="G90">
        <f t="shared" si="20"/>
        <v>0</v>
      </c>
      <c r="H90">
        <f t="shared" si="21"/>
        <v>2337434.4681495721</v>
      </c>
      <c r="I90">
        <f t="shared" si="22"/>
        <v>0</v>
      </c>
      <c r="J90">
        <f t="shared" si="23"/>
        <v>0</v>
      </c>
      <c r="K90">
        <f t="shared" si="24"/>
        <v>2337434.4681495721</v>
      </c>
    </row>
    <row r="91" spans="1:11" x14ac:dyDescent="0.25">
      <c r="A91" s="1">
        <v>41849</v>
      </c>
      <c r="B91">
        <v>1</v>
      </c>
      <c r="C91">
        <f t="shared" si="17"/>
        <v>2</v>
      </c>
      <c r="D91">
        <f t="shared" si="25"/>
        <v>2337434.4681495721</v>
      </c>
      <c r="E91">
        <f t="shared" si="18"/>
        <v>0</v>
      </c>
      <c r="F91">
        <f t="shared" si="19"/>
        <v>70123.034044487169</v>
      </c>
      <c r="G91">
        <f t="shared" si="20"/>
        <v>0</v>
      </c>
      <c r="H91">
        <f t="shared" si="21"/>
        <v>2407557.5021940591</v>
      </c>
      <c r="I91">
        <f t="shared" si="22"/>
        <v>0</v>
      </c>
      <c r="J91">
        <f t="shared" si="23"/>
        <v>0</v>
      </c>
      <c r="K91">
        <f t="shared" si="24"/>
        <v>2407557.5021940591</v>
      </c>
    </row>
    <row r="92" spans="1:11" x14ac:dyDescent="0.25">
      <c r="A92" s="1">
        <v>41850</v>
      </c>
      <c r="B92">
        <v>0</v>
      </c>
      <c r="C92">
        <f t="shared" si="17"/>
        <v>3</v>
      </c>
      <c r="D92">
        <f t="shared" si="25"/>
        <v>2407557.5021940591</v>
      </c>
      <c r="E92">
        <f t="shared" si="18"/>
        <v>100000</v>
      </c>
      <c r="F92">
        <f t="shared" si="19"/>
        <v>0</v>
      </c>
      <c r="G92">
        <f t="shared" si="20"/>
        <v>23075.575021940593</v>
      </c>
      <c r="H92">
        <f t="shared" si="21"/>
        <v>2284481.9271721183</v>
      </c>
      <c r="I92">
        <f t="shared" si="22"/>
        <v>0</v>
      </c>
      <c r="J92">
        <f t="shared" si="23"/>
        <v>0</v>
      </c>
      <c r="K92">
        <f t="shared" si="24"/>
        <v>2284481.9271721183</v>
      </c>
    </row>
    <row r="93" spans="1:11" x14ac:dyDescent="0.25">
      <c r="A93" s="1">
        <v>41851</v>
      </c>
      <c r="B93">
        <v>0</v>
      </c>
      <c r="C93">
        <f t="shared" si="17"/>
        <v>4</v>
      </c>
      <c r="D93">
        <f t="shared" si="25"/>
        <v>2284481.9271721183</v>
      </c>
      <c r="E93">
        <f t="shared" si="18"/>
        <v>100000</v>
      </c>
      <c r="F93">
        <f t="shared" si="19"/>
        <v>0</v>
      </c>
      <c r="G93">
        <f t="shared" si="20"/>
        <v>21844.819271721182</v>
      </c>
      <c r="H93">
        <f t="shared" si="21"/>
        <v>2162637.1079003969</v>
      </c>
      <c r="I93">
        <f t="shared" si="22"/>
        <v>0</v>
      </c>
      <c r="J93">
        <f t="shared" si="23"/>
        <v>0</v>
      </c>
      <c r="K93">
        <f t="shared" si="24"/>
        <v>2162637.1079003969</v>
      </c>
    </row>
    <row r="94" spans="1:11" x14ac:dyDescent="0.25">
      <c r="A94" s="1">
        <v>41852</v>
      </c>
      <c r="B94">
        <v>0</v>
      </c>
      <c r="C94">
        <f t="shared" si="17"/>
        <v>5</v>
      </c>
      <c r="D94">
        <f t="shared" si="25"/>
        <v>2162637.1079003969</v>
      </c>
      <c r="E94">
        <f t="shared" si="18"/>
        <v>100000</v>
      </c>
      <c r="F94">
        <f t="shared" si="19"/>
        <v>0</v>
      </c>
      <c r="G94">
        <f t="shared" si="20"/>
        <v>20626.371079003969</v>
      </c>
      <c r="H94">
        <f t="shared" si="21"/>
        <v>2042010.736821393</v>
      </c>
      <c r="I94">
        <f t="shared" si="22"/>
        <v>0</v>
      </c>
      <c r="J94">
        <f t="shared" si="23"/>
        <v>0</v>
      </c>
      <c r="K94">
        <f t="shared" si="24"/>
        <v>2042010.736821393</v>
      </c>
    </row>
    <row r="95" spans="1:11" x14ac:dyDescent="0.25">
      <c r="A95" s="1">
        <v>41853</v>
      </c>
      <c r="B95">
        <v>0</v>
      </c>
      <c r="C95">
        <f t="shared" si="17"/>
        <v>6</v>
      </c>
      <c r="D95">
        <f t="shared" si="25"/>
        <v>2042010.736821393</v>
      </c>
      <c r="E95">
        <f t="shared" si="18"/>
        <v>100000</v>
      </c>
      <c r="F95">
        <f t="shared" si="19"/>
        <v>0</v>
      </c>
      <c r="G95">
        <f t="shared" si="20"/>
        <v>19420.107368213932</v>
      </c>
      <c r="H95">
        <f t="shared" si="21"/>
        <v>1922590.6294531792</v>
      </c>
      <c r="I95">
        <f t="shared" si="22"/>
        <v>0</v>
      </c>
      <c r="J95">
        <f t="shared" si="23"/>
        <v>500000</v>
      </c>
      <c r="K95">
        <f t="shared" si="24"/>
        <v>2422590.6294531794</v>
      </c>
    </row>
    <row r="96" spans="1:11" x14ac:dyDescent="0.25">
      <c r="A96" s="1">
        <v>41854</v>
      </c>
      <c r="B96">
        <v>0</v>
      </c>
      <c r="C96">
        <f t="shared" si="17"/>
        <v>7</v>
      </c>
      <c r="D96">
        <f t="shared" si="25"/>
        <v>2422590.6294531794</v>
      </c>
      <c r="E96">
        <f t="shared" si="18"/>
        <v>100000</v>
      </c>
      <c r="F96">
        <f t="shared" si="19"/>
        <v>0</v>
      </c>
      <c r="G96">
        <f t="shared" si="20"/>
        <v>23225.906294531796</v>
      </c>
      <c r="H96">
        <f t="shared" si="21"/>
        <v>2299364.7231586478</v>
      </c>
      <c r="I96">
        <f t="shared" si="22"/>
        <v>0</v>
      </c>
      <c r="J96">
        <f t="shared" si="23"/>
        <v>0</v>
      </c>
      <c r="K96">
        <f t="shared" si="24"/>
        <v>2299364.7231586478</v>
      </c>
    </row>
    <row r="97" spans="1:11" x14ac:dyDescent="0.25">
      <c r="A97" s="1">
        <v>41855</v>
      </c>
      <c r="B97">
        <v>0</v>
      </c>
      <c r="C97">
        <f t="shared" si="17"/>
        <v>1</v>
      </c>
      <c r="D97">
        <f t="shared" si="25"/>
        <v>2299364.7231586478</v>
      </c>
      <c r="E97">
        <f t="shared" si="18"/>
        <v>100000</v>
      </c>
      <c r="F97">
        <f t="shared" si="19"/>
        <v>0</v>
      </c>
      <c r="G97">
        <f t="shared" si="20"/>
        <v>21993.647231586478</v>
      </c>
      <c r="H97">
        <f t="shared" si="21"/>
        <v>2177371.0759270615</v>
      </c>
      <c r="I97">
        <f t="shared" si="22"/>
        <v>0</v>
      </c>
      <c r="J97">
        <f t="shared" si="23"/>
        <v>0</v>
      </c>
      <c r="K97">
        <f t="shared" si="24"/>
        <v>2177371.0759270615</v>
      </c>
    </row>
    <row r="98" spans="1:11" x14ac:dyDescent="0.25">
      <c r="A98" s="1">
        <v>41856</v>
      </c>
      <c r="B98">
        <v>1</v>
      </c>
      <c r="C98">
        <f t="shared" ref="C98:C129" si="26">WEEKDAY(A98,2)</f>
        <v>2</v>
      </c>
      <c r="D98">
        <f t="shared" si="25"/>
        <v>2177371.0759270615</v>
      </c>
      <c r="E98">
        <f t="shared" ref="E98:E129" si="27">IF(B98=0,100000,0)</f>
        <v>0</v>
      </c>
      <c r="F98">
        <f t="shared" ref="F98:F129" si="28">IF(B98=1,0.03*D98,0)</f>
        <v>65321.132277811841</v>
      </c>
      <c r="G98">
        <f t="shared" ref="G98:G129" si="29">IF(B98=0,(D98-E98)*0.01,0)</f>
        <v>0</v>
      </c>
      <c r="H98">
        <f t="shared" ref="H98:H129" si="30">IF(D98-E98+F98-G98&gt;2500000,2500000,D98-E98+F98-G98)</f>
        <v>2242692.2082048734</v>
      </c>
      <c r="I98">
        <f t="shared" ref="I98:I129" si="31">IF(D98-E98+F98-G98&gt;2500000,(D98-E98+F98-G98)-2500000,0)</f>
        <v>0</v>
      </c>
      <c r="J98">
        <f t="shared" ref="J98:J129" si="32">IF(C98=6,IF(H98&lt;=2000000,500000,2500000-H98),0)</f>
        <v>0</v>
      </c>
      <c r="K98">
        <f t="shared" ref="K98:K129" si="33">H98+J98</f>
        <v>2242692.2082048734</v>
      </c>
    </row>
    <row r="99" spans="1:11" x14ac:dyDescent="0.25">
      <c r="A99" s="1">
        <v>41857</v>
      </c>
      <c r="B99">
        <v>0</v>
      </c>
      <c r="C99">
        <f t="shared" si="26"/>
        <v>3</v>
      </c>
      <c r="D99">
        <f t="shared" si="25"/>
        <v>2242692.2082048734</v>
      </c>
      <c r="E99">
        <f t="shared" si="27"/>
        <v>100000</v>
      </c>
      <c r="F99">
        <f t="shared" si="28"/>
        <v>0</v>
      </c>
      <c r="G99">
        <f t="shared" si="29"/>
        <v>21426.922082048735</v>
      </c>
      <c r="H99">
        <f t="shared" si="30"/>
        <v>2121265.2861228245</v>
      </c>
      <c r="I99">
        <f t="shared" si="31"/>
        <v>0</v>
      </c>
      <c r="J99">
        <f t="shared" si="32"/>
        <v>0</v>
      </c>
      <c r="K99">
        <f t="shared" si="33"/>
        <v>2121265.2861228245</v>
      </c>
    </row>
    <row r="100" spans="1:11" x14ac:dyDescent="0.25">
      <c r="A100" s="1">
        <v>41858</v>
      </c>
      <c r="B100">
        <v>1</v>
      </c>
      <c r="C100">
        <f t="shared" si="26"/>
        <v>4</v>
      </c>
      <c r="D100">
        <f t="shared" si="25"/>
        <v>2121265.2861228245</v>
      </c>
      <c r="E100">
        <f t="shared" si="27"/>
        <v>0</v>
      </c>
      <c r="F100">
        <f t="shared" si="28"/>
        <v>63637.958583684733</v>
      </c>
      <c r="G100">
        <f t="shared" si="29"/>
        <v>0</v>
      </c>
      <c r="H100">
        <f t="shared" si="30"/>
        <v>2184903.2447065092</v>
      </c>
      <c r="I100">
        <f t="shared" si="31"/>
        <v>0</v>
      </c>
      <c r="J100">
        <f t="shared" si="32"/>
        <v>0</v>
      </c>
      <c r="K100">
        <f t="shared" si="33"/>
        <v>2184903.2447065092</v>
      </c>
    </row>
    <row r="101" spans="1:11" x14ac:dyDescent="0.25">
      <c r="A101" s="1">
        <v>41859</v>
      </c>
      <c r="B101">
        <v>1</v>
      </c>
      <c r="C101">
        <f t="shared" si="26"/>
        <v>5</v>
      </c>
      <c r="D101">
        <f t="shared" si="25"/>
        <v>2184903.2447065092</v>
      </c>
      <c r="E101">
        <f t="shared" si="27"/>
        <v>0</v>
      </c>
      <c r="F101">
        <f t="shared" si="28"/>
        <v>65547.097341195273</v>
      </c>
      <c r="G101">
        <f t="shared" si="29"/>
        <v>0</v>
      </c>
      <c r="H101">
        <f t="shared" si="30"/>
        <v>2250450.3420477044</v>
      </c>
      <c r="I101">
        <f t="shared" si="31"/>
        <v>0</v>
      </c>
      <c r="J101">
        <f t="shared" si="32"/>
        <v>0</v>
      </c>
      <c r="K101">
        <f t="shared" si="33"/>
        <v>2250450.3420477044</v>
      </c>
    </row>
    <row r="102" spans="1:11" x14ac:dyDescent="0.25">
      <c r="A102" s="1">
        <v>41860</v>
      </c>
      <c r="B102">
        <v>0</v>
      </c>
      <c r="C102">
        <f t="shared" si="26"/>
        <v>6</v>
      </c>
      <c r="D102">
        <f t="shared" si="25"/>
        <v>2250450.3420477044</v>
      </c>
      <c r="E102">
        <f t="shared" si="27"/>
        <v>100000</v>
      </c>
      <c r="F102">
        <f t="shared" si="28"/>
        <v>0</v>
      </c>
      <c r="G102">
        <f t="shared" si="29"/>
        <v>21504.503420477045</v>
      </c>
      <c r="H102">
        <f t="shared" si="30"/>
        <v>2128945.8386272271</v>
      </c>
      <c r="I102">
        <f t="shared" si="31"/>
        <v>0</v>
      </c>
      <c r="J102">
        <f t="shared" si="32"/>
        <v>371054.16137277288</v>
      </c>
      <c r="K102">
        <f t="shared" si="33"/>
        <v>2500000</v>
      </c>
    </row>
    <row r="103" spans="1:11" x14ac:dyDescent="0.25">
      <c r="A103" s="1">
        <v>41861</v>
      </c>
      <c r="B103">
        <v>0</v>
      </c>
      <c r="C103">
        <f t="shared" si="26"/>
        <v>7</v>
      </c>
      <c r="D103">
        <f t="shared" si="25"/>
        <v>2500000</v>
      </c>
      <c r="E103">
        <f t="shared" si="27"/>
        <v>100000</v>
      </c>
      <c r="F103">
        <f t="shared" si="28"/>
        <v>0</v>
      </c>
      <c r="G103">
        <f t="shared" si="29"/>
        <v>24000</v>
      </c>
      <c r="H103">
        <f t="shared" si="30"/>
        <v>2376000</v>
      </c>
      <c r="I103">
        <f t="shared" si="31"/>
        <v>0</v>
      </c>
      <c r="J103">
        <f t="shared" si="32"/>
        <v>0</v>
      </c>
      <c r="K103">
        <f t="shared" si="33"/>
        <v>2376000</v>
      </c>
    </row>
    <row r="104" spans="1:11" x14ac:dyDescent="0.25">
      <c r="A104" s="1">
        <v>41862</v>
      </c>
      <c r="B104">
        <v>0</v>
      </c>
      <c r="C104">
        <f t="shared" si="26"/>
        <v>1</v>
      </c>
      <c r="D104">
        <f t="shared" si="25"/>
        <v>2376000</v>
      </c>
      <c r="E104">
        <f t="shared" si="27"/>
        <v>100000</v>
      </c>
      <c r="F104">
        <f t="shared" si="28"/>
        <v>0</v>
      </c>
      <c r="G104">
        <f t="shared" si="29"/>
        <v>22760</v>
      </c>
      <c r="H104">
        <f t="shared" si="30"/>
        <v>2253240</v>
      </c>
      <c r="I104">
        <f t="shared" si="31"/>
        <v>0</v>
      </c>
      <c r="J104">
        <f t="shared" si="32"/>
        <v>0</v>
      </c>
      <c r="K104">
        <f t="shared" si="33"/>
        <v>2253240</v>
      </c>
    </row>
    <row r="105" spans="1:11" x14ac:dyDescent="0.25">
      <c r="A105" s="1">
        <v>41863</v>
      </c>
      <c r="B105">
        <v>0</v>
      </c>
      <c r="C105">
        <f t="shared" si="26"/>
        <v>2</v>
      </c>
      <c r="D105">
        <f t="shared" si="25"/>
        <v>2253240</v>
      </c>
      <c r="E105">
        <f t="shared" si="27"/>
        <v>100000</v>
      </c>
      <c r="F105">
        <f t="shared" si="28"/>
        <v>0</v>
      </c>
      <c r="G105">
        <f t="shared" si="29"/>
        <v>21532.400000000001</v>
      </c>
      <c r="H105">
        <f t="shared" si="30"/>
        <v>2131707.6</v>
      </c>
      <c r="I105">
        <f t="shared" si="31"/>
        <v>0</v>
      </c>
      <c r="J105">
        <f t="shared" si="32"/>
        <v>0</v>
      </c>
      <c r="K105">
        <f t="shared" si="33"/>
        <v>2131707.6</v>
      </c>
    </row>
    <row r="106" spans="1:11" x14ac:dyDescent="0.25">
      <c r="A106" s="1">
        <v>41864</v>
      </c>
      <c r="B106">
        <v>1</v>
      </c>
      <c r="C106">
        <f t="shared" si="26"/>
        <v>3</v>
      </c>
      <c r="D106">
        <f t="shared" si="25"/>
        <v>2131707.6</v>
      </c>
      <c r="E106">
        <f t="shared" si="27"/>
        <v>0</v>
      </c>
      <c r="F106">
        <f t="shared" si="28"/>
        <v>63951.228000000003</v>
      </c>
      <c r="G106">
        <f t="shared" si="29"/>
        <v>0</v>
      </c>
      <c r="H106">
        <f t="shared" si="30"/>
        <v>2195658.8280000002</v>
      </c>
      <c r="I106">
        <f t="shared" si="31"/>
        <v>0</v>
      </c>
      <c r="J106">
        <f t="shared" si="32"/>
        <v>0</v>
      </c>
      <c r="K106">
        <f t="shared" si="33"/>
        <v>2195658.8280000002</v>
      </c>
    </row>
    <row r="107" spans="1:11" x14ac:dyDescent="0.25">
      <c r="A107" s="1">
        <v>41865</v>
      </c>
      <c r="B107">
        <v>0</v>
      </c>
      <c r="C107">
        <f t="shared" si="26"/>
        <v>4</v>
      </c>
      <c r="D107">
        <f t="shared" si="25"/>
        <v>2195658.8280000002</v>
      </c>
      <c r="E107">
        <f t="shared" si="27"/>
        <v>100000</v>
      </c>
      <c r="F107">
        <f t="shared" si="28"/>
        <v>0</v>
      </c>
      <c r="G107">
        <f t="shared" si="29"/>
        <v>20956.588280000004</v>
      </c>
      <c r="H107">
        <f t="shared" si="30"/>
        <v>2074702.2397200002</v>
      </c>
      <c r="I107">
        <f t="shared" si="31"/>
        <v>0</v>
      </c>
      <c r="J107">
        <f t="shared" si="32"/>
        <v>0</v>
      </c>
      <c r="K107">
        <f t="shared" si="33"/>
        <v>2074702.2397200002</v>
      </c>
    </row>
    <row r="108" spans="1:11" x14ac:dyDescent="0.25">
      <c r="A108" s="1">
        <v>41866</v>
      </c>
      <c r="B108">
        <v>1</v>
      </c>
      <c r="C108">
        <f t="shared" si="26"/>
        <v>5</v>
      </c>
      <c r="D108">
        <f t="shared" si="25"/>
        <v>2074702.2397200002</v>
      </c>
      <c r="E108">
        <f t="shared" si="27"/>
        <v>0</v>
      </c>
      <c r="F108">
        <f t="shared" si="28"/>
        <v>62241.067191600006</v>
      </c>
      <c r="G108">
        <f t="shared" si="29"/>
        <v>0</v>
      </c>
      <c r="H108">
        <f t="shared" si="30"/>
        <v>2136943.3069116003</v>
      </c>
      <c r="I108">
        <f t="shared" si="31"/>
        <v>0</v>
      </c>
      <c r="J108">
        <f t="shared" si="32"/>
        <v>0</v>
      </c>
      <c r="K108">
        <f t="shared" si="33"/>
        <v>2136943.3069116003</v>
      </c>
    </row>
    <row r="109" spans="1:11" x14ac:dyDescent="0.25">
      <c r="A109" s="1">
        <v>41867</v>
      </c>
      <c r="B109">
        <v>1</v>
      </c>
      <c r="C109">
        <f t="shared" si="26"/>
        <v>6</v>
      </c>
      <c r="D109">
        <f t="shared" si="25"/>
        <v>2136943.3069116003</v>
      </c>
      <c r="E109">
        <f t="shared" si="27"/>
        <v>0</v>
      </c>
      <c r="F109">
        <f t="shared" si="28"/>
        <v>64108.299207348005</v>
      </c>
      <c r="G109">
        <f t="shared" si="29"/>
        <v>0</v>
      </c>
      <c r="H109">
        <f t="shared" si="30"/>
        <v>2201051.6061189482</v>
      </c>
      <c r="I109">
        <f t="shared" si="31"/>
        <v>0</v>
      </c>
      <c r="J109">
        <f t="shared" si="32"/>
        <v>298948.3938810518</v>
      </c>
      <c r="K109">
        <f t="shared" si="33"/>
        <v>2500000</v>
      </c>
    </row>
    <row r="110" spans="1:11" x14ac:dyDescent="0.25">
      <c r="A110" s="1">
        <v>41868</v>
      </c>
      <c r="B110">
        <v>1</v>
      </c>
      <c r="C110">
        <f t="shared" si="26"/>
        <v>7</v>
      </c>
      <c r="D110">
        <f t="shared" si="25"/>
        <v>2500000</v>
      </c>
      <c r="E110">
        <f t="shared" si="27"/>
        <v>0</v>
      </c>
      <c r="F110">
        <f t="shared" si="28"/>
        <v>75000</v>
      </c>
      <c r="G110">
        <f t="shared" si="29"/>
        <v>0</v>
      </c>
      <c r="H110">
        <f t="shared" si="30"/>
        <v>2500000</v>
      </c>
      <c r="I110">
        <f t="shared" si="31"/>
        <v>75000</v>
      </c>
      <c r="J110">
        <f t="shared" si="32"/>
        <v>0</v>
      </c>
      <c r="K110">
        <f t="shared" si="33"/>
        <v>2500000</v>
      </c>
    </row>
    <row r="111" spans="1:11" x14ac:dyDescent="0.25">
      <c r="A111" s="1">
        <v>41869</v>
      </c>
      <c r="B111">
        <v>0</v>
      </c>
      <c r="C111">
        <f t="shared" si="26"/>
        <v>1</v>
      </c>
      <c r="D111">
        <f t="shared" si="25"/>
        <v>2500000</v>
      </c>
      <c r="E111">
        <f t="shared" si="27"/>
        <v>100000</v>
      </c>
      <c r="F111">
        <f t="shared" si="28"/>
        <v>0</v>
      </c>
      <c r="G111">
        <f t="shared" si="29"/>
        <v>24000</v>
      </c>
      <c r="H111">
        <f t="shared" si="30"/>
        <v>2376000</v>
      </c>
      <c r="I111">
        <f t="shared" si="31"/>
        <v>0</v>
      </c>
      <c r="J111">
        <f t="shared" si="32"/>
        <v>0</v>
      </c>
      <c r="K111">
        <f t="shared" si="33"/>
        <v>2376000</v>
      </c>
    </row>
    <row r="112" spans="1:11" x14ac:dyDescent="0.25">
      <c r="A112" s="1">
        <v>41870</v>
      </c>
      <c r="B112">
        <v>0</v>
      </c>
      <c r="C112">
        <f t="shared" si="26"/>
        <v>2</v>
      </c>
      <c r="D112">
        <f t="shared" si="25"/>
        <v>2376000</v>
      </c>
      <c r="E112">
        <f t="shared" si="27"/>
        <v>100000</v>
      </c>
      <c r="F112">
        <f t="shared" si="28"/>
        <v>0</v>
      </c>
      <c r="G112">
        <f t="shared" si="29"/>
        <v>22760</v>
      </c>
      <c r="H112">
        <f t="shared" si="30"/>
        <v>2253240</v>
      </c>
      <c r="I112">
        <f t="shared" si="31"/>
        <v>0</v>
      </c>
      <c r="J112">
        <f t="shared" si="32"/>
        <v>0</v>
      </c>
      <c r="K112">
        <f t="shared" si="33"/>
        <v>2253240</v>
      </c>
    </row>
    <row r="113" spans="1:11" x14ac:dyDescent="0.25">
      <c r="A113" s="1">
        <v>41871</v>
      </c>
      <c r="B113">
        <v>0</v>
      </c>
      <c r="C113">
        <f t="shared" si="26"/>
        <v>3</v>
      </c>
      <c r="D113">
        <f t="shared" si="25"/>
        <v>2253240</v>
      </c>
      <c r="E113">
        <f t="shared" si="27"/>
        <v>100000</v>
      </c>
      <c r="F113">
        <f t="shared" si="28"/>
        <v>0</v>
      </c>
      <c r="G113">
        <f t="shared" si="29"/>
        <v>21532.400000000001</v>
      </c>
      <c r="H113">
        <f t="shared" si="30"/>
        <v>2131707.6</v>
      </c>
      <c r="I113">
        <f t="shared" si="31"/>
        <v>0</v>
      </c>
      <c r="J113">
        <f t="shared" si="32"/>
        <v>0</v>
      </c>
      <c r="K113">
        <f t="shared" si="33"/>
        <v>2131707.6</v>
      </c>
    </row>
    <row r="114" spans="1:11" x14ac:dyDescent="0.25">
      <c r="A114" s="1">
        <v>41872</v>
      </c>
      <c r="B114">
        <v>0</v>
      </c>
      <c r="C114">
        <f t="shared" si="26"/>
        <v>4</v>
      </c>
      <c r="D114">
        <f t="shared" si="25"/>
        <v>2131707.6</v>
      </c>
      <c r="E114">
        <f t="shared" si="27"/>
        <v>100000</v>
      </c>
      <c r="F114">
        <f t="shared" si="28"/>
        <v>0</v>
      </c>
      <c r="G114">
        <f t="shared" si="29"/>
        <v>20317.076000000001</v>
      </c>
      <c r="H114">
        <f t="shared" si="30"/>
        <v>2011390.5240000002</v>
      </c>
      <c r="I114">
        <f t="shared" si="31"/>
        <v>0</v>
      </c>
      <c r="J114">
        <f t="shared" si="32"/>
        <v>0</v>
      </c>
      <c r="K114">
        <f t="shared" si="33"/>
        <v>2011390.5240000002</v>
      </c>
    </row>
    <row r="115" spans="1:11" x14ac:dyDescent="0.25">
      <c r="A115" s="1">
        <v>41873</v>
      </c>
      <c r="B115">
        <v>0</v>
      </c>
      <c r="C115">
        <f t="shared" si="26"/>
        <v>5</v>
      </c>
      <c r="D115">
        <f t="shared" si="25"/>
        <v>2011390.5240000002</v>
      </c>
      <c r="E115">
        <f t="shared" si="27"/>
        <v>100000</v>
      </c>
      <c r="F115">
        <f t="shared" si="28"/>
        <v>0</v>
      </c>
      <c r="G115">
        <f t="shared" si="29"/>
        <v>19113.905240000004</v>
      </c>
      <c r="H115">
        <f t="shared" si="30"/>
        <v>1892276.6187600002</v>
      </c>
      <c r="I115">
        <f t="shared" si="31"/>
        <v>0</v>
      </c>
      <c r="J115">
        <f t="shared" si="32"/>
        <v>0</v>
      </c>
      <c r="K115">
        <f t="shared" si="33"/>
        <v>1892276.6187600002</v>
      </c>
    </row>
    <row r="116" spans="1:11" x14ac:dyDescent="0.25">
      <c r="A116" s="1">
        <v>41874</v>
      </c>
      <c r="B116">
        <v>0</v>
      </c>
      <c r="C116">
        <f t="shared" si="26"/>
        <v>6</v>
      </c>
      <c r="D116">
        <f t="shared" si="25"/>
        <v>1892276.6187600002</v>
      </c>
      <c r="E116">
        <f t="shared" si="27"/>
        <v>100000</v>
      </c>
      <c r="F116">
        <f t="shared" si="28"/>
        <v>0</v>
      </c>
      <c r="G116">
        <f t="shared" si="29"/>
        <v>17922.766187600002</v>
      </c>
      <c r="H116">
        <f t="shared" si="30"/>
        <v>1774353.8525724001</v>
      </c>
      <c r="I116">
        <f t="shared" si="31"/>
        <v>0</v>
      </c>
      <c r="J116">
        <f t="shared" si="32"/>
        <v>500000</v>
      </c>
      <c r="K116">
        <f t="shared" si="33"/>
        <v>2274353.8525724001</v>
      </c>
    </row>
    <row r="117" spans="1:11" x14ac:dyDescent="0.25">
      <c r="A117" s="1">
        <v>41875</v>
      </c>
      <c r="B117">
        <v>0</v>
      </c>
      <c r="C117">
        <f t="shared" si="26"/>
        <v>7</v>
      </c>
      <c r="D117">
        <f t="shared" si="25"/>
        <v>2274353.8525724001</v>
      </c>
      <c r="E117">
        <f t="shared" si="27"/>
        <v>100000</v>
      </c>
      <c r="F117">
        <f t="shared" si="28"/>
        <v>0</v>
      </c>
      <c r="G117">
        <f t="shared" si="29"/>
        <v>21743.538525724001</v>
      </c>
      <c r="H117">
        <f t="shared" si="30"/>
        <v>2152610.3140466763</v>
      </c>
      <c r="I117">
        <f t="shared" si="31"/>
        <v>0</v>
      </c>
      <c r="J117">
        <f t="shared" si="32"/>
        <v>0</v>
      </c>
      <c r="K117">
        <f t="shared" si="33"/>
        <v>2152610.3140466763</v>
      </c>
    </row>
    <row r="118" spans="1:11" x14ac:dyDescent="0.25">
      <c r="A118" s="1">
        <v>41876</v>
      </c>
      <c r="B118">
        <v>0</v>
      </c>
      <c r="C118">
        <f t="shared" si="26"/>
        <v>1</v>
      </c>
      <c r="D118">
        <f t="shared" si="25"/>
        <v>2152610.3140466763</v>
      </c>
      <c r="E118">
        <f t="shared" si="27"/>
        <v>100000</v>
      </c>
      <c r="F118">
        <f t="shared" si="28"/>
        <v>0</v>
      </c>
      <c r="G118">
        <f t="shared" si="29"/>
        <v>20526.103140466763</v>
      </c>
      <c r="H118">
        <f t="shared" si="30"/>
        <v>2032084.2109062094</v>
      </c>
      <c r="I118">
        <f t="shared" si="31"/>
        <v>0</v>
      </c>
      <c r="J118">
        <f t="shared" si="32"/>
        <v>0</v>
      </c>
      <c r="K118">
        <f t="shared" si="33"/>
        <v>2032084.2109062094</v>
      </c>
    </row>
    <row r="119" spans="1:11" x14ac:dyDescent="0.25">
      <c r="A119" s="1">
        <v>41877</v>
      </c>
      <c r="B119">
        <v>0</v>
      </c>
      <c r="C119">
        <f t="shared" si="26"/>
        <v>2</v>
      </c>
      <c r="D119">
        <f t="shared" si="25"/>
        <v>2032084.2109062094</v>
      </c>
      <c r="E119">
        <f t="shared" si="27"/>
        <v>100000</v>
      </c>
      <c r="F119">
        <f t="shared" si="28"/>
        <v>0</v>
      </c>
      <c r="G119">
        <f t="shared" si="29"/>
        <v>19320.842109062094</v>
      </c>
      <c r="H119">
        <f t="shared" si="30"/>
        <v>1912763.3687971474</v>
      </c>
      <c r="I119">
        <f t="shared" si="31"/>
        <v>0</v>
      </c>
      <c r="J119">
        <f t="shared" si="32"/>
        <v>0</v>
      </c>
      <c r="K119">
        <f t="shared" si="33"/>
        <v>1912763.3687971474</v>
      </c>
    </row>
    <row r="120" spans="1:11" x14ac:dyDescent="0.25">
      <c r="A120" s="1">
        <v>41878</v>
      </c>
      <c r="B120">
        <v>0</v>
      </c>
      <c r="C120">
        <f t="shared" si="26"/>
        <v>3</v>
      </c>
      <c r="D120">
        <f t="shared" si="25"/>
        <v>1912763.3687971474</v>
      </c>
      <c r="E120">
        <f t="shared" si="27"/>
        <v>100000</v>
      </c>
      <c r="F120">
        <f t="shared" si="28"/>
        <v>0</v>
      </c>
      <c r="G120">
        <f t="shared" si="29"/>
        <v>18127.633687971476</v>
      </c>
      <c r="H120">
        <f t="shared" si="30"/>
        <v>1794635.735109176</v>
      </c>
      <c r="I120">
        <f t="shared" si="31"/>
        <v>0</v>
      </c>
      <c r="J120">
        <f t="shared" si="32"/>
        <v>0</v>
      </c>
      <c r="K120">
        <f t="shared" si="33"/>
        <v>1794635.735109176</v>
      </c>
    </row>
    <row r="121" spans="1:11" x14ac:dyDescent="0.25">
      <c r="A121" s="1">
        <v>41879</v>
      </c>
      <c r="B121">
        <v>1</v>
      </c>
      <c r="C121">
        <f t="shared" si="26"/>
        <v>4</v>
      </c>
      <c r="D121">
        <f t="shared" si="25"/>
        <v>1794635.735109176</v>
      </c>
      <c r="E121">
        <f t="shared" si="27"/>
        <v>0</v>
      </c>
      <c r="F121">
        <f t="shared" si="28"/>
        <v>53839.072053275282</v>
      </c>
      <c r="G121">
        <f t="shared" si="29"/>
        <v>0</v>
      </c>
      <c r="H121">
        <f t="shared" si="30"/>
        <v>1848474.8071624513</v>
      </c>
      <c r="I121">
        <f t="shared" si="31"/>
        <v>0</v>
      </c>
      <c r="J121">
        <f t="shared" si="32"/>
        <v>0</v>
      </c>
      <c r="K121">
        <f t="shared" si="33"/>
        <v>1848474.8071624513</v>
      </c>
    </row>
    <row r="122" spans="1:11" x14ac:dyDescent="0.25">
      <c r="A122" s="1">
        <v>41880</v>
      </c>
      <c r="B122">
        <v>0</v>
      </c>
      <c r="C122">
        <f t="shared" si="26"/>
        <v>5</v>
      </c>
      <c r="D122">
        <f t="shared" si="25"/>
        <v>1848474.8071624513</v>
      </c>
      <c r="E122">
        <f t="shared" si="27"/>
        <v>100000</v>
      </c>
      <c r="F122">
        <f t="shared" si="28"/>
        <v>0</v>
      </c>
      <c r="G122">
        <f t="shared" si="29"/>
        <v>17484.748071624512</v>
      </c>
      <c r="H122">
        <f t="shared" si="30"/>
        <v>1730990.0590908269</v>
      </c>
      <c r="I122">
        <f t="shared" si="31"/>
        <v>0</v>
      </c>
      <c r="J122">
        <f t="shared" si="32"/>
        <v>0</v>
      </c>
      <c r="K122">
        <f t="shared" si="33"/>
        <v>1730990.0590908269</v>
      </c>
    </row>
    <row r="123" spans="1:11" x14ac:dyDescent="0.25">
      <c r="A123" s="1">
        <v>41881</v>
      </c>
      <c r="B123">
        <v>0</v>
      </c>
      <c r="C123">
        <f t="shared" si="26"/>
        <v>6</v>
      </c>
      <c r="D123">
        <f t="shared" si="25"/>
        <v>1730990.0590908269</v>
      </c>
      <c r="E123">
        <f t="shared" si="27"/>
        <v>100000</v>
      </c>
      <c r="F123">
        <f t="shared" si="28"/>
        <v>0</v>
      </c>
      <c r="G123">
        <f t="shared" si="29"/>
        <v>16309.90059090827</v>
      </c>
      <c r="H123">
        <f t="shared" si="30"/>
        <v>1614680.1584999186</v>
      </c>
      <c r="I123">
        <f t="shared" si="31"/>
        <v>0</v>
      </c>
      <c r="J123">
        <f t="shared" si="32"/>
        <v>500000</v>
      </c>
      <c r="K123">
        <f t="shared" si="33"/>
        <v>2114680.1584999189</v>
      </c>
    </row>
    <row r="124" spans="1:11" x14ac:dyDescent="0.25">
      <c r="A124" s="1">
        <v>41882</v>
      </c>
      <c r="B124">
        <v>1</v>
      </c>
      <c r="C124">
        <f t="shared" si="26"/>
        <v>7</v>
      </c>
      <c r="D124">
        <f t="shared" si="25"/>
        <v>2114680.1584999189</v>
      </c>
      <c r="E124">
        <f t="shared" si="27"/>
        <v>0</v>
      </c>
      <c r="F124">
        <f t="shared" si="28"/>
        <v>63440.404754997566</v>
      </c>
      <c r="G124">
        <f t="shared" si="29"/>
        <v>0</v>
      </c>
      <c r="H124">
        <f t="shared" si="30"/>
        <v>2178120.5632549166</v>
      </c>
      <c r="I124">
        <f t="shared" si="31"/>
        <v>0</v>
      </c>
      <c r="J124">
        <f t="shared" si="32"/>
        <v>0</v>
      </c>
      <c r="K124">
        <f t="shared" si="33"/>
        <v>2178120.5632549166</v>
      </c>
    </row>
    <row r="125" spans="1:11" x14ac:dyDescent="0.25">
      <c r="A125" s="1">
        <v>41883</v>
      </c>
      <c r="B125">
        <v>0</v>
      </c>
      <c r="C125">
        <f t="shared" si="26"/>
        <v>1</v>
      </c>
      <c r="D125">
        <f t="shared" si="25"/>
        <v>2178120.5632549166</v>
      </c>
      <c r="E125">
        <f t="shared" si="27"/>
        <v>100000</v>
      </c>
      <c r="F125">
        <f t="shared" si="28"/>
        <v>0</v>
      </c>
      <c r="G125">
        <f t="shared" si="29"/>
        <v>20781.205632549165</v>
      </c>
      <c r="H125">
        <f t="shared" si="30"/>
        <v>2057339.3576223673</v>
      </c>
      <c r="I125">
        <f t="shared" si="31"/>
        <v>0</v>
      </c>
      <c r="J125">
        <f t="shared" si="32"/>
        <v>0</v>
      </c>
      <c r="K125">
        <f t="shared" si="33"/>
        <v>2057339.3576223673</v>
      </c>
    </row>
    <row r="126" spans="1:11" x14ac:dyDescent="0.25">
      <c r="A126" s="1">
        <v>41884</v>
      </c>
      <c r="B126">
        <v>0</v>
      </c>
      <c r="C126">
        <f t="shared" si="26"/>
        <v>2</v>
      </c>
      <c r="D126">
        <f t="shared" si="25"/>
        <v>2057339.3576223673</v>
      </c>
      <c r="E126">
        <f t="shared" si="27"/>
        <v>100000</v>
      </c>
      <c r="F126">
        <f t="shared" si="28"/>
        <v>0</v>
      </c>
      <c r="G126">
        <f t="shared" si="29"/>
        <v>19573.393576223672</v>
      </c>
      <c r="H126">
        <f t="shared" si="30"/>
        <v>1937765.9640461437</v>
      </c>
      <c r="I126">
        <f t="shared" si="31"/>
        <v>0</v>
      </c>
      <c r="J126">
        <f t="shared" si="32"/>
        <v>0</v>
      </c>
      <c r="K126">
        <f t="shared" si="33"/>
        <v>1937765.9640461437</v>
      </c>
    </row>
    <row r="127" spans="1:11" x14ac:dyDescent="0.25">
      <c r="A127" s="1">
        <v>41885</v>
      </c>
      <c r="B127">
        <v>0</v>
      </c>
      <c r="C127">
        <f t="shared" si="26"/>
        <v>3</v>
      </c>
      <c r="D127">
        <f t="shared" si="25"/>
        <v>1937765.9640461437</v>
      </c>
      <c r="E127">
        <f t="shared" si="27"/>
        <v>100000</v>
      </c>
      <c r="F127">
        <f t="shared" si="28"/>
        <v>0</v>
      </c>
      <c r="G127">
        <f t="shared" si="29"/>
        <v>18377.659640461436</v>
      </c>
      <c r="H127">
        <f t="shared" si="30"/>
        <v>1819388.3044056823</v>
      </c>
      <c r="I127">
        <f t="shared" si="31"/>
        <v>0</v>
      </c>
      <c r="J127">
        <f t="shared" si="32"/>
        <v>0</v>
      </c>
      <c r="K127">
        <f t="shared" si="33"/>
        <v>1819388.3044056823</v>
      </c>
    </row>
    <row r="128" spans="1:11" x14ac:dyDescent="0.25">
      <c r="A128" s="1">
        <v>41886</v>
      </c>
      <c r="B128">
        <v>0</v>
      </c>
      <c r="C128">
        <f t="shared" si="26"/>
        <v>4</v>
      </c>
      <c r="D128">
        <f t="shared" si="25"/>
        <v>1819388.3044056823</v>
      </c>
      <c r="E128">
        <f t="shared" si="27"/>
        <v>100000</v>
      </c>
      <c r="F128">
        <f t="shared" si="28"/>
        <v>0</v>
      </c>
      <c r="G128">
        <f t="shared" si="29"/>
        <v>17193.883044056824</v>
      </c>
      <c r="H128">
        <f t="shared" si="30"/>
        <v>1702194.4213616254</v>
      </c>
      <c r="I128">
        <f t="shared" si="31"/>
        <v>0</v>
      </c>
      <c r="J128">
        <f t="shared" si="32"/>
        <v>0</v>
      </c>
      <c r="K128">
        <f t="shared" si="33"/>
        <v>1702194.4213616254</v>
      </c>
    </row>
    <row r="129" spans="1:11" x14ac:dyDescent="0.25">
      <c r="A129" s="1">
        <v>41887</v>
      </c>
      <c r="B129">
        <v>0</v>
      </c>
      <c r="C129">
        <f t="shared" si="26"/>
        <v>5</v>
      </c>
      <c r="D129">
        <f t="shared" si="25"/>
        <v>1702194.4213616254</v>
      </c>
      <c r="E129">
        <f t="shared" si="27"/>
        <v>100000</v>
      </c>
      <c r="F129">
        <f t="shared" si="28"/>
        <v>0</v>
      </c>
      <c r="G129">
        <f t="shared" si="29"/>
        <v>16021.944213616254</v>
      </c>
      <c r="H129">
        <f t="shared" si="30"/>
        <v>1586172.4771480092</v>
      </c>
      <c r="I129">
        <f t="shared" si="31"/>
        <v>0</v>
      </c>
      <c r="J129">
        <f t="shared" si="32"/>
        <v>0</v>
      </c>
      <c r="K129">
        <f t="shared" si="33"/>
        <v>1586172.4771480092</v>
      </c>
    </row>
    <row r="130" spans="1:11" x14ac:dyDescent="0.25">
      <c r="A130" s="1">
        <v>41888</v>
      </c>
      <c r="B130">
        <v>0</v>
      </c>
      <c r="C130">
        <f t="shared" ref="C130:C154" si="34">WEEKDAY(A130,2)</f>
        <v>6</v>
      </c>
      <c r="D130">
        <f t="shared" si="25"/>
        <v>1586172.4771480092</v>
      </c>
      <c r="E130">
        <f t="shared" ref="E130:E154" si="35">IF(B130=0,100000,0)</f>
        <v>100000</v>
      </c>
      <c r="F130">
        <f t="shared" ref="F130:F154" si="36">IF(B130=1,0.03*D130,0)</f>
        <v>0</v>
      </c>
      <c r="G130">
        <f t="shared" ref="G130:G154" si="37">IF(B130=0,(D130-E130)*0.01,0)</f>
        <v>14861.724771480092</v>
      </c>
      <c r="H130">
        <f t="shared" ref="H130:H161" si="38">IF(D130-E130+F130-G130&gt;2500000,2500000,D130-E130+F130-G130)</f>
        <v>1471310.7523765292</v>
      </c>
      <c r="I130">
        <f t="shared" ref="I130:I154" si="39">IF(D130-E130+F130-G130&gt;2500000,(D130-E130+F130-G130)-2500000,0)</f>
        <v>0</v>
      </c>
      <c r="J130">
        <f t="shared" ref="J130:J154" si="40">IF(C130=6,IF(H130&lt;=2000000,500000,2500000-H130),0)</f>
        <v>500000</v>
      </c>
      <c r="K130">
        <f t="shared" ref="K130:K161" si="41">H130+J130</f>
        <v>1971310.7523765292</v>
      </c>
    </row>
    <row r="131" spans="1:11" x14ac:dyDescent="0.25">
      <c r="A131" s="1">
        <v>41889</v>
      </c>
      <c r="B131">
        <v>0</v>
      </c>
      <c r="C131">
        <f t="shared" si="34"/>
        <v>7</v>
      </c>
      <c r="D131">
        <f t="shared" si="25"/>
        <v>1971310.7523765292</v>
      </c>
      <c r="E131">
        <f t="shared" si="35"/>
        <v>100000</v>
      </c>
      <c r="F131">
        <f t="shared" si="36"/>
        <v>0</v>
      </c>
      <c r="G131">
        <f t="shared" si="37"/>
        <v>18713.107523765291</v>
      </c>
      <c r="H131">
        <f t="shared" si="38"/>
        <v>1852597.644852764</v>
      </c>
      <c r="I131">
        <f t="shared" si="39"/>
        <v>0</v>
      </c>
      <c r="J131">
        <f t="shared" si="40"/>
        <v>0</v>
      </c>
      <c r="K131">
        <f t="shared" si="41"/>
        <v>1852597.644852764</v>
      </c>
    </row>
    <row r="132" spans="1:11" x14ac:dyDescent="0.25">
      <c r="A132" s="1">
        <v>41890</v>
      </c>
      <c r="B132">
        <v>1</v>
      </c>
      <c r="C132">
        <f t="shared" si="34"/>
        <v>1</v>
      </c>
      <c r="D132">
        <f t="shared" ref="D132:D154" si="42">K131</f>
        <v>1852597.644852764</v>
      </c>
      <c r="E132">
        <f t="shared" si="35"/>
        <v>0</v>
      </c>
      <c r="F132">
        <f t="shared" si="36"/>
        <v>55577.929345582917</v>
      </c>
      <c r="G132">
        <f t="shared" si="37"/>
        <v>0</v>
      </c>
      <c r="H132">
        <f t="shared" si="38"/>
        <v>1908175.5741983468</v>
      </c>
      <c r="I132">
        <f t="shared" si="39"/>
        <v>0</v>
      </c>
      <c r="J132">
        <f t="shared" si="40"/>
        <v>0</v>
      </c>
      <c r="K132">
        <f t="shared" si="41"/>
        <v>1908175.5741983468</v>
      </c>
    </row>
    <row r="133" spans="1:11" x14ac:dyDescent="0.25">
      <c r="A133" s="1">
        <v>41891</v>
      </c>
      <c r="B133">
        <v>0</v>
      </c>
      <c r="C133">
        <f t="shared" si="34"/>
        <v>2</v>
      </c>
      <c r="D133">
        <f t="shared" si="42"/>
        <v>1908175.5741983468</v>
      </c>
      <c r="E133">
        <f t="shared" si="35"/>
        <v>100000</v>
      </c>
      <c r="F133">
        <f t="shared" si="36"/>
        <v>0</v>
      </c>
      <c r="G133">
        <f t="shared" si="37"/>
        <v>18081.75574198347</v>
      </c>
      <c r="H133">
        <f t="shared" si="38"/>
        <v>1790093.8184563634</v>
      </c>
      <c r="I133">
        <f t="shared" si="39"/>
        <v>0</v>
      </c>
      <c r="J133">
        <f t="shared" si="40"/>
        <v>0</v>
      </c>
      <c r="K133">
        <f t="shared" si="41"/>
        <v>1790093.8184563634</v>
      </c>
    </row>
    <row r="134" spans="1:11" x14ac:dyDescent="0.25">
      <c r="A134" s="1">
        <v>41892</v>
      </c>
      <c r="B134">
        <v>0</v>
      </c>
      <c r="C134">
        <f t="shared" si="34"/>
        <v>3</v>
      </c>
      <c r="D134">
        <f t="shared" si="42"/>
        <v>1790093.8184563634</v>
      </c>
      <c r="E134">
        <f t="shared" si="35"/>
        <v>100000</v>
      </c>
      <c r="F134">
        <f t="shared" si="36"/>
        <v>0</v>
      </c>
      <c r="G134">
        <f t="shared" si="37"/>
        <v>16900.938184563634</v>
      </c>
      <c r="H134">
        <f t="shared" si="38"/>
        <v>1673192.8802717999</v>
      </c>
      <c r="I134">
        <f t="shared" si="39"/>
        <v>0</v>
      </c>
      <c r="J134">
        <f t="shared" si="40"/>
        <v>0</v>
      </c>
      <c r="K134">
        <f t="shared" si="41"/>
        <v>1673192.8802717999</v>
      </c>
    </row>
    <row r="135" spans="1:11" x14ac:dyDescent="0.25">
      <c r="A135" s="1">
        <v>41893</v>
      </c>
      <c r="B135">
        <v>0</v>
      </c>
      <c r="C135">
        <f t="shared" si="34"/>
        <v>4</v>
      </c>
      <c r="D135">
        <f t="shared" si="42"/>
        <v>1673192.8802717999</v>
      </c>
      <c r="E135">
        <f t="shared" si="35"/>
        <v>100000</v>
      </c>
      <c r="F135">
        <f t="shared" si="36"/>
        <v>0</v>
      </c>
      <c r="G135">
        <f t="shared" si="37"/>
        <v>15731.928802717999</v>
      </c>
      <c r="H135">
        <f t="shared" si="38"/>
        <v>1557460.9514690819</v>
      </c>
      <c r="I135">
        <f t="shared" si="39"/>
        <v>0</v>
      </c>
      <c r="J135">
        <f t="shared" si="40"/>
        <v>0</v>
      </c>
      <c r="K135">
        <f t="shared" si="41"/>
        <v>1557460.9514690819</v>
      </c>
    </row>
    <row r="136" spans="1:11" x14ac:dyDescent="0.25">
      <c r="A136" s="1">
        <v>41894</v>
      </c>
      <c r="B136">
        <v>0</v>
      </c>
      <c r="C136">
        <f t="shared" si="34"/>
        <v>5</v>
      </c>
      <c r="D136">
        <f t="shared" si="42"/>
        <v>1557460.9514690819</v>
      </c>
      <c r="E136">
        <f t="shared" si="35"/>
        <v>100000</v>
      </c>
      <c r="F136">
        <f t="shared" si="36"/>
        <v>0</v>
      </c>
      <c r="G136">
        <f t="shared" si="37"/>
        <v>14574.609514690819</v>
      </c>
      <c r="H136">
        <f t="shared" si="38"/>
        <v>1442886.341954391</v>
      </c>
      <c r="I136">
        <f t="shared" si="39"/>
        <v>0</v>
      </c>
      <c r="J136">
        <f t="shared" si="40"/>
        <v>0</v>
      </c>
      <c r="K136">
        <f t="shared" si="41"/>
        <v>1442886.341954391</v>
      </c>
    </row>
    <row r="137" spans="1:11" x14ac:dyDescent="0.25">
      <c r="A137" s="1">
        <v>41895</v>
      </c>
      <c r="B137">
        <v>0</v>
      </c>
      <c r="C137">
        <f t="shared" si="34"/>
        <v>6</v>
      </c>
      <c r="D137">
        <f t="shared" si="42"/>
        <v>1442886.341954391</v>
      </c>
      <c r="E137">
        <f t="shared" si="35"/>
        <v>100000</v>
      </c>
      <c r="F137">
        <f t="shared" si="36"/>
        <v>0</v>
      </c>
      <c r="G137">
        <f t="shared" si="37"/>
        <v>13428.86341954391</v>
      </c>
      <c r="H137">
        <f t="shared" si="38"/>
        <v>1329457.478534847</v>
      </c>
      <c r="I137">
        <f t="shared" si="39"/>
        <v>0</v>
      </c>
      <c r="J137">
        <f t="shared" si="40"/>
        <v>500000</v>
      </c>
      <c r="K137">
        <f t="shared" si="41"/>
        <v>1829457.478534847</v>
      </c>
    </row>
    <row r="138" spans="1:11" x14ac:dyDescent="0.25">
      <c r="A138" s="1">
        <v>41896</v>
      </c>
      <c r="B138">
        <v>0</v>
      </c>
      <c r="C138">
        <f t="shared" si="34"/>
        <v>7</v>
      </c>
      <c r="D138">
        <f t="shared" si="42"/>
        <v>1829457.478534847</v>
      </c>
      <c r="E138">
        <f t="shared" si="35"/>
        <v>100000</v>
      </c>
      <c r="F138">
        <f t="shared" si="36"/>
        <v>0</v>
      </c>
      <c r="G138">
        <f t="shared" si="37"/>
        <v>17294.574785348472</v>
      </c>
      <c r="H138">
        <f t="shared" si="38"/>
        <v>1712162.9037494985</v>
      </c>
      <c r="I138">
        <f t="shared" si="39"/>
        <v>0</v>
      </c>
      <c r="J138">
        <f t="shared" si="40"/>
        <v>0</v>
      </c>
      <c r="K138">
        <f t="shared" si="41"/>
        <v>1712162.9037494985</v>
      </c>
    </row>
    <row r="139" spans="1:11" x14ac:dyDescent="0.25">
      <c r="A139" s="1">
        <v>41897</v>
      </c>
      <c r="B139">
        <v>1</v>
      </c>
      <c r="C139">
        <f t="shared" si="34"/>
        <v>1</v>
      </c>
      <c r="D139">
        <f t="shared" si="42"/>
        <v>1712162.9037494985</v>
      </c>
      <c r="E139">
        <f t="shared" si="35"/>
        <v>0</v>
      </c>
      <c r="F139">
        <f t="shared" si="36"/>
        <v>51364.887112484954</v>
      </c>
      <c r="G139">
        <f t="shared" si="37"/>
        <v>0</v>
      </c>
      <c r="H139">
        <f t="shared" si="38"/>
        <v>1763527.7908619836</v>
      </c>
      <c r="I139">
        <f t="shared" si="39"/>
        <v>0</v>
      </c>
      <c r="J139">
        <f t="shared" si="40"/>
        <v>0</v>
      </c>
      <c r="K139">
        <f t="shared" si="41"/>
        <v>1763527.7908619836</v>
      </c>
    </row>
    <row r="140" spans="1:11" x14ac:dyDescent="0.25">
      <c r="A140" s="1">
        <v>41898</v>
      </c>
      <c r="B140">
        <v>0</v>
      </c>
      <c r="C140">
        <f t="shared" si="34"/>
        <v>2</v>
      </c>
      <c r="D140">
        <f t="shared" si="42"/>
        <v>1763527.7908619836</v>
      </c>
      <c r="E140">
        <f t="shared" si="35"/>
        <v>100000</v>
      </c>
      <c r="F140">
        <f t="shared" si="36"/>
        <v>0</v>
      </c>
      <c r="G140">
        <f t="shared" si="37"/>
        <v>16635.277908619835</v>
      </c>
      <c r="H140">
        <f t="shared" si="38"/>
        <v>1646892.5129533638</v>
      </c>
      <c r="I140">
        <f t="shared" si="39"/>
        <v>0</v>
      </c>
      <c r="J140">
        <f t="shared" si="40"/>
        <v>0</v>
      </c>
      <c r="K140">
        <f t="shared" si="41"/>
        <v>1646892.5129533638</v>
      </c>
    </row>
    <row r="141" spans="1:11" x14ac:dyDescent="0.25">
      <c r="A141" s="1">
        <v>41899</v>
      </c>
      <c r="B141">
        <v>0</v>
      </c>
      <c r="C141">
        <f t="shared" si="34"/>
        <v>3</v>
      </c>
      <c r="D141">
        <f t="shared" si="42"/>
        <v>1646892.5129533638</v>
      </c>
      <c r="E141">
        <f t="shared" si="35"/>
        <v>100000</v>
      </c>
      <c r="F141">
        <f t="shared" si="36"/>
        <v>0</v>
      </c>
      <c r="G141">
        <f t="shared" si="37"/>
        <v>15468.925129533638</v>
      </c>
      <c r="H141">
        <f t="shared" si="38"/>
        <v>1531423.5878238301</v>
      </c>
      <c r="I141">
        <f t="shared" si="39"/>
        <v>0</v>
      </c>
      <c r="J141">
        <f t="shared" si="40"/>
        <v>0</v>
      </c>
      <c r="K141">
        <f t="shared" si="41"/>
        <v>1531423.5878238301</v>
      </c>
    </row>
    <row r="142" spans="1:11" x14ac:dyDescent="0.25">
      <c r="A142" s="1">
        <v>41900</v>
      </c>
      <c r="B142">
        <v>0</v>
      </c>
      <c r="C142">
        <f t="shared" si="34"/>
        <v>4</v>
      </c>
      <c r="D142">
        <f t="shared" si="42"/>
        <v>1531423.5878238301</v>
      </c>
      <c r="E142">
        <f t="shared" si="35"/>
        <v>100000</v>
      </c>
      <c r="F142">
        <f t="shared" si="36"/>
        <v>0</v>
      </c>
      <c r="G142">
        <f t="shared" si="37"/>
        <v>14314.235878238302</v>
      </c>
      <c r="H142">
        <f t="shared" si="38"/>
        <v>1417109.3519455919</v>
      </c>
      <c r="I142">
        <f t="shared" si="39"/>
        <v>0</v>
      </c>
      <c r="J142">
        <f t="shared" si="40"/>
        <v>0</v>
      </c>
      <c r="K142">
        <f t="shared" si="41"/>
        <v>1417109.3519455919</v>
      </c>
    </row>
    <row r="143" spans="1:11" x14ac:dyDescent="0.25">
      <c r="A143" s="1">
        <v>41901</v>
      </c>
      <c r="B143">
        <v>0</v>
      </c>
      <c r="C143">
        <f t="shared" si="34"/>
        <v>5</v>
      </c>
      <c r="D143">
        <f t="shared" si="42"/>
        <v>1417109.3519455919</v>
      </c>
      <c r="E143">
        <f t="shared" si="35"/>
        <v>100000</v>
      </c>
      <c r="F143">
        <f t="shared" si="36"/>
        <v>0</v>
      </c>
      <c r="G143">
        <f t="shared" si="37"/>
        <v>13171.093519455919</v>
      </c>
      <c r="H143">
        <f t="shared" si="38"/>
        <v>1303938.2584261359</v>
      </c>
      <c r="I143">
        <f t="shared" si="39"/>
        <v>0</v>
      </c>
      <c r="J143">
        <f t="shared" si="40"/>
        <v>0</v>
      </c>
      <c r="K143">
        <f t="shared" si="41"/>
        <v>1303938.2584261359</v>
      </c>
    </row>
    <row r="144" spans="1:11" x14ac:dyDescent="0.25">
      <c r="A144" s="2">
        <v>41902</v>
      </c>
      <c r="B144" s="3">
        <v>0</v>
      </c>
      <c r="C144" s="3">
        <f t="shared" si="34"/>
        <v>6</v>
      </c>
      <c r="D144" s="3">
        <f t="shared" si="42"/>
        <v>1303938.2584261359</v>
      </c>
      <c r="E144" s="3">
        <f t="shared" si="35"/>
        <v>100000</v>
      </c>
      <c r="F144" s="3">
        <f t="shared" si="36"/>
        <v>0</v>
      </c>
      <c r="G144" s="3">
        <f t="shared" si="37"/>
        <v>12039.382584261359</v>
      </c>
      <c r="H144" s="3">
        <f t="shared" si="38"/>
        <v>1191898.8758418746</v>
      </c>
      <c r="I144" s="3">
        <f t="shared" si="39"/>
        <v>0</v>
      </c>
      <c r="J144" s="3">
        <f t="shared" si="40"/>
        <v>500000</v>
      </c>
      <c r="K144" s="3">
        <f t="shared" si="41"/>
        <v>1691898.8758418746</v>
      </c>
    </row>
    <row r="145" spans="1:11" x14ac:dyDescent="0.25">
      <c r="A145" s="1">
        <v>41903</v>
      </c>
      <c r="B145">
        <v>0</v>
      </c>
      <c r="C145">
        <f t="shared" si="34"/>
        <v>7</v>
      </c>
      <c r="D145">
        <f t="shared" si="42"/>
        <v>1691898.8758418746</v>
      </c>
      <c r="E145">
        <f t="shared" si="35"/>
        <v>100000</v>
      </c>
      <c r="F145">
        <f t="shared" si="36"/>
        <v>0</v>
      </c>
      <c r="G145">
        <f t="shared" si="37"/>
        <v>15918.988758418747</v>
      </c>
      <c r="H145">
        <f t="shared" si="38"/>
        <v>1575979.8870834559</v>
      </c>
      <c r="I145">
        <f t="shared" si="39"/>
        <v>0</v>
      </c>
      <c r="J145">
        <f t="shared" si="40"/>
        <v>0</v>
      </c>
      <c r="K145">
        <f t="shared" si="41"/>
        <v>1575979.8870834559</v>
      </c>
    </row>
    <row r="146" spans="1:11" x14ac:dyDescent="0.25">
      <c r="A146" s="1">
        <v>41904</v>
      </c>
      <c r="B146">
        <v>0</v>
      </c>
      <c r="C146">
        <f t="shared" si="34"/>
        <v>1</v>
      </c>
      <c r="D146">
        <f t="shared" si="42"/>
        <v>1575979.8870834559</v>
      </c>
      <c r="E146">
        <f t="shared" si="35"/>
        <v>100000</v>
      </c>
      <c r="F146">
        <f t="shared" si="36"/>
        <v>0</v>
      </c>
      <c r="G146">
        <f t="shared" si="37"/>
        <v>14759.79887083456</v>
      </c>
      <c r="H146">
        <f t="shared" si="38"/>
        <v>1461220.0882126214</v>
      </c>
      <c r="I146">
        <f t="shared" si="39"/>
        <v>0</v>
      </c>
      <c r="J146">
        <f t="shared" si="40"/>
        <v>0</v>
      </c>
      <c r="K146">
        <f t="shared" si="41"/>
        <v>1461220.0882126214</v>
      </c>
    </row>
    <row r="147" spans="1:11" x14ac:dyDescent="0.25">
      <c r="A147" s="1">
        <v>41905</v>
      </c>
      <c r="B147">
        <v>1</v>
      </c>
      <c r="C147">
        <f t="shared" si="34"/>
        <v>2</v>
      </c>
      <c r="D147">
        <f t="shared" si="42"/>
        <v>1461220.0882126214</v>
      </c>
      <c r="E147">
        <f t="shared" si="35"/>
        <v>0</v>
      </c>
      <c r="F147">
        <f t="shared" si="36"/>
        <v>43836.60264637864</v>
      </c>
      <c r="G147">
        <f t="shared" si="37"/>
        <v>0</v>
      </c>
      <c r="H147">
        <f t="shared" si="38"/>
        <v>1505056.690859</v>
      </c>
      <c r="I147">
        <f t="shared" si="39"/>
        <v>0</v>
      </c>
      <c r="J147">
        <f t="shared" si="40"/>
        <v>0</v>
      </c>
      <c r="K147">
        <f t="shared" si="41"/>
        <v>1505056.690859</v>
      </c>
    </row>
    <row r="148" spans="1:11" x14ac:dyDescent="0.25">
      <c r="A148" s="1">
        <v>41906</v>
      </c>
      <c r="B148">
        <v>0</v>
      </c>
      <c r="C148">
        <f t="shared" si="34"/>
        <v>3</v>
      </c>
      <c r="D148">
        <f t="shared" si="42"/>
        <v>1505056.690859</v>
      </c>
      <c r="E148">
        <f t="shared" si="35"/>
        <v>100000</v>
      </c>
      <c r="F148">
        <f t="shared" si="36"/>
        <v>0</v>
      </c>
      <c r="G148">
        <f t="shared" si="37"/>
        <v>14050.566908590001</v>
      </c>
      <c r="H148">
        <f t="shared" si="38"/>
        <v>1391006.1239504099</v>
      </c>
      <c r="I148">
        <f t="shared" si="39"/>
        <v>0</v>
      </c>
      <c r="J148">
        <f t="shared" si="40"/>
        <v>0</v>
      </c>
      <c r="K148">
        <f t="shared" si="41"/>
        <v>1391006.1239504099</v>
      </c>
    </row>
    <row r="149" spans="1:11" x14ac:dyDescent="0.25">
      <c r="A149" s="1">
        <v>41907</v>
      </c>
      <c r="B149">
        <v>1</v>
      </c>
      <c r="C149">
        <f t="shared" si="34"/>
        <v>4</v>
      </c>
      <c r="D149">
        <f t="shared" si="42"/>
        <v>1391006.1239504099</v>
      </c>
      <c r="E149">
        <f t="shared" si="35"/>
        <v>0</v>
      </c>
      <c r="F149">
        <f t="shared" si="36"/>
        <v>41730.183718512293</v>
      </c>
      <c r="G149">
        <f t="shared" si="37"/>
        <v>0</v>
      </c>
      <c r="H149">
        <f t="shared" si="38"/>
        <v>1432736.3076689222</v>
      </c>
      <c r="I149">
        <f t="shared" si="39"/>
        <v>0</v>
      </c>
      <c r="J149">
        <f t="shared" si="40"/>
        <v>0</v>
      </c>
      <c r="K149">
        <f t="shared" si="41"/>
        <v>1432736.3076689222</v>
      </c>
    </row>
    <row r="150" spans="1:11" x14ac:dyDescent="0.25">
      <c r="A150" s="1">
        <v>41908</v>
      </c>
      <c r="B150">
        <v>0</v>
      </c>
      <c r="C150">
        <f t="shared" si="34"/>
        <v>5</v>
      </c>
      <c r="D150">
        <f t="shared" si="42"/>
        <v>1432736.3076689222</v>
      </c>
      <c r="E150">
        <f t="shared" si="35"/>
        <v>100000</v>
      </c>
      <c r="F150">
        <f t="shared" si="36"/>
        <v>0</v>
      </c>
      <c r="G150">
        <f t="shared" si="37"/>
        <v>13327.363076689222</v>
      </c>
      <c r="H150">
        <f t="shared" si="38"/>
        <v>1319408.944592233</v>
      </c>
      <c r="I150">
        <f t="shared" si="39"/>
        <v>0</v>
      </c>
      <c r="J150">
        <f t="shared" si="40"/>
        <v>0</v>
      </c>
      <c r="K150">
        <f t="shared" si="41"/>
        <v>1319408.944592233</v>
      </c>
    </row>
    <row r="151" spans="1:11" x14ac:dyDescent="0.25">
      <c r="A151" s="1">
        <v>41909</v>
      </c>
      <c r="B151">
        <v>0</v>
      </c>
      <c r="C151">
        <f t="shared" si="34"/>
        <v>6</v>
      </c>
      <c r="D151">
        <f t="shared" si="42"/>
        <v>1319408.944592233</v>
      </c>
      <c r="E151">
        <f t="shared" si="35"/>
        <v>100000</v>
      </c>
      <c r="F151">
        <f t="shared" si="36"/>
        <v>0</v>
      </c>
      <c r="G151">
        <f t="shared" si="37"/>
        <v>12194.089445922331</v>
      </c>
      <c r="H151">
        <f t="shared" si="38"/>
        <v>1207214.8551463108</v>
      </c>
      <c r="I151">
        <f t="shared" si="39"/>
        <v>0</v>
      </c>
      <c r="J151">
        <f t="shared" si="40"/>
        <v>500000</v>
      </c>
      <c r="K151">
        <f t="shared" si="41"/>
        <v>1707214.8551463108</v>
      </c>
    </row>
    <row r="152" spans="1:11" x14ac:dyDescent="0.25">
      <c r="A152" s="1">
        <v>41910</v>
      </c>
      <c r="B152">
        <v>0</v>
      </c>
      <c r="C152">
        <f t="shared" si="34"/>
        <v>7</v>
      </c>
      <c r="D152">
        <f t="shared" si="42"/>
        <v>1707214.8551463108</v>
      </c>
      <c r="E152">
        <f t="shared" si="35"/>
        <v>100000</v>
      </c>
      <c r="F152">
        <f t="shared" si="36"/>
        <v>0</v>
      </c>
      <c r="G152">
        <f t="shared" si="37"/>
        <v>16072.148551463108</v>
      </c>
      <c r="H152">
        <f t="shared" si="38"/>
        <v>1591142.7065948476</v>
      </c>
      <c r="I152">
        <f t="shared" si="39"/>
        <v>0</v>
      </c>
      <c r="J152">
        <f t="shared" si="40"/>
        <v>0</v>
      </c>
      <c r="K152">
        <f t="shared" si="41"/>
        <v>1591142.7065948476</v>
      </c>
    </row>
    <row r="153" spans="1:11" x14ac:dyDescent="0.25">
      <c r="A153" s="1">
        <v>41911</v>
      </c>
      <c r="B153">
        <v>1</v>
      </c>
      <c r="C153">
        <f t="shared" si="34"/>
        <v>1</v>
      </c>
      <c r="D153">
        <f t="shared" si="42"/>
        <v>1591142.7065948476</v>
      </c>
      <c r="E153">
        <f t="shared" si="35"/>
        <v>0</v>
      </c>
      <c r="F153">
        <f t="shared" si="36"/>
        <v>47734.281197845427</v>
      </c>
      <c r="G153">
        <f t="shared" si="37"/>
        <v>0</v>
      </c>
      <c r="H153">
        <f t="shared" si="38"/>
        <v>1638876.9877926931</v>
      </c>
      <c r="I153">
        <f t="shared" si="39"/>
        <v>0</v>
      </c>
      <c r="J153">
        <f t="shared" si="40"/>
        <v>0</v>
      </c>
      <c r="K153">
        <f t="shared" si="41"/>
        <v>1638876.9877926931</v>
      </c>
    </row>
    <row r="154" spans="1:11" x14ac:dyDescent="0.25">
      <c r="A154" s="1">
        <v>41912</v>
      </c>
      <c r="B154">
        <v>1</v>
      </c>
      <c r="C154">
        <f t="shared" si="34"/>
        <v>2</v>
      </c>
      <c r="D154">
        <f t="shared" si="42"/>
        <v>1638876.9877926931</v>
      </c>
      <c r="E154">
        <f t="shared" si="35"/>
        <v>0</v>
      </c>
      <c r="F154">
        <f t="shared" si="36"/>
        <v>49166.309633780787</v>
      </c>
      <c r="G154">
        <f t="shared" si="37"/>
        <v>0</v>
      </c>
      <c r="H154">
        <f t="shared" si="38"/>
        <v>1688043.2974264738</v>
      </c>
      <c r="I154">
        <f t="shared" si="39"/>
        <v>0</v>
      </c>
      <c r="J154">
        <f t="shared" si="40"/>
        <v>0</v>
      </c>
      <c r="K154">
        <f t="shared" si="41"/>
        <v>1688043.2974264738</v>
      </c>
    </row>
  </sheetData>
  <conditionalFormatting sqref="C1:C1048576">
    <cfRule type="cellIs" dxfId="14" priority="2" operator="equal">
      <formula>6</formula>
    </cfRule>
  </conditionalFormatting>
  <conditionalFormatting sqref="D1:D1048576">
    <cfRule type="cellIs" dxfId="13" priority="1" operator="equal">
      <formula>1901969.129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6B9BA-3AD8-45A4-BE31-32954B7A7046}">
  <dimension ref="A1:P154"/>
  <sheetViews>
    <sheetView topLeftCell="D1" workbookViewId="0">
      <selection activeCell="O8" sqref="O8"/>
    </sheetView>
  </sheetViews>
  <sheetFormatPr defaultRowHeight="15" x14ac:dyDescent="0.25"/>
  <cols>
    <col min="1" max="1" width="10.7109375" bestFit="1" customWidth="1"/>
    <col min="3" max="3" width="16.42578125" bestFit="1" customWidth="1"/>
    <col min="4" max="4" width="22.5703125" bestFit="1" customWidth="1"/>
    <col min="5" max="5" width="22.5703125" customWidth="1"/>
    <col min="6" max="6" width="11.7109375" bestFit="1" customWidth="1"/>
    <col min="7" max="7" width="14.5703125" bestFit="1" customWidth="1"/>
    <col min="8" max="8" width="20.5703125" bestFit="1" customWidth="1"/>
    <col min="9" max="9" width="20.5703125" customWidth="1"/>
    <col min="10" max="10" width="12.140625" bestFit="1" customWidth="1"/>
    <col min="11" max="11" width="17.140625" bestFit="1" customWidth="1"/>
    <col min="14" max="14" width="17.7109375" bestFit="1" customWidth="1"/>
    <col min="15" max="15" width="18.42578125" bestFit="1" customWidth="1"/>
    <col min="16" max="16" width="16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L1" t="s">
        <v>14</v>
      </c>
      <c r="N1" s="5" t="s">
        <v>14</v>
      </c>
      <c r="O1" s="6">
        <v>5</v>
      </c>
    </row>
    <row r="2" spans="1:16" x14ac:dyDescent="0.25">
      <c r="A2" s="1">
        <v>41760</v>
      </c>
      <c r="B2">
        <v>0</v>
      </c>
      <c r="C2">
        <f>WEEKDAY(A2,2)</f>
        <v>4</v>
      </c>
      <c r="D2">
        <v>2500000</v>
      </c>
      <c r="E2">
        <f t="shared" ref="E2:E65" si="0">IF(B2=0,100000,0)</f>
        <v>100000</v>
      </c>
      <c r="F2">
        <f t="shared" ref="F2:F65" si="1">IF(B2=1,0.03*D2,0)</f>
        <v>0</v>
      </c>
      <c r="G2">
        <f>IF(B2=0,(D2-E2)*0.01,0)</f>
        <v>24000</v>
      </c>
      <c r="H2">
        <f t="shared" ref="H2:H65" si="2">IF(D2-E2+F2-G2&gt;2500000,2500000,D2-E2+F2-G2)</f>
        <v>2376000</v>
      </c>
      <c r="I2">
        <f t="shared" ref="I2:I65" si="3">IF(D2-E2+F2-G2&gt;2500000,(D2-E2+F2-G2)-2500000,0)</f>
        <v>0</v>
      </c>
      <c r="J2">
        <f t="shared" ref="J2:J65" si="4">IF(C2=6,IF(H2&lt;=2000000,500000,2500000-H2),0)</f>
        <v>0</v>
      </c>
      <c r="K2">
        <f t="shared" ref="K2:K65" si="5">H2+J2</f>
        <v>2376000</v>
      </c>
      <c r="L2" s="4">
        <f t="shared" ref="L2:L33" si="6">MONTH(A2)</f>
        <v>5</v>
      </c>
      <c r="N2" s="5" t="s">
        <v>2</v>
      </c>
      <c r="O2" s="6">
        <v>6</v>
      </c>
    </row>
    <row r="3" spans="1:16" x14ac:dyDescent="0.25">
      <c r="A3" s="1">
        <v>41761</v>
      </c>
      <c r="B3">
        <v>1</v>
      </c>
      <c r="C3">
        <f t="shared" ref="C3:C66" si="7">WEEKDAY(A3,2)</f>
        <v>5</v>
      </c>
      <c r="D3">
        <f>K2</f>
        <v>2376000</v>
      </c>
      <c r="E3">
        <f t="shared" si="0"/>
        <v>0</v>
      </c>
      <c r="F3">
        <f t="shared" si="1"/>
        <v>71280</v>
      </c>
      <c r="G3">
        <f t="shared" ref="G3:G66" si="8">IF(B3=0,(D3-E3)*0.01,0)</f>
        <v>0</v>
      </c>
      <c r="H3">
        <f t="shared" si="2"/>
        <v>2447280</v>
      </c>
      <c r="I3">
        <f t="shared" si="3"/>
        <v>0</v>
      </c>
      <c r="J3">
        <f t="shared" si="4"/>
        <v>0</v>
      </c>
      <c r="K3">
        <f t="shared" si="5"/>
        <v>2447280</v>
      </c>
      <c r="L3" s="4">
        <f t="shared" si="6"/>
        <v>5</v>
      </c>
    </row>
    <row r="4" spans="1:16" x14ac:dyDescent="0.25">
      <c r="A4" s="1">
        <v>41762</v>
      </c>
      <c r="B4">
        <v>0</v>
      </c>
      <c r="C4">
        <f t="shared" si="7"/>
        <v>6</v>
      </c>
      <c r="D4">
        <f t="shared" ref="D4:D67" si="9">K3</f>
        <v>2447280</v>
      </c>
      <c r="E4">
        <f t="shared" si="0"/>
        <v>100000</v>
      </c>
      <c r="F4">
        <f t="shared" si="1"/>
        <v>0</v>
      </c>
      <c r="G4">
        <f t="shared" si="8"/>
        <v>23472.799999999999</v>
      </c>
      <c r="H4">
        <f t="shared" si="2"/>
        <v>2323807.2000000002</v>
      </c>
      <c r="I4">
        <f t="shared" si="3"/>
        <v>0</v>
      </c>
      <c r="J4">
        <f t="shared" si="4"/>
        <v>176192.79999999981</v>
      </c>
      <c r="K4">
        <f t="shared" si="5"/>
        <v>2500000</v>
      </c>
      <c r="L4" s="4">
        <f t="shared" si="6"/>
        <v>5</v>
      </c>
      <c r="N4" s="5" t="s">
        <v>15</v>
      </c>
      <c r="O4" t="s">
        <v>23</v>
      </c>
      <c r="P4" t="s">
        <v>24</v>
      </c>
    </row>
    <row r="5" spans="1:16" x14ac:dyDescent="0.25">
      <c r="A5" s="1">
        <v>41763</v>
      </c>
      <c r="B5">
        <v>0</v>
      </c>
      <c r="C5">
        <f t="shared" si="7"/>
        <v>7</v>
      </c>
      <c r="D5">
        <f t="shared" si="9"/>
        <v>2500000</v>
      </c>
      <c r="E5">
        <f t="shared" si="0"/>
        <v>100000</v>
      </c>
      <c r="F5">
        <f t="shared" si="1"/>
        <v>0</v>
      </c>
      <c r="G5">
        <f t="shared" si="8"/>
        <v>24000</v>
      </c>
      <c r="H5">
        <f t="shared" si="2"/>
        <v>2376000</v>
      </c>
      <c r="I5">
        <f t="shared" si="3"/>
        <v>0</v>
      </c>
      <c r="J5">
        <f t="shared" si="4"/>
        <v>0</v>
      </c>
      <c r="K5">
        <f t="shared" si="5"/>
        <v>2376000</v>
      </c>
      <c r="L5" s="4">
        <f t="shared" si="6"/>
        <v>5</v>
      </c>
      <c r="N5" s="6" t="s">
        <v>17</v>
      </c>
      <c r="O5" s="4">
        <v>75000</v>
      </c>
      <c r="P5" s="8">
        <v>1139848.3680883995</v>
      </c>
    </row>
    <row r="6" spans="1:16" x14ac:dyDescent="0.25">
      <c r="A6" s="1">
        <v>41764</v>
      </c>
      <c r="B6">
        <v>0</v>
      </c>
      <c r="C6">
        <f t="shared" si="7"/>
        <v>1</v>
      </c>
      <c r="D6">
        <f t="shared" si="9"/>
        <v>2376000</v>
      </c>
      <c r="E6">
        <f t="shared" si="0"/>
        <v>100000</v>
      </c>
      <c r="F6">
        <f t="shared" si="1"/>
        <v>0</v>
      </c>
      <c r="G6">
        <f t="shared" si="8"/>
        <v>22760</v>
      </c>
      <c r="H6">
        <f t="shared" si="2"/>
        <v>2253240</v>
      </c>
      <c r="I6">
        <f t="shared" si="3"/>
        <v>0</v>
      </c>
      <c r="J6">
        <f t="shared" si="4"/>
        <v>0</v>
      </c>
      <c r="K6">
        <f t="shared" si="5"/>
        <v>2253240</v>
      </c>
      <c r="L6" s="4">
        <f t="shared" si="6"/>
        <v>5</v>
      </c>
      <c r="N6" s="7" t="s">
        <v>18</v>
      </c>
      <c r="O6" s="4">
        <v>0</v>
      </c>
      <c r="P6" s="8">
        <v>176192.79999999981</v>
      </c>
    </row>
    <row r="7" spans="1:16" x14ac:dyDescent="0.25">
      <c r="A7" s="1">
        <v>41765</v>
      </c>
      <c r="B7">
        <v>1</v>
      </c>
      <c r="C7">
        <f t="shared" si="7"/>
        <v>2</v>
      </c>
      <c r="D7">
        <f t="shared" si="9"/>
        <v>2253240</v>
      </c>
      <c r="E7">
        <f t="shared" si="0"/>
        <v>0</v>
      </c>
      <c r="F7">
        <f t="shared" si="1"/>
        <v>67597.2</v>
      </c>
      <c r="G7">
        <f t="shared" si="8"/>
        <v>0</v>
      </c>
      <c r="H7">
        <f t="shared" si="2"/>
        <v>2320837.2000000002</v>
      </c>
      <c r="I7">
        <f t="shared" si="3"/>
        <v>0</v>
      </c>
      <c r="J7">
        <f t="shared" si="4"/>
        <v>0</v>
      </c>
      <c r="K7">
        <f t="shared" si="5"/>
        <v>2320837.2000000002</v>
      </c>
      <c r="L7" s="4">
        <f t="shared" si="6"/>
        <v>5</v>
      </c>
      <c r="N7" s="7" t="s">
        <v>19</v>
      </c>
      <c r="O7" s="4">
        <v>75000</v>
      </c>
      <c r="P7" s="8">
        <v>0</v>
      </c>
    </row>
    <row r="8" spans="1:16" x14ac:dyDescent="0.25">
      <c r="A8" s="1">
        <v>41766</v>
      </c>
      <c r="B8">
        <v>1</v>
      </c>
      <c r="C8">
        <f t="shared" si="7"/>
        <v>3</v>
      </c>
      <c r="D8">
        <f t="shared" si="9"/>
        <v>2320837.2000000002</v>
      </c>
      <c r="E8">
        <f t="shared" si="0"/>
        <v>0</v>
      </c>
      <c r="F8">
        <f t="shared" si="1"/>
        <v>69625.116000000009</v>
      </c>
      <c r="G8">
        <f t="shared" si="8"/>
        <v>0</v>
      </c>
      <c r="H8">
        <f t="shared" si="2"/>
        <v>2390462.3160000001</v>
      </c>
      <c r="I8">
        <f t="shared" si="3"/>
        <v>0</v>
      </c>
      <c r="J8">
        <f t="shared" si="4"/>
        <v>0</v>
      </c>
      <c r="K8">
        <f t="shared" si="5"/>
        <v>2390462.3160000001</v>
      </c>
      <c r="L8" s="4">
        <f t="shared" si="6"/>
        <v>5</v>
      </c>
      <c r="N8" s="7" t="s">
        <v>20</v>
      </c>
      <c r="O8" s="4">
        <v>0</v>
      </c>
      <c r="P8" s="8">
        <v>109537.68399999989</v>
      </c>
    </row>
    <row r="9" spans="1:16" x14ac:dyDescent="0.25">
      <c r="A9" s="1">
        <v>41767</v>
      </c>
      <c r="B9">
        <v>1</v>
      </c>
      <c r="C9">
        <f t="shared" si="7"/>
        <v>4</v>
      </c>
      <c r="D9">
        <f t="shared" si="9"/>
        <v>2390462.3160000001</v>
      </c>
      <c r="E9">
        <f t="shared" si="0"/>
        <v>0</v>
      </c>
      <c r="F9">
        <f t="shared" si="1"/>
        <v>71713.869479999994</v>
      </c>
      <c r="G9">
        <f t="shared" si="8"/>
        <v>0</v>
      </c>
      <c r="H9">
        <f t="shared" si="2"/>
        <v>2462176.18548</v>
      </c>
      <c r="I9">
        <f t="shared" si="3"/>
        <v>0</v>
      </c>
      <c r="J9">
        <f t="shared" si="4"/>
        <v>0</v>
      </c>
      <c r="K9">
        <f t="shared" si="5"/>
        <v>2462176.18548</v>
      </c>
      <c r="L9" s="4">
        <f t="shared" si="6"/>
        <v>5</v>
      </c>
      <c r="N9" s="7" t="s">
        <v>21</v>
      </c>
      <c r="O9" s="4">
        <v>0</v>
      </c>
      <c r="P9" s="8">
        <v>354117.88408839982</v>
      </c>
    </row>
    <row r="10" spans="1:16" x14ac:dyDescent="0.25">
      <c r="A10" s="1">
        <v>41768</v>
      </c>
      <c r="B10">
        <v>1</v>
      </c>
      <c r="C10">
        <f t="shared" si="7"/>
        <v>5</v>
      </c>
      <c r="D10">
        <f t="shared" si="9"/>
        <v>2462176.18548</v>
      </c>
      <c r="E10">
        <f t="shared" si="0"/>
        <v>0</v>
      </c>
      <c r="F10">
        <f t="shared" si="1"/>
        <v>73865.285564399994</v>
      </c>
      <c r="G10">
        <f t="shared" si="8"/>
        <v>0</v>
      </c>
      <c r="H10">
        <f t="shared" si="2"/>
        <v>2500000</v>
      </c>
      <c r="I10">
        <f t="shared" si="3"/>
        <v>36041.471044399776</v>
      </c>
      <c r="J10">
        <f t="shared" si="4"/>
        <v>0</v>
      </c>
      <c r="K10">
        <f t="shared" si="5"/>
        <v>2500000</v>
      </c>
      <c r="L10" s="4">
        <f t="shared" si="6"/>
        <v>5</v>
      </c>
      <c r="N10" s="7" t="s">
        <v>22</v>
      </c>
      <c r="O10" s="4">
        <v>0</v>
      </c>
      <c r="P10" s="8">
        <v>500000</v>
      </c>
    </row>
    <row r="11" spans="1:16" x14ac:dyDescent="0.25">
      <c r="A11" s="1">
        <v>41769</v>
      </c>
      <c r="B11">
        <v>1</v>
      </c>
      <c r="C11">
        <f t="shared" si="7"/>
        <v>6</v>
      </c>
      <c r="D11">
        <f t="shared" si="9"/>
        <v>2500000</v>
      </c>
      <c r="E11">
        <f t="shared" si="0"/>
        <v>0</v>
      </c>
      <c r="F11">
        <f t="shared" si="1"/>
        <v>75000</v>
      </c>
      <c r="G11">
        <f t="shared" si="8"/>
        <v>0</v>
      </c>
      <c r="H11">
        <f t="shared" si="2"/>
        <v>2500000</v>
      </c>
      <c r="I11">
        <f t="shared" si="3"/>
        <v>75000</v>
      </c>
      <c r="J11">
        <f t="shared" si="4"/>
        <v>0</v>
      </c>
      <c r="K11">
        <f t="shared" si="5"/>
        <v>2500000</v>
      </c>
      <c r="L11" s="4">
        <f t="shared" si="6"/>
        <v>5</v>
      </c>
      <c r="N11" s="6" t="s">
        <v>16</v>
      </c>
      <c r="O11" s="4">
        <v>75000</v>
      </c>
      <c r="P11" s="8">
        <v>1139848.3680883995</v>
      </c>
    </row>
    <row r="12" spans="1:16" x14ac:dyDescent="0.25">
      <c r="A12" s="1">
        <v>41770</v>
      </c>
      <c r="B12">
        <v>1</v>
      </c>
      <c r="C12">
        <f t="shared" si="7"/>
        <v>7</v>
      </c>
      <c r="D12">
        <f t="shared" si="9"/>
        <v>2500000</v>
      </c>
      <c r="E12">
        <f t="shared" si="0"/>
        <v>0</v>
      </c>
      <c r="F12">
        <f t="shared" si="1"/>
        <v>75000</v>
      </c>
      <c r="G12">
        <f t="shared" si="8"/>
        <v>0</v>
      </c>
      <c r="H12">
        <f t="shared" si="2"/>
        <v>2500000</v>
      </c>
      <c r="I12">
        <f t="shared" si="3"/>
        <v>75000</v>
      </c>
      <c r="J12">
        <f t="shared" si="4"/>
        <v>0</v>
      </c>
      <c r="K12">
        <f t="shared" si="5"/>
        <v>2500000</v>
      </c>
      <c r="L12" s="4">
        <f t="shared" si="6"/>
        <v>5</v>
      </c>
    </row>
    <row r="13" spans="1:16" x14ac:dyDescent="0.25">
      <c r="A13" s="1">
        <v>41771</v>
      </c>
      <c r="B13">
        <v>1</v>
      </c>
      <c r="C13">
        <f t="shared" si="7"/>
        <v>1</v>
      </c>
      <c r="D13">
        <f t="shared" si="9"/>
        <v>2500000</v>
      </c>
      <c r="E13">
        <f t="shared" si="0"/>
        <v>0</v>
      </c>
      <c r="F13">
        <f t="shared" si="1"/>
        <v>75000</v>
      </c>
      <c r="G13">
        <f t="shared" si="8"/>
        <v>0</v>
      </c>
      <c r="H13">
        <f t="shared" si="2"/>
        <v>2500000</v>
      </c>
      <c r="I13">
        <f t="shared" si="3"/>
        <v>75000</v>
      </c>
      <c r="J13">
        <f t="shared" si="4"/>
        <v>0</v>
      </c>
      <c r="K13">
        <f t="shared" si="5"/>
        <v>2500000</v>
      </c>
      <c r="L13" s="4">
        <f t="shared" si="6"/>
        <v>5</v>
      </c>
    </row>
    <row r="14" spans="1:16" x14ac:dyDescent="0.25">
      <c r="A14" s="1">
        <v>41772</v>
      </c>
      <c r="B14">
        <v>1</v>
      </c>
      <c r="C14">
        <f t="shared" si="7"/>
        <v>2</v>
      </c>
      <c r="D14">
        <f t="shared" si="9"/>
        <v>2500000</v>
      </c>
      <c r="E14">
        <f t="shared" si="0"/>
        <v>0</v>
      </c>
      <c r="F14">
        <f t="shared" si="1"/>
        <v>75000</v>
      </c>
      <c r="G14">
        <f t="shared" si="8"/>
        <v>0</v>
      </c>
      <c r="H14">
        <f t="shared" si="2"/>
        <v>2500000</v>
      </c>
      <c r="I14">
        <f t="shared" si="3"/>
        <v>75000</v>
      </c>
      <c r="J14">
        <f t="shared" si="4"/>
        <v>0</v>
      </c>
      <c r="K14">
        <f t="shared" si="5"/>
        <v>2500000</v>
      </c>
      <c r="L14" s="4">
        <f t="shared" si="6"/>
        <v>5</v>
      </c>
    </row>
    <row r="15" spans="1:16" x14ac:dyDescent="0.25">
      <c r="A15" s="1">
        <v>41773</v>
      </c>
      <c r="B15">
        <v>0</v>
      </c>
      <c r="C15">
        <f t="shared" si="7"/>
        <v>3</v>
      </c>
      <c r="D15">
        <f t="shared" si="9"/>
        <v>2500000</v>
      </c>
      <c r="E15">
        <f t="shared" si="0"/>
        <v>100000</v>
      </c>
      <c r="F15">
        <f t="shared" si="1"/>
        <v>0</v>
      </c>
      <c r="G15">
        <f t="shared" si="8"/>
        <v>24000</v>
      </c>
      <c r="H15">
        <f t="shared" si="2"/>
        <v>2376000</v>
      </c>
      <c r="I15">
        <f t="shared" si="3"/>
        <v>0</v>
      </c>
      <c r="J15">
        <f t="shared" si="4"/>
        <v>0</v>
      </c>
      <c r="K15">
        <f t="shared" si="5"/>
        <v>2376000</v>
      </c>
      <c r="L15" s="4">
        <f t="shared" si="6"/>
        <v>5</v>
      </c>
    </row>
    <row r="16" spans="1:16" x14ac:dyDescent="0.25">
      <c r="A16" s="1">
        <v>41774</v>
      </c>
      <c r="B16">
        <v>0</v>
      </c>
      <c r="C16">
        <f t="shared" si="7"/>
        <v>4</v>
      </c>
      <c r="D16">
        <f t="shared" si="9"/>
        <v>2376000</v>
      </c>
      <c r="E16">
        <f t="shared" si="0"/>
        <v>100000</v>
      </c>
      <c r="F16">
        <f t="shared" si="1"/>
        <v>0</v>
      </c>
      <c r="G16">
        <f t="shared" si="8"/>
        <v>22760</v>
      </c>
      <c r="H16">
        <f t="shared" si="2"/>
        <v>2253240</v>
      </c>
      <c r="I16">
        <f t="shared" si="3"/>
        <v>0</v>
      </c>
      <c r="J16">
        <f t="shared" si="4"/>
        <v>0</v>
      </c>
      <c r="K16">
        <f t="shared" si="5"/>
        <v>2253240</v>
      </c>
      <c r="L16" s="4">
        <f t="shared" si="6"/>
        <v>5</v>
      </c>
    </row>
    <row r="17" spans="1:12" x14ac:dyDescent="0.25">
      <c r="A17" s="1">
        <v>41775</v>
      </c>
      <c r="B17">
        <v>1</v>
      </c>
      <c r="C17">
        <f t="shared" si="7"/>
        <v>5</v>
      </c>
      <c r="D17">
        <f t="shared" si="9"/>
        <v>2253240</v>
      </c>
      <c r="E17">
        <f t="shared" si="0"/>
        <v>0</v>
      </c>
      <c r="F17">
        <f t="shared" si="1"/>
        <v>67597.2</v>
      </c>
      <c r="G17">
        <f t="shared" si="8"/>
        <v>0</v>
      </c>
      <c r="H17">
        <f t="shared" si="2"/>
        <v>2320837.2000000002</v>
      </c>
      <c r="I17">
        <f t="shared" si="3"/>
        <v>0</v>
      </c>
      <c r="J17">
        <f t="shared" si="4"/>
        <v>0</v>
      </c>
      <c r="K17">
        <f t="shared" si="5"/>
        <v>2320837.2000000002</v>
      </c>
      <c r="L17" s="4">
        <f t="shared" si="6"/>
        <v>5</v>
      </c>
    </row>
    <row r="18" spans="1:12" x14ac:dyDescent="0.25">
      <c r="A18" s="1">
        <v>41776</v>
      </c>
      <c r="B18">
        <v>1</v>
      </c>
      <c r="C18">
        <f t="shared" si="7"/>
        <v>6</v>
      </c>
      <c r="D18">
        <f t="shared" si="9"/>
        <v>2320837.2000000002</v>
      </c>
      <c r="E18">
        <f t="shared" si="0"/>
        <v>0</v>
      </c>
      <c r="F18">
        <f t="shared" si="1"/>
        <v>69625.116000000009</v>
      </c>
      <c r="G18">
        <f t="shared" si="8"/>
        <v>0</v>
      </c>
      <c r="H18">
        <f t="shared" si="2"/>
        <v>2390462.3160000001</v>
      </c>
      <c r="I18">
        <f t="shared" si="3"/>
        <v>0</v>
      </c>
      <c r="J18">
        <f t="shared" si="4"/>
        <v>109537.68399999989</v>
      </c>
      <c r="K18">
        <f t="shared" si="5"/>
        <v>2500000</v>
      </c>
      <c r="L18" s="4">
        <f t="shared" si="6"/>
        <v>5</v>
      </c>
    </row>
    <row r="19" spans="1:12" x14ac:dyDescent="0.25">
      <c r="A19" s="1">
        <v>41777</v>
      </c>
      <c r="B19">
        <v>1</v>
      </c>
      <c r="C19">
        <f t="shared" si="7"/>
        <v>7</v>
      </c>
      <c r="D19">
        <f t="shared" si="9"/>
        <v>2500000</v>
      </c>
      <c r="E19">
        <f t="shared" si="0"/>
        <v>0</v>
      </c>
      <c r="F19">
        <f t="shared" si="1"/>
        <v>75000</v>
      </c>
      <c r="G19">
        <f t="shared" si="8"/>
        <v>0</v>
      </c>
      <c r="H19">
        <f t="shared" si="2"/>
        <v>2500000</v>
      </c>
      <c r="I19">
        <f t="shared" si="3"/>
        <v>75000</v>
      </c>
      <c r="J19">
        <f t="shared" si="4"/>
        <v>0</v>
      </c>
      <c r="K19">
        <f t="shared" si="5"/>
        <v>2500000</v>
      </c>
      <c r="L19" s="4">
        <f t="shared" si="6"/>
        <v>5</v>
      </c>
    </row>
    <row r="20" spans="1:12" x14ac:dyDescent="0.25">
      <c r="A20" s="1">
        <v>41778</v>
      </c>
      <c r="B20">
        <v>0</v>
      </c>
      <c r="C20">
        <f t="shared" si="7"/>
        <v>1</v>
      </c>
      <c r="D20">
        <f t="shared" si="9"/>
        <v>2500000</v>
      </c>
      <c r="E20">
        <f t="shared" si="0"/>
        <v>100000</v>
      </c>
      <c r="F20">
        <f t="shared" si="1"/>
        <v>0</v>
      </c>
      <c r="G20">
        <f t="shared" si="8"/>
        <v>24000</v>
      </c>
      <c r="H20">
        <f t="shared" si="2"/>
        <v>2376000</v>
      </c>
      <c r="I20">
        <f t="shared" si="3"/>
        <v>0</v>
      </c>
      <c r="J20">
        <f t="shared" si="4"/>
        <v>0</v>
      </c>
      <c r="K20">
        <f t="shared" si="5"/>
        <v>2376000</v>
      </c>
      <c r="L20" s="4">
        <f t="shared" si="6"/>
        <v>5</v>
      </c>
    </row>
    <row r="21" spans="1:12" x14ac:dyDescent="0.25">
      <c r="A21" s="1">
        <v>41779</v>
      </c>
      <c r="B21">
        <v>0</v>
      </c>
      <c r="C21">
        <f t="shared" si="7"/>
        <v>2</v>
      </c>
      <c r="D21">
        <f t="shared" si="9"/>
        <v>2376000</v>
      </c>
      <c r="E21">
        <f t="shared" si="0"/>
        <v>100000</v>
      </c>
      <c r="F21">
        <f t="shared" si="1"/>
        <v>0</v>
      </c>
      <c r="G21">
        <f t="shared" si="8"/>
        <v>22760</v>
      </c>
      <c r="H21">
        <f t="shared" si="2"/>
        <v>2253240</v>
      </c>
      <c r="I21">
        <f t="shared" si="3"/>
        <v>0</v>
      </c>
      <c r="J21">
        <f t="shared" si="4"/>
        <v>0</v>
      </c>
      <c r="K21">
        <f t="shared" si="5"/>
        <v>2253240</v>
      </c>
      <c r="L21" s="4">
        <f t="shared" si="6"/>
        <v>5</v>
      </c>
    </row>
    <row r="22" spans="1:12" x14ac:dyDescent="0.25">
      <c r="A22" s="1">
        <v>41780</v>
      </c>
      <c r="B22">
        <v>1</v>
      </c>
      <c r="C22">
        <f t="shared" si="7"/>
        <v>3</v>
      </c>
      <c r="D22">
        <f t="shared" si="9"/>
        <v>2253240</v>
      </c>
      <c r="E22">
        <f t="shared" si="0"/>
        <v>0</v>
      </c>
      <c r="F22">
        <f t="shared" si="1"/>
        <v>67597.2</v>
      </c>
      <c r="G22">
        <f t="shared" si="8"/>
        <v>0</v>
      </c>
      <c r="H22">
        <f t="shared" si="2"/>
        <v>2320837.2000000002</v>
      </c>
      <c r="I22">
        <f t="shared" si="3"/>
        <v>0</v>
      </c>
      <c r="J22">
        <f t="shared" si="4"/>
        <v>0</v>
      </c>
      <c r="K22">
        <f t="shared" si="5"/>
        <v>2320837.2000000002</v>
      </c>
      <c r="L22" s="4">
        <f t="shared" si="6"/>
        <v>5</v>
      </c>
    </row>
    <row r="23" spans="1:12" x14ac:dyDescent="0.25">
      <c r="A23" s="1">
        <v>41781</v>
      </c>
      <c r="B23">
        <v>1</v>
      </c>
      <c r="C23">
        <f t="shared" si="7"/>
        <v>4</v>
      </c>
      <c r="D23">
        <f t="shared" si="9"/>
        <v>2320837.2000000002</v>
      </c>
      <c r="E23">
        <f t="shared" si="0"/>
        <v>0</v>
      </c>
      <c r="F23">
        <f t="shared" si="1"/>
        <v>69625.116000000009</v>
      </c>
      <c r="G23">
        <f t="shared" si="8"/>
        <v>0</v>
      </c>
      <c r="H23">
        <f t="shared" si="2"/>
        <v>2390462.3160000001</v>
      </c>
      <c r="I23">
        <f t="shared" si="3"/>
        <v>0</v>
      </c>
      <c r="J23">
        <f t="shared" si="4"/>
        <v>0</v>
      </c>
      <c r="K23">
        <f t="shared" si="5"/>
        <v>2390462.3160000001</v>
      </c>
      <c r="L23" s="4">
        <f t="shared" si="6"/>
        <v>5</v>
      </c>
    </row>
    <row r="24" spans="1:12" x14ac:dyDescent="0.25">
      <c r="A24" s="1">
        <v>41782</v>
      </c>
      <c r="B24">
        <v>0</v>
      </c>
      <c r="C24">
        <f t="shared" si="7"/>
        <v>5</v>
      </c>
      <c r="D24">
        <f t="shared" si="9"/>
        <v>2390462.3160000001</v>
      </c>
      <c r="E24">
        <f t="shared" si="0"/>
        <v>100000</v>
      </c>
      <c r="F24">
        <f t="shared" si="1"/>
        <v>0</v>
      </c>
      <c r="G24">
        <f t="shared" si="8"/>
        <v>22904.623160000003</v>
      </c>
      <c r="H24">
        <f t="shared" si="2"/>
        <v>2267557.6928400001</v>
      </c>
      <c r="I24">
        <f t="shared" si="3"/>
        <v>0</v>
      </c>
      <c r="J24">
        <f t="shared" si="4"/>
        <v>0</v>
      </c>
      <c r="K24">
        <f t="shared" si="5"/>
        <v>2267557.6928400001</v>
      </c>
      <c r="L24" s="4">
        <f t="shared" si="6"/>
        <v>5</v>
      </c>
    </row>
    <row r="25" spans="1:12" x14ac:dyDescent="0.25">
      <c r="A25" s="1">
        <v>41783</v>
      </c>
      <c r="B25">
        <v>0</v>
      </c>
      <c r="C25">
        <f t="shared" si="7"/>
        <v>6</v>
      </c>
      <c r="D25">
        <f t="shared" si="9"/>
        <v>2267557.6928400001</v>
      </c>
      <c r="E25">
        <f t="shared" si="0"/>
        <v>100000</v>
      </c>
      <c r="F25">
        <f t="shared" si="1"/>
        <v>0</v>
      </c>
      <c r="G25">
        <f t="shared" si="8"/>
        <v>21675.576928400002</v>
      </c>
      <c r="H25">
        <f t="shared" si="2"/>
        <v>2145882.1159116002</v>
      </c>
      <c r="I25">
        <f t="shared" si="3"/>
        <v>0</v>
      </c>
      <c r="J25">
        <f t="shared" si="4"/>
        <v>354117.88408839982</v>
      </c>
      <c r="K25">
        <f t="shared" si="5"/>
        <v>2500000</v>
      </c>
      <c r="L25" s="4">
        <f t="shared" si="6"/>
        <v>5</v>
      </c>
    </row>
    <row r="26" spans="1:12" x14ac:dyDescent="0.25">
      <c r="A26" s="1">
        <v>41784</v>
      </c>
      <c r="B26">
        <v>0</v>
      </c>
      <c r="C26">
        <f t="shared" si="7"/>
        <v>7</v>
      </c>
      <c r="D26">
        <f t="shared" si="9"/>
        <v>2500000</v>
      </c>
      <c r="E26">
        <f t="shared" si="0"/>
        <v>100000</v>
      </c>
      <c r="F26">
        <f t="shared" si="1"/>
        <v>0</v>
      </c>
      <c r="G26">
        <f t="shared" si="8"/>
        <v>24000</v>
      </c>
      <c r="H26">
        <f t="shared" si="2"/>
        <v>2376000</v>
      </c>
      <c r="I26">
        <f t="shared" si="3"/>
        <v>0</v>
      </c>
      <c r="J26">
        <f t="shared" si="4"/>
        <v>0</v>
      </c>
      <c r="K26">
        <f t="shared" si="5"/>
        <v>2376000</v>
      </c>
      <c r="L26" s="4">
        <f t="shared" si="6"/>
        <v>5</v>
      </c>
    </row>
    <row r="27" spans="1:12" x14ac:dyDescent="0.25">
      <c r="A27" s="1">
        <v>41785</v>
      </c>
      <c r="B27">
        <v>0</v>
      </c>
      <c r="C27">
        <f t="shared" si="7"/>
        <v>1</v>
      </c>
      <c r="D27">
        <f t="shared" si="9"/>
        <v>2376000</v>
      </c>
      <c r="E27">
        <f t="shared" si="0"/>
        <v>100000</v>
      </c>
      <c r="F27">
        <f t="shared" si="1"/>
        <v>0</v>
      </c>
      <c r="G27">
        <f t="shared" si="8"/>
        <v>22760</v>
      </c>
      <c r="H27">
        <f t="shared" si="2"/>
        <v>2253240</v>
      </c>
      <c r="I27">
        <f t="shared" si="3"/>
        <v>0</v>
      </c>
      <c r="J27">
        <f t="shared" si="4"/>
        <v>0</v>
      </c>
      <c r="K27">
        <f t="shared" si="5"/>
        <v>2253240</v>
      </c>
      <c r="L27" s="4">
        <f t="shared" si="6"/>
        <v>5</v>
      </c>
    </row>
    <row r="28" spans="1:12" x14ac:dyDescent="0.25">
      <c r="A28" s="1">
        <v>41786</v>
      </c>
      <c r="B28">
        <v>0</v>
      </c>
      <c r="C28">
        <f t="shared" si="7"/>
        <v>2</v>
      </c>
      <c r="D28">
        <f t="shared" si="9"/>
        <v>2253240</v>
      </c>
      <c r="E28">
        <f t="shared" si="0"/>
        <v>100000</v>
      </c>
      <c r="F28">
        <f t="shared" si="1"/>
        <v>0</v>
      </c>
      <c r="G28">
        <f t="shared" si="8"/>
        <v>21532.400000000001</v>
      </c>
      <c r="H28">
        <f t="shared" si="2"/>
        <v>2131707.6</v>
      </c>
      <c r="I28">
        <f t="shared" si="3"/>
        <v>0</v>
      </c>
      <c r="J28">
        <f t="shared" si="4"/>
        <v>0</v>
      </c>
      <c r="K28">
        <f t="shared" si="5"/>
        <v>2131707.6</v>
      </c>
      <c r="L28" s="4">
        <f t="shared" si="6"/>
        <v>5</v>
      </c>
    </row>
    <row r="29" spans="1:12" x14ac:dyDescent="0.25">
      <c r="A29" s="1">
        <v>41787</v>
      </c>
      <c r="B29">
        <v>1</v>
      </c>
      <c r="C29">
        <f t="shared" si="7"/>
        <v>3</v>
      </c>
      <c r="D29">
        <f t="shared" si="9"/>
        <v>2131707.6</v>
      </c>
      <c r="E29">
        <f t="shared" si="0"/>
        <v>0</v>
      </c>
      <c r="F29">
        <f t="shared" si="1"/>
        <v>63951.228000000003</v>
      </c>
      <c r="G29">
        <f t="shared" si="8"/>
        <v>0</v>
      </c>
      <c r="H29">
        <f t="shared" si="2"/>
        <v>2195658.8280000002</v>
      </c>
      <c r="I29">
        <f t="shared" si="3"/>
        <v>0</v>
      </c>
      <c r="J29">
        <f t="shared" si="4"/>
        <v>0</v>
      </c>
      <c r="K29">
        <f t="shared" si="5"/>
        <v>2195658.8280000002</v>
      </c>
      <c r="L29" s="4">
        <f t="shared" si="6"/>
        <v>5</v>
      </c>
    </row>
    <row r="30" spans="1:12" x14ac:dyDescent="0.25">
      <c r="A30" s="1">
        <v>41788</v>
      </c>
      <c r="B30">
        <v>0</v>
      </c>
      <c r="C30">
        <f t="shared" si="7"/>
        <v>4</v>
      </c>
      <c r="D30">
        <f t="shared" si="9"/>
        <v>2195658.8280000002</v>
      </c>
      <c r="E30">
        <f t="shared" si="0"/>
        <v>100000</v>
      </c>
      <c r="F30">
        <f t="shared" si="1"/>
        <v>0</v>
      </c>
      <c r="G30">
        <f t="shared" si="8"/>
        <v>20956.588280000004</v>
      </c>
      <c r="H30">
        <f t="shared" si="2"/>
        <v>2074702.2397200002</v>
      </c>
      <c r="I30">
        <f t="shared" si="3"/>
        <v>0</v>
      </c>
      <c r="J30">
        <f t="shared" si="4"/>
        <v>0</v>
      </c>
      <c r="K30">
        <f t="shared" si="5"/>
        <v>2074702.2397200002</v>
      </c>
      <c r="L30" s="4">
        <f t="shared" si="6"/>
        <v>5</v>
      </c>
    </row>
    <row r="31" spans="1:12" x14ac:dyDescent="0.25">
      <c r="A31" s="1">
        <v>41789</v>
      </c>
      <c r="B31">
        <v>0</v>
      </c>
      <c r="C31">
        <f t="shared" si="7"/>
        <v>5</v>
      </c>
      <c r="D31">
        <f t="shared" si="9"/>
        <v>2074702.2397200002</v>
      </c>
      <c r="E31">
        <f t="shared" si="0"/>
        <v>100000</v>
      </c>
      <c r="F31">
        <f t="shared" si="1"/>
        <v>0</v>
      </c>
      <c r="G31">
        <f t="shared" si="8"/>
        <v>19747.022397200002</v>
      </c>
      <c r="H31">
        <f t="shared" si="2"/>
        <v>1954955.2173228001</v>
      </c>
      <c r="I31">
        <f t="shared" si="3"/>
        <v>0</v>
      </c>
      <c r="J31">
        <f t="shared" si="4"/>
        <v>0</v>
      </c>
      <c r="K31">
        <f t="shared" si="5"/>
        <v>1954955.2173228001</v>
      </c>
      <c r="L31" s="4">
        <f t="shared" si="6"/>
        <v>5</v>
      </c>
    </row>
    <row r="32" spans="1:12" x14ac:dyDescent="0.25">
      <c r="A32" s="1">
        <v>41790</v>
      </c>
      <c r="B32">
        <v>0</v>
      </c>
      <c r="C32">
        <f t="shared" si="7"/>
        <v>6</v>
      </c>
      <c r="D32">
        <f t="shared" si="9"/>
        <v>1954955.2173228001</v>
      </c>
      <c r="E32">
        <f t="shared" si="0"/>
        <v>100000</v>
      </c>
      <c r="F32">
        <f t="shared" si="1"/>
        <v>0</v>
      </c>
      <c r="G32">
        <f t="shared" si="8"/>
        <v>18549.552173227999</v>
      </c>
      <c r="H32">
        <f t="shared" si="2"/>
        <v>1836405.6651495721</v>
      </c>
      <c r="I32">
        <f t="shared" si="3"/>
        <v>0</v>
      </c>
      <c r="J32">
        <f t="shared" si="4"/>
        <v>500000</v>
      </c>
      <c r="K32">
        <f t="shared" si="5"/>
        <v>2336405.6651495723</v>
      </c>
      <c r="L32" s="4">
        <f t="shared" si="6"/>
        <v>5</v>
      </c>
    </row>
    <row r="33" spans="1:12" x14ac:dyDescent="0.25">
      <c r="A33" s="1">
        <v>41791</v>
      </c>
      <c r="B33">
        <v>0</v>
      </c>
      <c r="C33">
        <f t="shared" si="7"/>
        <v>7</v>
      </c>
      <c r="D33">
        <f t="shared" si="9"/>
        <v>2336405.6651495723</v>
      </c>
      <c r="E33">
        <f t="shared" si="0"/>
        <v>100000</v>
      </c>
      <c r="F33">
        <f t="shared" si="1"/>
        <v>0</v>
      </c>
      <c r="G33">
        <f t="shared" si="8"/>
        <v>22364.056651495725</v>
      </c>
      <c r="H33">
        <f t="shared" si="2"/>
        <v>2214041.6084980764</v>
      </c>
      <c r="I33">
        <f t="shared" si="3"/>
        <v>0</v>
      </c>
      <c r="J33">
        <f t="shared" si="4"/>
        <v>0</v>
      </c>
      <c r="K33">
        <f t="shared" si="5"/>
        <v>2214041.6084980764</v>
      </c>
      <c r="L33" s="4">
        <f t="shared" si="6"/>
        <v>6</v>
      </c>
    </row>
    <row r="34" spans="1:12" x14ac:dyDescent="0.25">
      <c r="A34" s="1">
        <v>41792</v>
      </c>
      <c r="B34">
        <v>0</v>
      </c>
      <c r="C34">
        <f t="shared" si="7"/>
        <v>1</v>
      </c>
      <c r="D34">
        <f t="shared" si="9"/>
        <v>2214041.6084980764</v>
      </c>
      <c r="E34">
        <f t="shared" si="0"/>
        <v>100000</v>
      </c>
      <c r="F34">
        <f t="shared" si="1"/>
        <v>0</v>
      </c>
      <c r="G34">
        <f t="shared" si="8"/>
        <v>21140.416084980763</v>
      </c>
      <c r="H34">
        <f t="shared" si="2"/>
        <v>2092901.1924130956</v>
      </c>
      <c r="I34">
        <f t="shared" si="3"/>
        <v>0</v>
      </c>
      <c r="J34">
        <f t="shared" si="4"/>
        <v>0</v>
      </c>
      <c r="K34">
        <f t="shared" si="5"/>
        <v>2092901.1924130956</v>
      </c>
      <c r="L34" s="4">
        <f t="shared" ref="L34:L65" si="10">MONTH(A34)</f>
        <v>6</v>
      </c>
    </row>
    <row r="35" spans="1:12" x14ac:dyDescent="0.25">
      <c r="A35" s="1">
        <v>41793</v>
      </c>
      <c r="B35">
        <v>0</v>
      </c>
      <c r="C35">
        <f t="shared" si="7"/>
        <v>2</v>
      </c>
      <c r="D35">
        <f t="shared" si="9"/>
        <v>2092901.1924130956</v>
      </c>
      <c r="E35">
        <f t="shared" si="0"/>
        <v>100000</v>
      </c>
      <c r="F35">
        <f t="shared" si="1"/>
        <v>0</v>
      </c>
      <c r="G35">
        <f t="shared" si="8"/>
        <v>19929.011924130955</v>
      </c>
      <c r="H35">
        <f t="shared" si="2"/>
        <v>1972972.1804889648</v>
      </c>
      <c r="I35">
        <f t="shared" si="3"/>
        <v>0</v>
      </c>
      <c r="J35">
        <f t="shared" si="4"/>
        <v>0</v>
      </c>
      <c r="K35">
        <f t="shared" si="5"/>
        <v>1972972.1804889648</v>
      </c>
      <c r="L35" s="4">
        <f t="shared" si="10"/>
        <v>6</v>
      </c>
    </row>
    <row r="36" spans="1:12" x14ac:dyDescent="0.25">
      <c r="A36" s="1">
        <v>41794</v>
      </c>
      <c r="B36">
        <v>1</v>
      </c>
      <c r="C36">
        <f t="shared" si="7"/>
        <v>3</v>
      </c>
      <c r="D36">
        <f t="shared" si="9"/>
        <v>1972972.1804889648</v>
      </c>
      <c r="E36">
        <f t="shared" si="0"/>
        <v>0</v>
      </c>
      <c r="F36">
        <f t="shared" si="1"/>
        <v>59189.16541466894</v>
      </c>
      <c r="G36">
        <f t="shared" si="8"/>
        <v>0</v>
      </c>
      <c r="H36">
        <f t="shared" si="2"/>
        <v>2032161.3459036336</v>
      </c>
      <c r="I36">
        <f t="shared" si="3"/>
        <v>0</v>
      </c>
      <c r="J36">
        <f t="shared" si="4"/>
        <v>0</v>
      </c>
      <c r="K36">
        <f t="shared" si="5"/>
        <v>2032161.3459036336</v>
      </c>
      <c r="L36" s="4">
        <f t="shared" si="10"/>
        <v>6</v>
      </c>
    </row>
    <row r="37" spans="1:12" x14ac:dyDescent="0.25">
      <c r="A37" s="1">
        <v>41795</v>
      </c>
      <c r="B37">
        <v>1</v>
      </c>
      <c r="C37">
        <f t="shared" si="7"/>
        <v>4</v>
      </c>
      <c r="D37">
        <f t="shared" si="9"/>
        <v>2032161.3459036336</v>
      </c>
      <c r="E37">
        <f t="shared" si="0"/>
        <v>0</v>
      </c>
      <c r="F37">
        <f t="shared" si="1"/>
        <v>60964.840377109009</v>
      </c>
      <c r="G37">
        <f t="shared" si="8"/>
        <v>0</v>
      </c>
      <c r="H37">
        <f t="shared" si="2"/>
        <v>2093126.1862807428</v>
      </c>
      <c r="I37">
        <f t="shared" si="3"/>
        <v>0</v>
      </c>
      <c r="J37">
        <f t="shared" si="4"/>
        <v>0</v>
      </c>
      <c r="K37">
        <f t="shared" si="5"/>
        <v>2093126.1862807428</v>
      </c>
      <c r="L37" s="4">
        <f t="shared" si="10"/>
        <v>6</v>
      </c>
    </row>
    <row r="38" spans="1:12" x14ac:dyDescent="0.25">
      <c r="A38" s="1">
        <v>41796</v>
      </c>
      <c r="B38">
        <v>1</v>
      </c>
      <c r="C38">
        <f t="shared" si="7"/>
        <v>5</v>
      </c>
      <c r="D38">
        <f t="shared" si="9"/>
        <v>2093126.1862807428</v>
      </c>
      <c r="E38">
        <f t="shared" si="0"/>
        <v>0</v>
      </c>
      <c r="F38">
        <f t="shared" si="1"/>
        <v>62793.785588422281</v>
      </c>
      <c r="G38">
        <f t="shared" si="8"/>
        <v>0</v>
      </c>
      <c r="H38">
        <f t="shared" si="2"/>
        <v>2155919.9718691651</v>
      </c>
      <c r="I38">
        <f t="shared" si="3"/>
        <v>0</v>
      </c>
      <c r="J38">
        <f t="shared" si="4"/>
        <v>0</v>
      </c>
      <c r="K38">
        <f t="shared" si="5"/>
        <v>2155919.9718691651</v>
      </c>
      <c r="L38" s="4">
        <f t="shared" si="10"/>
        <v>6</v>
      </c>
    </row>
    <row r="39" spans="1:12" x14ac:dyDescent="0.25">
      <c r="A39" s="1">
        <v>41797</v>
      </c>
      <c r="B39">
        <v>1</v>
      </c>
      <c r="C39">
        <f t="shared" si="7"/>
        <v>6</v>
      </c>
      <c r="D39">
        <f t="shared" si="9"/>
        <v>2155919.9718691651</v>
      </c>
      <c r="E39">
        <f t="shared" si="0"/>
        <v>0</v>
      </c>
      <c r="F39">
        <f t="shared" si="1"/>
        <v>64677.599156074953</v>
      </c>
      <c r="G39">
        <f t="shared" si="8"/>
        <v>0</v>
      </c>
      <c r="H39">
        <f t="shared" si="2"/>
        <v>2220597.5710252402</v>
      </c>
      <c r="I39">
        <f t="shared" si="3"/>
        <v>0</v>
      </c>
      <c r="J39">
        <f t="shared" si="4"/>
        <v>279402.42897475976</v>
      </c>
      <c r="K39">
        <f t="shared" si="5"/>
        <v>2500000</v>
      </c>
      <c r="L39" s="4">
        <f t="shared" si="10"/>
        <v>6</v>
      </c>
    </row>
    <row r="40" spans="1:12" x14ac:dyDescent="0.25">
      <c r="A40" s="1">
        <v>41798</v>
      </c>
      <c r="B40">
        <v>1</v>
      </c>
      <c r="C40">
        <f t="shared" si="7"/>
        <v>7</v>
      </c>
      <c r="D40">
        <f t="shared" si="9"/>
        <v>2500000</v>
      </c>
      <c r="E40">
        <f t="shared" si="0"/>
        <v>0</v>
      </c>
      <c r="F40">
        <f t="shared" si="1"/>
        <v>75000</v>
      </c>
      <c r="G40">
        <f t="shared" si="8"/>
        <v>0</v>
      </c>
      <c r="H40">
        <f t="shared" si="2"/>
        <v>2500000</v>
      </c>
      <c r="I40">
        <f t="shared" si="3"/>
        <v>75000</v>
      </c>
      <c r="J40">
        <f t="shared" si="4"/>
        <v>0</v>
      </c>
      <c r="K40">
        <f t="shared" si="5"/>
        <v>2500000</v>
      </c>
      <c r="L40" s="4">
        <f t="shared" si="10"/>
        <v>6</v>
      </c>
    </row>
    <row r="41" spans="1:12" x14ac:dyDescent="0.25">
      <c r="A41" s="1">
        <v>41799</v>
      </c>
      <c r="B41">
        <v>1</v>
      </c>
      <c r="C41">
        <f t="shared" si="7"/>
        <v>1</v>
      </c>
      <c r="D41">
        <f t="shared" si="9"/>
        <v>2500000</v>
      </c>
      <c r="E41">
        <f t="shared" si="0"/>
        <v>0</v>
      </c>
      <c r="F41">
        <f t="shared" si="1"/>
        <v>75000</v>
      </c>
      <c r="G41">
        <f t="shared" si="8"/>
        <v>0</v>
      </c>
      <c r="H41">
        <f t="shared" si="2"/>
        <v>2500000</v>
      </c>
      <c r="I41">
        <f t="shared" si="3"/>
        <v>75000</v>
      </c>
      <c r="J41">
        <f t="shared" si="4"/>
        <v>0</v>
      </c>
      <c r="K41">
        <f t="shared" si="5"/>
        <v>2500000</v>
      </c>
      <c r="L41" s="4">
        <f t="shared" si="10"/>
        <v>6</v>
      </c>
    </row>
    <row r="42" spans="1:12" x14ac:dyDescent="0.25">
      <c r="A42" s="1">
        <v>41800</v>
      </c>
      <c r="B42">
        <v>1</v>
      </c>
      <c r="C42">
        <f t="shared" si="7"/>
        <v>2</v>
      </c>
      <c r="D42">
        <f t="shared" si="9"/>
        <v>2500000</v>
      </c>
      <c r="E42">
        <f t="shared" si="0"/>
        <v>0</v>
      </c>
      <c r="F42">
        <f t="shared" si="1"/>
        <v>75000</v>
      </c>
      <c r="G42">
        <f t="shared" si="8"/>
        <v>0</v>
      </c>
      <c r="H42">
        <f t="shared" si="2"/>
        <v>2500000</v>
      </c>
      <c r="I42">
        <f t="shared" si="3"/>
        <v>75000</v>
      </c>
      <c r="J42">
        <f t="shared" si="4"/>
        <v>0</v>
      </c>
      <c r="K42">
        <f t="shared" si="5"/>
        <v>2500000</v>
      </c>
      <c r="L42" s="4">
        <f t="shared" si="10"/>
        <v>6</v>
      </c>
    </row>
    <row r="43" spans="1:12" x14ac:dyDescent="0.25">
      <c r="A43" s="1">
        <v>41801</v>
      </c>
      <c r="B43">
        <v>1</v>
      </c>
      <c r="C43">
        <f t="shared" si="7"/>
        <v>3</v>
      </c>
      <c r="D43">
        <f t="shared" si="9"/>
        <v>2500000</v>
      </c>
      <c r="E43">
        <f t="shared" si="0"/>
        <v>0</v>
      </c>
      <c r="F43">
        <f t="shared" si="1"/>
        <v>75000</v>
      </c>
      <c r="G43">
        <f t="shared" si="8"/>
        <v>0</v>
      </c>
      <c r="H43">
        <f t="shared" si="2"/>
        <v>2500000</v>
      </c>
      <c r="I43">
        <f t="shared" si="3"/>
        <v>75000</v>
      </c>
      <c r="J43">
        <f t="shared" si="4"/>
        <v>0</v>
      </c>
      <c r="K43">
        <f t="shared" si="5"/>
        <v>2500000</v>
      </c>
      <c r="L43" s="4">
        <f t="shared" si="10"/>
        <v>6</v>
      </c>
    </row>
    <row r="44" spans="1:12" x14ac:dyDescent="0.25">
      <c r="A44" s="1">
        <v>41802</v>
      </c>
      <c r="B44">
        <v>0</v>
      </c>
      <c r="C44">
        <f t="shared" si="7"/>
        <v>4</v>
      </c>
      <c r="D44">
        <f t="shared" si="9"/>
        <v>2500000</v>
      </c>
      <c r="E44">
        <f t="shared" si="0"/>
        <v>100000</v>
      </c>
      <c r="F44">
        <f t="shared" si="1"/>
        <v>0</v>
      </c>
      <c r="G44">
        <f t="shared" si="8"/>
        <v>24000</v>
      </c>
      <c r="H44">
        <f t="shared" si="2"/>
        <v>2376000</v>
      </c>
      <c r="I44">
        <f t="shared" si="3"/>
        <v>0</v>
      </c>
      <c r="J44">
        <f t="shared" si="4"/>
        <v>0</v>
      </c>
      <c r="K44">
        <f t="shared" si="5"/>
        <v>2376000</v>
      </c>
      <c r="L44" s="4">
        <f t="shared" si="10"/>
        <v>6</v>
      </c>
    </row>
    <row r="45" spans="1:12" x14ac:dyDescent="0.25">
      <c r="A45" s="1">
        <v>41803</v>
      </c>
      <c r="B45">
        <v>0</v>
      </c>
      <c r="C45">
        <f t="shared" si="7"/>
        <v>5</v>
      </c>
      <c r="D45">
        <f t="shared" si="9"/>
        <v>2376000</v>
      </c>
      <c r="E45">
        <f t="shared" si="0"/>
        <v>100000</v>
      </c>
      <c r="F45">
        <f t="shared" si="1"/>
        <v>0</v>
      </c>
      <c r="G45">
        <f t="shared" si="8"/>
        <v>22760</v>
      </c>
      <c r="H45">
        <f t="shared" si="2"/>
        <v>2253240</v>
      </c>
      <c r="I45">
        <f t="shared" si="3"/>
        <v>0</v>
      </c>
      <c r="J45">
        <f t="shared" si="4"/>
        <v>0</v>
      </c>
      <c r="K45">
        <f t="shared" si="5"/>
        <v>2253240</v>
      </c>
      <c r="L45" s="4">
        <f t="shared" si="10"/>
        <v>6</v>
      </c>
    </row>
    <row r="46" spans="1:12" x14ac:dyDescent="0.25">
      <c r="A46" s="1">
        <v>41804</v>
      </c>
      <c r="B46">
        <v>0</v>
      </c>
      <c r="C46">
        <f t="shared" si="7"/>
        <v>6</v>
      </c>
      <c r="D46">
        <f t="shared" si="9"/>
        <v>2253240</v>
      </c>
      <c r="E46">
        <f t="shared" si="0"/>
        <v>100000</v>
      </c>
      <c r="F46">
        <f t="shared" si="1"/>
        <v>0</v>
      </c>
      <c r="G46">
        <f t="shared" si="8"/>
        <v>21532.400000000001</v>
      </c>
      <c r="H46">
        <f t="shared" si="2"/>
        <v>2131707.6</v>
      </c>
      <c r="I46">
        <f t="shared" si="3"/>
        <v>0</v>
      </c>
      <c r="J46">
        <f t="shared" si="4"/>
        <v>368292.39999999991</v>
      </c>
      <c r="K46">
        <f t="shared" si="5"/>
        <v>2500000</v>
      </c>
      <c r="L46" s="4">
        <f t="shared" si="10"/>
        <v>6</v>
      </c>
    </row>
    <row r="47" spans="1:12" x14ac:dyDescent="0.25">
      <c r="A47" s="1">
        <v>41805</v>
      </c>
      <c r="B47">
        <v>0</v>
      </c>
      <c r="C47">
        <f t="shared" si="7"/>
        <v>7</v>
      </c>
      <c r="D47">
        <f t="shared" si="9"/>
        <v>2500000</v>
      </c>
      <c r="E47">
        <f t="shared" si="0"/>
        <v>100000</v>
      </c>
      <c r="F47">
        <f t="shared" si="1"/>
        <v>0</v>
      </c>
      <c r="G47">
        <f t="shared" si="8"/>
        <v>24000</v>
      </c>
      <c r="H47">
        <f t="shared" si="2"/>
        <v>2376000</v>
      </c>
      <c r="I47">
        <f t="shared" si="3"/>
        <v>0</v>
      </c>
      <c r="J47">
        <f t="shared" si="4"/>
        <v>0</v>
      </c>
      <c r="K47">
        <f t="shared" si="5"/>
        <v>2376000</v>
      </c>
      <c r="L47" s="4">
        <f t="shared" si="10"/>
        <v>6</v>
      </c>
    </row>
    <row r="48" spans="1:12" x14ac:dyDescent="0.25">
      <c r="A48" s="1">
        <v>41806</v>
      </c>
      <c r="B48">
        <v>1</v>
      </c>
      <c r="C48">
        <f t="shared" si="7"/>
        <v>1</v>
      </c>
      <c r="D48">
        <f t="shared" si="9"/>
        <v>2376000</v>
      </c>
      <c r="E48">
        <f t="shared" si="0"/>
        <v>0</v>
      </c>
      <c r="F48">
        <f t="shared" si="1"/>
        <v>71280</v>
      </c>
      <c r="G48">
        <f t="shared" si="8"/>
        <v>0</v>
      </c>
      <c r="H48">
        <f t="shared" si="2"/>
        <v>2447280</v>
      </c>
      <c r="I48">
        <f t="shared" si="3"/>
        <v>0</v>
      </c>
      <c r="J48">
        <f t="shared" si="4"/>
        <v>0</v>
      </c>
      <c r="K48">
        <f t="shared" si="5"/>
        <v>2447280</v>
      </c>
      <c r="L48" s="4">
        <f t="shared" si="10"/>
        <v>6</v>
      </c>
    </row>
    <row r="49" spans="1:12" x14ac:dyDescent="0.25">
      <c r="A49" s="1">
        <v>41807</v>
      </c>
      <c r="B49">
        <v>0</v>
      </c>
      <c r="C49">
        <f t="shared" si="7"/>
        <v>2</v>
      </c>
      <c r="D49">
        <f t="shared" si="9"/>
        <v>2447280</v>
      </c>
      <c r="E49">
        <f t="shared" si="0"/>
        <v>100000</v>
      </c>
      <c r="F49">
        <f t="shared" si="1"/>
        <v>0</v>
      </c>
      <c r="G49">
        <f t="shared" si="8"/>
        <v>23472.799999999999</v>
      </c>
      <c r="H49">
        <f t="shared" si="2"/>
        <v>2323807.2000000002</v>
      </c>
      <c r="I49">
        <f t="shared" si="3"/>
        <v>0</v>
      </c>
      <c r="J49">
        <f t="shared" si="4"/>
        <v>0</v>
      </c>
      <c r="K49">
        <f t="shared" si="5"/>
        <v>2323807.2000000002</v>
      </c>
      <c r="L49" s="4">
        <f t="shared" si="10"/>
        <v>6</v>
      </c>
    </row>
    <row r="50" spans="1:12" x14ac:dyDescent="0.25">
      <c r="A50" s="1">
        <v>41808</v>
      </c>
      <c r="B50">
        <v>0</v>
      </c>
      <c r="C50">
        <f t="shared" si="7"/>
        <v>3</v>
      </c>
      <c r="D50">
        <f t="shared" si="9"/>
        <v>2323807.2000000002</v>
      </c>
      <c r="E50">
        <f t="shared" si="0"/>
        <v>100000</v>
      </c>
      <c r="F50">
        <f t="shared" si="1"/>
        <v>0</v>
      </c>
      <c r="G50">
        <f t="shared" si="8"/>
        <v>22238.072000000004</v>
      </c>
      <c r="H50">
        <f t="shared" si="2"/>
        <v>2201569.128</v>
      </c>
      <c r="I50">
        <f t="shared" si="3"/>
        <v>0</v>
      </c>
      <c r="J50">
        <f t="shared" si="4"/>
        <v>0</v>
      </c>
      <c r="K50">
        <f t="shared" si="5"/>
        <v>2201569.128</v>
      </c>
      <c r="L50" s="4">
        <f t="shared" si="10"/>
        <v>6</v>
      </c>
    </row>
    <row r="51" spans="1:12" x14ac:dyDescent="0.25">
      <c r="A51" s="1">
        <v>41809</v>
      </c>
      <c r="B51">
        <v>0</v>
      </c>
      <c r="C51">
        <f t="shared" si="7"/>
        <v>4</v>
      </c>
      <c r="D51">
        <f t="shared" si="9"/>
        <v>2201569.128</v>
      </c>
      <c r="E51">
        <f t="shared" si="0"/>
        <v>100000</v>
      </c>
      <c r="F51">
        <f t="shared" si="1"/>
        <v>0</v>
      </c>
      <c r="G51">
        <f t="shared" si="8"/>
        <v>21015.691279999999</v>
      </c>
      <c r="H51">
        <f t="shared" si="2"/>
        <v>2080553.4367200001</v>
      </c>
      <c r="I51">
        <f t="shared" si="3"/>
        <v>0</v>
      </c>
      <c r="J51">
        <f t="shared" si="4"/>
        <v>0</v>
      </c>
      <c r="K51">
        <f t="shared" si="5"/>
        <v>2080553.4367200001</v>
      </c>
      <c r="L51" s="4">
        <f t="shared" si="10"/>
        <v>6</v>
      </c>
    </row>
    <row r="52" spans="1:12" x14ac:dyDescent="0.25">
      <c r="A52" s="1">
        <v>41810</v>
      </c>
      <c r="B52">
        <v>0</v>
      </c>
      <c r="C52">
        <f t="shared" si="7"/>
        <v>5</v>
      </c>
      <c r="D52">
        <f t="shared" si="9"/>
        <v>2080553.4367200001</v>
      </c>
      <c r="E52">
        <f t="shared" si="0"/>
        <v>100000</v>
      </c>
      <c r="F52">
        <f t="shared" si="1"/>
        <v>0</v>
      </c>
      <c r="G52">
        <f t="shared" si="8"/>
        <v>19805.534367200002</v>
      </c>
      <c r="H52">
        <f t="shared" si="2"/>
        <v>1960747.9023528001</v>
      </c>
      <c r="I52">
        <f t="shared" si="3"/>
        <v>0</v>
      </c>
      <c r="J52">
        <f t="shared" si="4"/>
        <v>0</v>
      </c>
      <c r="K52">
        <f t="shared" si="5"/>
        <v>1960747.9023528001</v>
      </c>
      <c r="L52" s="4">
        <f t="shared" si="10"/>
        <v>6</v>
      </c>
    </row>
    <row r="53" spans="1:12" x14ac:dyDescent="0.25">
      <c r="A53" s="1">
        <v>41811</v>
      </c>
      <c r="B53">
        <v>0</v>
      </c>
      <c r="C53">
        <f t="shared" si="7"/>
        <v>6</v>
      </c>
      <c r="D53">
        <f t="shared" si="9"/>
        <v>1960747.9023528001</v>
      </c>
      <c r="E53">
        <f t="shared" si="0"/>
        <v>100000</v>
      </c>
      <c r="F53">
        <f t="shared" si="1"/>
        <v>0</v>
      </c>
      <c r="G53">
        <f t="shared" si="8"/>
        <v>18607.479023528002</v>
      </c>
      <c r="H53">
        <f t="shared" si="2"/>
        <v>1842140.4233292721</v>
      </c>
      <c r="I53">
        <f t="shared" si="3"/>
        <v>0</v>
      </c>
      <c r="J53">
        <f t="shared" si="4"/>
        <v>500000</v>
      </c>
      <c r="K53">
        <f t="shared" si="5"/>
        <v>2342140.4233292723</v>
      </c>
      <c r="L53" s="4">
        <f t="shared" si="10"/>
        <v>6</v>
      </c>
    </row>
    <row r="54" spans="1:12" x14ac:dyDescent="0.25">
      <c r="A54" s="1">
        <v>41812</v>
      </c>
      <c r="B54">
        <v>0</v>
      </c>
      <c r="C54">
        <f t="shared" si="7"/>
        <v>7</v>
      </c>
      <c r="D54">
        <f t="shared" si="9"/>
        <v>2342140.4233292723</v>
      </c>
      <c r="E54">
        <f t="shared" si="0"/>
        <v>100000</v>
      </c>
      <c r="F54">
        <f t="shared" si="1"/>
        <v>0</v>
      </c>
      <c r="G54">
        <f t="shared" si="8"/>
        <v>22421.404233292724</v>
      </c>
      <c r="H54">
        <f t="shared" si="2"/>
        <v>2219719.0190959796</v>
      </c>
      <c r="I54">
        <f t="shared" si="3"/>
        <v>0</v>
      </c>
      <c r="J54">
        <f t="shared" si="4"/>
        <v>0</v>
      </c>
      <c r="K54">
        <f t="shared" si="5"/>
        <v>2219719.0190959796</v>
      </c>
      <c r="L54" s="4">
        <f t="shared" si="10"/>
        <v>6</v>
      </c>
    </row>
    <row r="55" spans="1:12" x14ac:dyDescent="0.25">
      <c r="A55" s="1">
        <v>41813</v>
      </c>
      <c r="B55">
        <v>0</v>
      </c>
      <c r="C55">
        <f t="shared" si="7"/>
        <v>1</v>
      </c>
      <c r="D55">
        <f t="shared" si="9"/>
        <v>2219719.0190959796</v>
      </c>
      <c r="E55">
        <f t="shared" si="0"/>
        <v>100000</v>
      </c>
      <c r="F55">
        <f t="shared" si="1"/>
        <v>0</v>
      </c>
      <c r="G55">
        <f t="shared" si="8"/>
        <v>21197.190190959798</v>
      </c>
      <c r="H55">
        <f t="shared" si="2"/>
        <v>2098521.8289050199</v>
      </c>
      <c r="I55">
        <f t="shared" si="3"/>
        <v>0</v>
      </c>
      <c r="J55">
        <f t="shared" si="4"/>
        <v>0</v>
      </c>
      <c r="K55">
        <f t="shared" si="5"/>
        <v>2098521.8289050199</v>
      </c>
      <c r="L55" s="4">
        <f t="shared" si="10"/>
        <v>6</v>
      </c>
    </row>
    <row r="56" spans="1:12" x14ac:dyDescent="0.25">
      <c r="A56" s="1">
        <v>41814</v>
      </c>
      <c r="B56">
        <v>0</v>
      </c>
      <c r="C56">
        <f t="shared" si="7"/>
        <v>2</v>
      </c>
      <c r="D56">
        <f t="shared" si="9"/>
        <v>2098521.8289050199</v>
      </c>
      <c r="E56">
        <f t="shared" si="0"/>
        <v>100000</v>
      </c>
      <c r="F56">
        <f t="shared" si="1"/>
        <v>0</v>
      </c>
      <c r="G56">
        <f t="shared" si="8"/>
        <v>19985.218289050201</v>
      </c>
      <c r="H56">
        <f t="shared" si="2"/>
        <v>1978536.6106159696</v>
      </c>
      <c r="I56">
        <f t="shared" si="3"/>
        <v>0</v>
      </c>
      <c r="J56">
        <f t="shared" si="4"/>
        <v>0</v>
      </c>
      <c r="K56">
        <f t="shared" si="5"/>
        <v>1978536.6106159696</v>
      </c>
      <c r="L56" s="4">
        <f t="shared" si="10"/>
        <v>6</v>
      </c>
    </row>
    <row r="57" spans="1:12" x14ac:dyDescent="0.25">
      <c r="A57" s="1">
        <v>41815</v>
      </c>
      <c r="B57">
        <v>0</v>
      </c>
      <c r="C57">
        <f t="shared" si="7"/>
        <v>3</v>
      </c>
      <c r="D57">
        <f t="shared" si="9"/>
        <v>1978536.6106159696</v>
      </c>
      <c r="E57">
        <f t="shared" si="0"/>
        <v>100000</v>
      </c>
      <c r="F57">
        <f t="shared" si="1"/>
        <v>0</v>
      </c>
      <c r="G57">
        <f t="shared" si="8"/>
        <v>18785.366106159698</v>
      </c>
      <c r="H57">
        <f t="shared" si="2"/>
        <v>1859751.2445098099</v>
      </c>
      <c r="I57">
        <f t="shared" si="3"/>
        <v>0</v>
      </c>
      <c r="J57">
        <f t="shared" si="4"/>
        <v>0</v>
      </c>
      <c r="K57">
        <f t="shared" si="5"/>
        <v>1859751.2445098099</v>
      </c>
      <c r="L57" s="4">
        <f t="shared" si="10"/>
        <v>6</v>
      </c>
    </row>
    <row r="58" spans="1:12" x14ac:dyDescent="0.25">
      <c r="A58" s="1">
        <v>41816</v>
      </c>
      <c r="B58">
        <v>1</v>
      </c>
      <c r="C58">
        <f t="shared" si="7"/>
        <v>4</v>
      </c>
      <c r="D58">
        <f t="shared" si="9"/>
        <v>1859751.2445098099</v>
      </c>
      <c r="E58">
        <f t="shared" si="0"/>
        <v>0</v>
      </c>
      <c r="F58">
        <f t="shared" si="1"/>
        <v>55792.537335294292</v>
      </c>
      <c r="G58">
        <f t="shared" si="8"/>
        <v>0</v>
      </c>
      <c r="H58">
        <f t="shared" si="2"/>
        <v>1915543.7818451042</v>
      </c>
      <c r="I58">
        <f t="shared" si="3"/>
        <v>0</v>
      </c>
      <c r="J58">
        <f t="shared" si="4"/>
        <v>0</v>
      </c>
      <c r="K58">
        <f t="shared" si="5"/>
        <v>1915543.7818451042</v>
      </c>
      <c r="L58" s="4">
        <f t="shared" si="10"/>
        <v>6</v>
      </c>
    </row>
    <row r="59" spans="1:12" x14ac:dyDescent="0.25">
      <c r="A59" s="1">
        <v>41817</v>
      </c>
      <c r="B59">
        <v>0</v>
      </c>
      <c r="C59">
        <f t="shared" si="7"/>
        <v>5</v>
      </c>
      <c r="D59">
        <f t="shared" si="9"/>
        <v>1915543.7818451042</v>
      </c>
      <c r="E59">
        <f t="shared" si="0"/>
        <v>100000</v>
      </c>
      <c r="F59">
        <f t="shared" si="1"/>
        <v>0</v>
      </c>
      <c r="G59">
        <f t="shared" si="8"/>
        <v>18155.437818451042</v>
      </c>
      <c r="H59">
        <f t="shared" si="2"/>
        <v>1797388.3440266531</v>
      </c>
      <c r="I59">
        <f t="shared" si="3"/>
        <v>0</v>
      </c>
      <c r="J59">
        <f t="shared" si="4"/>
        <v>0</v>
      </c>
      <c r="K59">
        <f t="shared" si="5"/>
        <v>1797388.3440266531</v>
      </c>
      <c r="L59" s="4">
        <f t="shared" si="10"/>
        <v>6</v>
      </c>
    </row>
    <row r="60" spans="1:12" x14ac:dyDescent="0.25">
      <c r="A60" s="1">
        <v>41818</v>
      </c>
      <c r="B60">
        <v>1</v>
      </c>
      <c r="C60">
        <f t="shared" si="7"/>
        <v>6</v>
      </c>
      <c r="D60">
        <f t="shared" si="9"/>
        <v>1797388.3440266531</v>
      </c>
      <c r="E60">
        <f t="shared" si="0"/>
        <v>0</v>
      </c>
      <c r="F60">
        <f t="shared" si="1"/>
        <v>53921.650320799592</v>
      </c>
      <c r="G60">
        <f t="shared" si="8"/>
        <v>0</v>
      </c>
      <c r="H60">
        <f t="shared" si="2"/>
        <v>1851309.9943474527</v>
      </c>
      <c r="I60">
        <f t="shared" si="3"/>
        <v>0</v>
      </c>
      <c r="J60">
        <f t="shared" si="4"/>
        <v>500000</v>
      </c>
      <c r="K60">
        <f t="shared" si="5"/>
        <v>2351309.9943474527</v>
      </c>
      <c r="L60" s="4">
        <f t="shared" si="10"/>
        <v>6</v>
      </c>
    </row>
    <row r="61" spans="1:12" x14ac:dyDescent="0.25">
      <c r="A61" s="1">
        <v>41819</v>
      </c>
      <c r="B61">
        <v>0</v>
      </c>
      <c r="C61">
        <f t="shared" si="7"/>
        <v>7</v>
      </c>
      <c r="D61">
        <f t="shared" si="9"/>
        <v>2351309.9943474527</v>
      </c>
      <c r="E61">
        <f t="shared" si="0"/>
        <v>100000</v>
      </c>
      <c r="F61">
        <f t="shared" si="1"/>
        <v>0</v>
      </c>
      <c r="G61">
        <f t="shared" si="8"/>
        <v>22513.099943474528</v>
      </c>
      <c r="H61">
        <f t="shared" si="2"/>
        <v>2228796.8944039783</v>
      </c>
      <c r="I61">
        <f t="shared" si="3"/>
        <v>0</v>
      </c>
      <c r="J61">
        <f t="shared" si="4"/>
        <v>0</v>
      </c>
      <c r="K61">
        <f t="shared" si="5"/>
        <v>2228796.8944039783</v>
      </c>
      <c r="L61" s="4">
        <f t="shared" si="10"/>
        <v>6</v>
      </c>
    </row>
    <row r="62" spans="1:12" x14ac:dyDescent="0.25">
      <c r="A62" s="1">
        <v>41820</v>
      </c>
      <c r="B62">
        <v>1</v>
      </c>
      <c r="C62">
        <f t="shared" si="7"/>
        <v>1</v>
      </c>
      <c r="D62">
        <f t="shared" si="9"/>
        <v>2228796.8944039783</v>
      </c>
      <c r="E62">
        <f t="shared" si="0"/>
        <v>0</v>
      </c>
      <c r="F62">
        <f t="shared" si="1"/>
        <v>66863.906832119348</v>
      </c>
      <c r="G62">
        <f t="shared" si="8"/>
        <v>0</v>
      </c>
      <c r="H62">
        <f t="shared" si="2"/>
        <v>2295660.8012360977</v>
      </c>
      <c r="I62">
        <f t="shared" si="3"/>
        <v>0</v>
      </c>
      <c r="J62">
        <f t="shared" si="4"/>
        <v>0</v>
      </c>
      <c r="K62">
        <f t="shared" si="5"/>
        <v>2295660.8012360977</v>
      </c>
      <c r="L62" s="4">
        <f t="shared" si="10"/>
        <v>6</v>
      </c>
    </row>
    <row r="63" spans="1:12" x14ac:dyDescent="0.25">
      <c r="A63" s="1">
        <v>41821</v>
      </c>
      <c r="B63">
        <v>0</v>
      </c>
      <c r="C63">
        <f t="shared" si="7"/>
        <v>2</v>
      </c>
      <c r="D63">
        <f t="shared" si="9"/>
        <v>2295660.8012360977</v>
      </c>
      <c r="E63">
        <f t="shared" si="0"/>
        <v>100000</v>
      </c>
      <c r="F63">
        <f t="shared" si="1"/>
        <v>0</v>
      </c>
      <c r="G63">
        <f t="shared" si="8"/>
        <v>21956.608012360979</v>
      </c>
      <c r="H63">
        <f t="shared" si="2"/>
        <v>2173704.1932237367</v>
      </c>
      <c r="I63">
        <f t="shared" si="3"/>
        <v>0</v>
      </c>
      <c r="J63">
        <f t="shared" si="4"/>
        <v>0</v>
      </c>
      <c r="K63">
        <f t="shared" si="5"/>
        <v>2173704.1932237367</v>
      </c>
      <c r="L63" s="4">
        <f t="shared" si="10"/>
        <v>7</v>
      </c>
    </row>
    <row r="64" spans="1:12" x14ac:dyDescent="0.25">
      <c r="A64" s="1">
        <v>41822</v>
      </c>
      <c r="B64">
        <v>0</v>
      </c>
      <c r="C64">
        <f t="shared" si="7"/>
        <v>3</v>
      </c>
      <c r="D64">
        <f t="shared" si="9"/>
        <v>2173704.1932237367</v>
      </c>
      <c r="E64">
        <f t="shared" si="0"/>
        <v>100000</v>
      </c>
      <c r="F64">
        <f t="shared" si="1"/>
        <v>0</v>
      </c>
      <c r="G64">
        <f t="shared" si="8"/>
        <v>20737.041932237367</v>
      </c>
      <c r="H64">
        <f t="shared" si="2"/>
        <v>2052967.1512914994</v>
      </c>
      <c r="I64">
        <f t="shared" si="3"/>
        <v>0</v>
      </c>
      <c r="J64">
        <f t="shared" si="4"/>
        <v>0</v>
      </c>
      <c r="K64">
        <f t="shared" si="5"/>
        <v>2052967.1512914994</v>
      </c>
      <c r="L64" s="4">
        <f t="shared" si="10"/>
        <v>7</v>
      </c>
    </row>
    <row r="65" spans="1:12" x14ac:dyDescent="0.25">
      <c r="A65" s="1">
        <v>41823</v>
      </c>
      <c r="B65">
        <v>0</v>
      </c>
      <c r="C65">
        <f t="shared" si="7"/>
        <v>4</v>
      </c>
      <c r="D65">
        <f t="shared" si="9"/>
        <v>2052967.1512914994</v>
      </c>
      <c r="E65">
        <f t="shared" si="0"/>
        <v>100000</v>
      </c>
      <c r="F65">
        <f t="shared" si="1"/>
        <v>0</v>
      </c>
      <c r="G65">
        <f t="shared" si="8"/>
        <v>19529.671512914992</v>
      </c>
      <c r="H65">
        <f t="shared" si="2"/>
        <v>1933437.4797785843</v>
      </c>
      <c r="I65">
        <f t="shared" si="3"/>
        <v>0</v>
      </c>
      <c r="J65">
        <f t="shared" si="4"/>
        <v>0</v>
      </c>
      <c r="K65">
        <f t="shared" si="5"/>
        <v>1933437.4797785843</v>
      </c>
      <c r="L65" s="4">
        <f t="shared" si="10"/>
        <v>7</v>
      </c>
    </row>
    <row r="66" spans="1:12" x14ac:dyDescent="0.25">
      <c r="A66" s="1">
        <v>41824</v>
      </c>
      <c r="B66">
        <v>0</v>
      </c>
      <c r="C66">
        <f t="shared" si="7"/>
        <v>5</v>
      </c>
      <c r="D66">
        <f t="shared" si="9"/>
        <v>1933437.4797785843</v>
      </c>
      <c r="E66">
        <f t="shared" ref="E66:E129" si="11">IF(B66=0,100000,0)</f>
        <v>100000</v>
      </c>
      <c r="F66">
        <f t="shared" ref="F66:F129" si="12">IF(B66=1,0.03*D66,0)</f>
        <v>0</v>
      </c>
      <c r="G66">
        <f t="shared" si="8"/>
        <v>18334.374797785844</v>
      </c>
      <c r="H66">
        <f t="shared" ref="H66:H129" si="13">IF(D66-E66+F66-G66&gt;2500000,2500000,D66-E66+F66-G66)</f>
        <v>1815103.1049807984</v>
      </c>
      <c r="I66">
        <f t="shared" ref="I66:I129" si="14">IF(D66-E66+F66-G66&gt;2500000,(D66-E66+F66-G66)-2500000,0)</f>
        <v>0</v>
      </c>
      <c r="J66">
        <f t="shared" ref="J66:J129" si="15">IF(C66=6,IF(H66&lt;=2000000,500000,2500000-H66),0)</f>
        <v>0</v>
      </c>
      <c r="K66">
        <f t="shared" ref="K66:K129" si="16">H66+J66</f>
        <v>1815103.1049807984</v>
      </c>
      <c r="L66" s="4">
        <f t="shared" ref="L66:L97" si="17">MONTH(A66)</f>
        <v>7</v>
      </c>
    </row>
    <row r="67" spans="1:12" x14ac:dyDescent="0.25">
      <c r="A67" s="1">
        <v>41825</v>
      </c>
      <c r="B67">
        <v>0</v>
      </c>
      <c r="C67">
        <f t="shared" ref="C67:C130" si="18">WEEKDAY(A67,2)</f>
        <v>6</v>
      </c>
      <c r="D67">
        <f t="shared" si="9"/>
        <v>1815103.1049807984</v>
      </c>
      <c r="E67">
        <f t="shared" si="11"/>
        <v>100000</v>
      </c>
      <c r="F67">
        <f t="shared" si="12"/>
        <v>0</v>
      </c>
      <c r="G67">
        <f t="shared" ref="G67:G130" si="19">IF(B67=0,(D67-E67)*0.01,0)</f>
        <v>17151.031049807985</v>
      </c>
      <c r="H67">
        <f t="shared" si="13"/>
        <v>1697952.0739309904</v>
      </c>
      <c r="I67">
        <f t="shared" si="14"/>
        <v>0</v>
      </c>
      <c r="J67">
        <f t="shared" si="15"/>
        <v>500000</v>
      </c>
      <c r="K67">
        <f t="shared" si="16"/>
        <v>2197952.0739309904</v>
      </c>
      <c r="L67" s="4">
        <f t="shared" si="17"/>
        <v>7</v>
      </c>
    </row>
    <row r="68" spans="1:12" x14ac:dyDescent="0.25">
      <c r="A68" s="1">
        <v>41826</v>
      </c>
      <c r="B68">
        <v>0</v>
      </c>
      <c r="C68">
        <f t="shared" si="18"/>
        <v>7</v>
      </c>
      <c r="D68">
        <f t="shared" ref="D68:D131" si="20">K67</f>
        <v>2197952.0739309904</v>
      </c>
      <c r="E68">
        <f t="shared" si="11"/>
        <v>100000</v>
      </c>
      <c r="F68">
        <f t="shared" si="12"/>
        <v>0</v>
      </c>
      <c r="G68">
        <f t="shared" si="19"/>
        <v>20979.520739309904</v>
      </c>
      <c r="H68">
        <f t="shared" si="13"/>
        <v>2076972.5531916805</v>
      </c>
      <c r="I68">
        <f t="shared" si="14"/>
        <v>0</v>
      </c>
      <c r="J68">
        <f t="shared" si="15"/>
        <v>0</v>
      </c>
      <c r="K68">
        <f t="shared" si="16"/>
        <v>2076972.5531916805</v>
      </c>
      <c r="L68" s="4">
        <f t="shared" si="17"/>
        <v>7</v>
      </c>
    </row>
    <row r="69" spans="1:12" x14ac:dyDescent="0.25">
      <c r="A69" s="1">
        <v>41827</v>
      </c>
      <c r="B69">
        <v>0</v>
      </c>
      <c r="C69">
        <f t="shared" si="18"/>
        <v>1</v>
      </c>
      <c r="D69">
        <f t="shared" si="20"/>
        <v>2076972.5531916805</v>
      </c>
      <c r="E69">
        <f t="shared" si="11"/>
        <v>100000</v>
      </c>
      <c r="F69">
        <f t="shared" si="12"/>
        <v>0</v>
      </c>
      <c r="G69">
        <f t="shared" si="19"/>
        <v>19769.725531916803</v>
      </c>
      <c r="H69">
        <f t="shared" si="13"/>
        <v>1957202.8276597636</v>
      </c>
      <c r="I69">
        <f t="shared" si="14"/>
        <v>0</v>
      </c>
      <c r="J69">
        <f t="shared" si="15"/>
        <v>0</v>
      </c>
      <c r="K69">
        <f t="shared" si="16"/>
        <v>1957202.8276597636</v>
      </c>
      <c r="L69" s="4">
        <f t="shared" si="17"/>
        <v>7</v>
      </c>
    </row>
    <row r="70" spans="1:12" x14ac:dyDescent="0.25">
      <c r="A70" s="1">
        <v>41828</v>
      </c>
      <c r="B70">
        <v>1</v>
      </c>
      <c r="C70">
        <f t="shared" si="18"/>
        <v>2</v>
      </c>
      <c r="D70">
        <f t="shared" si="20"/>
        <v>1957202.8276597636</v>
      </c>
      <c r="E70">
        <f t="shared" si="11"/>
        <v>0</v>
      </c>
      <c r="F70">
        <f t="shared" si="12"/>
        <v>58716.084829792904</v>
      </c>
      <c r="G70">
        <f t="shared" si="19"/>
        <v>0</v>
      </c>
      <c r="H70">
        <f t="shared" si="13"/>
        <v>2015918.9124895565</v>
      </c>
      <c r="I70">
        <f t="shared" si="14"/>
        <v>0</v>
      </c>
      <c r="J70">
        <f t="shared" si="15"/>
        <v>0</v>
      </c>
      <c r="K70">
        <f t="shared" si="16"/>
        <v>2015918.9124895565</v>
      </c>
      <c r="L70" s="4">
        <f t="shared" si="17"/>
        <v>7</v>
      </c>
    </row>
    <row r="71" spans="1:12" x14ac:dyDescent="0.25">
      <c r="A71" s="1">
        <v>41829</v>
      </c>
      <c r="B71">
        <v>1</v>
      </c>
      <c r="C71">
        <f t="shared" si="18"/>
        <v>3</v>
      </c>
      <c r="D71">
        <f t="shared" si="20"/>
        <v>2015918.9124895565</v>
      </c>
      <c r="E71">
        <f t="shared" si="11"/>
        <v>0</v>
      </c>
      <c r="F71">
        <f t="shared" si="12"/>
        <v>60477.567374686689</v>
      </c>
      <c r="G71">
        <f t="shared" si="19"/>
        <v>0</v>
      </c>
      <c r="H71">
        <f t="shared" si="13"/>
        <v>2076396.4798642432</v>
      </c>
      <c r="I71">
        <f t="shared" si="14"/>
        <v>0</v>
      </c>
      <c r="J71">
        <f t="shared" si="15"/>
        <v>0</v>
      </c>
      <c r="K71">
        <f t="shared" si="16"/>
        <v>2076396.4798642432</v>
      </c>
      <c r="L71" s="4">
        <f t="shared" si="17"/>
        <v>7</v>
      </c>
    </row>
    <row r="72" spans="1:12" x14ac:dyDescent="0.25">
      <c r="A72" s="1">
        <v>41830</v>
      </c>
      <c r="B72">
        <v>1</v>
      </c>
      <c r="C72">
        <f t="shared" si="18"/>
        <v>4</v>
      </c>
      <c r="D72">
        <f t="shared" si="20"/>
        <v>2076396.4798642432</v>
      </c>
      <c r="E72">
        <f t="shared" si="11"/>
        <v>0</v>
      </c>
      <c r="F72">
        <f t="shared" si="12"/>
        <v>62291.894395927295</v>
      </c>
      <c r="G72">
        <f t="shared" si="19"/>
        <v>0</v>
      </c>
      <c r="H72">
        <f t="shared" si="13"/>
        <v>2138688.3742601704</v>
      </c>
      <c r="I72">
        <f t="shared" si="14"/>
        <v>0</v>
      </c>
      <c r="J72">
        <f t="shared" si="15"/>
        <v>0</v>
      </c>
      <c r="K72">
        <f t="shared" si="16"/>
        <v>2138688.3742601704</v>
      </c>
      <c r="L72" s="4">
        <f t="shared" si="17"/>
        <v>7</v>
      </c>
    </row>
    <row r="73" spans="1:12" x14ac:dyDescent="0.25">
      <c r="A73" s="1">
        <v>41831</v>
      </c>
      <c r="B73">
        <v>1</v>
      </c>
      <c r="C73">
        <f t="shared" si="18"/>
        <v>5</v>
      </c>
      <c r="D73">
        <f t="shared" si="20"/>
        <v>2138688.3742601704</v>
      </c>
      <c r="E73">
        <f t="shared" si="11"/>
        <v>0</v>
      </c>
      <c r="F73">
        <f t="shared" si="12"/>
        <v>64160.651227805109</v>
      </c>
      <c r="G73">
        <f t="shared" si="19"/>
        <v>0</v>
      </c>
      <c r="H73">
        <f t="shared" si="13"/>
        <v>2202849.0254879757</v>
      </c>
      <c r="I73">
        <f t="shared" si="14"/>
        <v>0</v>
      </c>
      <c r="J73">
        <f t="shared" si="15"/>
        <v>0</v>
      </c>
      <c r="K73">
        <f t="shared" si="16"/>
        <v>2202849.0254879757</v>
      </c>
      <c r="L73" s="4">
        <f t="shared" si="17"/>
        <v>7</v>
      </c>
    </row>
    <row r="74" spans="1:12" x14ac:dyDescent="0.25">
      <c r="A74" s="1">
        <v>41832</v>
      </c>
      <c r="B74">
        <v>1</v>
      </c>
      <c r="C74">
        <f t="shared" si="18"/>
        <v>6</v>
      </c>
      <c r="D74">
        <f t="shared" si="20"/>
        <v>2202849.0254879757</v>
      </c>
      <c r="E74">
        <f t="shared" si="11"/>
        <v>0</v>
      </c>
      <c r="F74">
        <f t="shared" si="12"/>
        <v>66085.470764639264</v>
      </c>
      <c r="G74">
        <f t="shared" si="19"/>
        <v>0</v>
      </c>
      <c r="H74">
        <f t="shared" si="13"/>
        <v>2268934.496252615</v>
      </c>
      <c r="I74">
        <f t="shared" si="14"/>
        <v>0</v>
      </c>
      <c r="J74">
        <f t="shared" si="15"/>
        <v>231065.503747385</v>
      </c>
      <c r="K74">
        <f t="shared" si="16"/>
        <v>2500000</v>
      </c>
      <c r="L74" s="4">
        <f t="shared" si="17"/>
        <v>7</v>
      </c>
    </row>
    <row r="75" spans="1:12" x14ac:dyDescent="0.25">
      <c r="A75" s="1">
        <v>41833</v>
      </c>
      <c r="B75">
        <v>0</v>
      </c>
      <c r="C75">
        <f t="shared" si="18"/>
        <v>7</v>
      </c>
      <c r="D75">
        <f t="shared" si="20"/>
        <v>2500000</v>
      </c>
      <c r="E75">
        <f t="shared" si="11"/>
        <v>100000</v>
      </c>
      <c r="F75">
        <f t="shared" si="12"/>
        <v>0</v>
      </c>
      <c r="G75">
        <f t="shared" si="19"/>
        <v>24000</v>
      </c>
      <c r="H75">
        <f t="shared" si="13"/>
        <v>2376000</v>
      </c>
      <c r="I75">
        <f t="shared" si="14"/>
        <v>0</v>
      </c>
      <c r="J75">
        <f t="shared" si="15"/>
        <v>0</v>
      </c>
      <c r="K75">
        <f t="shared" si="16"/>
        <v>2376000</v>
      </c>
      <c r="L75" s="4">
        <f t="shared" si="17"/>
        <v>7</v>
      </c>
    </row>
    <row r="76" spans="1:12" x14ac:dyDescent="0.25">
      <c r="A76" s="1">
        <v>41834</v>
      </c>
      <c r="B76">
        <v>0</v>
      </c>
      <c r="C76">
        <f t="shared" si="18"/>
        <v>1</v>
      </c>
      <c r="D76">
        <f t="shared" si="20"/>
        <v>2376000</v>
      </c>
      <c r="E76">
        <f t="shared" si="11"/>
        <v>100000</v>
      </c>
      <c r="F76">
        <f t="shared" si="12"/>
        <v>0</v>
      </c>
      <c r="G76">
        <f t="shared" si="19"/>
        <v>22760</v>
      </c>
      <c r="H76">
        <f t="shared" si="13"/>
        <v>2253240</v>
      </c>
      <c r="I76">
        <f t="shared" si="14"/>
        <v>0</v>
      </c>
      <c r="J76">
        <f t="shared" si="15"/>
        <v>0</v>
      </c>
      <c r="K76">
        <f t="shared" si="16"/>
        <v>2253240</v>
      </c>
      <c r="L76" s="4">
        <f t="shared" si="17"/>
        <v>7</v>
      </c>
    </row>
    <row r="77" spans="1:12" x14ac:dyDescent="0.25">
      <c r="A77" s="1">
        <v>41835</v>
      </c>
      <c r="B77">
        <v>0</v>
      </c>
      <c r="C77">
        <f t="shared" si="18"/>
        <v>2</v>
      </c>
      <c r="D77">
        <f t="shared" si="20"/>
        <v>2253240</v>
      </c>
      <c r="E77">
        <f t="shared" si="11"/>
        <v>100000</v>
      </c>
      <c r="F77">
        <f t="shared" si="12"/>
        <v>0</v>
      </c>
      <c r="G77">
        <f t="shared" si="19"/>
        <v>21532.400000000001</v>
      </c>
      <c r="H77">
        <f t="shared" si="13"/>
        <v>2131707.6</v>
      </c>
      <c r="I77">
        <f t="shared" si="14"/>
        <v>0</v>
      </c>
      <c r="J77">
        <f t="shared" si="15"/>
        <v>0</v>
      </c>
      <c r="K77">
        <f t="shared" si="16"/>
        <v>2131707.6</v>
      </c>
      <c r="L77" s="4">
        <f t="shared" si="17"/>
        <v>7</v>
      </c>
    </row>
    <row r="78" spans="1:12" x14ac:dyDescent="0.25">
      <c r="A78" s="1">
        <v>41836</v>
      </c>
      <c r="B78">
        <v>1</v>
      </c>
      <c r="C78">
        <f t="shared" si="18"/>
        <v>3</v>
      </c>
      <c r="D78">
        <f t="shared" si="20"/>
        <v>2131707.6</v>
      </c>
      <c r="E78">
        <f t="shared" si="11"/>
        <v>0</v>
      </c>
      <c r="F78">
        <f t="shared" si="12"/>
        <v>63951.228000000003</v>
      </c>
      <c r="G78">
        <f t="shared" si="19"/>
        <v>0</v>
      </c>
      <c r="H78">
        <f t="shared" si="13"/>
        <v>2195658.8280000002</v>
      </c>
      <c r="I78">
        <f t="shared" si="14"/>
        <v>0</v>
      </c>
      <c r="J78">
        <f t="shared" si="15"/>
        <v>0</v>
      </c>
      <c r="K78">
        <f t="shared" si="16"/>
        <v>2195658.8280000002</v>
      </c>
      <c r="L78" s="4">
        <f t="shared" si="17"/>
        <v>7</v>
      </c>
    </row>
    <row r="79" spans="1:12" x14ac:dyDescent="0.25">
      <c r="A79" s="1">
        <v>41837</v>
      </c>
      <c r="B79">
        <v>1</v>
      </c>
      <c r="C79">
        <f t="shared" si="18"/>
        <v>4</v>
      </c>
      <c r="D79">
        <f t="shared" si="20"/>
        <v>2195658.8280000002</v>
      </c>
      <c r="E79">
        <f t="shared" si="11"/>
        <v>0</v>
      </c>
      <c r="F79">
        <f t="shared" si="12"/>
        <v>65869.764840000003</v>
      </c>
      <c r="G79">
        <f t="shared" si="19"/>
        <v>0</v>
      </c>
      <c r="H79">
        <f t="shared" si="13"/>
        <v>2261528.5928400001</v>
      </c>
      <c r="I79">
        <f t="shared" si="14"/>
        <v>0</v>
      </c>
      <c r="J79">
        <f t="shared" si="15"/>
        <v>0</v>
      </c>
      <c r="K79">
        <f t="shared" si="16"/>
        <v>2261528.5928400001</v>
      </c>
      <c r="L79" s="4">
        <f t="shared" si="17"/>
        <v>7</v>
      </c>
    </row>
    <row r="80" spans="1:12" x14ac:dyDescent="0.25">
      <c r="A80" s="1">
        <v>41838</v>
      </c>
      <c r="B80">
        <v>1</v>
      </c>
      <c r="C80">
        <f t="shared" si="18"/>
        <v>5</v>
      </c>
      <c r="D80">
        <f t="shared" si="20"/>
        <v>2261528.5928400001</v>
      </c>
      <c r="E80">
        <f t="shared" si="11"/>
        <v>0</v>
      </c>
      <c r="F80">
        <f t="shared" si="12"/>
        <v>67845.857785200002</v>
      </c>
      <c r="G80">
        <f t="shared" si="19"/>
        <v>0</v>
      </c>
      <c r="H80">
        <f t="shared" si="13"/>
        <v>2329374.4506251998</v>
      </c>
      <c r="I80">
        <f t="shared" si="14"/>
        <v>0</v>
      </c>
      <c r="J80">
        <f t="shared" si="15"/>
        <v>0</v>
      </c>
      <c r="K80">
        <f t="shared" si="16"/>
        <v>2329374.4506251998</v>
      </c>
      <c r="L80" s="4">
        <f t="shared" si="17"/>
        <v>7</v>
      </c>
    </row>
    <row r="81" spans="1:12" x14ac:dyDescent="0.25">
      <c r="A81" s="1">
        <v>41839</v>
      </c>
      <c r="B81">
        <v>1</v>
      </c>
      <c r="C81">
        <f t="shared" si="18"/>
        <v>6</v>
      </c>
      <c r="D81">
        <f t="shared" si="20"/>
        <v>2329374.4506251998</v>
      </c>
      <c r="E81">
        <f t="shared" si="11"/>
        <v>0</v>
      </c>
      <c r="F81">
        <f t="shared" si="12"/>
        <v>69881.233518755995</v>
      </c>
      <c r="G81">
        <f t="shared" si="19"/>
        <v>0</v>
      </c>
      <c r="H81">
        <f t="shared" si="13"/>
        <v>2399255.6841439558</v>
      </c>
      <c r="I81">
        <f t="shared" si="14"/>
        <v>0</v>
      </c>
      <c r="J81">
        <f t="shared" si="15"/>
        <v>100744.31585604418</v>
      </c>
      <c r="K81">
        <f t="shared" si="16"/>
        <v>2500000</v>
      </c>
      <c r="L81" s="4">
        <f t="shared" si="17"/>
        <v>7</v>
      </c>
    </row>
    <row r="82" spans="1:12" x14ac:dyDescent="0.25">
      <c r="A82" s="1">
        <v>41840</v>
      </c>
      <c r="B82">
        <v>1</v>
      </c>
      <c r="C82">
        <f t="shared" si="18"/>
        <v>7</v>
      </c>
      <c r="D82">
        <f t="shared" si="20"/>
        <v>2500000</v>
      </c>
      <c r="E82">
        <f t="shared" si="11"/>
        <v>0</v>
      </c>
      <c r="F82">
        <f t="shared" si="12"/>
        <v>75000</v>
      </c>
      <c r="G82">
        <f t="shared" si="19"/>
        <v>0</v>
      </c>
      <c r="H82">
        <f t="shared" si="13"/>
        <v>2500000</v>
      </c>
      <c r="I82">
        <f t="shared" si="14"/>
        <v>75000</v>
      </c>
      <c r="J82">
        <f t="shared" si="15"/>
        <v>0</v>
      </c>
      <c r="K82">
        <f t="shared" si="16"/>
        <v>2500000</v>
      </c>
      <c r="L82" s="4">
        <f t="shared" si="17"/>
        <v>7</v>
      </c>
    </row>
    <row r="83" spans="1:12" x14ac:dyDescent="0.25">
      <c r="A83" s="1">
        <v>41841</v>
      </c>
      <c r="B83">
        <v>1</v>
      </c>
      <c r="C83">
        <f t="shared" si="18"/>
        <v>1</v>
      </c>
      <c r="D83">
        <f t="shared" si="20"/>
        <v>2500000</v>
      </c>
      <c r="E83">
        <f t="shared" si="11"/>
        <v>0</v>
      </c>
      <c r="F83">
        <f t="shared" si="12"/>
        <v>75000</v>
      </c>
      <c r="G83">
        <f t="shared" si="19"/>
        <v>0</v>
      </c>
      <c r="H83">
        <f t="shared" si="13"/>
        <v>2500000</v>
      </c>
      <c r="I83">
        <f t="shared" si="14"/>
        <v>75000</v>
      </c>
      <c r="J83">
        <f t="shared" si="15"/>
        <v>0</v>
      </c>
      <c r="K83">
        <f t="shared" si="16"/>
        <v>2500000</v>
      </c>
      <c r="L83" s="4">
        <f t="shared" si="17"/>
        <v>7</v>
      </c>
    </row>
    <row r="84" spans="1:12" x14ac:dyDescent="0.25">
      <c r="A84" s="1">
        <v>41842</v>
      </c>
      <c r="B84">
        <v>0</v>
      </c>
      <c r="C84">
        <f t="shared" si="18"/>
        <v>2</v>
      </c>
      <c r="D84">
        <f t="shared" si="20"/>
        <v>2500000</v>
      </c>
      <c r="E84">
        <f t="shared" si="11"/>
        <v>100000</v>
      </c>
      <c r="F84">
        <f t="shared" si="12"/>
        <v>0</v>
      </c>
      <c r="G84">
        <f t="shared" si="19"/>
        <v>24000</v>
      </c>
      <c r="H84">
        <f t="shared" si="13"/>
        <v>2376000</v>
      </c>
      <c r="I84">
        <f t="shared" si="14"/>
        <v>0</v>
      </c>
      <c r="J84">
        <f t="shared" si="15"/>
        <v>0</v>
      </c>
      <c r="K84">
        <f t="shared" si="16"/>
        <v>2376000</v>
      </c>
      <c r="L84" s="4">
        <f t="shared" si="17"/>
        <v>7</v>
      </c>
    </row>
    <row r="85" spans="1:12" x14ac:dyDescent="0.25">
      <c r="A85" s="1">
        <v>41843</v>
      </c>
      <c r="B85">
        <v>0</v>
      </c>
      <c r="C85">
        <f t="shared" si="18"/>
        <v>3</v>
      </c>
      <c r="D85">
        <f t="shared" si="20"/>
        <v>2376000</v>
      </c>
      <c r="E85">
        <f t="shared" si="11"/>
        <v>100000</v>
      </c>
      <c r="F85">
        <f t="shared" si="12"/>
        <v>0</v>
      </c>
      <c r="G85">
        <f t="shared" si="19"/>
        <v>22760</v>
      </c>
      <c r="H85">
        <f t="shared" si="13"/>
        <v>2253240</v>
      </c>
      <c r="I85">
        <f t="shared" si="14"/>
        <v>0</v>
      </c>
      <c r="J85">
        <f t="shared" si="15"/>
        <v>0</v>
      </c>
      <c r="K85">
        <f t="shared" si="16"/>
        <v>2253240</v>
      </c>
      <c r="L85" s="4">
        <f t="shared" si="17"/>
        <v>7</v>
      </c>
    </row>
    <row r="86" spans="1:12" x14ac:dyDescent="0.25">
      <c r="A86" s="1">
        <v>41844</v>
      </c>
      <c r="B86">
        <v>0</v>
      </c>
      <c r="C86">
        <f t="shared" si="18"/>
        <v>4</v>
      </c>
      <c r="D86">
        <f t="shared" si="20"/>
        <v>2253240</v>
      </c>
      <c r="E86">
        <f t="shared" si="11"/>
        <v>100000</v>
      </c>
      <c r="F86">
        <f t="shared" si="12"/>
        <v>0</v>
      </c>
      <c r="G86">
        <f t="shared" si="19"/>
        <v>21532.400000000001</v>
      </c>
      <c r="H86">
        <f t="shared" si="13"/>
        <v>2131707.6</v>
      </c>
      <c r="I86">
        <f t="shared" si="14"/>
        <v>0</v>
      </c>
      <c r="J86">
        <f t="shared" si="15"/>
        <v>0</v>
      </c>
      <c r="K86">
        <f t="shared" si="16"/>
        <v>2131707.6</v>
      </c>
      <c r="L86" s="4">
        <f t="shared" si="17"/>
        <v>7</v>
      </c>
    </row>
    <row r="87" spans="1:12" x14ac:dyDescent="0.25">
      <c r="A87" s="1">
        <v>41845</v>
      </c>
      <c r="B87">
        <v>0</v>
      </c>
      <c r="C87">
        <f t="shared" si="18"/>
        <v>5</v>
      </c>
      <c r="D87">
        <f t="shared" si="20"/>
        <v>2131707.6</v>
      </c>
      <c r="E87">
        <f t="shared" si="11"/>
        <v>100000</v>
      </c>
      <c r="F87">
        <f t="shared" si="12"/>
        <v>0</v>
      </c>
      <c r="G87">
        <f t="shared" si="19"/>
        <v>20317.076000000001</v>
      </c>
      <c r="H87">
        <f t="shared" si="13"/>
        <v>2011390.5240000002</v>
      </c>
      <c r="I87">
        <f t="shared" si="14"/>
        <v>0</v>
      </c>
      <c r="J87">
        <f t="shared" si="15"/>
        <v>0</v>
      </c>
      <c r="K87">
        <f t="shared" si="16"/>
        <v>2011390.5240000002</v>
      </c>
      <c r="L87" s="4">
        <f t="shared" si="17"/>
        <v>7</v>
      </c>
    </row>
    <row r="88" spans="1:12" x14ac:dyDescent="0.25">
      <c r="A88" s="1">
        <v>41846</v>
      </c>
      <c r="B88">
        <v>0</v>
      </c>
      <c r="C88">
        <f t="shared" si="18"/>
        <v>6</v>
      </c>
      <c r="D88">
        <f t="shared" si="20"/>
        <v>2011390.5240000002</v>
      </c>
      <c r="E88">
        <f t="shared" si="11"/>
        <v>100000</v>
      </c>
      <c r="F88">
        <f t="shared" si="12"/>
        <v>0</v>
      </c>
      <c r="G88">
        <f t="shared" si="19"/>
        <v>19113.905240000004</v>
      </c>
      <c r="H88">
        <f t="shared" si="13"/>
        <v>1892276.6187600002</v>
      </c>
      <c r="I88">
        <f t="shared" si="14"/>
        <v>0</v>
      </c>
      <c r="J88">
        <f t="shared" si="15"/>
        <v>500000</v>
      </c>
      <c r="K88">
        <f t="shared" si="16"/>
        <v>2392276.61876</v>
      </c>
      <c r="L88" s="4">
        <f t="shared" si="17"/>
        <v>7</v>
      </c>
    </row>
    <row r="89" spans="1:12" x14ac:dyDescent="0.25">
      <c r="A89" s="1">
        <v>41847</v>
      </c>
      <c r="B89">
        <v>0</v>
      </c>
      <c r="C89">
        <f t="shared" si="18"/>
        <v>7</v>
      </c>
      <c r="D89">
        <f t="shared" si="20"/>
        <v>2392276.61876</v>
      </c>
      <c r="E89">
        <f t="shared" si="11"/>
        <v>100000</v>
      </c>
      <c r="F89">
        <f t="shared" si="12"/>
        <v>0</v>
      </c>
      <c r="G89">
        <f t="shared" si="19"/>
        <v>22922.766187600002</v>
      </c>
      <c r="H89">
        <f t="shared" si="13"/>
        <v>2269353.8525724001</v>
      </c>
      <c r="I89">
        <f t="shared" si="14"/>
        <v>0</v>
      </c>
      <c r="J89">
        <f t="shared" si="15"/>
        <v>0</v>
      </c>
      <c r="K89">
        <f t="shared" si="16"/>
        <v>2269353.8525724001</v>
      </c>
      <c r="L89" s="4">
        <f t="shared" si="17"/>
        <v>7</v>
      </c>
    </row>
    <row r="90" spans="1:12" x14ac:dyDescent="0.25">
      <c r="A90" s="1">
        <v>41848</v>
      </c>
      <c r="B90">
        <v>1</v>
      </c>
      <c r="C90">
        <f t="shared" si="18"/>
        <v>1</v>
      </c>
      <c r="D90">
        <f t="shared" si="20"/>
        <v>2269353.8525724001</v>
      </c>
      <c r="E90">
        <f t="shared" si="11"/>
        <v>0</v>
      </c>
      <c r="F90">
        <f t="shared" si="12"/>
        <v>68080.615577172008</v>
      </c>
      <c r="G90">
        <f t="shared" si="19"/>
        <v>0</v>
      </c>
      <c r="H90">
        <f t="shared" si="13"/>
        <v>2337434.4681495721</v>
      </c>
      <c r="I90">
        <f t="shared" si="14"/>
        <v>0</v>
      </c>
      <c r="J90">
        <f t="shared" si="15"/>
        <v>0</v>
      </c>
      <c r="K90">
        <f t="shared" si="16"/>
        <v>2337434.4681495721</v>
      </c>
      <c r="L90" s="4">
        <f t="shared" si="17"/>
        <v>7</v>
      </c>
    </row>
    <row r="91" spans="1:12" x14ac:dyDescent="0.25">
      <c r="A91" s="1">
        <v>41849</v>
      </c>
      <c r="B91">
        <v>1</v>
      </c>
      <c r="C91">
        <f t="shared" si="18"/>
        <v>2</v>
      </c>
      <c r="D91">
        <f t="shared" si="20"/>
        <v>2337434.4681495721</v>
      </c>
      <c r="E91">
        <f t="shared" si="11"/>
        <v>0</v>
      </c>
      <c r="F91">
        <f t="shared" si="12"/>
        <v>70123.034044487169</v>
      </c>
      <c r="G91">
        <f t="shared" si="19"/>
        <v>0</v>
      </c>
      <c r="H91">
        <f t="shared" si="13"/>
        <v>2407557.5021940591</v>
      </c>
      <c r="I91">
        <f t="shared" si="14"/>
        <v>0</v>
      </c>
      <c r="J91">
        <f t="shared" si="15"/>
        <v>0</v>
      </c>
      <c r="K91">
        <f t="shared" si="16"/>
        <v>2407557.5021940591</v>
      </c>
      <c r="L91" s="4">
        <f t="shared" si="17"/>
        <v>7</v>
      </c>
    </row>
    <row r="92" spans="1:12" x14ac:dyDescent="0.25">
      <c r="A92" s="1">
        <v>41850</v>
      </c>
      <c r="B92">
        <v>0</v>
      </c>
      <c r="C92">
        <f t="shared" si="18"/>
        <v>3</v>
      </c>
      <c r="D92">
        <f t="shared" si="20"/>
        <v>2407557.5021940591</v>
      </c>
      <c r="E92">
        <f t="shared" si="11"/>
        <v>100000</v>
      </c>
      <c r="F92">
        <f t="shared" si="12"/>
        <v>0</v>
      </c>
      <c r="G92">
        <f t="shared" si="19"/>
        <v>23075.575021940593</v>
      </c>
      <c r="H92">
        <f t="shared" si="13"/>
        <v>2284481.9271721183</v>
      </c>
      <c r="I92">
        <f t="shared" si="14"/>
        <v>0</v>
      </c>
      <c r="J92">
        <f t="shared" si="15"/>
        <v>0</v>
      </c>
      <c r="K92">
        <f t="shared" si="16"/>
        <v>2284481.9271721183</v>
      </c>
      <c r="L92" s="4">
        <f t="shared" si="17"/>
        <v>7</v>
      </c>
    </row>
    <row r="93" spans="1:12" x14ac:dyDescent="0.25">
      <c r="A93" s="1">
        <v>41851</v>
      </c>
      <c r="B93">
        <v>0</v>
      </c>
      <c r="C93">
        <f t="shared" si="18"/>
        <v>4</v>
      </c>
      <c r="D93">
        <f t="shared" si="20"/>
        <v>2284481.9271721183</v>
      </c>
      <c r="E93">
        <f t="shared" si="11"/>
        <v>100000</v>
      </c>
      <c r="F93">
        <f t="shared" si="12"/>
        <v>0</v>
      </c>
      <c r="G93">
        <f t="shared" si="19"/>
        <v>21844.819271721182</v>
      </c>
      <c r="H93">
        <f t="shared" si="13"/>
        <v>2162637.1079003969</v>
      </c>
      <c r="I93">
        <f t="shared" si="14"/>
        <v>0</v>
      </c>
      <c r="J93">
        <f t="shared" si="15"/>
        <v>0</v>
      </c>
      <c r="K93">
        <f t="shared" si="16"/>
        <v>2162637.1079003969</v>
      </c>
      <c r="L93" s="4">
        <f t="shared" si="17"/>
        <v>7</v>
      </c>
    </row>
    <row r="94" spans="1:12" x14ac:dyDescent="0.25">
      <c r="A94" s="1">
        <v>41852</v>
      </c>
      <c r="B94">
        <v>0</v>
      </c>
      <c r="C94">
        <f t="shared" si="18"/>
        <v>5</v>
      </c>
      <c r="D94">
        <f t="shared" si="20"/>
        <v>2162637.1079003969</v>
      </c>
      <c r="E94">
        <f t="shared" si="11"/>
        <v>100000</v>
      </c>
      <c r="F94">
        <f t="shared" si="12"/>
        <v>0</v>
      </c>
      <c r="G94">
        <f t="shared" si="19"/>
        <v>20626.371079003969</v>
      </c>
      <c r="H94">
        <f t="shared" si="13"/>
        <v>2042010.736821393</v>
      </c>
      <c r="I94">
        <f t="shared" si="14"/>
        <v>0</v>
      </c>
      <c r="J94">
        <f t="shared" si="15"/>
        <v>0</v>
      </c>
      <c r="K94">
        <f t="shared" si="16"/>
        <v>2042010.736821393</v>
      </c>
      <c r="L94" s="4">
        <f t="shared" si="17"/>
        <v>8</v>
      </c>
    </row>
    <row r="95" spans="1:12" x14ac:dyDescent="0.25">
      <c r="A95" s="1">
        <v>41853</v>
      </c>
      <c r="B95">
        <v>0</v>
      </c>
      <c r="C95">
        <f t="shared" si="18"/>
        <v>6</v>
      </c>
      <c r="D95">
        <f t="shared" si="20"/>
        <v>2042010.736821393</v>
      </c>
      <c r="E95">
        <f t="shared" si="11"/>
        <v>100000</v>
      </c>
      <c r="F95">
        <f t="shared" si="12"/>
        <v>0</v>
      </c>
      <c r="G95">
        <f t="shared" si="19"/>
        <v>19420.107368213932</v>
      </c>
      <c r="H95">
        <f t="shared" si="13"/>
        <v>1922590.6294531792</v>
      </c>
      <c r="I95">
        <f t="shared" si="14"/>
        <v>0</v>
      </c>
      <c r="J95">
        <f t="shared" si="15"/>
        <v>500000</v>
      </c>
      <c r="K95">
        <f t="shared" si="16"/>
        <v>2422590.6294531794</v>
      </c>
      <c r="L95" s="4">
        <f t="shared" si="17"/>
        <v>8</v>
      </c>
    </row>
    <row r="96" spans="1:12" x14ac:dyDescent="0.25">
      <c r="A96" s="1">
        <v>41854</v>
      </c>
      <c r="B96">
        <v>0</v>
      </c>
      <c r="C96">
        <f t="shared" si="18"/>
        <v>7</v>
      </c>
      <c r="D96">
        <f t="shared" si="20"/>
        <v>2422590.6294531794</v>
      </c>
      <c r="E96">
        <f t="shared" si="11"/>
        <v>100000</v>
      </c>
      <c r="F96">
        <f t="shared" si="12"/>
        <v>0</v>
      </c>
      <c r="G96">
        <f t="shared" si="19"/>
        <v>23225.906294531796</v>
      </c>
      <c r="H96">
        <f t="shared" si="13"/>
        <v>2299364.7231586478</v>
      </c>
      <c r="I96">
        <f t="shared" si="14"/>
        <v>0</v>
      </c>
      <c r="J96">
        <f t="shared" si="15"/>
        <v>0</v>
      </c>
      <c r="K96">
        <f t="shared" si="16"/>
        <v>2299364.7231586478</v>
      </c>
      <c r="L96" s="4">
        <f t="shared" si="17"/>
        <v>8</v>
      </c>
    </row>
    <row r="97" spans="1:12" x14ac:dyDescent="0.25">
      <c r="A97" s="1">
        <v>41855</v>
      </c>
      <c r="B97">
        <v>0</v>
      </c>
      <c r="C97">
        <f t="shared" si="18"/>
        <v>1</v>
      </c>
      <c r="D97">
        <f t="shared" si="20"/>
        <v>2299364.7231586478</v>
      </c>
      <c r="E97">
        <f t="shared" si="11"/>
        <v>100000</v>
      </c>
      <c r="F97">
        <f t="shared" si="12"/>
        <v>0</v>
      </c>
      <c r="G97">
        <f t="shared" si="19"/>
        <v>21993.647231586478</v>
      </c>
      <c r="H97">
        <f t="shared" si="13"/>
        <v>2177371.0759270615</v>
      </c>
      <c r="I97">
        <f t="shared" si="14"/>
        <v>0</v>
      </c>
      <c r="J97">
        <f t="shared" si="15"/>
        <v>0</v>
      </c>
      <c r="K97">
        <f t="shared" si="16"/>
        <v>2177371.0759270615</v>
      </c>
      <c r="L97" s="4">
        <f t="shared" si="17"/>
        <v>8</v>
      </c>
    </row>
    <row r="98" spans="1:12" x14ac:dyDescent="0.25">
      <c r="A98" s="1">
        <v>41856</v>
      </c>
      <c r="B98">
        <v>1</v>
      </c>
      <c r="C98">
        <f t="shared" si="18"/>
        <v>2</v>
      </c>
      <c r="D98">
        <f t="shared" si="20"/>
        <v>2177371.0759270615</v>
      </c>
      <c r="E98">
        <f t="shared" si="11"/>
        <v>0</v>
      </c>
      <c r="F98">
        <f t="shared" si="12"/>
        <v>65321.132277811841</v>
      </c>
      <c r="G98">
        <f t="shared" si="19"/>
        <v>0</v>
      </c>
      <c r="H98">
        <f t="shared" si="13"/>
        <v>2242692.2082048734</v>
      </c>
      <c r="I98">
        <f t="shared" si="14"/>
        <v>0</v>
      </c>
      <c r="J98">
        <f t="shared" si="15"/>
        <v>0</v>
      </c>
      <c r="K98">
        <f t="shared" si="16"/>
        <v>2242692.2082048734</v>
      </c>
      <c r="L98" s="4">
        <f t="shared" ref="L98:L129" si="21">MONTH(A98)</f>
        <v>8</v>
      </c>
    </row>
    <row r="99" spans="1:12" x14ac:dyDescent="0.25">
      <c r="A99" s="1">
        <v>41857</v>
      </c>
      <c r="B99">
        <v>0</v>
      </c>
      <c r="C99">
        <f t="shared" si="18"/>
        <v>3</v>
      </c>
      <c r="D99">
        <f t="shared" si="20"/>
        <v>2242692.2082048734</v>
      </c>
      <c r="E99">
        <f t="shared" si="11"/>
        <v>100000</v>
      </c>
      <c r="F99">
        <f t="shared" si="12"/>
        <v>0</v>
      </c>
      <c r="G99">
        <f t="shared" si="19"/>
        <v>21426.922082048735</v>
      </c>
      <c r="H99">
        <f t="shared" si="13"/>
        <v>2121265.2861228245</v>
      </c>
      <c r="I99">
        <f t="shared" si="14"/>
        <v>0</v>
      </c>
      <c r="J99">
        <f t="shared" si="15"/>
        <v>0</v>
      </c>
      <c r="K99">
        <f t="shared" si="16"/>
        <v>2121265.2861228245</v>
      </c>
      <c r="L99" s="4">
        <f t="shared" si="21"/>
        <v>8</v>
      </c>
    </row>
    <row r="100" spans="1:12" x14ac:dyDescent="0.25">
      <c r="A100" s="1">
        <v>41858</v>
      </c>
      <c r="B100">
        <v>1</v>
      </c>
      <c r="C100">
        <f t="shared" si="18"/>
        <v>4</v>
      </c>
      <c r="D100">
        <f t="shared" si="20"/>
        <v>2121265.2861228245</v>
      </c>
      <c r="E100">
        <f t="shared" si="11"/>
        <v>0</v>
      </c>
      <c r="F100">
        <f t="shared" si="12"/>
        <v>63637.958583684733</v>
      </c>
      <c r="G100">
        <f t="shared" si="19"/>
        <v>0</v>
      </c>
      <c r="H100">
        <f t="shared" si="13"/>
        <v>2184903.2447065092</v>
      </c>
      <c r="I100">
        <f t="shared" si="14"/>
        <v>0</v>
      </c>
      <c r="J100">
        <f t="shared" si="15"/>
        <v>0</v>
      </c>
      <c r="K100">
        <f t="shared" si="16"/>
        <v>2184903.2447065092</v>
      </c>
      <c r="L100" s="4">
        <f t="shared" si="21"/>
        <v>8</v>
      </c>
    </row>
    <row r="101" spans="1:12" x14ac:dyDescent="0.25">
      <c r="A101" s="1">
        <v>41859</v>
      </c>
      <c r="B101">
        <v>1</v>
      </c>
      <c r="C101">
        <f t="shared" si="18"/>
        <v>5</v>
      </c>
      <c r="D101">
        <f t="shared" si="20"/>
        <v>2184903.2447065092</v>
      </c>
      <c r="E101">
        <f t="shared" si="11"/>
        <v>0</v>
      </c>
      <c r="F101">
        <f t="shared" si="12"/>
        <v>65547.097341195273</v>
      </c>
      <c r="G101">
        <f t="shared" si="19"/>
        <v>0</v>
      </c>
      <c r="H101">
        <f t="shared" si="13"/>
        <v>2250450.3420477044</v>
      </c>
      <c r="I101">
        <f t="shared" si="14"/>
        <v>0</v>
      </c>
      <c r="J101">
        <f t="shared" si="15"/>
        <v>0</v>
      </c>
      <c r="K101">
        <f t="shared" si="16"/>
        <v>2250450.3420477044</v>
      </c>
      <c r="L101" s="4">
        <f t="shared" si="21"/>
        <v>8</v>
      </c>
    </row>
    <row r="102" spans="1:12" x14ac:dyDescent="0.25">
      <c r="A102" s="1">
        <v>41860</v>
      </c>
      <c r="B102">
        <v>0</v>
      </c>
      <c r="C102">
        <f t="shared" si="18"/>
        <v>6</v>
      </c>
      <c r="D102">
        <f t="shared" si="20"/>
        <v>2250450.3420477044</v>
      </c>
      <c r="E102">
        <f t="shared" si="11"/>
        <v>100000</v>
      </c>
      <c r="F102">
        <f t="shared" si="12"/>
        <v>0</v>
      </c>
      <c r="G102">
        <f t="shared" si="19"/>
        <v>21504.503420477045</v>
      </c>
      <c r="H102">
        <f t="shared" si="13"/>
        <v>2128945.8386272271</v>
      </c>
      <c r="I102">
        <f t="shared" si="14"/>
        <v>0</v>
      </c>
      <c r="J102">
        <f t="shared" si="15"/>
        <v>371054.16137277288</v>
      </c>
      <c r="K102">
        <f t="shared" si="16"/>
        <v>2500000</v>
      </c>
      <c r="L102" s="4">
        <f t="shared" si="21"/>
        <v>8</v>
      </c>
    </row>
    <row r="103" spans="1:12" x14ac:dyDescent="0.25">
      <c r="A103" s="1">
        <v>41861</v>
      </c>
      <c r="B103">
        <v>0</v>
      </c>
      <c r="C103">
        <f t="shared" si="18"/>
        <v>7</v>
      </c>
      <c r="D103">
        <f t="shared" si="20"/>
        <v>2500000</v>
      </c>
      <c r="E103">
        <f t="shared" si="11"/>
        <v>100000</v>
      </c>
      <c r="F103">
        <f t="shared" si="12"/>
        <v>0</v>
      </c>
      <c r="G103">
        <f t="shared" si="19"/>
        <v>24000</v>
      </c>
      <c r="H103">
        <f t="shared" si="13"/>
        <v>2376000</v>
      </c>
      <c r="I103">
        <f t="shared" si="14"/>
        <v>0</v>
      </c>
      <c r="J103">
        <f t="shared" si="15"/>
        <v>0</v>
      </c>
      <c r="K103">
        <f t="shared" si="16"/>
        <v>2376000</v>
      </c>
      <c r="L103" s="4">
        <f t="shared" si="21"/>
        <v>8</v>
      </c>
    </row>
    <row r="104" spans="1:12" x14ac:dyDescent="0.25">
      <c r="A104" s="1">
        <v>41862</v>
      </c>
      <c r="B104">
        <v>0</v>
      </c>
      <c r="C104">
        <f t="shared" si="18"/>
        <v>1</v>
      </c>
      <c r="D104">
        <f t="shared" si="20"/>
        <v>2376000</v>
      </c>
      <c r="E104">
        <f t="shared" si="11"/>
        <v>100000</v>
      </c>
      <c r="F104">
        <f t="shared" si="12"/>
        <v>0</v>
      </c>
      <c r="G104">
        <f t="shared" si="19"/>
        <v>22760</v>
      </c>
      <c r="H104">
        <f t="shared" si="13"/>
        <v>2253240</v>
      </c>
      <c r="I104">
        <f t="shared" si="14"/>
        <v>0</v>
      </c>
      <c r="J104">
        <f t="shared" si="15"/>
        <v>0</v>
      </c>
      <c r="K104">
        <f t="shared" si="16"/>
        <v>2253240</v>
      </c>
      <c r="L104" s="4">
        <f t="shared" si="21"/>
        <v>8</v>
      </c>
    </row>
    <row r="105" spans="1:12" x14ac:dyDescent="0.25">
      <c r="A105" s="1">
        <v>41863</v>
      </c>
      <c r="B105">
        <v>0</v>
      </c>
      <c r="C105">
        <f t="shared" si="18"/>
        <v>2</v>
      </c>
      <c r="D105">
        <f t="shared" si="20"/>
        <v>2253240</v>
      </c>
      <c r="E105">
        <f t="shared" si="11"/>
        <v>100000</v>
      </c>
      <c r="F105">
        <f t="shared" si="12"/>
        <v>0</v>
      </c>
      <c r="G105">
        <f t="shared" si="19"/>
        <v>21532.400000000001</v>
      </c>
      <c r="H105">
        <f t="shared" si="13"/>
        <v>2131707.6</v>
      </c>
      <c r="I105">
        <f t="shared" si="14"/>
        <v>0</v>
      </c>
      <c r="J105">
        <f t="shared" si="15"/>
        <v>0</v>
      </c>
      <c r="K105">
        <f t="shared" si="16"/>
        <v>2131707.6</v>
      </c>
      <c r="L105" s="4">
        <f t="shared" si="21"/>
        <v>8</v>
      </c>
    </row>
    <row r="106" spans="1:12" x14ac:dyDescent="0.25">
      <c r="A106" s="1">
        <v>41864</v>
      </c>
      <c r="B106">
        <v>1</v>
      </c>
      <c r="C106">
        <f t="shared" si="18"/>
        <v>3</v>
      </c>
      <c r="D106">
        <f t="shared" si="20"/>
        <v>2131707.6</v>
      </c>
      <c r="E106">
        <f t="shared" si="11"/>
        <v>0</v>
      </c>
      <c r="F106">
        <f t="shared" si="12"/>
        <v>63951.228000000003</v>
      </c>
      <c r="G106">
        <f t="shared" si="19"/>
        <v>0</v>
      </c>
      <c r="H106">
        <f t="shared" si="13"/>
        <v>2195658.8280000002</v>
      </c>
      <c r="I106">
        <f t="shared" si="14"/>
        <v>0</v>
      </c>
      <c r="J106">
        <f t="shared" si="15"/>
        <v>0</v>
      </c>
      <c r="K106">
        <f t="shared" si="16"/>
        <v>2195658.8280000002</v>
      </c>
      <c r="L106" s="4">
        <f t="shared" si="21"/>
        <v>8</v>
      </c>
    </row>
    <row r="107" spans="1:12" x14ac:dyDescent="0.25">
      <c r="A107" s="1">
        <v>41865</v>
      </c>
      <c r="B107">
        <v>0</v>
      </c>
      <c r="C107">
        <f t="shared" si="18"/>
        <v>4</v>
      </c>
      <c r="D107">
        <f t="shared" si="20"/>
        <v>2195658.8280000002</v>
      </c>
      <c r="E107">
        <f t="shared" si="11"/>
        <v>100000</v>
      </c>
      <c r="F107">
        <f t="shared" si="12"/>
        <v>0</v>
      </c>
      <c r="G107">
        <f t="shared" si="19"/>
        <v>20956.588280000004</v>
      </c>
      <c r="H107">
        <f t="shared" si="13"/>
        <v>2074702.2397200002</v>
      </c>
      <c r="I107">
        <f t="shared" si="14"/>
        <v>0</v>
      </c>
      <c r="J107">
        <f t="shared" si="15"/>
        <v>0</v>
      </c>
      <c r="K107">
        <f t="shared" si="16"/>
        <v>2074702.2397200002</v>
      </c>
      <c r="L107" s="4">
        <f t="shared" si="21"/>
        <v>8</v>
      </c>
    </row>
    <row r="108" spans="1:12" x14ac:dyDescent="0.25">
      <c r="A108" s="1">
        <v>41866</v>
      </c>
      <c r="B108">
        <v>1</v>
      </c>
      <c r="C108">
        <f t="shared" si="18"/>
        <v>5</v>
      </c>
      <c r="D108">
        <f t="shared" si="20"/>
        <v>2074702.2397200002</v>
      </c>
      <c r="E108">
        <f t="shared" si="11"/>
        <v>0</v>
      </c>
      <c r="F108">
        <f t="shared" si="12"/>
        <v>62241.067191600006</v>
      </c>
      <c r="G108">
        <f t="shared" si="19"/>
        <v>0</v>
      </c>
      <c r="H108">
        <f t="shared" si="13"/>
        <v>2136943.3069116003</v>
      </c>
      <c r="I108">
        <f t="shared" si="14"/>
        <v>0</v>
      </c>
      <c r="J108">
        <f t="shared" si="15"/>
        <v>0</v>
      </c>
      <c r="K108">
        <f t="shared" si="16"/>
        <v>2136943.3069116003</v>
      </c>
      <c r="L108" s="4">
        <f t="shared" si="21"/>
        <v>8</v>
      </c>
    </row>
    <row r="109" spans="1:12" x14ac:dyDescent="0.25">
      <c r="A109" s="1">
        <v>41867</v>
      </c>
      <c r="B109">
        <v>1</v>
      </c>
      <c r="C109">
        <f t="shared" si="18"/>
        <v>6</v>
      </c>
      <c r="D109">
        <f t="shared" si="20"/>
        <v>2136943.3069116003</v>
      </c>
      <c r="E109">
        <f t="shared" si="11"/>
        <v>0</v>
      </c>
      <c r="F109">
        <f t="shared" si="12"/>
        <v>64108.299207348005</v>
      </c>
      <c r="G109">
        <f t="shared" si="19"/>
        <v>0</v>
      </c>
      <c r="H109">
        <f t="shared" si="13"/>
        <v>2201051.6061189482</v>
      </c>
      <c r="I109">
        <f t="shared" si="14"/>
        <v>0</v>
      </c>
      <c r="J109">
        <f t="shared" si="15"/>
        <v>298948.3938810518</v>
      </c>
      <c r="K109">
        <f t="shared" si="16"/>
        <v>2500000</v>
      </c>
      <c r="L109" s="4">
        <f t="shared" si="21"/>
        <v>8</v>
      </c>
    </row>
    <row r="110" spans="1:12" x14ac:dyDescent="0.25">
      <c r="A110" s="1">
        <v>41868</v>
      </c>
      <c r="B110">
        <v>1</v>
      </c>
      <c r="C110">
        <f t="shared" si="18"/>
        <v>7</v>
      </c>
      <c r="D110">
        <f t="shared" si="20"/>
        <v>2500000</v>
      </c>
      <c r="E110">
        <f t="shared" si="11"/>
        <v>0</v>
      </c>
      <c r="F110">
        <f t="shared" si="12"/>
        <v>75000</v>
      </c>
      <c r="G110">
        <f t="shared" si="19"/>
        <v>0</v>
      </c>
      <c r="H110">
        <f t="shared" si="13"/>
        <v>2500000</v>
      </c>
      <c r="I110">
        <f t="shared" si="14"/>
        <v>75000</v>
      </c>
      <c r="J110">
        <f t="shared" si="15"/>
        <v>0</v>
      </c>
      <c r="K110">
        <f t="shared" si="16"/>
        <v>2500000</v>
      </c>
      <c r="L110" s="4">
        <f t="shared" si="21"/>
        <v>8</v>
      </c>
    </row>
    <row r="111" spans="1:12" x14ac:dyDescent="0.25">
      <c r="A111" s="1">
        <v>41869</v>
      </c>
      <c r="B111">
        <v>0</v>
      </c>
      <c r="C111">
        <f t="shared" si="18"/>
        <v>1</v>
      </c>
      <c r="D111">
        <f t="shared" si="20"/>
        <v>2500000</v>
      </c>
      <c r="E111">
        <f t="shared" si="11"/>
        <v>100000</v>
      </c>
      <c r="F111">
        <f t="shared" si="12"/>
        <v>0</v>
      </c>
      <c r="G111">
        <f t="shared" si="19"/>
        <v>24000</v>
      </c>
      <c r="H111">
        <f t="shared" si="13"/>
        <v>2376000</v>
      </c>
      <c r="I111">
        <f t="shared" si="14"/>
        <v>0</v>
      </c>
      <c r="J111">
        <f t="shared" si="15"/>
        <v>0</v>
      </c>
      <c r="K111">
        <f t="shared" si="16"/>
        <v>2376000</v>
      </c>
      <c r="L111" s="4">
        <f t="shared" si="21"/>
        <v>8</v>
      </c>
    </row>
    <row r="112" spans="1:12" x14ac:dyDescent="0.25">
      <c r="A112" s="1">
        <v>41870</v>
      </c>
      <c r="B112">
        <v>0</v>
      </c>
      <c r="C112">
        <f t="shared" si="18"/>
        <v>2</v>
      </c>
      <c r="D112">
        <f t="shared" si="20"/>
        <v>2376000</v>
      </c>
      <c r="E112">
        <f t="shared" si="11"/>
        <v>100000</v>
      </c>
      <c r="F112">
        <f t="shared" si="12"/>
        <v>0</v>
      </c>
      <c r="G112">
        <f t="shared" si="19"/>
        <v>22760</v>
      </c>
      <c r="H112">
        <f t="shared" si="13"/>
        <v>2253240</v>
      </c>
      <c r="I112">
        <f t="shared" si="14"/>
        <v>0</v>
      </c>
      <c r="J112">
        <f t="shared" si="15"/>
        <v>0</v>
      </c>
      <c r="K112">
        <f t="shared" si="16"/>
        <v>2253240</v>
      </c>
      <c r="L112" s="4">
        <f t="shared" si="21"/>
        <v>8</v>
      </c>
    </row>
    <row r="113" spans="1:12" x14ac:dyDescent="0.25">
      <c r="A113" s="1">
        <v>41871</v>
      </c>
      <c r="B113">
        <v>0</v>
      </c>
      <c r="C113">
        <f t="shared" si="18"/>
        <v>3</v>
      </c>
      <c r="D113">
        <f t="shared" si="20"/>
        <v>2253240</v>
      </c>
      <c r="E113">
        <f t="shared" si="11"/>
        <v>100000</v>
      </c>
      <c r="F113">
        <f t="shared" si="12"/>
        <v>0</v>
      </c>
      <c r="G113">
        <f t="shared" si="19"/>
        <v>21532.400000000001</v>
      </c>
      <c r="H113">
        <f t="shared" si="13"/>
        <v>2131707.6</v>
      </c>
      <c r="I113">
        <f t="shared" si="14"/>
        <v>0</v>
      </c>
      <c r="J113">
        <f t="shared" si="15"/>
        <v>0</v>
      </c>
      <c r="K113">
        <f t="shared" si="16"/>
        <v>2131707.6</v>
      </c>
      <c r="L113" s="4">
        <f t="shared" si="21"/>
        <v>8</v>
      </c>
    </row>
    <row r="114" spans="1:12" x14ac:dyDescent="0.25">
      <c r="A114" s="1">
        <v>41872</v>
      </c>
      <c r="B114">
        <v>0</v>
      </c>
      <c r="C114">
        <f t="shared" si="18"/>
        <v>4</v>
      </c>
      <c r="D114">
        <f t="shared" si="20"/>
        <v>2131707.6</v>
      </c>
      <c r="E114">
        <f t="shared" si="11"/>
        <v>100000</v>
      </c>
      <c r="F114">
        <f t="shared" si="12"/>
        <v>0</v>
      </c>
      <c r="G114">
        <f t="shared" si="19"/>
        <v>20317.076000000001</v>
      </c>
      <c r="H114">
        <f t="shared" si="13"/>
        <v>2011390.5240000002</v>
      </c>
      <c r="I114">
        <f t="shared" si="14"/>
        <v>0</v>
      </c>
      <c r="J114">
        <f t="shared" si="15"/>
        <v>0</v>
      </c>
      <c r="K114">
        <f t="shared" si="16"/>
        <v>2011390.5240000002</v>
      </c>
      <c r="L114" s="4">
        <f t="shared" si="21"/>
        <v>8</v>
      </c>
    </row>
    <row r="115" spans="1:12" x14ac:dyDescent="0.25">
      <c r="A115" s="1">
        <v>41873</v>
      </c>
      <c r="B115">
        <v>0</v>
      </c>
      <c r="C115">
        <f t="shared" si="18"/>
        <v>5</v>
      </c>
      <c r="D115">
        <f t="shared" si="20"/>
        <v>2011390.5240000002</v>
      </c>
      <c r="E115">
        <f t="shared" si="11"/>
        <v>100000</v>
      </c>
      <c r="F115">
        <f t="shared" si="12"/>
        <v>0</v>
      </c>
      <c r="G115">
        <f t="shared" si="19"/>
        <v>19113.905240000004</v>
      </c>
      <c r="H115">
        <f t="shared" si="13"/>
        <v>1892276.6187600002</v>
      </c>
      <c r="I115">
        <f t="shared" si="14"/>
        <v>0</v>
      </c>
      <c r="J115">
        <f t="shared" si="15"/>
        <v>0</v>
      </c>
      <c r="K115">
        <f t="shared" si="16"/>
        <v>1892276.6187600002</v>
      </c>
      <c r="L115" s="4">
        <f t="shared" si="21"/>
        <v>8</v>
      </c>
    </row>
    <row r="116" spans="1:12" x14ac:dyDescent="0.25">
      <c r="A116" s="1">
        <v>41874</v>
      </c>
      <c r="B116">
        <v>0</v>
      </c>
      <c r="C116">
        <f t="shared" si="18"/>
        <v>6</v>
      </c>
      <c r="D116">
        <f t="shared" si="20"/>
        <v>1892276.6187600002</v>
      </c>
      <c r="E116">
        <f t="shared" si="11"/>
        <v>100000</v>
      </c>
      <c r="F116">
        <f t="shared" si="12"/>
        <v>0</v>
      </c>
      <c r="G116">
        <f t="shared" si="19"/>
        <v>17922.766187600002</v>
      </c>
      <c r="H116">
        <f t="shared" si="13"/>
        <v>1774353.8525724001</v>
      </c>
      <c r="I116">
        <f t="shared" si="14"/>
        <v>0</v>
      </c>
      <c r="J116">
        <f t="shared" si="15"/>
        <v>500000</v>
      </c>
      <c r="K116">
        <f t="shared" si="16"/>
        <v>2274353.8525724001</v>
      </c>
      <c r="L116" s="4">
        <f t="shared" si="21"/>
        <v>8</v>
      </c>
    </row>
    <row r="117" spans="1:12" x14ac:dyDescent="0.25">
      <c r="A117" s="1">
        <v>41875</v>
      </c>
      <c r="B117">
        <v>0</v>
      </c>
      <c r="C117">
        <f t="shared" si="18"/>
        <v>7</v>
      </c>
      <c r="D117">
        <f t="shared" si="20"/>
        <v>2274353.8525724001</v>
      </c>
      <c r="E117">
        <f t="shared" si="11"/>
        <v>100000</v>
      </c>
      <c r="F117">
        <f t="shared" si="12"/>
        <v>0</v>
      </c>
      <c r="G117">
        <f t="shared" si="19"/>
        <v>21743.538525724001</v>
      </c>
      <c r="H117">
        <f t="shared" si="13"/>
        <v>2152610.3140466763</v>
      </c>
      <c r="I117">
        <f t="shared" si="14"/>
        <v>0</v>
      </c>
      <c r="J117">
        <f t="shared" si="15"/>
        <v>0</v>
      </c>
      <c r="K117">
        <f t="shared" si="16"/>
        <v>2152610.3140466763</v>
      </c>
      <c r="L117" s="4">
        <f t="shared" si="21"/>
        <v>8</v>
      </c>
    </row>
    <row r="118" spans="1:12" x14ac:dyDescent="0.25">
      <c r="A118" s="1">
        <v>41876</v>
      </c>
      <c r="B118">
        <v>0</v>
      </c>
      <c r="C118">
        <f t="shared" si="18"/>
        <v>1</v>
      </c>
      <c r="D118">
        <f t="shared" si="20"/>
        <v>2152610.3140466763</v>
      </c>
      <c r="E118">
        <f t="shared" si="11"/>
        <v>100000</v>
      </c>
      <c r="F118">
        <f t="shared" si="12"/>
        <v>0</v>
      </c>
      <c r="G118">
        <f t="shared" si="19"/>
        <v>20526.103140466763</v>
      </c>
      <c r="H118">
        <f t="shared" si="13"/>
        <v>2032084.2109062094</v>
      </c>
      <c r="I118">
        <f t="shared" si="14"/>
        <v>0</v>
      </c>
      <c r="J118">
        <f t="shared" si="15"/>
        <v>0</v>
      </c>
      <c r="K118">
        <f t="shared" si="16"/>
        <v>2032084.2109062094</v>
      </c>
      <c r="L118" s="4">
        <f t="shared" si="21"/>
        <v>8</v>
      </c>
    </row>
    <row r="119" spans="1:12" x14ac:dyDescent="0.25">
      <c r="A119" s="1">
        <v>41877</v>
      </c>
      <c r="B119">
        <v>0</v>
      </c>
      <c r="C119">
        <f t="shared" si="18"/>
        <v>2</v>
      </c>
      <c r="D119">
        <f t="shared" si="20"/>
        <v>2032084.2109062094</v>
      </c>
      <c r="E119">
        <f t="shared" si="11"/>
        <v>100000</v>
      </c>
      <c r="F119">
        <f t="shared" si="12"/>
        <v>0</v>
      </c>
      <c r="G119">
        <f t="shared" si="19"/>
        <v>19320.842109062094</v>
      </c>
      <c r="H119">
        <f t="shared" si="13"/>
        <v>1912763.3687971474</v>
      </c>
      <c r="I119">
        <f t="shared" si="14"/>
        <v>0</v>
      </c>
      <c r="J119">
        <f t="shared" si="15"/>
        <v>0</v>
      </c>
      <c r="K119">
        <f t="shared" si="16"/>
        <v>1912763.3687971474</v>
      </c>
      <c r="L119" s="4">
        <f t="shared" si="21"/>
        <v>8</v>
      </c>
    </row>
    <row r="120" spans="1:12" x14ac:dyDescent="0.25">
      <c r="A120" s="1">
        <v>41878</v>
      </c>
      <c r="B120">
        <v>0</v>
      </c>
      <c r="C120">
        <f t="shared" si="18"/>
        <v>3</v>
      </c>
      <c r="D120">
        <f t="shared" si="20"/>
        <v>1912763.3687971474</v>
      </c>
      <c r="E120">
        <f t="shared" si="11"/>
        <v>100000</v>
      </c>
      <c r="F120">
        <f t="shared" si="12"/>
        <v>0</v>
      </c>
      <c r="G120">
        <f t="shared" si="19"/>
        <v>18127.633687971476</v>
      </c>
      <c r="H120">
        <f t="shared" si="13"/>
        <v>1794635.735109176</v>
      </c>
      <c r="I120">
        <f t="shared" si="14"/>
        <v>0</v>
      </c>
      <c r="J120">
        <f t="shared" si="15"/>
        <v>0</v>
      </c>
      <c r="K120">
        <f t="shared" si="16"/>
        <v>1794635.735109176</v>
      </c>
      <c r="L120" s="4">
        <f t="shared" si="21"/>
        <v>8</v>
      </c>
    </row>
    <row r="121" spans="1:12" x14ac:dyDescent="0.25">
      <c r="A121" s="1">
        <v>41879</v>
      </c>
      <c r="B121">
        <v>1</v>
      </c>
      <c r="C121">
        <f t="shared" si="18"/>
        <v>4</v>
      </c>
      <c r="D121">
        <f t="shared" si="20"/>
        <v>1794635.735109176</v>
      </c>
      <c r="E121">
        <f t="shared" si="11"/>
        <v>0</v>
      </c>
      <c r="F121">
        <f t="shared" si="12"/>
        <v>53839.072053275282</v>
      </c>
      <c r="G121">
        <f t="shared" si="19"/>
        <v>0</v>
      </c>
      <c r="H121">
        <f t="shared" si="13"/>
        <v>1848474.8071624513</v>
      </c>
      <c r="I121">
        <f t="shared" si="14"/>
        <v>0</v>
      </c>
      <c r="J121">
        <f t="shared" si="15"/>
        <v>0</v>
      </c>
      <c r="K121">
        <f t="shared" si="16"/>
        <v>1848474.8071624513</v>
      </c>
      <c r="L121" s="4">
        <f t="shared" si="21"/>
        <v>8</v>
      </c>
    </row>
    <row r="122" spans="1:12" x14ac:dyDescent="0.25">
      <c r="A122" s="1">
        <v>41880</v>
      </c>
      <c r="B122">
        <v>0</v>
      </c>
      <c r="C122">
        <f t="shared" si="18"/>
        <v>5</v>
      </c>
      <c r="D122">
        <f t="shared" si="20"/>
        <v>1848474.8071624513</v>
      </c>
      <c r="E122">
        <f t="shared" si="11"/>
        <v>100000</v>
      </c>
      <c r="F122">
        <f t="shared" si="12"/>
        <v>0</v>
      </c>
      <c r="G122">
        <f t="shared" si="19"/>
        <v>17484.748071624512</v>
      </c>
      <c r="H122">
        <f t="shared" si="13"/>
        <v>1730990.0590908269</v>
      </c>
      <c r="I122">
        <f t="shared" si="14"/>
        <v>0</v>
      </c>
      <c r="J122">
        <f t="shared" si="15"/>
        <v>0</v>
      </c>
      <c r="K122">
        <f t="shared" si="16"/>
        <v>1730990.0590908269</v>
      </c>
      <c r="L122" s="4">
        <f t="shared" si="21"/>
        <v>8</v>
      </c>
    </row>
    <row r="123" spans="1:12" x14ac:dyDescent="0.25">
      <c r="A123" s="1">
        <v>41881</v>
      </c>
      <c r="B123">
        <v>0</v>
      </c>
      <c r="C123">
        <f t="shared" si="18"/>
        <v>6</v>
      </c>
      <c r="D123">
        <f t="shared" si="20"/>
        <v>1730990.0590908269</v>
      </c>
      <c r="E123">
        <f t="shared" si="11"/>
        <v>100000</v>
      </c>
      <c r="F123">
        <f t="shared" si="12"/>
        <v>0</v>
      </c>
      <c r="G123">
        <f t="shared" si="19"/>
        <v>16309.90059090827</v>
      </c>
      <c r="H123">
        <f t="shared" si="13"/>
        <v>1614680.1584999186</v>
      </c>
      <c r="I123">
        <f t="shared" si="14"/>
        <v>0</v>
      </c>
      <c r="J123">
        <f t="shared" si="15"/>
        <v>500000</v>
      </c>
      <c r="K123">
        <f t="shared" si="16"/>
        <v>2114680.1584999189</v>
      </c>
      <c r="L123" s="4">
        <f t="shared" si="21"/>
        <v>8</v>
      </c>
    </row>
    <row r="124" spans="1:12" x14ac:dyDescent="0.25">
      <c r="A124" s="1">
        <v>41882</v>
      </c>
      <c r="B124">
        <v>1</v>
      </c>
      <c r="C124">
        <f t="shared" si="18"/>
        <v>7</v>
      </c>
      <c r="D124">
        <f t="shared" si="20"/>
        <v>2114680.1584999189</v>
      </c>
      <c r="E124">
        <f t="shared" si="11"/>
        <v>0</v>
      </c>
      <c r="F124">
        <f t="shared" si="12"/>
        <v>63440.404754997566</v>
      </c>
      <c r="G124">
        <f t="shared" si="19"/>
        <v>0</v>
      </c>
      <c r="H124">
        <f t="shared" si="13"/>
        <v>2178120.5632549166</v>
      </c>
      <c r="I124">
        <f t="shared" si="14"/>
        <v>0</v>
      </c>
      <c r="J124">
        <f t="shared" si="15"/>
        <v>0</v>
      </c>
      <c r="K124">
        <f t="shared" si="16"/>
        <v>2178120.5632549166</v>
      </c>
      <c r="L124" s="4">
        <f t="shared" si="21"/>
        <v>8</v>
      </c>
    </row>
    <row r="125" spans="1:12" x14ac:dyDescent="0.25">
      <c r="A125" s="1">
        <v>41883</v>
      </c>
      <c r="B125">
        <v>0</v>
      </c>
      <c r="C125">
        <f t="shared" si="18"/>
        <v>1</v>
      </c>
      <c r="D125">
        <f t="shared" si="20"/>
        <v>2178120.5632549166</v>
      </c>
      <c r="E125">
        <f t="shared" si="11"/>
        <v>100000</v>
      </c>
      <c r="F125">
        <f t="shared" si="12"/>
        <v>0</v>
      </c>
      <c r="G125">
        <f t="shared" si="19"/>
        <v>20781.205632549165</v>
      </c>
      <c r="H125">
        <f t="shared" si="13"/>
        <v>2057339.3576223673</v>
      </c>
      <c r="I125">
        <f t="shared" si="14"/>
        <v>0</v>
      </c>
      <c r="J125">
        <f t="shared" si="15"/>
        <v>0</v>
      </c>
      <c r="K125">
        <f t="shared" si="16"/>
        <v>2057339.3576223673</v>
      </c>
      <c r="L125" s="4">
        <f t="shared" si="21"/>
        <v>9</v>
      </c>
    </row>
    <row r="126" spans="1:12" x14ac:dyDescent="0.25">
      <c r="A126" s="1">
        <v>41884</v>
      </c>
      <c r="B126">
        <v>0</v>
      </c>
      <c r="C126">
        <f t="shared" si="18"/>
        <v>2</v>
      </c>
      <c r="D126">
        <f t="shared" si="20"/>
        <v>2057339.3576223673</v>
      </c>
      <c r="E126">
        <f t="shared" si="11"/>
        <v>100000</v>
      </c>
      <c r="F126">
        <f t="shared" si="12"/>
        <v>0</v>
      </c>
      <c r="G126">
        <f t="shared" si="19"/>
        <v>19573.393576223672</v>
      </c>
      <c r="H126">
        <f t="shared" si="13"/>
        <v>1937765.9640461437</v>
      </c>
      <c r="I126">
        <f t="shared" si="14"/>
        <v>0</v>
      </c>
      <c r="J126">
        <f t="shared" si="15"/>
        <v>0</v>
      </c>
      <c r="K126">
        <f t="shared" si="16"/>
        <v>1937765.9640461437</v>
      </c>
      <c r="L126" s="4">
        <f t="shared" si="21"/>
        <v>9</v>
      </c>
    </row>
    <row r="127" spans="1:12" x14ac:dyDescent="0.25">
      <c r="A127" s="1">
        <v>41885</v>
      </c>
      <c r="B127">
        <v>0</v>
      </c>
      <c r="C127">
        <f t="shared" si="18"/>
        <v>3</v>
      </c>
      <c r="D127">
        <f t="shared" si="20"/>
        <v>1937765.9640461437</v>
      </c>
      <c r="E127">
        <f t="shared" si="11"/>
        <v>100000</v>
      </c>
      <c r="F127">
        <f t="shared" si="12"/>
        <v>0</v>
      </c>
      <c r="G127">
        <f t="shared" si="19"/>
        <v>18377.659640461436</v>
      </c>
      <c r="H127">
        <f t="shared" si="13"/>
        <v>1819388.3044056823</v>
      </c>
      <c r="I127">
        <f t="shared" si="14"/>
        <v>0</v>
      </c>
      <c r="J127">
        <f t="shared" si="15"/>
        <v>0</v>
      </c>
      <c r="K127">
        <f t="shared" si="16"/>
        <v>1819388.3044056823</v>
      </c>
      <c r="L127" s="4">
        <f t="shared" si="21"/>
        <v>9</v>
      </c>
    </row>
    <row r="128" spans="1:12" x14ac:dyDescent="0.25">
      <c r="A128" s="1">
        <v>41886</v>
      </c>
      <c r="B128">
        <v>0</v>
      </c>
      <c r="C128">
        <f t="shared" si="18"/>
        <v>4</v>
      </c>
      <c r="D128">
        <f t="shared" si="20"/>
        <v>1819388.3044056823</v>
      </c>
      <c r="E128">
        <f t="shared" si="11"/>
        <v>100000</v>
      </c>
      <c r="F128">
        <f t="shared" si="12"/>
        <v>0</v>
      </c>
      <c r="G128">
        <f t="shared" si="19"/>
        <v>17193.883044056824</v>
      </c>
      <c r="H128">
        <f t="shared" si="13"/>
        <v>1702194.4213616254</v>
      </c>
      <c r="I128">
        <f t="shared" si="14"/>
        <v>0</v>
      </c>
      <c r="J128">
        <f t="shared" si="15"/>
        <v>0</v>
      </c>
      <c r="K128">
        <f t="shared" si="16"/>
        <v>1702194.4213616254</v>
      </c>
      <c r="L128" s="4">
        <f t="shared" si="21"/>
        <v>9</v>
      </c>
    </row>
    <row r="129" spans="1:12" x14ac:dyDescent="0.25">
      <c r="A129" s="1">
        <v>41887</v>
      </c>
      <c r="B129">
        <v>0</v>
      </c>
      <c r="C129">
        <f t="shared" si="18"/>
        <v>5</v>
      </c>
      <c r="D129">
        <f t="shared" si="20"/>
        <v>1702194.4213616254</v>
      </c>
      <c r="E129">
        <f t="shared" si="11"/>
        <v>100000</v>
      </c>
      <c r="F129">
        <f t="shared" si="12"/>
        <v>0</v>
      </c>
      <c r="G129">
        <f t="shared" si="19"/>
        <v>16021.944213616254</v>
      </c>
      <c r="H129">
        <f t="shared" si="13"/>
        <v>1586172.4771480092</v>
      </c>
      <c r="I129">
        <f t="shared" si="14"/>
        <v>0</v>
      </c>
      <c r="J129">
        <f t="shared" si="15"/>
        <v>0</v>
      </c>
      <c r="K129">
        <f t="shared" si="16"/>
        <v>1586172.4771480092</v>
      </c>
      <c r="L129" s="4">
        <f t="shared" si="21"/>
        <v>9</v>
      </c>
    </row>
    <row r="130" spans="1:12" x14ac:dyDescent="0.25">
      <c r="A130" s="1">
        <v>41888</v>
      </c>
      <c r="B130">
        <v>0</v>
      </c>
      <c r="C130">
        <f t="shared" si="18"/>
        <v>6</v>
      </c>
      <c r="D130">
        <f t="shared" si="20"/>
        <v>1586172.4771480092</v>
      </c>
      <c r="E130">
        <f t="shared" ref="E130:E154" si="22">IF(B130=0,100000,0)</f>
        <v>100000</v>
      </c>
      <c r="F130">
        <f t="shared" ref="F130:F154" si="23">IF(B130=1,0.03*D130,0)</f>
        <v>0</v>
      </c>
      <c r="G130">
        <f t="shared" si="19"/>
        <v>14861.724771480092</v>
      </c>
      <c r="H130">
        <f t="shared" ref="H130:H154" si="24">IF(D130-E130+F130-G130&gt;2500000,2500000,D130-E130+F130-G130)</f>
        <v>1471310.7523765292</v>
      </c>
      <c r="I130">
        <f t="shared" ref="I130:I154" si="25">IF(D130-E130+F130-G130&gt;2500000,(D130-E130+F130-G130)-2500000,0)</f>
        <v>0</v>
      </c>
      <c r="J130">
        <f t="shared" ref="J130:J154" si="26">IF(C130=6,IF(H130&lt;=2000000,500000,2500000-H130),0)</f>
        <v>500000</v>
      </c>
      <c r="K130">
        <f t="shared" ref="K130:K154" si="27">H130+J130</f>
        <v>1971310.7523765292</v>
      </c>
      <c r="L130" s="4">
        <f t="shared" ref="L130:L154" si="28">MONTH(A130)</f>
        <v>9</v>
      </c>
    </row>
    <row r="131" spans="1:12" x14ac:dyDescent="0.25">
      <c r="A131" s="1">
        <v>41889</v>
      </c>
      <c r="B131">
        <v>0</v>
      </c>
      <c r="C131">
        <f t="shared" ref="C131:C155" si="29">WEEKDAY(A131,2)</f>
        <v>7</v>
      </c>
      <c r="D131">
        <f t="shared" si="20"/>
        <v>1971310.7523765292</v>
      </c>
      <c r="E131">
        <f t="shared" si="22"/>
        <v>100000</v>
      </c>
      <c r="F131">
        <f t="shared" si="23"/>
        <v>0</v>
      </c>
      <c r="G131">
        <f t="shared" ref="G131:G155" si="30">IF(B131=0,(D131-E131)*0.01,0)</f>
        <v>18713.107523765291</v>
      </c>
      <c r="H131">
        <f t="shared" si="24"/>
        <v>1852597.644852764</v>
      </c>
      <c r="I131">
        <f t="shared" si="25"/>
        <v>0</v>
      </c>
      <c r="J131">
        <f t="shared" si="26"/>
        <v>0</v>
      </c>
      <c r="K131">
        <f t="shared" si="27"/>
        <v>1852597.644852764</v>
      </c>
      <c r="L131" s="4">
        <f t="shared" si="28"/>
        <v>9</v>
      </c>
    </row>
    <row r="132" spans="1:12" x14ac:dyDescent="0.25">
      <c r="A132" s="1">
        <v>41890</v>
      </c>
      <c r="B132">
        <v>1</v>
      </c>
      <c r="C132">
        <f t="shared" si="29"/>
        <v>1</v>
      </c>
      <c r="D132">
        <f t="shared" ref="D132:D154" si="31">K131</f>
        <v>1852597.644852764</v>
      </c>
      <c r="E132">
        <f t="shared" si="22"/>
        <v>0</v>
      </c>
      <c r="F132">
        <f t="shared" si="23"/>
        <v>55577.929345582917</v>
      </c>
      <c r="G132">
        <f t="shared" si="30"/>
        <v>0</v>
      </c>
      <c r="H132">
        <f t="shared" si="24"/>
        <v>1908175.5741983468</v>
      </c>
      <c r="I132">
        <f t="shared" si="25"/>
        <v>0</v>
      </c>
      <c r="J132">
        <f t="shared" si="26"/>
        <v>0</v>
      </c>
      <c r="K132">
        <f t="shared" si="27"/>
        <v>1908175.5741983468</v>
      </c>
      <c r="L132" s="4">
        <f t="shared" si="28"/>
        <v>9</v>
      </c>
    </row>
    <row r="133" spans="1:12" x14ac:dyDescent="0.25">
      <c r="A133" s="1">
        <v>41891</v>
      </c>
      <c r="B133">
        <v>0</v>
      </c>
      <c r="C133">
        <f t="shared" si="29"/>
        <v>2</v>
      </c>
      <c r="D133">
        <f t="shared" si="31"/>
        <v>1908175.5741983468</v>
      </c>
      <c r="E133">
        <f t="shared" si="22"/>
        <v>100000</v>
      </c>
      <c r="F133">
        <f t="shared" si="23"/>
        <v>0</v>
      </c>
      <c r="G133">
        <f t="shared" si="30"/>
        <v>18081.75574198347</v>
      </c>
      <c r="H133">
        <f t="shared" si="24"/>
        <v>1790093.8184563634</v>
      </c>
      <c r="I133">
        <f t="shared" si="25"/>
        <v>0</v>
      </c>
      <c r="J133">
        <f t="shared" si="26"/>
        <v>0</v>
      </c>
      <c r="K133">
        <f t="shared" si="27"/>
        <v>1790093.8184563634</v>
      </c>
      <c r="L133" s="4">
        <f t="shared" si="28"/>
        <v>9</v>
      </c>
    </row>
    <row r="134" spans="1:12" x14ac:dyDescent="0.25">
      <c r="A134" s="1">
        <v>41892</v>
      </c>
      <c r="B134">
        <v>0</v>
      </c>
      <c r="C134">
        <f t="shared" si="29"/>
        <v>3</v>
      </c>
      <c r="D134">
        <f t="shared" si="31"/>
        <v>1790093.8184563634</v>
      </c>
      <c r="E134">
        <f t="shared" si="22"/>
        <v>100000</v>
      </c>
      <c r="F134">
        <f t="shared" si="23"/>
        <v>0</v>
      </c>
      <c r="G134">
        <f t="shared" si="30"/>
        <v>16900.938184563634</v>
      </c>
      <c r="H134">
        <f t="shared" si="24"/>
        <v>1673192.8802717999</v>
      </c>
      <c r="I134">
        <f t="shared" si="25"/>
        <v>0</v>
      </c>
      <c r="J134">
        <f t="shared" si="26"/>
        <v>0</v>
      </c>
      <c r="K134">
        <f t="shared" si="27"/>
        <v>1673192.8802717999</v>
      </c>
      <c r="L134" s="4">
        <f t="shared" si="28"/>
        <v>9</v>
      </c>
    </row>
    <row r="135" spans="1:12" x14ac:dyDescent="0.25">
      <c r="A135" s="1">
        <v>41893</v>
      </c>
      <c r="B135">
        <v>0</v>
      </c>
      <c r="C135">
        <f t="shared" si="29"/>
        <v>4</v>
      </c>
      <c r="D135">
        <f t="shared" si="31"/>
        <v>1673192.8802717999</v>
      </c>
      <c r="E135">
        <f t="shared" si="22"/>
        <v>100000</v>
      </c>
      <c r="F135">
        <f t="shared" si="23"/>
        <v>0</v>
      </c>
      <c r="G135">
        <f t="shared" si="30"/>
        <v>15731.928802717999</v>
      </c>
      <c r="H135">
        <f t="shared" si="24"/>
        <v>1557460.9514690819</v>
      </c>
      <c r="I135">
        <f t="shared" si="25"/>
        <v>0</v>
      </c>
      <c r="J135">
        <f t="shared" si="26"/>
        <v>0</v>
      </c>
      <c r="K135">
        <f t="shared" si="27"/>
        <v>1557460.9514690819</v>
      </c>
      <c r="L135" s="4">
        <f t="shared" si="28"/>
        <v>9</v>
      </c>
    </row>
    <row r="136" spans="1:12" x14ac:dyDescent="0.25">
      <c r="A136" s="1">
        <v>41894</v>
      </c>
      <c r="B136">
        <v>0</v>
      </c>
      <c r="C136">
        <f t="shared" si="29"/>
        <v>5</v>
      </c>
      <c r="D136">
        <f t="shared" si="31"/>
        <v>1557460.9514690819</v>
      </c>
      <c r="E136">
        <f t="shared" si="22"/>
        <v>100000</v>
      </c>
      <c r="F136">
        <f t="shared" si="23"/>
        <v>0</v>
      </c>
      <c r="G136">
        <f t="shared" si="30"/>
        <v>14574.609514690819</v>
      </c>
      <c r="H136">
        <f t="shared" si="24"/>
        <v>1442886.341954391</v>
      </c>
      <c r="I136">
        <f t="shared" si="25"/>
        <v>0</v>
      </c>
      <c r="J136">
        <f t="shared" si="26"/>
        <v>0</v>
      </c>
      <c r="K136">
        <f t="shared" si="27"/>
        <v>1442886.341954391</v>
      </c>
      <c r="L136" s="4">
        <f t="shared" si="28"/>
        <v>9</v>
      </c>
    </row>
    <row r="137" spans="1:12" x14ac:dyDescent="0.25">
      <c r="A137" s="1">
        <v>41895</v>
      </c>
      <c r="B137">
        <v>0</v>
      </c>
      <c r="C137">
        <f t="shared" si="29"/>
        <v>6</v>
      </c>
      <c r="D137">
        <f t="shared" si="31"/>
        <v>1442886.341954391</v>
      </c>
      <c r="E137">
        <f t="shared" si="22"/>
        <v>100000</v>
      </c>
      <c r="F137">
        <f t="shared" si="23"/>
        <v>0</v>
      </c>
      <c r="G137">
        <f t="shared" si="30"/>
        <v>13428.86341954391</v>
      </c>
      <c r="H137">
        <f t="shared" si="24"/>
        <v>1329457.478534847</v>
      </c>
      <c r="I137">
        <f t="shared" si="25"/>
        <v>0</v>
      </c>
      <c r="J137">
        <f t="shared" si="26"/>
        <v>500000</v>
      </c>
      <c r="K137">
        <f t="shared" si="27"/>
        <v>1829457.478534847</v>
      </c>
      <c r="L137" s="4">
        <f t="shared" si="28"/>
        <v>9</v>
      </c>
    </row>
    <row r="138" spans="1:12" x14ac:dyDescent="0.25">
      <c r="A138" s="1">
        <v>41896</v>
      </c>
      <c r="B138">
        <v>0</v>
      </c>
      <c r="C138">
        <f t="shared" si="29"/>
        <v>7</v>
      </c>
      <c r="D138">
        <f t="shared" si="31"/>
        <v>1829457.478534847</v>
      </c>
      <c r="E138">
        <f t="shared" si="22"/>
        <v>100000</v>
      </c>
      <c r="F138">
        <f t="shared" si="23"/>
        <v>0</v>
      </c>
      <c r="G138">
        <f t="shared" si="30"/>
        <v>17294.574785348472</v>
      </c>
      <c r="H138">
        <f t="shared" si="24"/>
        <v>1712162.9037494985</v>
      </c>
      <c r="I138">
        <f t="shared" si="25"/>
        <v>0</v>
      </c>
      <c r="J138">
        <f t="shared" si="26"/>
        <v>0</v>
      </c>
      <c r="K138">
        <f t="shared" si="27"/>
        <v>1712162.9037494985</v>
      </c>
      <c r="L138" s="4">
        <f t="shared" si="28"/>
        <v>9</v>
      </c>
    </row>
    <row r="139" spans="1:12" x14ac:dyDescent="0.25">
      <c r="A139" s="1">
        <v>41897</v>
      </c>
      <c r="B139">
        <v>1</v>
      </c>
      <c r="C139">
        <f t="shared" si="29"/>
        <v>1</v>
      </c>
      <c r="D139">
        <f t="shared" si="31"/>
        <v>1712162.9037494985</v>
      </c>
      <c r="E139">
        <f t="shared" si="22"/>
        <v>0</v>
      </c>
      <c r="F139">
        <f t="shared" si="23"/>
        <v>51364.887112484954</v>
      </c>
      <c r="G139">
        <f t="shared" si="30"/>
        <v>0</v>
      </c>
      <c r="H139">
        <f t="shared" si="24"/>
        <v>1763527.7908619836</v>
      </c>
      <c r="I139">
        <f t="shared" si="25"/>
        <v>0</v>
      </c>
      <c r="J139">
        <f t="shared" si="26"/>
        <v>0</v>
      </c>
      <c r="K139">
        <f t="shared" si="27"/>
        <v>1763527.7908619836</v>
      </c>
      <c r="L139" s="4">
        <f t="shared" si="28"/>
        <v>9</v>
      </c>
    </row>
    <row r="140" spans="1:12" x14ac:dyDescent="0.25">
      <c r="A140" s="1">
        <v>41898</v>
      </c>
      <c r="B140">
        <v>0</v>
      </c>
      <c r="C140">
        <f t="shared" si="29"/>
        <v>2</v>
      </c>
      <c r="D140">
        <f t="shared" si="31"/>
        <v>1763527.7908619836</v>
      </c>
      <c r="E140">
        <f t="shared" si="22"/>
        <v>100000</v>
      </c>
      <c r="F140">
        <f t="shared" si="23"/>
        <v>0</v>
      </c>
      <c r="G140">
        <f t="shared" si="30"/>
        <v>16635.277908619835</v>
      </c>
      <c r="H140">
        <f t="shared" si="24"/>
        <v>1646892.5129533638</v>
      </c>
      <c r="I140">
        <f t="shared" si="25"/>
        <v>0</v>
      </c>
      <c r="J140">
        <f t="shared" si="26"/>
        <v>0</v>
      </c>
      <c r="K140">
        <f t="shared" si="27"/>
        <v>1646892.5129533638</v>
      </c>
      <c r="L140" s="4">
        <f t="shared" si="28"/>
        <v>9</v>
      </c>
    </row>
    <row r="141" spans="1:12" x14ac:dyDescent="0.25">
      <c r="A141" s="1">
        <v>41899</v>
      </c>
      <c r="B141">
        <v>0</v>
      </c>
      <c r="C141">
        <f t="shared" si="29"/>
        <v>3</v>
      </c>
      <c r="D141">
        <f t="shared" si="31"/>
        <v>1646892.5129533638</v>
      </c>
      <c r="E141">
        <f t="shared" si="22"/>
        <v>100000</v>
      </c>
      <c r="F141">
        <f t="shared" si="23"/>
        <v>0</v>
      </c>
      <c r="G141">
        <f t="shared" si="30"/>
        <v>15468.925129533638</v>
      </c>
      <c r="H141">
        <f t="shared" si="24"/>
        <v>1531423.5878238301</v>
      </c>
      <c r="I141">
        <f t="shared" si="25"/>
        <v>0</v>
      </c>
      <c r="J141">
        <f t="shared" si="26"/>
        <v>0</v>
      </c>
      <c r="K141">
        <f t="shared" si="27"/>
        <v>1531423.5878238301</v>
      </c>
      <c r="L141" s="4">
        <f t="shared" si="28"/>
        <v>9</v>
      </c>
    </row>
    <row r="142" spans="1:12" x14ac:dyDescent="0.25">
      <c r="A142" s="1">
        <v>41900</v>
      </c>
      <c r="B142">
        <v>0</v>
      </c>
      <c r="C142">
        <f t="shared" si="29"/>
        <v>4</v>
      </c>
      <c r="D142">
        <f t="shared" si="31"/>
        <v>1531423.5878238301</v>
      </c>
      <c r="E142">
        <f t="shared" si="22"/>
        <v>100000</v>
      </c>
      <c r="F142">
        <f t="shared" si="23"/>
        <v>0</v>
      </c>
      <c r="G142">
        <f t="shared" si="30"/>
        <v>14314.235878238302</v>
      </c>
      <c r="H142">
        <f t="shared" si="24"/>
        <v>1417109.3519455919</v>
      </c>
      <c r="I142">
        <f t="shared" si="25"/>
        <v>0</v>
      </c>
      <c r="J142">
        <f t="shared" si="26"/>
        <v>0</v>
      </c>
      <c r="K142">
        <f t="shared" si="27"/>
        <v>1417109.3519455919</v>
      </c>
      <c r="L142" s="4">
        <f t="shared" si="28"/>
        <v>9</v>
      </c>
    </row>
    <row r="143" spans="1:12" x14ac:dyDescent="0.25">
      <c r="A143" s="1">
        <v>41901</v>
      </c>
      <c r="B143">
        <v>0</v>
      </c>
      <c r="C143">
        <f t="shared" si="29"/>
        <v>5</v>
      </c>
      <c r="D143">
        <f t="shared" si="31"/>
        <v>1417109.3519455919</v>
      </c>
      <c r="E143">
        <f t="shared" si="22"/>
        <v>100000</v>
      </c>
      <c r="F143">
        <f t="shared" si="23"/>
        <v>0</v>
      </c>
      <c r="G143">
        <f t="shared" si="30"/>
        <v>13171.093519455919</v>
      </c>
      <c r="H143">
        <f t="shared" si="24"/>
        <v>1303938.2584261359</v>
      </c>
      <c r="I143">
        <f t="shared" si="25"/>
        <v>0</v>
      </c>
      <c r="J143">
        <f t="shared" si="26"/>
        <v>0</v>
      </c>
      <c r="K143">
        <f t="shared" si="27"/>
        <v>1303938.2584261359</v>
      </c>
      <c r="L143" s="4">
        <f t="shared" si="28"/>
        <v>9</v>
      </c>
    </row>
    <row r="144" spans="1:12" x14ac:dyDescent="0.25">
      <c r="A144" s="2">
        <v>41902</v>
      </c>
      <c r="B144" s="3">
        <v>0</v>
      </c>
      <c r="C144" s="3">
        <f t="shared" si="29"/>
        <v>6</v>
      </c>
      <c r="D144" s="3">
        <f t="shared" si="31"/>
        <v>1303938.2584261359</v>
      </c>
      <c r="E144" s="3">
        <f t="shared" si="22"/>
        <v>100000</v>
      </c>
      <c r="F144" s="3">
        <f t="shared" si="23"/>
        <v>0</v>
      </c>
      <c r="G144" s="3">
        <f t="shared" si="30"/>
        <v>12039.382584261359</v>
      </c>
      <c r="H144" s="3">
        <f t="shared" si="24"/>
        <v>1191898.8758418746</v>
      </c>
      <c r="I144" s="3">
        <f t="shared" si="25"/>
        <v>0</v>
      </c>
      <c r="J144" s="3">
        <f t="shared" si="26"/>
        <v>500000</v>
      </c>
      <c r="K144" s="3">
        <f t="shared" si="27"/>
        <v>1691898.8758418746</v>
      </c>
      <c r="L144" s="4">
        <f t="shared" si="28"/>
        <v>9</v>
      </c>
    </row>
    <row r="145" spans="1:12" x14ac:dyDescent="0.25">
      <c r="A145" s="1">
        <v>41903</v>
      </c>
      <c r="B145">
        <v>0</v>
      </c>
      <c r="C145">
        <f t="shared" si="29"/>
        <v>7</v>
      </c>
      <c r="D145">
        <f t="shared" si="31"/>
        <v>1691898.8758418746</v>
      </c>
      <c r="E145">
        <f t="shared" si="22"/>
        <v>100000</v>
      </c>
      <c r="F145">
        <f t="shared" si="23"/>
        <v>0</v>
      </c>
      <c r="G145">
        <f t="shared" si="30"/>
        <v>15918.988758418747</v>
      </c>
      <c r="H145">
        <f t="shared" si="24"/>
        <v>1575979.8870834559</v>
      </c>
      <c r="I145">
        <f t="shared" si="25"/>
        <v>0</v>
      </c>
      <c r="J145">
        <f t="shared" si="26"/>
        <v>0</v>
      </c>
      <c r="K145">
        <f t="shared" si="27"/>
        <v>1575979.8870834559</v>
      </c>
      <c r="L145" s="4">
        <f t="shared" si="28"/>
        <v>9</v>
      </c>
    </row>
    <row r="146" spans="1:12" x14ac:dyDescent="0.25">
      <c r="A146" s="1">
        <v>41904</v>
      </c>
      <c r="B146">
        <v>0</v>
      </c>
      <c r="C146">
        <f t="shared" si="29"/>
        <v>1</v>
      </c>
      <c r="D146">
        <f t="shared" si="31"/>
        <v>1575979.8870834559</v>
      </c>
      <c r="E146">
        <f t="shared" si="22"/>
        <v>100000</v>
      </c>
      <c r="F146">
        <f t="shared" si="23"/>
        <v>0</v>
      </c>
      <c r="G146">
        <f t="shared" si="30"/>
        <v>14759.79887083456</v>
      </c>
      <c r="H146">
        <f t="shared" si="24"/>
        <v>1461220.0882126214</v>
      </c>
      <c r="I146">
        <f t="shared" si="25"/>
        <v>0</v>
      </c>
      <c r="J146">
        <f t="shared" si="26"/>
        <v>0</v>
      </c>
      <c r="K146">
        <f t="shared" si="27"/>
        <v>1461220.0882126214</v>
      </c>
      <c r="L146" s="4">
        <f t="shared" si="28"/>
        <v>9</v>
      </c>
    </row>
    <row r="147" spans="1:12" x14ac:dyDescent="0.25">
      <c r="A147" s="1">
        <v>41905</v>
      </c>
      <c r="B147">
        <v>1</v>
      </c>
      <c r="C147">
        <f t="shared" si="29"/>
        <v>2</v>
      </c>
      <c r="D147">
        <f t="shared" si="31"/>
        <v>1461220.0882126214</v>
      </c>
      <c r="E147">
        <f t="shared" si="22"/>
        <v>0</v>
      </c>
      <c r="F147">
        <f t="shared" si="23"/>
        <v>43836.60264637864</v>
      </c>
      <c r="G147">
        <f t="shared" si="30"/>
        <v>0</v>
      </c>
      <c r="H147">
        <f t="shared" si="24"/>
        <v>1505056.690859</v>
      </c>
      <c r="I147">
        <f t="shared" si="25"/>
        <v>0</v>
      </c>
      <c r="J147">
        <f t="shared" si="26"/>
        <v>0</v>
      </c>
      <c r="K147">
        <f t="shared" si="27"/>
        <v>1505056.690859</v>
      </c>
      <c r="L147" s="4">
        <f t="shared" si="28"/>
        <v>9</v>
      </c>
    </row>
    <row r="148" spans="1:12" x14ac:dyDescent="0.25">
      <c r="A148" s="1">
        <v>41906</v>
      </c>
      <c r="B148">
        <v>0</v>
      </c>
      <c r="C148">
        <f t="shared" si="29"/>
        <v>3</v>
      </c>
      <c r="D148">
        <f t="shared" si="31"/>
        <v>1505056.690859</v>
      </c>
      <c r="E148">
        <f t="shared" si="22"/>
        <v>100000</v>
      </c>
      <c r="F148">
        <f t="shared" si="23"/>
        <v>0</v>
      </c>
      <c r="G148">
        <f t="shared" si="30"/>
        <v>14050.566908590001</v>
      </c>
      <c r="H148">
        <f t="shared" si="24"/>
        <v>1391006.1239504099</v>
      </c>
      <c r="I148">
        <f t="shared" si="25"/>
        <v>0</v>
      </c>
      <c r="J148">
        <f t="shared" si="26"/>
        <v>0</v>
      </c>
      <c r="K148">
        <f t="shared" si="27"/>
        <v>1391006.1239504099</v>
      </c>
      <c r="L148" s="4">
        <f t="shared" si="28"/>
        <v>9</v>
      </c>
    </row>
    <row r="149" spans="1:12" x14ac:dyDescent="0.25">
      <c r="A149" s="1">
        <v>41907</v>
      </c>
      <c r="B149">
        <v>1</v>
      </c>
      <c r="C149">
        <f t="shared" si="29"/>
        <v>4</v>
      </c>
      <c r="D149">
        <f t="shared" si="31"/>
        <v>1391006.1239504099</v>
      </c>
      <c r="E149">
        <f t="shared" si="22"/>
        <v>0</v>
      </c>
      <c r="F149">
        <f t="shared" si="23"/>
        <v>41730.183718512293</v>
      </c>
      <c r="G149">
        <f t="shared" si="30"/>
        <v>0</v>
      </c>
      <c r="H149">
        <f t="shared" si="24"/>
        <v>1432736.3076689222</v>
      </c>
      <c r="I149">
        <f t="shared" si="25"/>
        <v>0</v>
      </c>
      <c r="J149">
        <f t="shared" si="26"/>
        <v>0</v>
      </c>
      <c r="K149">
        <f t="shared" si="27"/>
        <v>1432736.3076689222</v>
      </c>
      <c r="L149" s="4">
        <f t="shared" si="28"/>
        <v>9</v>
      </c>
    </row>
    <row r="150" spans="1:12" x14ac:dyDescent="0.25">
      <c r="A150" s="1">
        <v>41908</v>
      </c>
      <c r="B150">
        <v>0</v>
      </c>
      <c r="C150">
        <f t="shared" si="29"/>
        <v>5</v>
      </c>
      <c r="D150">
        <f t="shared" si="31"/>
        <v>1432736.3076689222</v>
      </c>
      <c r="E150">
        <f t="shared" si="22"/>
        <v>100000</v>
      </c>
      <c r="F150">
        <f t="shared" si="23"/>
        <v>0</v>
      </c>
      <c r="G150">
        <f t="shared" si="30"/>
        <v>13327.363076689222</v>
      </c>
      <c r="H150">
        <f t="shared" si="24"/>
        <v>1319408.944592233</v>
      </c>
      <c r="I150">
        <f t="shared" si="25"/>
        <v>0</v>
      </c>
      <c r="J150">
        <f t="shared" si="26"/>
        <v>0</v>
      </c>
      <c r="K150">
        <f t="shared" si="27"/>
        <v>1319408.944592233</v>
      </c>
      <c r="L150" s="4">
        <f t="shared" si="28"/>
        <v>9</v>
      </c>
    </row>
    <row r="151" spans="1:12" x14ac:dyDescent="0.25">
      <c r="A151" s="1">
        <v>41909</v>
      </c>
      <c r="B151">
        <v>0</v>
      </c>
      <c r="C151">
        <f t="shared" si="29"/>
        <v>6</v>
      </c>
      <c r="D151">
        <f t="shared" si="31"/>
        <v>1319408.944592233</v>
      </c>
      <c r="E151">
        <f t="shared" si="22"/>
        <v>100000</v>
      </c>
      <c r="F151">
        <f t="shared" si="23"/>
        <v>0</v>
      </c>
      <c r="G151">
        <f t="shared" si="30"/>
        <v>12194.089445922331</v>
      </c>
      <c r="H151">
        <f t="shared" si="24"/>
        <v>1207214.8551463108</v>
      </c>
      <c r="I151">
        <f t="shared" si="25"/>
        <v>0</v>
      </c>
      <c r="J151">
        <f t="shared" si="26"/>
        <v>500000</v>
      </c>
      <c r="K151">
        <f t="shared" si="27"/>
        <v>1707214.8551463108</v>
      </c>
      <c r="L151" s="4">
        <f t="shared" si="28"/>
        <v>9</v>
      </c>
    </row>
    <row r="152" spans="1:12" x14ac:dyDescent="0.25">
      <c r="A152" s="1">
        <v>41910</v>
      </c>
      <c r="B152">
        <v>0</v>
      </c>
      <c r="C152">
        <f t="shared" si="29"/>
        <v>7</v>
      </c>
      <c r="D152">
        <f t="shared" si="31"/>
        <v>1707214.8551463108</v>
      </c>
      <c r="E152">
        <f t="shared" si="22"/>
        <v>100000</v>
      </c>
      <c r="F152">
        <f t="shared" si="23"/>
        <v>0</v>
      </c>
      <c r="G152">
        <f t="shared" si="30"/>
        <v>16072.148551463108</v>
      </c>
      <c r="H152">
        <f t="shared" si="24"/>
        <v>1591142.7065948476</v>
      </c>
      <c r="I152">
        <f t="shared" si="25"/>
        <v>0</v>
      </c>
      <c r="J152">
        <f t="shared" si="26"/>
        <v>0</v>
      </c>
      <c r="K152">
        <f t="shared" si="27"/>
        <v>1591142.7065948476</v>
      </c>
      <c r="L152" s="4">
        <f t="shared" si="28"/>
        <v>9</v>
      </c>
    </row>
    <row r="153" spans="1:12" x14ac:dyDescent="0.25">
      <c r="A153" s="1">
        <v>41911</v>
      </c>
      <c r="B153">
        <v>1</v>
      </c>
      <c r="C153">
        <f t="shared" si="29"/>
        <v>1</v>
      </c>
      <c r="D153">
        <f t="shared" si="31"/>
        <v>1591142.7065948476</v>
      </c>
      <c r="E153">
        <f t="shared" si="22"/>
        <v>0</v>
      </c>
      <c r="F153">
        <f t="shared" si="23"/>
        <v>47734.281197845427</v>
      </c>
      <c r="G153">
        <f t="shared" si="30"/>
        <v>0</v>
      </c>
      <c r="H153">
        <f t="shared" si="24"/>
        <v>1638876.9877926931</v>
      </c>
      <c r="I153">
        <f t="shared" si="25"/>
        <v>0</v>
      </c>
      <c r="J153">
        <f t="shared" si="26"/>
        <v>0</v>
      </c>
      <c r="K153">
        <f t="shared" si="27"/>
        <v>1638876.9877926931</v>
      </c>
      <c r="L153" s="4">
        <f t="shared" si="28"/>
        <v>9</v>
      </c>
    </row>
    <row r="154" spans="1:12" x14ac:dyDescent="0.25">
      <c r="A154" s="1">
        <v>41912</v>
      </c>
      <c r="B154">
        <v>1</v>
      </c>
      <c r="C154">
        <f t="shared" si="29"/>
        <v>2</v>
      </c>
      <c r="D154">
        <f t="shared" si="31"/>
        <v>1638876.9877926931</v>
      </c>
      <c r="E154">
        <f t="shared" si="22"/>
        <v>0</v>
      </c>
      <c r="F154">
        <f t="shared" si="23"/>
        <v>49166.309633780787</v>
      </c>
      <c r="G154">
        <f t="shared" si="30"/>
        <v>0</v>
      </c>
      <c r="H154">
        <f t="shared" si="24"/>
        <v>1688043.2974264738</v>
      </c>
      <c r="I154">
        <f t="shared" si="25"/>
        <v>0</v>
      </c>
      <c r="J154">
        <f t="shared" si="26"/>
        <v>0</v>
      </c>
      <c r="K154">
        <f t="shared" si="27"/>
        <v>1688043.2974264738</v>
      </c>
      <c r="L154" s="4">
        <f t="shared" si="28"/>
        <v>9</v>
      </c>
    </row>
  </sheetData>
  <conditionalFormatting sqref="C1:C1048576">
    <cfRule type="cellIs" dxfId="25" priority="2" operator="equal">
      <formula>6</formula>
    </cfRule>
  </conditionalFormatting>
  <conditionalFormatting sqref="D1:D1048576">
    <cfRule type="cellIs" dxfId="24" priority="1" operator="equal">
      <formula>1303938.258</formula>
    </cfRule>
  </conditionalFormatting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BD1CE-178F-4194-A842-311C3EA62A8F}">
  <dimension ref="A1:O154"/>
  <sheetViews>
    <sheetView topLeftCell="D1" workbookViewId="0">
      <selection activeCell="Q6" sqref="Q6"/>
    </sheetView>
  </sheetViews>
  <sheetFormatPr defaultRowHeight="15" x14ac:dyDescent="0.25"/>
  <cols>
    <col min="1" max="1" width="10.7109375" bestFit="1" customWidth="1"/>
    <col min="3" max="3" width="16.42578125" bestFit="1" customWidth="1"/>
    <col min="4" max="4" width="22.5703125" bestFit="1" customWidth="1"/>
    <col min="5" max="5" width="22.5703125" customWidth="1"/>
    <col min="6" max="6" width="11.7109375" bestFit="1" customWidth="1"/>
    <col min="7" max="7" width="14.5703125" bestFit="1" customWidth="1"/>
    <col min="8" max="8" width="20.5703125" bestFit="1" customWidth="1"/>
    <col min="9" max="9" width="20.5703125" customWidth="1"/>
    <col min="10" max="10" width="12.140625" bestFit="1" customWidth="1"/>
    <col min="11" max="11" width="17.140625" bestFit="1" customWidth="1"/>
    <col min="14" max="14" width="17.7109375" bestFit="1" customWidth="1"/>
    <col min="15" max="16" width="16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4</v>
      </c>
      <c r="G1" t="s">
        <v>5</v>
      </c>
      <c r="H1" t="s">
        <v>6</v>
      </c>
      <c r="I1" t="s">
        <v>9</v>
      </c>
      <c r="J1" t="s">
        <v>7</v>
      </c>
      <c r="K1" t="s">
        <v>8</v>
      </c>
      <c r="L1" t="s">
        <v>14</v>
      </c>
      <c r="N1" s="5" t="s">
        <v>14</v>
      </c>
      <c r="O1" s="6">
        <v>5</v>
      </c>
    </row>
    <row r="2" spans="1:15" x14ac:dyDescent="0.25">
      <c r="A2" s="1">
        <v>41760</v>
      </c>
      <c r="B2">
        <v>0</v>
      </c>
      <c r="C2">
        <f>WEEKDAY(A2,2)</f>
        <v>4</v>
      </c>
      <c r="D2">
        <v>2500000</v>
      </c>
      <c r="E2">
        <f t="shared" ref="E2:E65" si="0">IF(B2=0,100000,0)</f>
        <v>100000</v>
      </c>
      <c r="F2">
        <f t="shared" ref="F2:F65" si="1">IF(B2=1,0.03*D2,0)</f>
        <v>0</v>
      </c>
      <c r="G2">
        <f>IF(B2=0,(D2-E2)*0.01,0)</f>
        <v>24000</v>
      </c>
      <c r="H2">
        <f t="shared" ref="H2:H65" si="2">IF(D2-E2+F2-G2&gt;2500000,2500000,D2-E2+F2-G2)</f>
        <v>2376000</v>
      </c>
      <c r="I2">
        <f t="shared" ref="I2:I65" si="3">IF(D2-E2+F2-G2&gt;2500000,(D2-E2+F2-G2)-2500000,0)</f>
        <v>0</v>
      </c>
      <c r="J2">
        <f t="shared" ref="J2:J65" si="4">IF(C2=6,IF(H2&lt;=2000000,500000,2500000-H2),0)</f>
        <v>0</v>
      </c>
      <c r="K2">
        <f t="shared" ref="K2:K65" si="5">H2+J2</f>
        <v>2376000</v>
      </c>
      <c r="L2" s="4">
        <f t="shared" ref="L2:L65" si="6">MONTH(A2)</f>
        <v>5</v>
      </c>
      <c r="N2" s="5" t="s">
        <v>2</v>
      </c>
      <c r="O2" s="6">
        <v>6</v>
      </c>
    </row>
    <row r="3" spans="1:15" x14ac:dyDescent="0.25">
      <c r="A3" s="1">
        <v>41761</v>
      </c>
      <c r="B3">
        <v>1</v>
      </c>
      <c r="C3">
        <f t="shared" ref="C3:C66" si="7">WEEKDAY(A3,2)</f>
        <v>5</v>
      </c>
      <c r="D3">
        <f>K2</f>
        <v>2376000</v>
      </c>
      <c r="E3">
        <f t="shared" si="0"/>
        <v>0</v>
      </c>
      <c r="F3">
        <f t="shared" si="1"/>
        <v>71280</v>
      </c>
      <c r="G3">
        <f t="shared" ref="G3:G66" si="8">IF(B3=0,(D3-E3)*0.01,0)</f>
        <v>0</v>
      </c>
      <c r="H3">
        <f t="shared" si="2"/>
        <v>2447280</v>
      </c>
      <c r="I3">
        <f t="shared" si="3"/>
        <v>0</v>
      </c>
      <c r="J3">
        <f t="shared" si="4"/>
        <v>0</v>
      </c>
      <c r="K3">
        <f t="shared" si="5"/>
        <v>2447280</v>
      </c>
      <c r="L3" s="4">
        <f t="shared" si="6"/>
        <v>5</v>
      </c>
    </row>
    <row r="4" spans="1:15" x14ac:dyDescent="0.25">
      <c r="A4" s="1">
        <v>41762</v>
      </c>
      <c r="B4">
        <v>0</v>
      </c>
      <c r="C4">
        <f t="shared" si="7"/>
        <v>6</v>
      </c>
      <c r="D4">
        <f t="shared" ref="D4:D67" si="9">K3</f>
        <v>2447280</v>
      </c>
      <c r="E4">
        <f t="shared" si="0"/>
        <v>100000</v>
      </c>
      <c r="F4">
        <f t="shared" si="1"/>
        <v>0</v>
      </c>
      <c r="G4">
        <f t="shared" si="8"/>
        <v>23472.799999999999</v>
      </c>
      <c r="H4">
        <f t="shared" si="2"/>
        <v>2323807.2000000002</v>
      </c>
      <c r="I4">
        <f t="shared" si="3"/>
        <v>0</v>
      </c>
      <c r="J4">
        <f t="shared" si="4"/>
        <v>176192.79999999981</v>
      </c>
      <c r="K4">
        <f t="shared" si="5"/>
        <v>2500000</v>
      </c>
      <c r="L4" s="4">
        <f t="shared" si="6"/>
        <v>5</v>
      </c>
      <c r="N4" s="5" t="s">
        <v>15</v>
      </c>
      <c r="O4" t="s">
        <v>24</v>
      </c>
    </row>
    <row r="5" spans="1:15" x14ac:dyDescent="0.25">
      <c r="A5" s="1">
        <v>41763</v>
      </c>
      <c r="B5">
        <v>0</v>
      </c>
      <c r="C5">
        <f t="shared" si="7"/>
        <v>7</v>
      </c>
      <c r="D5">
        <f t="shared" si="9"/>
        <v>2500000</v>
      </c>
      <c r="E5">
        <f t="shared" si="0"/>
        <v>100000</v>
      </c>
      <c r="F5">
        <f t="shared" si="1"/>
        <v>0</v>
      </c>
      <c r="G5">
        <f t="shared" si="8"/>
        <v>24000</v>
      </c>
      <c r="H5">
        <f t="shared" si="2"/>
        <v>2376000</v>
      </c>
      <c r="I5">
        <f t="shared" si="3"/>
        <v>0</v>
      </c>
      <c r="J5">
        <f t="shared" si="4"/>
        <v>0</v>
      </c>
      <c r="K5">
        <f t="shared" si="5"/>
        <v>2376000</v>
      </c>
      <c r="L5" s="4">
        <f t="shared" si="6"/>
        <v>5</v>
      </c>
      <c r="N5" s="6" t="s">
        <v>17</v>
      </c>
      <c r="O5" s="8">
        <v>1139848.3680883995</v>
      </c>
    </row>
    <row r="6" spans="1:15" x14ac:dyDescent="0.25">
      <c r="A6" s="1">
        <v>41764</v>
      </c>
      <c r="B6">
        <v>0</v>
      </c>
      <c r="C6">
        <f t="shared" si="7"/>
        <v>1</v>
      </c>
      <c r="D6">
        <f t="shared" si="9"/>
        <v>2376000</v>
      </c>
      <c r="E6">
        <f t="shared" si="0"/>
        <v>100000</v>
      </c>
      <c r="F6">
        <f t="shared" si="1"/>
        <v>0</v>
      </c>
      <c r="G6">
        <f t="shared" si="8"/>
        <v>22760</v>
      </c>
      <c r="H6">
        <f t="shared" si="2"/>
        <v>2253240</v>
      </c>
      <c r="I6">
        <f t="shared" si="3"/>
        <v>0</v>
      </c>
      <c r="J6">
        <f t="shared" si="4"/>
        <v>0</v>
      </c>
      <c r="K6">
        <f t="shared" si="5"/>
        <v>2253240</v>
      </c>
      <c r="L6" s="4">
        <f t="shared" si="6"/>
        <v>5</v>
      </c>
      <c r="N6" s="7" t="s">
        <v>18</v>
      </c>
      <c r="O6" s="8">
        <v>176192.79999999981</v>
      </c>
    </row>
    <row r="7" spans="1:15" x14ac:dyDescent="0.25">
      <c r="A7" s="1">
        <v>41765</v>
      </c>
      <c r="B7">
        <v>1</v>
      </c>
      <c r="C7">
        <f t="shared" si="7"/>
        <v>2</v>
      </c>
      <c r="D7">
        <f t="shared" si="9"/>
        <v>2253240</v>
      </c>
      <c r="E7">
        <f t="shared" si="0"/>
        <v>0</v>
      </c>
      <c r="F7">
        <f t="shared" si="1"/>
        <v>67597.2</v>
      </c>
      <c r="G7">
        <f t="shared" si="8"/>
        <v>0</v>
      </c>
      <c r="H7">
        <f t="shared" si="2"/>
        <v>2320837.2000000002</v>
      </c>
      <c r="I7">
        <f t="shared" si="3"/>
        <v>0</v>
      </c>
      <c r="J7">
        <f t="shared" si="4"/>
        <v>0</v>
      </c>
      <c r="K7">
        <f t="shared" si="5"/>
        <v>2320837.2000000002</v>
      </c>
      <c r="L7" s="4">
        <f t="shared" si="6"/>
        <v>5</v>
      </c>
      <c r="N7" s="7" t="s">
        <v>19</v>
      </c>
      <c r="O7" s="8">
        <v>0</v>
      </c>
    </row>
    <row r="8" spans="1:15" x14ac:dyDescent="0.25">
      <c r="A8" s="1">
        <v>41766</v>
      </c>
      <c r="B8">
        <v>1</v>
      </c>
      <c r="C8">
        <f t="shared" si="7"/>
        <v>3</v>
      </c>
      <c r="D8">
        <f t="shared" si="9"/>
        <v>2320837.2000000002</v>
      </c>
      <c r="E8">
        <f t="shared" si="0"/>
        <v>0</v>
      </c>
      <c r="F8">
        <f t="shared" si="1"/>
        <v>69625.116000000009</v>
      </c>
      <c r="G8">
        <f t="shared" si="8"/>
        <v>0</v>
      </c>
      <c r="H8">
        <f t="shared" si="2"/>
        <v>2390462.3160000001</v>
      </c>
      <c r="I8">
        <f t="shared" si="3"/>
        <v>0</v>
      </c>
      <c r="J8">
        <f t="shared" si="4"/>
        <v>0</v>
      </c>
      <c r="K8">
        <f t="shared" si="5"/>
        <v>2390462.3160000001</v>
      </c>
      <c r="L8" s="4">
        <f t="shared" si="6"/>
        <v>5</v>
      </c>
      <c r="N8" s="7" t="s">
        <v>20</v>
      </c>
      <c r="O8" s="8">
        <v>109537.68399999989</v>
      </c>
    </row>
    <row r="9" spans="1:15" x14ac:dyDescent="0.25">
      <c r="A9" s="1">
        <v>41767</v>
      </c>
      <c r="B9">
        <v>1</v>
      </c>
      <c r="C9">
        <f t="shared" si="7"/>
        <v>4</v>
      </c>
      <c r="D9">
        <f t="shared" si="9"/>
        <v>2390462.3160000001</v>
      </c>
      <c r="E9">
        <f t="shared" si="0"/>
        <v>0</v>
      </c>
      <c r="F9">
        <f t="shared" si="1"/>
        <v>71713.869479999994</v>
      </c>
      <c r="G9">
        <f t="shared" si="8"/>
        <v>0</v>
      </c>
      <c r="H9">
        <f t="shared" si="2"/>
        <v>2462176.18548</v>
      </c>
      <c r="I9">
        <f t="shared" si="3"/>
        <v>0</v>
      </c>
      <c r="J9">
        <f t="shared" si="4"/>
        <v>0</v>
      </c>
      <c r="K9">
        <f t="shared" si="5"/>
        <v>2462176.18548</v>
      </c>
      <c r="L9" s="4">
        <f t="shared" si="6"/>
        <v>5</v>
      </c>
      <c r="N9" s="7" t="s">
        <v>21</v>
      </c>
      <c r="O9" s="8">
        <v>354117.88408839982</v>
      </c>
    </row>
    <row r="10" spans="1:15" x14ac:dyDescent="0.25">
      <c r="A10" s="1">
        <v>41768</v>
      </c>
      <c r="B10">
        <v>1</v>
      </c>
      <c r="C10">
        <f t="shared" si="7"/>
        <v>5</v>
      </c>
      <c r="D10">
        <f t="shared" si="9"/>
        <v>2462176.18548</v>
      </c>
      <c r="E10">
        <f t="shared" si="0"/>
        <v>0</v>
      </c>
      <c r="F10">
        <f t="shared" si="1"/>
        <v>73865.285564399994</v>
      </c>
      <c r="G10">
        <f t="shared" si="8"/>
        <v>0</v>
      </c>
      <c r="H10">
        <f t="shared" si="2"/>
        <v>2500000</v>
      </c>
      <c r="I10">
        <f t="shared" si="3"/>
        <v>36041.471044399776</v>
      </c>
      <c r="J10">
        <f t="shared" si="4"/>
        <v>0</v>
      </c>
      <c r="K10">
        <f t="shared" si="5"/>
        <v>2500000</v>
      </c>
      <c r="L10" s="4">
        <f t="shared" si="6"/>
        <v>5</v>
      </c>
      <c r="N10" s="7" t="s">
        <v>22</v>
      </c>
      <c r="O10" s="8">
        <v>500000</v>
      </c>
    </row>
    <row r="11" spans="1:15" x14ac:dyDescent="0.25">
      <c r="A11" s="1">
        <v>41769</v>
      </c>
      <c r="B11">
        <v>1</v>
      </c>
      <c r="C11">
        <f t="shared" si="7"/>
        <v>6</v>
      </c>
      <c r="D11">
        <f t="shared" si="9"/>
        <v>2500000</v>
      </c>
      <c r="E11">
        <f t="shared" si="0"/>
        <v>0</v>
      </c>
      <c r="F11">
        <f t="shared" si="1"/>
        <v>75000</v>
      </c>
      <c r="G11">
        <f t="shared" si="8"/>
        <v>0</v>
      </c>
      <c r="H11">
        <f t="shared" si="2"/>
        <v>2500000</v>
      </c>
      <c r="I11">
        <f t="shared" si="3"/>
        <v>75000</v>
      </c>
      <c r="J11">
        <f t="shared" si="4"/>
        <v>0</v>
      </c>
      <c r="K11">
        <f t="shared" si="5"/>
        <v>2500000</v>
      </c>
      <c r="L11" s="4">
        <f t="shared" si="6"/>
        <v>5</v>
      </c>
      <c r="N11" s="6" t="s">
        <v>16</v>
      </c>
      <c r="O11" s="8">
        <v>1139848.3680883995</v>
      </c>
    </row>
    <row r="12" spans="1:15" x14ac:dyDescent="0.25">
      <c r="A12" s="1">
        <v>41770</v>
      </c>
      <c r="B12">
        <v>1</v>
      </c>
      <c r="C12">
        <f t="shared" si="7"/>
        <v>7</v>
      </c>
      <c r="D12">
        <f t="shared" si="9"/>
        <v>2500000</v>
      </c>
      <c r="E12">
        <f t="shared" si="0"/>
        <v>0</v>
      </c>
      <c r="F12">
        <f t="shared" si="1"/>
        <v>75000</v>
      </c>
      <c r="G12">
        <f t="shared" si="8"/>
        <v>0</v>
      </c>
      <c r="H12">
        <f t="shared" si="2"/>
        <v>2500000</v>
      </c>
      <c r="I12">
        <f t="shared" si="3"/>
        <v>75000</v>
      </c>
      <c r="J12">
        <f t="shared" si="4"/>
        <v>0</v>
      </c>
      <c r="K12">
        <f t="shared" si="5"/>
        <v>2500000</v>
      </c>
      <c r="L12" s="4">
        <f t="shared" si="6"/>
        <v>5</v>
      </c>
    </row>
    <row r="13" spans="1:15" x14ac:dyDescent="0.25">
      <c r="A13" s="1">
        <v>41771</v>
      </c>
      <c r="B13">
        <v>1</v>
      </c>
      <c r="C13">
        <f t="shared" si="7"/>
        <v>1</v>
      </c>
      <c r="D13">
        <f t="shared" si="9"/>
        <v>2500000</v>
      </c>
      <c r="E13">
        <f t="shared" si="0"/>
        <v>0</v>
      </c>
      <c r="F13">
        <f t="shared" si="1"/>
        <v>75000</v>
      </c>
      <c r="G13">
        <f t="shared" si="8"/>
        <v>0</v>
      </c>
      <c r="H13">
        <f t="shared" si="2"/>
        <v>2500000</v>
      </c>
      <c r="I13">
        <f t="shared" si="3"/>
        <v>75000</v>
      </c>
      <c r="J13">
        <f t="shared" si="4"/>
        <v>0</v>
      </c>
      <c r="K13">
        <f t="shared" si="5"/>
        <v>2500000</v>
      </c>
      <c r="L13" s="4">
        <f t="shared" si="6"/>
        <v>5</v>
      </c>
    </row>
    <row r="14" spans="1:15" x14ac:dyDescent="0.25">
      <c r="A14" s="1">
        <v>41772</v>
      </c>
      <c r="B14">
        <v>1</v>
      </c>
      <c r="C14">
        <f t="shared" si="7"/>
        <v>2</v>
      </c>
      <c r="D14">
        <f t="shared" si="9"/>
        <v>2500000</v>
      </c>
      <c r="E14">
        <f t="shared" si="0"/>
        <v>0</v>
      </c>
      <c r="F14">
        <f t="shared" si="1"/>
        <v>75000</v>
      </c>
      <c r="G14">
        <f t="shared" si="8"/>
        <v>0</v>
      </c>
      <c r="H14">
        <f t="shared" si="2"/>
        <v>2500000</v>
      </c>
      <c r="I14">
        <f t="shared" si="3"/>
        <v>75000</v>
      </c>
      <c r="J14">
        <f t="shared" si="4"/>
        <v>0</v>
      </c>
      <c r="K14">
        <f t="shared" si="5"/>
        <v>2500000</v>
      </c>
      <c r="L14" s="4">
        <f t="shared" si="6"/>
        <v>5</v>
      </c>
    </row>
    <row r="15" spans="1:15" x14ac:dyDescent="0.25">
      <c r="A15" s="1">
        <v>41773</v>
      </c>
      <c r="B15">
        <v>0</v>
      </c>
      <c r="C15">
        <f t="shared" si="7"/>
        <v>3</v>
      </c>
      <c r="D15">
        <f t="shared" si="9"/>
        <v>2500000</v>
      </c>
      <c r="E15">
        <f t="shared" si="0"/>
        <v>100000</v>
      </c>
      <c r="F15">
        <f t="shared" si="1"/>
        <v>0</v>
      </c>
      <c r="G15">
        <f t="shared" si="8"/>
        <v>24000</v>
      </c>
      <c r="H15">
        <f t="shared" si="2"/>
        <v>2376000</v>
      </c>
      <c r="I15">
        <f t="shared" si="3"/>
        <v>0</v>
      </c>
      <c r="J15">
        <f t="shared" si="4"/>
        <v>0</v>
      </c>
      <c r="K15">
        <f t="shared" si="5"/>
        <v>2376000</v>
      </c>
      <c r="L15" s="4">
        <f t="shared" si="6"/>
        <v>5</v>
      </c>
    </row>
    <row r="16" spans="1:15" x14ac:dyDescent="0.25">
      <c r="A16" s="1">
        <v>41774</v>
      </c>
      <c r="B16">
        <v>0</v>
      </c>
      <c r="C16">
        <f t="shared" si="7"/>
        <v>4</v>
      </c>
      <c r="D16">
        <f t="shared" si="9"/>
        <v>2376000</v>
      </c>
      <c r="E16">
        <f t="shared" si="0"/>
        <v>100000</v>
      </c>
      <c r="F16">
        <f t="shared" si="1"/>
        <v>0</v>
      </c>
      <c r="G16">
        <f t="shared" si="8"/>
        <v>22760</v>
      </c>
      <c r="H16">
        <f t="shared" si="2"/>
        <v>2253240</v>
      </c>
      <c r="I16">
        <f t="shared" si="3"/>
        <v>0</v>
      </c>
      <c r="J16">
        <f t="shared" si="4"/>
        <v>0</v>
      </c>
      <c r="K16">
        <f t="shared" si="5"/>
        <v>2253240</v>
      </c>
      <c r="L16" s="4">
        <f t="shared" si="6"/>
        <v>5</v>
      </c>
    </row>
    <row r="17" spans="1:12" x14ac:dyDescent="0.25">
      <c r="A17" s="1">
        <v>41775</v>
      </c>
      <c r="B17">
        <v>1</v>
      </c>
      <c r="C17">
        <f t="shared" si="7"/>
        <v>5</v>
      </c>
      <c r="D17">
        <f t="shared" si="9"/>
        <v>2253240</v>
      </c>
      <c r="E17">
        <f t="shared" si="0"/>
        <v>0</v>
      </c>
      <c r="F17">
        <f t="shared" si="1"/>
        <v>67597.2</v>
      </c>
      <c r="G17">
        <f t="shared" si="8"/>
        <v>0</v>
      </c>
      <c r="H17">
        <f t="shared" si="2"/>
        <v>2320837.2000000002</v>
      </c>
      <c r="I17">
        <f t="shared" si="3"/>
        <v>0</v>
      </c>
      <c r="J17">
        <f t="shared" si="4"/>
        <v>0</v>
      </c>
      <c r="K17">
        <f t="shared" si="5"/>
        <v>2320837.2000000002</v>
      </c>
      <c r="L17" s="4">
        <f t="shared" si="6"/>
        <v>5</v>
      </c>
    </row>
    <row r="18" spans="1:12" x14ac:dyDescent="0.25">
      <c r="A18" s="1">
        <v>41776</v>
      </c>
      <c r="B18">
        <v>1</v>
      </c>
      <c r="C18">
        <f t="shared" si="7"/>
        <v>6</v>
      </c>
      <c r="D18">
        <f t="shared" si="9"/>
        <v>2320837.2000000002</v>
      </c>
      <c r="E18">
        <f t="shared" si="0"/>
        <v>0</v>
      </c>
      <c r="F18">
        <f t="shared" si="1"/>
        <v>69625.116000000009</v>
      </c>
      <c r="G18">
        <f t="shared" si="8"/>
        <v>0</v>
      </c>
      <c r="H18">
        <f t="shared" si="2"/>
        <v>2390462.3160000001</v>
      </c>
      <c r="I18">
        <f t="shared" si="3"/>
        <v>0</v>
      </c>
      <c r="J18">
        <f t="shared" si="4"/>
        <v>109537.68399999989</v>
      </c>
      <c r="K18">
        <f t="shared" si="5"/>
        <v>2500000</v>
      </c>
      <c r="L18" s="4">
        <f t="shared" si="6"/>
        <v>5</v>
      </c>
    </row>
    <row r="19" spans="1:12" x14ac:dyDescent="0.25">
      <c r="A19" s="1">
        <v>41777</v>
      </c>
      <c r="B19">
        <v>1</v>
      </c>
      <c r="C19">
        <f t="shared" si="7"/>
        <v>7</v>
      </c>
      <c r="D19">
        <f t="shared" si="9"/>
        <v>2500000</v>
      </c>
      <c r="E19">
        <f t="shared" si="0"/>
        <v>0</v>
      </c>
      <c r="F19">
        <f t="shared" si="1"/>
        <v>75000</v>
      </c>
      <c r="G19">
        <f t="shared" si="8"/>
        <v>0</v>
      </c>
      <c r="H19">
        <f t="shared" si="2"/>
        <v>2500000</v>
      </c>
      <c r="I19">
        <f t="shared" si="3"/>
        <v>75000</v>
      </c>
      <c r="J19">
        <f t="shared" si="4"/>
        <v>0</v>
      </c>
      <c r="K19">
        <f t="shared" si="5"/>
        <v>2500000</v>
      </c>
      <c r="L19" s="4">
        <f t="shared" si="6"/>
        <v>5</v>
      </c>
    </row>
    <row r="20" spans="1:12" x14ac:dyDescent="0.25">
      <c r="A20" s="1">
        <v>41778</v>
      </c>
      <c r="B20">
        <v>0</v>
      </c>
      <c r="C20">
        <f t="shared" si="7"/>
        <v>1</v>
      </c>
      <c r="D20">
        <f t="shared" si="9"/>
        <v>2500000</v>
      </c>
      <c r="E20">
        <f t="shared" si="0"/>
        <v>100000</v>
      </c>
      <c r="F20">
        <f t="shared" si="1"/>
        <v>0</v>
      </c>
      <c r="G20">
        <f t="shared" si="8"/>
        <v>24000</v>
      </c>
      <c r="H20">
        <f t="shared" si="2"/>
        <v>2376000</v>
      </c>
      <c r="I20">
        <f t="shared" si="3"/>
        <v>0</v>
      </c>
      <c r="J20">
        <f t="shared" si="4"/>
        <v>0</v>
      </c>
      <c r="K20">
        <f t="shared" si="5"/>
        <v>2376000</v>
      </c>
      <c r="L20" s="4">
        <f t="shared" si="6"/>
        <v>5</v>
      </c>
    </row>
    <row r="21" spans="1:12" x14ac:dyDescent="0.25">
      <c r="A21" s="1">
        <v>41779</v>
      </c>
      <c r="B21">
        <v>0</v>
      </c>
      <c r="C21">
        <f t="shared" si="7"/>
        <v>2</v>
      </c>
      <c r="D21">
        <f t="shared" si="9"/>
        <v>2376000</v>
      </c>
      <c r="E21">
        <f t="shared" si="0"/>
        <v>100000</v>
      </c>
      <c r="F21">
        <f t="shared" si="1"/>
        <v>0</v>
      </c>
      <c r="G21">
        <f t="shared" si="8"/>
        <v>22760</v>
      </c>
      <c r="H21">
        <f t="shared" si="2"/>
        <v>2253240</v>
      </c>
      <c r="I21">
        <f t="shared" si="3"/>
        <v>0</v>
      </c>
      <c r="J21">
        <f t="shared" si="4"/>
        <v>0</v>
      </c>
      <c r="K21">
        <f t="shared" si="5"/>
        <v>2253240</v>
      </c>
      <c r="L21" s="4">
        <f t="shared" si="6"/>
        <v>5</v>
      </c>
    </row>
    <row r="22" spans="1:12" x14ac:dyDescent="0.25">
      <c r="A22" s="1">
        <v>41780</v>
      </c>
      <c r="B22">
        <v>1</v>
      </c>
      <c r="C22">
        <f t="shared" si="7"/>
        <v>3</v>
      </c>
      <c r="D22">
        <f t="shared" si="9"/>
        <v>2253240</v>
      </c>
      <c r="E22">
        <f t="shared" si="0"/>
        <v>0</v>
      </c>
      <c r="F22">
        <f t="shared" si="1"/>
        <v>67597.2</v>
      </c>
      <c r="G22">
        <f t="shared" si="8"/>
        <v>0</v>
      </c>
      <c r="H22">
        <f t="shared" si="2"/>
        <v>2320837.2000000002</v>
      </c>
      <c r="I22">
        <f t="shared" si="3"/>
        <v>0</v>
      </c>
      <c r="J22">
        <f t="shared" si="4"/>
        <v>0</v>
      </c>
      <c r="K22">
        <f t="shared" si="5"/>
        <v>2320837.2000000002</v>
      </c>
      <c r="L22" s="4">
        <f t="shared" si="6"/>
        <v>5</v>
      </c>
    </row>
    <row r="23" spans="1:12" x14ac:dyDescent="0.25">
      <c r="A23" s="1">
        <v>41781</v>
      </c>
      <c r="B23">
        <v>1</v>
      </c>
      <c r="C23">
        <f t="shared" si="7"/>
        <v>4</v>
      </c>
      <c r="D23">
        <f t="shared" si="9"/>
        <v>2320837.2000000002</v>
      </c>
      <c r="E23">
        <f t="shared" si="0"/>
        <v>0</v>
      </c>
      <c r="F23">
        <f t="shared" si="1"/>
        <v>69625.116000000009</v>
      </c>
      <c r="G23">
        <f t="shared" si="8"/>
        <v>0</v>
      </c>
      <c r="H23">
        <f t="shared" si="2"/>
        <v>2390462.3160000001</v>
      </c>
      <c r="I23">
        <f t="shared" si="3"/>
        <v>0</v>
      </c>
      <c r="J23">
        <f t="shared" si="4"/>
        <v>0</v>
      </c>
      <c r="K23">
        <f t="shared" si="5"/>
        <v>2390462.3160000001</v>
      </c>
      <c r="L23" s="4">
        <f t="shared" si="6"/>
        <v>5</v>
      </c>
    </row>
    <row r="24" spans="1:12" x14ac:dyDescent="0.25">
      <c r="A24" s="1">
        <v>41782</v>
      </c>
      <c r="B24">
        <v>0</v>
      </c>
      <c r="C24">
        <f t="shared" si="7"/>
        <v>5</v>
      </c>
      <c r="D24">
        <f t="shared" si="9"/>
        <v>2390462.3160000001</v>
      </c>
      <c r="E24">
        <f t="shared" si="0"/>
        <v>100000</v>
      </c>
      <c r="F24">
        <f t="shared" si="1"/>
        <v>0</v>
      </c>
      <c r="G24">
        <f t="shared" si="8"/>
        <v>22904.623160000003</v>
      </c>
      <c r="H24">
        <f t="shared" si="2"/>
        <v>2267557.6928400001</v>
      </c>
      <c r="I24">
        <f t="shared" si="3"/>
        <v>0</v>
      </c>
      <c r="J24">
        <f t="shared" si="4"/>
        <v>0</v>
      </c>
      <c r="K24">
        <f t="shared" si="5"/>
        <v>2267557.6928400001</v>
      </c>
      <c r="L24" s="4">
        <f t="shared" si="6"/>
        <v>5</v>
      </c>
    </row>
    <row r="25" spans="1:12" x14ac:dyDescent="0.25">
      <c r="A25" s="1">
        <v>41783</v>
      </c>
      <c r="B25">
        <v>0</v>
      </c>
      <c r="C25">
        <f t="shared" si="7"/>
        <v>6</v>
      </c>
      <c r="D25">
        <f t="shared" si="9"/>
        <v>2267557.6928400001</v>
      </c>
      <c r="E25">
        <f t="shared" si="0"/>
        <v>100000</v>
      </c>
      <c r="F25">
        <f t="shared" si="1"/>
        <v>0</v>
      </c>
      <c r="G25">
        <f t="shared" si="8"/>
        <v>21675.576928400002</v>
      </c>
      <c r="H25">
        <f t="shared" si="2"/>
        <v>2145882.1159116002</v>
      </c>
      <c r="I25">
        <f t="shared" si="3"/>
        <v>0</v>
      </c>
      <c r="J25">
        <f t="shared" si="4"/>
        <v>354117.88408839982</v>
      </c>
      <c r="K25">
        <f t="shared" si="5"/>
        <v>2500000</v>
      </c>
      <c r="L25" s="4">
        <f t="shared" si="6"/>
        <v>5</v>
      </c>
    </row>
    <row r="26" spans="1:12" x14ac:dyDescent="0.25">
      <c r="A26" s="1">
        <v>41784</v>
      </c>
      <c r="B26">
        <v>0</v>
      </c>
      <c r="C26">
        <f t="shared" si="7"/>
        <v>7</v>
      </c>
      <c r="D26">
        <f t="shared" si="9"/>
        <v>2500000</v>
      </c>
      <c r="E26">
        <f t="shared" si="0"/>
        <v>100000</v>
      </c>
      <c r="F26">
        <f t="shared" si="1"/>
        <v>0</v>
      </c>
      <c r="G26">
        <f t="shared" si="8"/>
        <v>24000</v>
      </c>
      <c r="H26">
        <f t="shared" si="2"/>
        <v>2376000</v>
      </c>
      <c r="I26">
        <f t="shared" si="3"/>
        <v>0</v>
      </c>
      <c r="J26">
        <f t="shared" si="4"/>
        <v>0</v>
      </c>
      <c r="K26">
        <f t="shared" si="5"/>
        <v>2376000</v>
      </c>
      <c r="L26" s="4">
        <f t="shared" si="6"/>
        <v>5</v>
      </c>
    </row>
    <row r="27" spans="1:12" x14ac:dyDescent="0.25">
      <c r="A27" s="1">
        <v>41785</v>
      </c>
      <c r="B27">
        <v>0</v>
      </c>
      <c r="C27">
        <f t="shared" si="7"/>
        <v>1</v>
      </c>
      <c r="D27">
        <f t="shared" si="9"/>
        <v>2376000</v>
      </c>
      <c r="E27">
        <f t="shared" si="0"/>
        <v>100000</v>
      </c>
      <c r="F27">
        <f t="shared" si="1"/>
        <v>0</v>
      </c>
      <c r="G27">
        <f t="shared" si="8"/>
        <v>22760</v>
      </c>
      <c r="H27">
        <f t="shared" si="2"/>
        <v>2253240</v>
      </c>
      <c r="I27">
        <f t="shared" si="3"/>
        <v>0</v>
      </c>
      <c r="J27">
        <f t="shared" si="4"/>
        <v>0</v>
      </c>
      <c r="K27">
        <f t="shared" si="5"/>
        <v>2253240</v>
      </c>
      <c r="L27" s="4">
        <f t="shared" si="6"/>
        <v>5</v>
      </c>
    </row>
    <row r="28" spans="1:12" x14ac:dyDescent="0.25">
      <c r="A28" s="1">
        <v>41786</v>
      </c>
      <c r="B28">
        <v>0</v>
      </c>
      <c r="C28">
        <f t="shared" si="7"/>
        <v>2</v>
      </c>
      <c r="D28">
        <f t="shared" si="9"/>
        <v>2253240</v>
      </c>
      <c r="E28">
        <f t="shared" si="0"/>
        <v>100000</v>
      </c>
      <c r="F28">
        <f t="shared" si="1"/>
        <v>0</v>
      </c>
      <c r="G28">
        <f t="shared" si="8"/>
        <v>21532.400000000001</v>
      </c>
      <c r="H28">
        <f t="shared" si="2"/>
        <v>2131707.6</v>
      </c>
      <c r="I28">
        <f t="shared" si="3"/>
        <v>0</v>
      </c>
      <c r="J28">
        <f t="shared" si="4"/>
        <v>0</v>
      </c>
      <c r="K28">
        <f t="shared" si="5"/>
        <v>2131707.6</v>
      </c>
      <c r="L28" s="4">
        <f t="shared" si="6"/>
        <v>5</v>
      </c>
    </row>
    <row r="29" spans="1:12" x14ac:dyDescent="0.25">
      <c r="A29" s="1">
        <v>41787</v>
      </c>
      <c r="B29">
        <v>1</v>
      </c>
      <c r="C29">
        <f t="shared" si="7"/>
        <v>3</v>
      </c>
      <c r="D29">
        <f t="shared" si="9"/>
        <v>2131707.6</v>
      </c>
      <c r="E29">
        <f t="shared" si="0"/>
        <v>0</v>
      </c>
      <c r="F29">
        <f t="shared" si="1"/>
        <v>63951.228000000003</v>
      </c>
      <c r="G29">
        <f t="shared" si="8"/>
        <v>0</v>
      </c>
      <c r="H29">
        <f t="shared" si="2"/>
        <v>2195658.8280000002</v>
      </c>
      <c r="I29">
        <f t="shared" si="3"/>
        <v>0</v>
      </c>
      <c r="J29">
        <f t="shared" si="4"/>
        <v>0</v>
      </c>
      <c r="K29">
        <f t="shared" si="5"/>
        <v>2195658.8280000002</v>
      </c>
      <c r="L29" s="4">
        <f t="shared" si="6"/>
        <v>5</v>
      </c>
    </row>
    <row r="30" spans="1:12" x14ac:dyDescent="0.25">
      <c r="A30" s="1">
        <v>41788</v>
      </c>
      <c r="B30">
        <v>0</v>
      </c>
      <c r="C30">
        <f t="shared" si="7"/>
        <v>4</v>
      </c>
      <c r="D30">
        <f t="shared" si="9"/>
        <v>2195658.8280000002</v>
      </c>
      <c r="E30">
        <f t="shared" si="0"/>
        <v>100000</v>
      </c>
      <c r="F30">
        <f t="shared" si="1"/>
        <v>0</v>
      </c>
      <c r="G30">
        <f t="shared" si="8"/>
        <v>20956.588280000004</v>
      </c>
      <c r="H30">
        <f t="shared" si="2"/>
        <v>2074702.2397200002</v>
      </c>
      <c r="I30">
        <f t="shared" si="3"/>
        <v>0</v>
      </c>
      <c r="J30">
        <f t="shared" si="4"/>
        <v>0</v>
      </c>
      <c r="K30">
        <f t="shared" si="5"/>
        <v>2074702.2397200002</v>
      </c>
      <c r="L30" s="4">
        <f t="shared" si="6"/>
        <v>5</v>
      </c>
    </row>
    <row r="31" spans="1:12" x14ac:dyDescent="0.25">
      <c r="A31" s="1">
        <v>41789</v>
      </c>
      <c r="B31">
        <v>0</v>
      </c>
      <c r="C31">
        <f t="shared" si="7"/>
        <v>5</v>
      </c>
      <c r="D31">
        <f t="shared" si="9"/>
        <v>2074702.2397200002</v>
      </c>
      <c r="E31">
        <f t="shared" si="0"/>
        <v>100000</v>
      </c>
      <c r="F31">
        <f t="shared" si="1"/>
        <v>0</v>
      </c>
      <c r="G31">
        <f t="shared" si="8"/>
        <v>19747.022397200002</v>
      </c>
      <c r="H31">
        <f t="shared" si="2"/>
        <v>1954955.2173228001</v>
      </c>
      <c r="I31">
        <f t="shared" si="3"/>
        <v>0</v>
      </c>
      <c r="J31">
        <f t="shared" si="4"/>
        <v>0</v>
      </c>
      <c r="K31">
        <f t="shared" si="5"/>
        <v>1954955.2173228001</v>
      </c>
      <c r="L31" s="4">
        <f t="shared" si="6"/>
        <v>5</v>
      </c>
    </row>
    <row r="32" spans="1:12" x14ac:dyDescent="0.25">
      <c r="A32" s="1">
        <v>41790</v>
      </c>
      <c r="B32">
        <v>0</v>
      </c>
      <c r="C32">
        <f t="shared" si="7"/>
        <v>6</v>
      </c>
      <c r="D32">
        <f t="shared" si="9"/>
        <v>1954955.2173228001</v>
      </c>
      <c r="E32">
        <f t="shared" si="0"/>
        <v>100000</v>
      </c>
      <c r="F32">
        <f t="shared" si="1"/>
        <v>0</v>
      </c>
      <c r="G32">
        <f t="shared" si="8"/>
        <v>18549.552173227999</v>
      </c>
      <c r="H32">
        <f t="shared" si="2"/>
        <v>1836405.6651495721</v>
      </c>
      <c r="I32">
        <f t="shared" si="3"/>
        <v>0</v>
      </c>
      <c r="J32">
        <f t="shared" si="4"/>
        <v>500000</v>
      </c>
      <c r="K32">
        <f t="shared" si="5"/>
        <v>2336405.6651495723</v>
      </c>
      <c r="L32" s="4">
        <f t="shared" si="6"/>
        <v>5</v>
      </c>
    </row>
    <row r="33" spans="1:12" x14ac:dyDescent="0.25">
      <c r="A33" s="1">
        <v>41791</v>
      </c>
      <c r="B33">
        <v>0</v>
      </c>
      <c r="C33">
        <f t="shared" si="7"/>
        <v>7</v>
      </c>
      <c r="D33">
        <f t="shared" si="9"/>
        <v>2336405.6651495723</v>
      </c>
      <c r="E33">
        <f t="shared" si="0"/>
        <v>100000</v>
      </c>
      <c r="F33">
        <f t="shared" si="1"/>
        <v>0</v>
      </c>
      <c r="G33">
        <f t="shared" si="8"/>
        <v>22364.056651495725</v>
      </c>
      <c r="H33">
        <f t="shared" si="2"/>
        <v>2214041.6084980764</v>
      </c>
      <c r="I33">
        <f t="shared" si="3"/>
        <v>0</v>
      </c>
      <c r="J33">
        <f t="shared" si="4"/>
        <v>0</v>
      </c>
      <c r="K33">
        <f t="shared" si="5"/>
        <v>2214041.6084980764</v>
      </c>
      <c r="L33" s="4">
        <f t="shared" si="6"/>
        <v>6</v>
      </c>
    </row>
    <row r="34" spans="1:12" x14ac:dyDescent="0.25">
      <c r="A34" s="1">
        <v>41792</v>
      </c>
      <c r="B34">
        <v>0</v>
      </c>
      <c r="C34">
        <f t="shared" si="7"/>
        <v>1</v>
      </c>
      <c r="D34">
        <f t="shared" si="9"/>
        <v>2214041.6084980764</v>
      </c>
      <c r="E34">
        <f t="shared" si="0"/>
        <v>100000</v>
      </c>
      <c r="F34">
        <f t="shared" si="1"/>
        <v>0</v>
      </c>
      <c r="G34">
        <f t="shared" si="8"/>
        <v>21140.416084980763</v>
      </c>
      <c r="H34">
        <f t="shared" si="2"/>
        <v>2092901.1924130956</v>
      </c>
      <c r="I34">
        <f t="shared" si="3"/>
        <v>0</v>
      </c>
      <c r="J34">
        <f t="shared" si="4"/>
        <v>0</v>
      </c>
      <c r="K34">
        <f t="shared" si="5"/>
        <v>2092901.1924130956</v>
      </c>
      <c r="L34" s="4">
        <f t="shared" si="6"/>
        <v>6</v>
      </c>
    </row>
    <row r="35" spans="1:12" x14ac:dyDescent="0.25">
      <c r="A35" s="1">
        <v>41793</v>
      </c>
      <c r="B35">
        <v>0</v>
      </c>
      <c r="C35">
        <f t="shared" si="7"/>
        <v>2</v>
      </c>
      <c r="D35">
        <f t="shared" si="9"/>
        <v>2092901.1924130956</v>
      </c>
      <c r="E35">
        <f t="shared" si="0"/>
        <v>100000</v>
      </c>
      <c r="F35">
        <f t="shared" si="1"/>
        <v>0</v>
      </c>
      <c r="G35">
        <f t="shared" si="8"/>
        <v>19929.011924130955</v>
      </c>
      <c r="H35">
        <f t="shared" si="2"/>
        <v>1972972.1804889648</v>
      </c>
      <c r="I35">
        <f t="shared" si="3"/>
        <v>0</v>
      </c>
      <c r="J35">
        <f t="shared" si="4"/>
        <v>0</v>
      </c>
      <c r="K35">
        <f t="shared" si="5"/>
        <v>1972972.1804889648</v>
      </c>
      <c r="L35" s="4">
        <f t="shared" si="6"/>
        <v>6</v>
      </c>
    </row>
    <row r="36" spans="1:12" x14ac:dyDescent="0.25">
      <c r="A36" s="1">
        <v>41794</v>
      </c>
      <c r="B36">
        <v>1</v>
      </c>
      <c r="C36">
        <f t="shared" si="7"/>
        <v>3</v>
      </c>
      <c r="D36">
        <f t="shared" si="9"/>
        <v>1972972.1804889648</v>
      </c>
      <c r="E36">
        <f t="shared" si="0"/>
        <v>0</v>
      </c>
      <c r="F36">
        <f t="shared" si="1"/>
        <v>59189.16541466894</v>
      </c>
      <c r="G36">
        <f t="shared" si="8"/>
        <v>0</v>
      </c>
      <c r="H36">
        <f t="shared" si="2"/>
        <v>2032161.3459036336</v>
      </c>
      <c r="I36">
        <f t="shared" si="3"/>
        <v>0</v>
      </c>
      <c r="J36">
        <f t="shared" si="4"/>
        <v>0</v>
      </c>
      <c r="K36">
        <f t="shared" si="5"/>
        <v>2032161.3459036336</v>
      </c>
      <c r="L36" s="4">
        <f t="shared" si="6"/>
        <v>6</v>
      </c>
    </row>
    <row r="37" spans="1:12" x14ac:dyDescent="0.25">
      <c r="A37" s="1">
        <v>41795</v>
      </c>
      <c r="B37">
        <v>1</v>
      </c>
      <c r="C37">
        <f t="shared" si="7"/>
        <v>4</v>
      </c>
      <c r="D37">
        <f t="shared" si="9"/>
        <v>2032161.3459036336</v>
      </c>
      <c r="E37">
        <f t="shared" si="0"/>
        <v>0</v>
      </c>
      <c r="F37">
        <f t="shared" si="1"/>
        <v>60964.840377109009</v>
      </c>
      <c r="G37">
        <f t="shared" si="8"/>
        <v>0</v>
      </c>
      <c r="H37">
        <f t="shared" si="2"/>
        <v>2093126.1862807428</v>
      </c>
      <c r="I37">
        <f t="shared" si="3"/>
        <v>0</v>
      </c>
      <c r="J37">
        <f t="shared" si="4"/>
        <v>0</v>
      </c>
      <c r="K37">
        <f t="shared" si="5"/>
        <v>2093126.1862807428</v>
      </c>
      <c r="L37" s="4">
        <f t="shared" si="6"/>
        <v>6</v>
      </c>
    </row>
    <row r="38" spans="1:12" x14ac:dyDescent="0.25">
      <c r="A38" s="1">
        <v>41796</v>
      </c>
      <c r="B38">
        <v>1</v>
      </c>
      <c r="C38">
        <f t="shared" si="7"/>
        <v>5</v>
      </c>
      <c r="D38">
        <f t="shared" si="9"/>
        <v>2093126.1862807428</v>
      </c>
      <c r="E38">
        <f t="shared" si="0"/>
        <v>0</v>
      </c>
      <c r="F38">
        <f t="shared" si="1"/>
        <v>62793.785588422281</v>
      </c>
      <c r="G38">
        <f t="shared" si="8"/>
        <v>0</v>
      </c>
      <c r="H38">
        <f t="shared" si="2"/>
        <v>2155919.9718691651</v>
      </c>
      <c r="I38">
        <f t="shared" si="3"/>
        <v>0</v>
      </c>
      <c r="J38">
        <f t="shared" si="4"/>
        <v>0</v>
      </c>
      <c r="K38">
        <f t="shared" si="5"/>
        <v>2155919.9718691651</v>
      </c>
      <c r="L38" s="4">
        <f t="shared" si="6"/>
        <v>6</v>
      </c>
    </row>
    <row r="39" spans="1:12" x14ac:dyDescent="0.25">
      <c r="A39" s="1">
        <v>41797</v>
      </c>
      <c r="B39">
        <v>1</v>
      </c>
      <c r="C39">
        <f t="shared" si="7"/>
        <v>6</v>
      </c>
      <c r="D39">
        <f t="shared" si="9"/>
        <v>2155919.9718691651</v>
      </c>
      <c r="E39">
        <f t="shared" si="0"/>
        <v>0</v>
      </c>
      <c r="F39">
        <f t="shared" si="1"/>
        <v>64677.599156074953</v>
      </c>
      <c r="G39">
        <f t="shared" si="8"/>
        <v>0</v>
      </c>
      <c r="H39">
        <f t="shared" si="2"/>
        <v>2220597.5710252402</v>
      </c>
      <c r="I39">
        <f t="shared" si="3"/>
        <v>0</v>
      </c>
      <c r="J39">
        <f t="shared" si="4"/>
        <v>279402.42897475976</v>
      </c>
      <c r="K39">
        <f t="shared" si="5"/>
        <v>2500000</v>
      </c>
      <c r="L39" s="4">
        <f t="shared" si="6"/>
        <v>6</v>
      </c>
    </row>
    <row r="40" spans="1:12" x14ac:dyDescent="0.25">
      <c r="A40" s="1">
        <v>41798</v>
      </c>
      <c r="B40">
        <v>1</v>
      </c>
      <c r="C40">
        <f t="shared" si="7"/>
        <v>7</v>
      </c>
      <c r="D40">
        <f t="shared" si="9"/>
        <v>2500000</v>
      </c>
      <c r="E40">
        <f t="shared" si="0"/>
        <v>0</v>
      </c>
      <c r="F40">
        <f t="shared" si="1"/>
        <v>75000</v>
      </c>
      <c r="G40">
        <f t="shared" si="8"/>
        <v>0</v>
      </c>
      <c r="H40">
        <f t="shared" si="2"/>
        <v>2500000</v>
      </c>
      <c r="I40">
        <f t="shared" si="3"/>
        <v>75000</v>
      </c>
      <c r="J40">
        <f t="shared" si="4"/>
        <v>0</v>
      </c>
      <c r="K40">
        <f t="shared" si="5"/>
        <v>2500000</v>
      </c>
      <c r="L40" s="4">
        <f t="shared" si="6"/>
        <v>6</v>
      </c>
    </row>
    <row r="41" spans="1:12" x14ac:dyDescent="0.25">
      <c r="A41" s="1">
        <v>41799</v>
      </c>
      <c r="B41">
        <v>1</v>
      </c>
      <c r="C41">
        <f t="shared" si="7"/>
        <v>1</v>
      </c>
      <c r="D41">
        <f t="shared" si="9"/>
        <v>2500000</v>
      </c>
      <c r="E41">
        <f t="shared" si="0"/>
        <v>0</v>
      </c>
      <c r="F41">
        <f t="shared" si="1"/>
        <v>75000</v>
      </c>
      <c r="G41">
        <f t="shared" si="8"/>
        <v>0</v>
      </c>
      <c r="H41">
        <f t="shared" si="2"/>
        <v>2500000</v>
      </c>
      <c r="I41">
        <f t="shared" si="3"/>
        <v>75000</v>
      </c>
      <c r="J41">
        <f t="shared" si="4"/>
        <v>0</v>
      </c>
      <c r="K41">
        <f t="shared" si="5"/>
        <v>2500000</v>
      </c>
      <c r="L41" s="4">
        <f t="shared" si="6"/>
        <v>6</v>
      </c>
    </row>
    <row r="42" spans="1:12" x14ac:dyDescent="0.25">
      <c r="A42" s="1">
        <v>41800</v>
      </c>
      <c r="B42">
        <v>1</v>
      </c>
      <c r="C42">
        <f t="shared" si="7"/>
        <v>2</v>
      </c>
      <c r="D42">
        <f t="shared" si="9"/>
        <v>2500000</v>
      </c>
      <c r="E42">
        <f t="shared" si="0"/>
        <v>0</v>
      </c>
      <c r="F42">
        <f t="shared" si="1"/>
        <v>75000</v>
      </c>
      <c r="G42">
        <f t="shared" si="8"/>
        <v>0</v>
      </c>
      <c r="H42">
        <f t="shared" si="2"/>
        <v>2500000</v>
      </c>
      <c r="I42">
        <f t="shared" si="3"/>
        <v>75000</v>
      </c>
      <c r="J42">
        <f t="shared" si="4"/>
        <v>0</v>
      </c>
      <c r="K42">
        <f t="shared" si="5"/>
        <v>2500000</v>
      </c>
      <c r="L42" s="4">
        <f t="shared" si="6"/>
        <v>6</v>
      </c>
    </row>
    <row r="43" spans="1:12" x14ac:dyDescent="0.25">
      <c r="A43" s="1">
        <v>41801</v>
      </c>
      <c r="B43">
        <v>1</v>
      </c>
      <c r="C43">
        <f t="shared" si="7"/>
        <v>3</v>
      </c>
      <c r="D43">
        <f t="shared" si="9"/>
        <v>2500000</v>
      </c>
      <c r="E43">
        <f t="shared" si="0"/>
        <v>0</v>
      </c>
      <c r="F43">
        <f t="shared" si="1"/>
        <v>75000</v>
      </c>
      <c r="G43">
        <f t="shared" si="8"/>
        <v>0</v>
      </c>
      <c r="H43">
        <f t="shared" si="2"/>
        <v>2500000</v>
      </c>
      <c r="I43">
        <f t="shared" si="3"/>
        <v>75000</v>
      </c>
      <c r="J43">
        <f t="shared" si="4"/>
        <v>0</v>
      </c>
      <c r="K43">
        <f t="shared" si="5"/>
        <v>2500000</v>
      </c>
      <c r="L43" s="4">
        <f t="shared" si="6"/>
        <v>6</v>
      </c>
    </row>
    <row r="44" spans="1:12" x14ac:dyDescent="0.25">
      <c r="A44" s="1">
        <v>41802</v>
      </c>
      <c r="B44">
        <v>0</v>
      </c>
      <c r="C44">
        <f t="shared" si="7"/>
        <v>4</v>
      </c>
      <c r="D44">
        <f t="shared" si="9"/>
        <v>2500000</v>
      </c>
      <c r="E44">
        <f t="shared" si="0"/>
        <v>100000</v>
      </c>
      <c r="F44">
        <f t="shared" si="1"/>
        <v>0</v>
      </c>
      <c r="G44">
        <f t="shared" si="8"/>
        <v>24000</v>
      </c>
      <c r="H44">
        <f t="shared" si="2"/>
        <v>2376000</v>
      </c>
      <c r="I44">
        <f t="shared" si="3"/>
        <v>0</v>
      </c>
      <c r="J44">
        <f t="shared" si="4"/>
        <v>0</v>
      </c>
      <c r="K44">
        <f t="shared" si="5"/>
        <v>2376000</v>
      </c>
      <c r="L44" s="4">
        <f t="shared" si="6"/>
        <v>6</v>
      </c>
    </row>
    <row r="45" spans="1:12" x14ac:dyDescent="0.25">
      <c r="A45" s="1">
        <v>41803</v>
      </c>
      <c r="B45">
        <v>0</v>
      </c>
      <c r="C45">
        <f t="shared" si="7"/>
        <v>5</v>
      </c>
      <c r="D45">
        <f t="shared" si="9"/>
        <v>2376000</v>
      </c>
      <c r="E45">
        <f t="shared" si="0"/>
        <v>100000</v>
      </c>
      <c r="F45">
        <f t="shared" si="1"/>
        <v>0</v>
      </c>
      <c r="G45">
        <f t="shared" si="8"/>
        <v>22760</v>
      </c>
      <c r="H45">
        <f t="shared" si="2"/>
        <v>2253240</v>
      </c>
      <c r="I45">
        <f t="shared" si="3"/>
        <v>0</v>
      </c>
      <c r="J45">
        <f t="shared" si="4"/>
        <v>0</v>
      </c>
      <c r="K45">
        <f t="shared" si="5"/>
        <v>2253240</v>
      </c>
      <c r="L45" s="4">
        <f t="shared" si="6"/>
        <v>6</v>
      </c>
    </row>
    <row r="46" spans="1:12" x14ac:dyDescent="0.25">
      <c r="A46" s="1">
        <v>41804</v>
      </c>
      <c r="B46">
        <v>0</v>
      </c>
      <c r="C46">
        <f t="shared" si="7"/>
        <v>6</v>
      </c>
      <c r="D46">
        <f t="shared" si="9"/>
        <v>2253240</v>
      </c>
      <c r="E46">
        <f t="shared" si="0"/>
        <v>100000</v>
      </c>
      <c r="F46">
        <f t="shared" si="1"/>
        <v>0</v>
      </c>
      <c r="G46">
        <f t="shared" si="8"/>
        <v>21532.400000000001</v>
      </c>
      <c r="H46">
        <f t="shared" si="2"/>
        <v>2131707.6</v>
      </c>
      <c r="I46">
        <f t="shared" si="3"/>
        <v>0</v>
      </c>
      <c r="J46">
        <f t="shared" si="4"/>
        <v>368292.39999999991</v>
      </c>
      <c r="K46">
        <f t="shared" si="5"/>
        <v>2500000</v>
      </c>
      <c r="L46" s="4">
        <f t="shared" si="6"/>
        <v>6</v>
      </c>
    </row>
    <row r="47" spans="1:12" x14ac:dyDescent="0.25">
      <c r="A47" s="1">
        <v>41805</v>
      </c>
      <c r="B47">
        <v>0</v>
      </c>
      <c r="C47">
        <f t="shared" si="7"/>
        <v>7</v>
      </c>
      <c r="D47">
        <f t="shared" si="9"/>
        <v>2500000</v>
      </c>
      <c r="E47">
        <f t="shared" si="0"/>
        <v>100000</v>
      </c>
      <c r="F47">
        <f t="shared" si="1"/>
        <v>0</v>
      </c>
      <c r="G47">
        <f t="shared" si="8"/>
        <v>24000</v>
      </c>
      <c r="H47">
        <f t="shared" si="2"/>
        <v>2376000</v>
      </c>
      <c r="I47">
        <f t="shared" si="3"/>
        <v>0</v>
      </c>
      <c r="J47">
        <f t="shared" si="4"/>
        <v>0</v>
      </c>
      <c r="K47">
        <f t="shared" si="5"/>
        <v>2376000</v>
      </c>
      <c r="L47" s="4">
        <f t="shared" si="6"/>
        <v>6</v>
      </c>
    </row>
    <row r="48" spans="1:12" x14ac:dyDescent="0.25">
      <c r="A48" s="1">
        <v>41806</v>
      </c>
      <c r="B48">
        <v>1</v>
      </c>
      <c r="C48">
        <f t="shared" si="7"/>
        <v>1</v>
      </c>
      <c r="D48">
        <f t="shared" si="9"/>
        <v>2376000</v>
      </c>
      <c r="E48">
        <f t="shared" si="0"/>
        <v>0</v>
      </c>
      <c r="F48">
        <f t="shared" si="1"/>
        <v>71280</v>
      </c>
      <c r="G48">
        <f t="shared" si="8"/>
        <v>0</v>
      </c>
      <c r="H48">
        <f t="shared" si="2"/>
        <v>2447280</v>
      </c>
      <c r="I48">
        <f t="shared" si="3"/>
        <v>0</v>
      </c>
      <c r="J48">
        <f t="shared" si="4"/>
        <v>0</v>
      </c>
      <c r="K48">
        <f t="shared" si="5"/>
        <v>2447280</v>
      </c>
      <c r="L48" s="4">
        <f t="shared" si="6"/>
        <v>6</v>
      </c>
    </row>
    <row r="49" spans="1:12" x14ac:dyDescent="0.25">
      <c r="A49" s="1">
        <v>41807</v>
      </c>
      <c r="B49">
        <v>0</v>
      </c>
      <c r="C49">
        <f t="shared" si="7"/>
        <v>2</v>
      </c>
      <c r="D49">
        <f t="shared" si="9"/>
        <v>2447280</v>
      </c>
      <c r="E49">
        <f t="shared" si="0"/>
        <v>100000</v>
      </c>
      <c r="F49">
        <f t="shared" si="1"/>
        <v>0</v>
      </c>
      <c r="G49">
        <f t="shared" si="8"/>
        <v>23472.799999999999</v>
      </c>
      <c r="H49">
        <f t="shared" si="2"/>
        <v>2323807.2000000002</v>
      </c>
      <c r="I49">
        <f t="shared" si="3"/>
        <v>0</v>
      </c>
      <c r="J49">
        <f t="shared" si="4"/>
        <v>0</v>
      </c>
      <c r="K49">
        <f t="shared" si="5"/>
        <v>2323807.2000000002</v>
      </c>
      <c r="L49" s="4">
        <f t="shared" si="6"/>
        <v>6</v>
      </c>
    </row>
    <row r="50" spans="1:12" x14ac:dyDescent="0.25">
      <c r="A50" s="1">
        <v>41808</v>
      </c>
      <c r="B50">
        <v>0</v>
      </c>
      <c r="C50">
        <f t="shared" si="7"/>
        <v>3</v>
      </c>
      <c r="D50">
        <f t="shared" si="9"/>
        <v>2323807.2000000002</v>
      </c>
      <c r="E50">
        <f t="shared" si="0"/>
        <v>100000</v>
      </c>
      <c r="F50">
        <f t="shared" si="1"/>
        <v>0</v>
      </c>
      <c r="G50">
        <f t="shared" si="8"/>
        <v>22238.072000000004</v>
      </c>
      <c r="H50">
        <f t="shared" si="2"/>
        <v>2201569.128</v>
      </c>
      <c r="I50">
        <f t="shared" si="3"/>
        <v>0</v>
      </c>
      <c r="J50">
        <f t="shared" si="4"/>
        <v>0</v>
      </c>
      <c r="K50">
        <f t="shared" si="5"/>
        <v>2201569.128</v>
      </c>
      <c r="L50" s="4">
        <f t="shared" si="6"/>
        <v>6</v>
      </c>
    </row>
    <row r="51" spans="1:12" x14ac:dyDescent="0.25">
      <c r="A51" s="1">
        <v>41809</v>
      </c>
      <c r="B51">
        <v>0</v>
      </c>
      <c r="C51">
        <f t="shared" si="7"/>
        <v>4</v>
      </c>
      <c r="D51">
        <f t="shared" si="9"/>
        <v>2201569.128</v>
      </c>
      <c r="E51">
        <f t="shared" si="0"/>
        <v>100000</v>
      </c>
      <c r="F51">
        <f t="shared" si="1"/>
        <v>0</v>
      </c>
      <c r="G51">
        <f t="shared" si="8"/>
        <v>21015.691279999999</v>
      </c>
      <c r="H51">
        <f t="shared" si="2"/>
        <v>2080553.4367200001</v>
      </c>
      <c r="I51">
        <f t="shared" si="3"/>
        <v>0</v>
      </c>
      <c r="J51">
        <f t="shared" si="4"/>
        <v>0</v>
      </c>
      <c r="K51">
        <f t="shared" si="5"/>
        <v>2080553.4367200001</v>
      </c>
      <c r="L51" s="4">
        <f t="shared" si="6"/>
        <v>6</v>
      </c>
    </row>
    <row r="52" spans="1:12" x14ac:dyDescent="0.25">
      <c r="A52" s="1">
        <v>41810</v>
      </c>
      <c r="B52">
        <v>0</v>
      </c>
      <c r="C52">
        <f t="shared" si="7"/>
        <v>5</v>
      </c>
      <c r="D52">
        <f t="shared" si="9"/>
        <v>2080553.4367200001</v>
      </c>
      <c r="E52">
        <f t="shared" si="0"/>
        <v>100000</v>
      </c>
      <c r="F52">
        <f t="shared" si="1"/>
        <v>0</v>
      </c>
      <c r="G52">
        <f t="shared" si="8"/>
        <v>19805.534367200002</v>
      </c>
      <c r="H52">
        <f t="shared" si="2"/>
        <v>1960747.9023528001</v>
      </c>
      <c r="I52">
        <f t="shared" si="3"/>
        <v>0</v>
      </c>
      <c r="J52">
        <f t="shared" si="4"/>
        <v>0</v>
      </c>
      <c r="K52">
        <f t="shared" si="5"/>
        <v>1960747.9023528001</v>
      </c>
      <c r="L52" s="4">
        <f t="shared" si="6"/>
        <v>6</v>
      </c>
    </row>
    <row r="53" spans="1:12" x14ac:dyDescent="0.25">
      <c r="A53" s="1">
        <v>41811</v>
      </c>
      <c r="B53">
        <v>0</v>
      </c>
      <c r="C53">
        <f t="shared" si="7"/>
        <v>6</v>
      </c>
      <c r="D53">
        <f t="shared" si="9"/>
        <v>1960747.9023528001</v>
      </c>
      <c r="E53">
        <f t="shared" si="0"/>
        <v>100000</v>
      </c>
      <c r="F53">
        <f t="shared" si="1"/>
        <v>0</v>
      </c>
      <c r="G53">
        <f t="shared" si="8"/>
        <v>18607.479023528002</v>
      </c>
      <c r="H53">
        <f t="shared" si="2"/>
        <v>1842140.4233292721</v>
      </c>
      <c r="I53">
        <f t="shared" si="3"/>
        <v>0</v>
      </c>
      <c r="J53">
        <f t="shared" si="4"/>
        <v>500000</v>
      </c>
      <c r="K53">
        <f t="shared" si="5"/>
        <v>2342140.4233292723</v>
      </c>
      <c r="L53" s="4">
        <f t="shared" si="6"/>
        <v>6</v>
      </c>
    </row>
    <row r="54" spans="1:12" x14ac:dyDescent="0.25">
      <c r="A54" s="1">
        <v>41812</v>
      </c>
      <c r="B54">
        <v>0</v>
      </c>
      <c r="C54">
        <f t="shared" si="7"/>
        <v>7</v>
      </c>
      <c r="D54">
        <f t="shared" si="9"/>
        <v>2342140.4233292723</v>
      </c>
      <c r="E54">
        <f t="shared" si="0"/>
        <v>100000</v>
      </c>
      <c r="F54">
        <f t="shared" si="1"/>
        <v>0</v>
      </c>
      <c r="G54">
        <f t="shared" si="8"/>
        <v>22421.404233292724</v>
      </c>
      <c r="H54">
        <f t="shared" si="2"/>
        <v>2219719.0190959796</v>
      </c>
      <c r="I54">
        <f t="shared" si="3"/>
        <v>0</v>
      </c>
      <c r="J54">
        <f t="shared" si="4"/>
        <v>0</v>
      </c>
      <c r="K54">
        <f t="shared" si="5"/>
        <v>2219719.0190959796</v>
      </c>
      <c r="L54" s="4">
        <f t="shared" si="6"/>
        <v>6</v>
      </c>
    </row>
    <row r="55" spans="1:12" x14ac:dyDescent="0.25">
      <c r="A55" s="1">
        <v>41813</v>
      </c>
      <c r="B55">
        <v>0</v>
      </c>
      <c r="C55">
        <f t="shared" si="7"/>
        <v>1</v>
      </c>
      <c r="D55">
        <f t="shared" si="9"/>
        <v>2219719.0190959796</v>
      </c>
      <c r="E55">
        <f t="shared" si="0"/>
        <v>100000</v>
      </c>
      <c r="F55">
        <f t="shared" si="1"/>
        <v>0</v>
      </c>
      <c r="G55">
        <f t="shared" si="8"/>
        <v>21197.190190959798</v>
      </c>
      <c r="H55">
        <f t="shared" si="2"/>
        <v>2098521.8289050199</v>
      </c>
      <c r="I55">
        <f t="shared" si="3"/>
        <v>0</v>
      </c>
      <c r="J55">
        <f t="shared" si="4"/>
        <v>0</v>
      </c>
      <c r="K55">
        <f t="shared" si="5"/>
        <v>2098521.8289050199</v>
      </c>
      <c r="L55" s="4">
        <f t="shared" si="6"/>
        <v>6</v>
      </c>
    </row>
    <row r="56" spans="1:12" x14ac:dyDescent="0.25">
      <c r="A56" s="1">
        <v>41814</v>
      </c>
      <c r="B56">
        <v>0</v>
      </c>
      <c r="C56">
        <f t="shared" si="7"/>
        <v>2</v>
      </c>
      <c r="D56">
        <f t="shared" si="9"/>
        <v>2098521.8289050199</v>
      </c>
      <c r="E56">
        <f t="shared" si="0"/>
        <v>100000</v>
      </c>
      <c r="F56">
        <f t="shared" si="1"/>
        <v>0</v>
      </c>
      <c r="G56">
        <f t="shared" si="8"/>
        <v>19985.218289050201</v>
      </c>
      <c r="H56">
        <f t="shared" si="2"/>
        <v>1978536.6106159696</v>
      </c>
      <c r="I56">
        <f t="shared" si="3"/>
        <v>0</v>
      </c>
      <c r="J56">
        <f t="shared" si="4"/>
        <v>0</v>
      </c>
      <c r="K56">
        <f t="shared" si="5"/>
        <v>1978536.6106159696</v>
      </c>
      <c r="L56" s="4">
        <f t="shared" si="6"/>
        <v>6</v>
      </c>
    </row>
    <row r="57" spans="1:12" x14ac:dyDescent="0.25">
      <c r="A57" s="1">
        <v>41815</v>
      </c>
      <c r="B57">
        <v>0</v>
      </c>
      <c r="C57">
        <f t="shared" si="7"/>
        <v>3</v>
      </c>
      <c r="D57">
        <f t="shared" si="9"/>
        <v>1978536.6106159696</v>
      </c>
      <c r="E57">
        <f t="shared" si="0"/>
        <v>100000</v>
      </c>
      <c r="F57">
        <f t="shared" si="1"/>
        <v>0</v>
      </c>
      <c r="G57">
        <f t="shared" si="8"/>
        <v>18785.366106159698</v>
      </c>
      <c r="H57">
        <f t="shared" si="2"/>
        <v>1859751.2445098099</v>
      </c>
      <c r="I57">
        <f t="shared" si="3"/>
        <v>0</v>
      </c>
      <c r="J57">
        <f t="shared" si="4"/>
        <v>0</v>
      </c>
      <c r="K57">
        <f t="shared" si="5"/>
        <v>1859751.2445098099</v>
      </c>
      <c r="L57" s="4">
        <f t="shared" si="6"/>
        <v>6</v>
      </c>
    </row>
    <row r="58" spans="1:12" x14ac:dyDescent="0.25">
      <c r="A58" s="1">
        <v>41816</v>
      </c>
      <c r="B58">
        <v>1</v>
      </c>
      <c r="C58">
        <f t="shared" si="7"/>
        <v>4</v>
      </c>
      <c r="D58">
        <f t="shared" si="9"/>
        <v>1859751.2445098099</v>
      </c>
      <c r="E58">
        <f t="shared" si="0"/>
        <v>0</v>
      </c>
      <c r="F58">
        <f t="shared" si="1"/>
        <v>55792.537335294292</v>
      </c>
      <c r="G58">
        <f t="shared" si="8"/>
        <v>0</v>
      </c>
      <c r="H58">
        <f t="shared" si="2"/>
        <v>1915543.7818451042</v>
      </c>
      <c r="I58">
        <f t="shared" si="3"/>
        <v>0</v>
      </c>
      <c r="J58">
        <f t="shared" si="4"/>
        <v>0</v>
      </c>
      <c r="K58">
        <f t="shared" si="5"/>
        <v>1915543.7818451042</v>
      </c>
      <c r="L58" s="4">
        <f t="shared" si="6"/>
        <v>6</v>
      </c>
    </row>
    <row r="59" spans="1:12" x14ac:dyDescent="0.25">
      <c r="A59" s="1">
        <v>41817</v>
      </c>
      <c r="B59">
        <v>0</v>
      </c>
      <c r="C59">
        <f t="shared" si="7"/>
        <v>5</v>
      </c>
      <c r="D59">
        <f t="shared" si="9"/>
        <v>1915543.7818451042</v>
      </c>
      <c r="E59">
        <f t="shared" si="0"/>
        <v>100000</v>
      </c>
      <c r="F59">
        <f t="shared" si="1"/>
        <v>0</v>
      </c>
      <c r="G59">
        <f t="shared" si="8"/>
        <v>18155.437818451042</v>
      </c>
      <c r="H59">
        <f t="shared" si="2"/>
        <v>1797388.3440266531</v>
      </c>
      <c r="I59">
        <f t="shared" si="3"/>
        <v>0</v>
      </c>
      <c r="J59">
        <f t="shared" si="4"/>
        <v>0</v>
      </c>
      <c r="K59">
        <f t="shared" si="5"/>
        <v>1797388.3440266531</v>
      </c>
      <c r="L59" s="4">
        <f t="shared" si="6"/>
        <v>6</v>
      </c>
    </row>
    <row r="60" spans="1:12" x14ac:dyDescent="0.25">
      <c r="A60" s="1">
        <v>41818</v>
      </c>
      <c r="B60">
        <v>1</v>
      </c>
      <c r="C60">
        <f t="shared" si="7"/>
        <v>6</v>
      </c>
      <c r="D60">
        <f t="shared" si="9"/>
        <v>1797388.3440266531</v>
      </c>
      <c r="E60">
        <f t="shared" si="0"/>
        <v>0</v>
      </c>
      <c r="F60">
        <f t="shared" si="1"/>
        <v>53921.650320799592</v>
      </c>
      <c r="G60">
        <f t="shared" si="8"/>
        <v>0</v>
      </c>
      <c r="H60">
        <f t="shared" si="2"/>
        <v>1851309.9943474527</v>
      </c>
      <c r="I60">
        <f t="shared" si="3"/>
        <v>0</v>
      </c>
      <c r="J60">
        <f t="shared" si="4"/>
        <v>500000</v>
      </c>
      <c r="K60">
        <f t="shared" si="5"/>
        <v>2351309.9943474527</v>
      </c>
      <c r="L60" s="4">
        <f t="shared" si="6"/>
        <v>6</v>
      </c>
    </row>
    <row r="61" spans="1:12" x14ac:dyDescent="0.25">
      <c r="A61" s="1">
        <v>41819</v>
      </c>
      <c r="B61">
        <v>0</v>
      </c>
      <c r="C61">
        <f t="shared" si="7"/>
        <v>7</v>
      </c>
      <c r="D61">
        <f t="shared" si="9"/>
        <v>2351309.9943474527</v>
      </c>
      <c r="E61">
        <f t="shared" si="0"/>
        <v>100000</v>
      </c>
      <c r="F61">
        <f t="shared" si="1"/>
        <v>0</v>
      </c>
      <c r="G61">
        <f t="shared" si="8"/>
        <v>22513.099943474528</v>
      </c>
      <c r="H61">
        <f t="shared" si="2"/>
        <v>2228796.8944039783</v>
      </c>
      <c r="I61">
        <f t="shared" si="3"/>
        <v>0</v>
      </c>
      <c r="J61">
        <f t="shared" si="4"/>
        <v>0</v>
      </c>
      <c r="K61">
        <f t="shared" si="5"/>
        <v>2228796.8944039783</v>
      </c>
      <c r="L61" s="4">
        <f t="shared" si="6"/>
        <v>6</v>
      </c>
    </row>
    <row r="62" spans="1:12" x14ac:dyDescent="0.25">
      <c r="A62" s="1">
        <v>41820</v>
      </c>
      <c r="B62">
        <v>1</v>
      </c>
      <c r="C62">
        <f t="shared" si="7"/>
        <v>1</v>
      </c>
      <c r="D62">
        <f t="shared" si="9"/>
        <v>2228796.8944039783</v>
      </c>
      <c r="E62">
        <f t="shared" si="0"/>
        <v>0</v>
      </c>
      <c r="F62">
        <f t="shared" si="1"/>
        <v>66863.906832119348</v>
      </c>
      <c r="G62">
        <f t="shared" si="8"/>
        <v>0</v>
      </c>
      <c r="H62">
        <f t="shared" si="2"/>
        <v>2295660.8012360977</v>
      </c>
      <c r="I62">
        <f t="shared" si="3"/>
        <v>0</v>
      </c>
      <c r="J62">
        <f t="shared" si="4"/>
        <v>0</v>
      </c>
      <c r="K62">
        <f t="shared" si="5"/>
        <v>2295660.8012360977</v>
      </c>
      <c r="L62" s="4">
        <f t="shared" si="6"/>
        <v>6</v>
      </c>
    </row>
    <row r="63" spans="1:12" x14ac:dyDescent="0.25">
      <c r="A63" s="1">
        <v>41821</v>
      </c>
      <c r="B63">
        <v>0</v>
      </c>
      <c r="C63">
        <f t="shared" si="7"/>
        <v>2</v>
      </c>
      <c r="D63">
        <f t="shared" si="9"/>
        <v>2295660.8012360977</v>
      </c>
      <c r="E63">
        <f t="shared" si="0"/>
        <v>100000</v>
      </c>
      <c r="F63">
        <f t="shared" si="1"/>
        <v>0</v>
      </c>
      <c r="G63">
        <f t="shared" si="8"/>
        <v>21956.608012360979</v>
      </c>
      <c r="H63">
        <f t="shared" si="2"/>
        <v>2173704.1932237367</v>
      </c>
      <c r="I63">
        <f t="shared" si="3"/>
        <v>0</v>
      </c>
      <c r="J63">
        <f t="shared" si="4"/>
        <v>0</v>
      </c>
      <c r="K63">
        <f t="shared" si="5"/>
        <v>2173704.1932237367</v>
      </c>
      <c r="L63" s="4">
        <f t="shared" si="6"/>
        <v>7</v>
      </c>
    </row>
    <row r="64" spans="1:12" x14ac:dyDescent="0.25">
      <c r="A64" s="1">
        <v>41822</v>
      </c>
      <c r="B64">
        <v>0</v>
      </c>
      <c r="C64">
        <f t="shared" si="7"/>
        <v>3</v>
      </c>
      <c r="D64">
        <f t="shared" si="9"/>
        <v>2173704.1932237367</v>
      </c>
      <c r="E64">
        <f t="shared" si="0"/>
        <v>100000</v>
      </c>
      <c r="F64">
        <f t="shared" si="1"/>
        <v>0</v>
      </c>
      <c r="G64">
        <f t="shared" si="8"/>
        <v>20737.041932237367</v>
      </c>
      <c r="H64">
        <f t="shared" si="2"/>
        <v>2052967.1512914994</v>
      </c>
      <c r="I64">
        <f t="shared" si="3"/>
        <v>0</v>
      </c>
      <c r="J64">
        <f t="shared" si="4"/>
        <v>0</v>
      </c>
      <c r="K64">
        <f t="shared" si="5"/>
        <v>2052967.1512914994</v>
      </c>
      <c r="L64" s="4">
        <f t="shared" si="6"/>
        <v>7</v>
      </c>
    </row>
    <row r="65" spans="1:12" x14ac:dyDescent="0.25">
      <c r="A65" s="1">
        <v>41823</v>
      </c>
      <c r="B65">
        <v>0</v>
      </c>
      <c r="C65">
        <f t="shared" si="7"/>
        <v>4</v>
      </c>
      <c r="D65">
        <f t="shared" si="9"/>
        <v>2052967.1512914994</v>
      </c>
      <c r="E65">
        <f t="shared" si="0"/>
        <v>100000</v>
      </c>
      <c r="F65">
        <f t="shared" si="1"/>
        <v>0</v>
      </c>
      <c r="G65">
        <f t="shared" si="8"/>
        <v>19529.671512914992</v>
      </c>
      <c r="H65">
        <f t="shared" si="2"/>
        <v>1933437.4797785843</v>
      </c>
      <c r="I65">
        <f t="shared" si="3"/>
        <v>0</v>
      </c>
      <c r="J65">
        <f t="shared" si="4"/>
        <v>0</v>
      </c>
      <c r="K65">
        <f t="shared" si="5"/>
        <v>1933437.4797785843</v>
      </c>
      <c r="L65" s="4">
        <f t="shared" si="6"/>
        <v>7</v>
      </c>
    </row>
    <row r="66" spans="1:12" x14ac:dyDescent="0.25">
      <c r="A66" s="1">
        <v>41824</v>
      </c>
      <c r="B66">
        <v>0</v>
      </c>
      <c r="C66">
        <f t="shared" si="7"/>
        <v>5</v>
      </c>
      <c r="D66">
        <f t="shared" si="9"/>
        <v>1933437.4797785843</v>
      </c>
      <c r="E66">
        <f t="shared" ref="E66:E129" si="10">IF(B66=0,100000,0)</f>
        <v>100000</v>
      </c>
      <c r="F66">
        <f t="shared" ref="F66:F129" si="11">IF(B66=1,0.03*D66,0)</f>
        <v>0</v>
      </c>
      <c r="G66">
        <f t="shared" si="8"/>
        <v>18334.374797785844</v>
      </c>
      <c r="H66">
        <f t="shared" ref="H66:H129" si="12">IF(D66-E66+F66-G66&gt;2500000,2500000,D66-E66+F66-G66)</f>
        <v>1815103.1049807984</v>
      </c>
      <c r="I66">
        <f t="shared" ref="I66:I129" si="13">IF(D66-E66+F66-G66&gt;2500000,(D66-E66+F66-G66)-2500000,0)</f>
        <v>0</v>
      </c>
      <c r="J66">
        <f t="shared" ref="J66:J129" si="14">IF(C66=6,IF(H66&lt;=2000000,500000,2500000-H66),0)</f>
        <v>0</v>
      </c>
      <c r="K66">
        <f t="shared" ref="K66:K129" si="15">H66+J66</f>
        <v>1815103.1049807984</v>
      </c>
      <c r="L66" s="4">
        <f t="shared" ref="L66:L129" si="16">MONTH(A66)</f>
        <v>7</v>
      </c>
    </row>
    <row r="67" spans="1:12" x14ac:dyDescent="0.25">
      <c r="A67" s="1">
        <v>41825</v>
      </c>
      <c r="B67">
        <v>0</v>
      </c>
      <c r="C67">
        <f t="shared" ref="C67:C130" si="17">WEEKDAY(A67,2)</f>
        <v>6</v>
      </c>
      <c r="D67">
        <f t="shared" si="9"/>
        <v>1815103.1049807984</v>
      </c>
      <c r="E67">
        <f t="shared" si="10"/>
        <v>100000</v>
      </c>
      <c r="F67">
        <f t="shared" si="11"/>
        <v>0</v>
      </c>
      <c r="G67">
        <f t="shared" ref="G67:G130" si="18">IF(B67=0,(D67-E67)*0.01,0)</f>
        <v>17151.031049807985</v>
      </c>
      <c r="H67">
        <f t="shared" si="12"/>
        <v>1697952.0739309904</v>
      </c>
      <c r="I67">
        <f t="shared" si="13"/>
        <v>0</v>
      </c>
      <c r="J67">
        <f t="shared" si="14"/>
        <v>500000</v>
      </c>
      <c r="K67">
        <f t="shared" si="15"/>
        <v>2197952.0739309904</v>
      </c>
      <c r="L67" s="4">
        <f t="shared" si="16"/>
        <v>7</v>
      </c>
    </row>
    <row r="68" spans="1:12" x14ac:dyDescent="0.25">
      <c r="A68" s="1">
        <v>41826</v>
      </c>
      <c r="B68">
        <v>0</v>
      </c>
      <c r="C68">
        <f t="shared" si="17"/>
        <v>7</v>
      </c>
      <c r="D68">
        <f t="shared" ref="D68:D131" si="19">K67</f>
        <v>2197952.0739309904</v>
      </c>
      <c r="E68">
        <f t="shared" si="10"/>
        <v>100000</v>
      </c>
      <c r="F68">
        <f t="shared" si="11"/>
        <v>0</v>
      </c>
      <c r="G68">
        <f t="shared" si="18"/>
        <v>20979.520739309904</v>
      </c>
      <c r="H68">
        <f t="shared" si="12"/>
        <v>2076972.5531916805</v>
      </c>
      <c r="I68">
        <f t="shared" si="13"/>
        <v>0</v>
      </c>
      <c r="J68">
        <f t="shared" si="14"/>
        <v>0</v>
      </c>
      <c r="K68">
        <f t="shared" si="15"/>
        <v>2076972.5531916805</v>
      </c>
      <c r="L68" s="4">
        <f t="shared" si="16"/>
        <v>7</v>
      </c>
    </row>
    <row r="69" spans="1:12" x14ac:dyDescent="0.25">
      <c r="A69" s="1">
        <v>41827</v>
      </c>
      <c r="B69">
        <v>0</v>
      </c>
      <c r="C69">
        <f t="shared" si="17"/>
        <v>1</v>
      </c>
      <c r="D69">
        <f t="shared" si="19"/>
        <v>2076972.5531916805</v>
      </c>
      <c r="E69">
        <f t="shared" si="10"/>
        <v>100000</v>
      </c>
      <c r="F69">
        <f t="shared" si="11"/>
        <v>0</v>
      </c>
      <c r="G69">
        <f t="shared" si="18"/>
        <v>19769.725531916803</v>
      </c>
      <c r="H69">
        <f t="shared" si="12"/>
        <v>1957202.8276597636</v>
      </c>
      <c r="I69">
        <f t="shared" si="13"/>
        <v>0</v>
      </c>
      <c r="J69">
        <f t="shared" si="14"/>
        <v>0</v>
      </c>
      <c r="K69">
        <f t="shared" si="15"/>
        <v>1957202.8276597636</v>
      </c>
      <c r="L69" s="4">
        <f t="shared" si="16"/>
        <v>7</v>
      </c>
    </row>
    <row r="70" spans="1:12" x14ac:dyDescent="0.25">
      <c r="A70" s="1">
        <v>41828</v>
      </c>
      <c r="B70">
        <v>1</v>
      </c>
      <c r="C70">
        <f t="shared" si="17"/>
        <v>2</v>
      </c>
      <c r="D70">
        <f t="shared" si="19"/>
        <v>1957202.8276597636</v>
      </c>
      <c r="E70">
        <f t="shared" si="10"/>
        <v>0</v>
      </c>
      <c r="F70">
        <f t="shared" si="11"/>
        <v>58716.084829792904</v>
      </c>
      <c r="G70">
        <f t="shared" si="18"/>
        <v>0</v>
      </c>
      <c r="H70">
        <f t="shared" si="12"/>
        <v>2015918.9124895565</v>
      </c>
      <c r="I70">
        <f t="shared" si="13"/>
        <v>0</v>
      </c>
      <c r="J70">
        <f t="shared" si="14"/>
        <v>0</v>
      </c>
      <c r="K70">
        <f t="shared" si="15"/>
        <v>2015918.9124895565</v>
      </c>
      <c r="L70" s="4">
        <f t="shared" si="16"/>
        <v>7</v>
      </c>
    </row>
    <row r="71" spans="1:12" x14ac:dyDescent="0.25">
      <c r="A71" s="1">
        <v>41829</v>
      </c>
      <c r="B71">
        <v>1</v>
      </c>
      <c r="C71">
        <f t="shared" si="17"/>
        <v>3</v>
      </c>
      <c r="D71">
        <f t="shared" si="19"/>
        <v>2015918.9124895565</v>
      </c>
      <c r="E71">
        <f t="shared" si="10"/>
        <v>0</v>
      </c>
      <c r="F71">
        <f t="shared" si="11"/>
        <v>60477.567374686689</v>
      </c>
      <c r="G71">
        <f t="shared" si="18"/>
        <v>0</v>
      </c>
      <c r="H71">
        <f t="shared" si="12"/>
        <v>2076396.4798642432</v>
      </c>
      <c r="I71">
        <f t="shared" si="13"/>
        <v>0</v>
      </c>
      <c r="J71">
        <f t="shared" si="14"/>
        <v>0</v>
      </c>
      <c r="K71">
        <f t="shared" si="15"/>
        <v>2076396.4798642432</v>
      </c>
      <c r="L71" s="4">
        <f t="shared" si="16"/>
        <v>7</v>
      </c>
    </row>
    <row r="72" spans="1:12" x14ac:dyDescent="0.25">
      <c r="A72" s="1">
        <v>41830</v>
      </c>
      <c r="B72">
        <v>1</v>
      </c>
      <c r="C72">
        <f t="shared" si="17"/>
        <v>4</v>
      </c>
      <c r="D72">
        <f t="shared" si="19"/>
        <v>2076396.4798642432</v>
      </c>
      <c r="E72">
        <f t="shared" si="10"/>
        <v>0</v>
      </c>
      <c r="F72">
        <f t="shared" si="11"/>
        <v>62291.894395927295</v>
      </c>
      <c r="G72">
        <f t="shared" si="18"/>
        <v>0</v>
      </c>
      <c r="H72">
        <f t="shared" si="12"/>
        <v>2138688.3742601704</v>
      </c>
      <c r="I72">
        <f t="shared" si="13"/>
        <v>0</v>
      </c>
      <c r="J72">
        <f t="shared" si="14"/>
        <v>0</v>
      </c>
      <c r="K72">
        <f t="shared" si="15"/>
        <v>2138688.3742601704</v>
      </c>
      <c r="L72" s="4">
        <f t="shared" si="16"/>
        <v>7</v>
      </c>
    </row>
    <row r="73" spans="1:12" x14ac:dyDescent="0.25">
      <c r="A73" s="1">
        <v>41831</v>
      </c>
      <c r="B73">
        <v>1</v>
      </c>
      <c r="C73">
        <f t="shared" si="17"/>
        <v>5</v>
      </c>
      <c r="D73">
        <f t="shared" si="19"/>
        <v>2138688.3742601704</v>
      </c>
      <c r="E73">
        <f t="shared" si="10"/>
        <v>0</v>
      </c>
      <c r="F73">
        <f t="shared" si="11"/>
        <v>64160.651227805109</v>
      </c>
      <c r="G73">
        <f t="shared" si="18"/>
        <v>0</v>
      </c>
      <c r="H73">
        <f t="shared" si="12"/>
        <v>2202849.0254879757</v>
      </c>
      <c r="I73">
        <f t="shared" si="13"/>
        <v>0</v>
      </c>
      <c r="J73">
        <f t="shared" si="14"/>
        <v>0</v>
      </c>
      <c r="K73">
        <f t="shared" si="15"/>
        <v>2202849.0254879757</v>
      </c>
      <c r="L73" s="4">
        <f t="shared" si="16"/>
        <v>7</v>
      </c>
    </row>
    <row r="74" spans="1:12" x14ac:dyDescent="0.25">
      <c r="A74" s="1">
        <v>41832</v>
      </c>
      <c r="B74">
        <v>1</v>
      </c>
      <c r="C74">
        <f t="shared" si="17"/>
        <v>6</v>
      </c>
      <c r="D74">
        <f t="shared" si="19"/>
        <v>2202849.0254879757</v>
      </c>
      <c r="E74">
        <f t="shared" si="10"/>
        <v>0</v>
      </c>
      <c r="F74">
        <f t="shared" si="11"/>
        <v>66085.470764639264</v>
      </c>
      <c r="G74">
        <f t="shared" si="18"/>
        <v>0</v>
      </c>
      <c r="H74">
        <f t="shared" si="12"/>
        <v>2268934.496252615</v>
      </c>
      <c r="I74">
        <f t="shared" si="13"/>
        <v>0</v>
      </c>
      <c r="J74">
        <f t="shared" si="14"/>
        <v>231065.503747385</v>
      </c>
      <c r="K74">
        <f t="shared" si="15"/>
        <v>2500000</v>
      </c>
      <c r="L74" s="4">
        <f t="shared" si="16"/>
        <v>7</v>
      </c>
    </row>
    <row r="75" spans="1:12" x14ac:dyDescent="0.25">
      <c r="A75" s="1">
        <v>41833</v>
      </c>
      <c r="B75">
        <v>0</v>
      </c>
      <c r="C75">
        <f t="shared" si="17"/>
        <v>7</v>
      </c>
      <c r="D75">
        <f t="shared" si="19"/>
        <v>2500000</v>
      </c>
      <c r="E75">
        <f t="shared" si="10"/>
        <v>100000</v>
      </c>
      <c r="F75">
        <f t="shared" si="11"/>
        <v>0</v>
      </c>
      <c r="G75">
        <f t="shared" si="18"/>
        <v>24000</v>
      </c>
      <c r="H75">
        <f t="shared" si="12"/>
        <v>2376000</v>
      </c>
      <c r="I75">
        <f t="shared" si="13"/>
        <v>0</v>
      </c>
      <c r="J75">
        <f t="shared" si="14"/>
        <v>0</v>
      </c>
      <c r="K75">
        <f t="shared" si="15"/>
        <v>2376000</v>
      </c>
      <c r="L75" s="4">
        <f t="shared" si="16"/>
        <v>7</v>
      </c>
    </row>
    <row r="76" spans="1:12" x14ac:dyDescent="0.25">
      <c r="A76" s="1">
        <v>41834</v>
      </c>
      <c r="B76">
        <v>0</v>
      </c>
      <c r="C76">
        <f t="shared" si="17"/>
        <v>1</v>
      </c>
      <c r="D76">
        <f t="shared" si="19"/>
        <v>2376000</v>
      </c>
      <c r="E76">
        <f t="shared" si="10"/>
        <v>100000</v>
      </c>
      <c r="F76">
        <f t="shared" si="11"/>
        <v>0</v>
      </c>
      <c r="G76">
        <f t="shared" si="18"/>
        <v>22760</v>
      </c>
      <c r="H76">
        <f t="shared" si="12"/>
        <v>2253240</v>
      </c>
      <c r="I76">
        <f t="shared" si="13"/>
        <v>0</v>
      </c>
      <c r="J76">
        <f t="shared" si="14"/>
        <v>0</v>
      </c>
      <c r="K76">
        <f t="shared" si="15"/>
        <v>2253240</v>
      </c>
      <c r="L76" s="4">
        <f t="shared" si="16"/>
        <v>7</v>
      </c>
    </row>
    <row r="77" spans="1:12" x14ac:dyDescent="0.25">
      <c r="A77" s="1">
        <v>41835</v>
      </c>
      <c r="B77">
        <v>0</v>
      </c>
      <c r="C77">
        <f t="shared" si="17"/>
        <v>2</v>
      </c>
      <c r="D77">
        <f t="shared" si="19"/>
        <v>2253240</v>
      </c>
      <c r="E77">
        <f t="shared" si="10"/>
        <v>100000</v>
      </c>
      <c r="F77">
        <f t="shared" si="11"/>
        <v>0</v>
      </c>
      <c r="G77">
        <f t="shared" si="18"/>
        <v>21532.400000000001</v>
      </c>
      <c r="H77">
        <f t="shared" si="12"/>
        <v>2131707.6</v>
      </c>
      <c r="I77">
        <f t="shared" si="13"/>
        <v>0</v>
      </c>
      <c r="J77">
        <f t="shared" si="14"/>
        <v>0</v>
      </c>
      <c r="K77">
        <f t="shared" si="15"/>
        <v>2131707.6</v>
      </c>
      <c r="L77" s="4">
        <f t="shared" si="16"/>
        <v>7</v>
      </c>
    </row>
    <row r="78" spans="1:12" x14ac:dyDescent="0.25">
      <c r="A78" s="1">
        <v>41836</v>
      </c>
      <c r="B78">
        <v>1</v>
      </c>
      <c r="C78">
        <f t="shared" si="17"/>
        <v>3</v>
      </c>
      <c r="D78">
        <f t="shared" si="19"/>
        <v>2131707.6</v>
      </c>
      <c r="E78">
        <f t="shared" si="10"/>
        <v>0</v>
      </c>
      <c r="F78">
        <f t="shared" si="11"/>
        <v>63951.228000000003</v>
      </c>
      <c r="G78">
        <f t="shared" si="18"/>
        <v>0</v>
      </c>
      <c r="H78">
        <f t="shared" si="12"/>
        <v>2195658.8280000002</v>
      </c>
      <c r="I78">
        <f t="shared" si="13"/>
        <v>0</v>
      </c>
      <c r="J78">
        <f t="shared" si="14"/>
        <v>0</v>
      </c>
      <c r="K78">
        <f t="shared" si="15"/>
        <v>2195658.8280000002</v>
      </c>
      <c r="L78" s="4">
        <f t="shared" si="16"/>
        <v>7</v>
      </c>
    </row>
    <row r="79" spans="1:12" x14ac:dyDescent="0.25">
      <c r="A79" s="1">
        <v>41837</v>
      </c>
      <c r="B79">
        <v>1</v>
      </c>
      <c r="C79">
        <f t="shared" si="17"/>
        <v>4</v>
      </c>
      <c r="D79">
        <f t="shared" si="19"/>
        <v>2195658.8280000002</v>
      </c>
      <c r="E79">
        <f t="shared" si="10"/>
        <v>0</v>
      </c>
      <c r="F79">
        <f t="shared" si="11"/>
        <v>65869.764840000003</v>
      </c>
      <c r="G79">
        <f t="shared" si="18"/>
        <v>0</v>
      </c>
      <c r="H79">
        <f t="shared" si="12"/>
        <v>2261528.5928400001</v>
      </c>
      <c r="I79">
        <f t="shared" si="13"/>
        <v>0</v>
      </c>
      <c r="J79">
        <f t="shared" si="14"/>
        <v>0</v>
      </c>
      <c r="K79">
        <f t="shared" si="15"/>
        <v>2261528.5928400001</v>
      </c>
      <c r="L79" s="4">
        <f t="shared" si="16"/>
        <v>7</v>
      </c>
    </row>
    <row r="80" spans="1:12" x14ac:dyDescent="0.25">
      <c r="A80" s="1">
        <v>41838</v>
      </c>
      <c r="B80">
        <v>1</v>
      </c>
      <c r="C80">
        <f t="shared" si="17"/>
        <v>5</v>
      </c>
      <c r="D80">
        <f t="shared" si="19"/>
        <v>2261528.5928400001</v>
      </c>
      <c r="E80">
        <f t="shared" si="10"/>
        <v>0</v>
      </c>
      <c r="F80">
        <f t="shared" si="11"/>
        <v>67845.857785200002</v>
      </c>
      <c r="G80">
        <f t="shared" si="18"/>
        <v>0</v>
      </c>
      <c r="H80">
        <f t="shared" si="12"/>
        <v>2329374.4506251998</v>
      </c>
      <c r="I80">
        <f t="shared" si="13"/>
        <v>0</v>
      </c>
      <c r="J80">
        <f t="shared" si="14"/>
        <v>0</v>
      </c>
      <c r="K80">
        <f t="shared" si="15"/>
        <v>2329374.4506251998</v>
      </c>
      <c r="L80" s="4">
        <f t="shared" si="16"/>
        <v>7</v>
      </c>
    </row>
    <row r="81" spans="1:12" x14ac:dyDescent="0.25">
      <c r="A81" s="1">
        <v>41839</v>
      </c>
      <c r="B81">
        <v>1</v>
      </c>
      <c r="C81">
        <f t="shared" si="17"/>
        <v>6</v>
      </c>
      <c r="D81">
        <f t="shared" si="19"/>
        <v>2329374.4506251998</v>
      </c>
      <c r="E81">
        <f t="shared" si="10"/>
        <v>0</v>
      </c>
      <c r="F81">
        <f t="shared" si="11"/>
        <v>69881.233518755995</v>
      </c>
      <c r="G81">
        <f t="shared" si="18"/>
        <v>0</v>
      </c>
      <c r="H81">
        <f t="shared" si="12"/>
        <v>2399255.6841439558</v>
      </c>
      <c r="I81">
        <f t="shared" si="13"/>
        <v>0</v>
      </c>
      <c r="J81">
        <f t="shared" si="14"/>
        <v>100744.31585604418</v>
      </c>
      <c r="K81">
        <f t="shared" si="15"/>
        <v>2500000</v>
      </c>
      <c r="L81" s="4">
        <f t="shared" si="16"/>
        <v>7</v>
      </c>
    </row>
    <row r="82" spans="1:12" x14ac:dyDescent="0.25">
      <c r="A82" s="1">
        <v>41840</v>
      </c>
      <c r="B82">
        <v>1</v>
      </c>
      <c r="C82">
        <f t="shared" si="17"/>
        <v>7</v>
      </c>
      <c r="D82">
        <f t="shared" si="19"/>
        <v>2500000</v>
      </c>
      <c r="E82">
        <f t="shared" si="10"/>
        <v>0</v>
      </c>
      <c r="F82">
        <f t="shared" si="11"/>
        <v>75000</v>
      </c>
      <c r="G82">
        <f t="shared" si="18"/>
        <v>0</v>
      </c>
      <c r="H82">
        <f t="shared" si="12"/>
        <v>2500000</v>
      </c>
      <c r="I82">
        <f t="shared" si="13"/>
        <v>75000</v>
      </c>
      <c r="J82">
        <f t="shared" si="14"/>
        <v>0</v>
      </c>
      <c r="K82">
        <f t="shared" si="15"/>
        <v>2500000</v>
      </c>
      <c r="L82" s="4">
        <f t="shared" si="16"/>
        <v>7</v>
      </c>
    </row>
    <row r="83" spans="1:12" x14ac:dyDescent="0.25">
      <c r="A83" s="1">
        <v>41841</v>
      </c>
      <c r="B83">
        <v>1</v>
      </c>
      <c r="C83">
        <f t="shared" si="17"/>
        <v>1</v>
      </c>
      <c r="D83">
        <f t="shared" si="19"/>
        <v>2500000</v>
      </c>
      <c r="E83">
        <f t="shared" si="10"/>
        <v>0</v>
      </c>
      <c r="F83">
        <f t="shared" si="11"/>
        <v>75000</v>
      </c>
      <c r="G83">
        <f t="shared" si="18"/>
        <v>0</v>
      </c>
      <c r="H83">
        <f t="shared" si="12"/>
        <v>2500000</v>
      </c>
      <c r="I83">
        <f t="shared" si="13"/>
        <v>75000</v>
      </c>
      <c r="J83">
        <f t="shared" si="14"/>
        <v>0</v>
      </c>
      <c r="K83">
        <f t="shared" si="15"/>
        <v>2500000</v>
      </c>
      <c r="L83" s="4">
        <f t="shared" si="16"/>
        <v>7</v>
      </c>
    </row>
    <row r="84" spans="1:12" x14ac:dyDescent="0.25">
      <c r="A84" s="1">
        <v>41842</v>
      </c>
      <c r="B84">
        <v>0</v>
      </c>
      <c r="C84">
        <f t="shared" si="17"/>
        <v>2</v>
      </c>
      <c r="D84">
        <f t="shared" si="19"/>
        <v>2500000</v>
      </c>
      <c r="E84">
        <f t="shared" si="10"/>
        <v>100000</v>
      </c>
      <c r="F84">
        <f t="shared" si="11"/>
        <v>0</v>
      </c>
      <c r="G84">
        <f t="shared" si="18"/>
        <v>24000</v>
      </c>
      <c r="H84">
        <f t="shared" si="12"/>
        <v>2376000</v>
      </c>
      <c r="I84">
        <f t="shared" si="13"/>
        <v>0</v>
      </c>
      <c r="J84">
        <f t="shared" si="14"/>
        <v>0</v>
      </c>
      <c r="K84">
        <f t="shared" si="15"/>
        <v>2376000</v>
      </c>
      <c r="L84" s="4">
        <f t="shared" si="16"/>
        <v>7</v>
      </c>
    </row>
    <row r="85" spans="1:12" x14ac:dyDescent="0.25">
      <c r="A85" s="1">
        <v>41843</v>
      </c>
      <c r="B85">
        <v>0</v>
      </c>
      <c r="C85">
        <f t="shared" si="17"/>
        <v>3</v>
      </c>
      <c r="D85">
        <f t="shared" si="19"/>
        <v>2376000</v>
      </c>
      <c r="E85">
        <f t="shared" si="10"/>
        <v>100000</v>
      </c>
      <c r="F85">
        <f t="shared" si="11"/>
        <v>0</v>
      </c>
      <c r="G85">
        <f t="shared" si="18"/>
        <v>22760</v>
      </c>
      <c r="H85">
        <f t="shared" si="12"/>
        <v>2253240</v>
      </c>
      <c r="I85">
        <f t="shared" si="13"/>
        <v>0</v>
      </c>
      <c r="J85">
        <f t="shared" si="14"/>
        <v>0</v>
      </c>
      <c r="K85">
        <f t="shared" si="15"/>
        <v>2253240</v>
      </c>
      <c r="L85" s="4">
        <f t="shared" si="16"/>
        <v>7</v>
      </c>
    </row>
    <row r="86" spans="1:12" x14ac:dyDescent="0.25">
      <c r="A86" s="1">
        <v>41844</v>
      </c>
      <c r="B86">
        <v>0</v>
      </c>
      <c r="C86">
        <f t="shared" si="17"/>
        <v>4</v>
      </c>
      <c r="D86">
        <f t="shared" si="19"/>
        <v>2253240</v>
      </c>
      <c r="E86">
        <f t="shared" si="10"/>
        <v>100000</v>
      </c>
      <c r="F86">
        <f t="shared" si="11"/>
        <v>0</v>
      </c>
      <c r="G86">
        <f t="shared" si="18"/>
        <v>21532.400000000001</v>
      </c>
      <c r="H86">
        <f t="shared" si="12"/>
        <v>2131707.6</v>
      </c>
      <c r="I86">
        <f t="shared" si="13"/>
        <v>0</v>
      </c>
      <c r="J86">
        <f t="shared" si="14"/>
        <v>0</v>
      </c>
      <c r="K86">
        <f t="shared" si="15"/>
        <v>2131707.6</v>
      </c>
      <c r="L86" s="4">
        <f t="shared" si="16"/>
        <v>7</v>
      </c>
    </row>
    <row r="87" spans="1:12" x14ac:dyDescent="0.25">
      <c r="A87" s="1">
        <v>41845</v>
      </c>
      <c r="B87">
        <v>0</v>
      </c>
      <c r="C87">
        <f t="shared" si="17"/>
        <v>5</v>
      </c>
      <c r="D87">
        <f t="shared" si="19"/>
        <v>2131707.6</v>
      </c>
      <c r="E87">
        <f t="shared" si="10"/>
        <v>100000</v>
      </c>
      <c r="F87">
        <f t="shared" si="11"/>
        <v>0</v>
      </c>
      <c r="G87">
        <f t="shared" si="18"/>
        <v>20317.076000000001</v>
      </c>
      <c r="H87">
        <f t="shared" si="12"/>
        <v>2011390.5240000002</v>
      </c>
      <c r="I87">
        <f t="shared" si="13"/>
        <v>0</v>
      </c>
      <c r="J87">
        <f t="shared" si="14"/>
        <v>0</v>
      </c>
      <c r="K87">
        <f t="shared" si="15"/>
        <v>2011390.5240000002</v>
      </c>
      <c r="L87" s="4">
        <f t="shared" si="16"/>
        <v>7</v>
      </c>
    </row>
    <row r="88" spans="1:12" x14ac:dyDescent="0.25">
      <c r="A88" s="1">
        <v>41846</v>
      </c>
      <c r="B88">
        <v>0</v>
      </c>
      <c r="C88">
        <f t="shared" si="17"/>
        <v>6</v>
      </c>
      <c r="D88">
        <f t="shared" si="19"/>
        <v>2011390.5240000002</v>
      </c>
      <c r="E88">
        <f t="shared" si="10"/>
        <v>100000</v>
      </c>
      <c r="F88">
        <f t="shared" si="11"/>
        <v>0</v>
      </c>
      <c r="G88">
        <f t="shared" si="18"/>
        <v>19113.905240000004</v>
      </c>
      <c r="H88">
        <f t="shared" si="12"/>
        <v>1892276.6187600002</v>
      </c>
      <c r="I88">
        <f t="shared" si="13"/>
        <v>0</v>
      </c>
      <c r="J88">
        <f t="shared" si="14"/>
        <v>500000</v>
      </c>
      <c r="K88">
        <f t="shared" si="15"/>
        <v>2392276.61876</v>
      </c>
      <c r="L88" s="4">
        <f t="shared" si="16"/>
        <v>7</v>
      </c>
    </row>
    <row r="89" spans="1:12" x14ac:dyDescent="0.25">
      <c r="A89" s="1">
        <v>41847</v>
      </c>
      <c r="B89">
        <v>0</v>
      </c>
      <c r="C89">
        <f t="shared" si="17"/>
        <v>7</v>
      </c>
      <c r="D89">
        <f t="shared" si="19"/>
        <v>2392276.61876</v>
      </c>
      <c r="E89">
        <f t="shared" si="10"/>
        <v>100000</v>
      </c>
      <c r="F89">
        <f t="shared" si="11"/>
        <v>0</v>
      </c>
      <c r="G89">
        <f t="shared" si="18"/>
        <v>22922.766187600002</v>
      </c>
      <c r="H89">
        <f t="shared" si="12"/>
        <v>2269353.8525724001</v>
      </c>
      <c r="I89">
        <f t="shared" si="13"/>
        <v>0</v>
      </c>
      <c r="J89">
        <f t="shared" si="14"/>
        <v>0</v>
      </c>
      <c r="K89">
        <f t="shared" si="15"/>
        <v>2269353.8525724001</v>
      </c>
      <c r="L89" s="4">
        <f t="shared" si="16"/>
        <v>7</v>
      </c>
    </row>
    <row r="90" spans="1:12" x14ac:dyDescent="0.25">
      <c r="A90" s="1">
        <v>41848</v>
      </c>
      <c r="B90">
        <v>1</v>
      </c>
      <c r="C90">
        <f t="shared" si="17"/>
        <v>1</v>
      </c>
      <c r="D90">
        <f t="shared" si="19"/>
        <v>2269353.8525724001</v>
      </c>
      <c r="E90">
        <f t="shared" si="10"/>
        <v>0</v>
      </c>
      <c r="F90">
        <f t="shared" si="11"/>
        <v>68080.615577172008</v>
      </c>
      <c r="G90">
        <f t="shared" si="18"/>
        <v>0</v>
      </c>
      <c r="H90">
        <f t="shared" si="12"/>
        <v>2337434.4681495721</v>
      </c>
      <c r="I90">
        <f t="shared" si="13"/>
        <v>0</v>
      </c>
      <c r="J90">
        <f t="shared" si="14"/>
        <v>0</v>
      </c>
      <c r="K90">
        <f t="shared" si="15"/>
        <v>2337434.4681495721</v>
      </c>
      <c r="L90" s="4">
        <f t="shared" si="16"/>
        <v>7</v>
      </c>
    </row>
    <row r="91" spans="1:12" x14ac:dyDescent="0.25">
      <c r="A91" s="1">
        <v>41849</v>
      </c>
      <c r="B91">
        <v>1</v>
      </c>
      <c r="C91">
        <f t="shared" si="17"/>
        <v>2</v>
      </c>
      <c r="D91">
        <f t="shared" si="19"/>
        <v>2337434.4681495721</v>
      </c>
      <c r="E91">
        <f t="shared" si="10"/>
        <v>0</v>
      </c>
      <c r="F91">
        <f t="shared" si="11"/>
        <v>70123.034044487169</v>
      </c>
      <c r="G91">
        <f t="shared" si="18"/>
        <v>0</v>
      </c>
      <c r="H91">
        <f t="shared" si="12"/>
        <v>2407557.5021940591</v>
      </c>
      <c r="I91">
        <f t="shared" si="13"/>
        <v>0</v>
      </c>
      <c r="J91">
        <f t="shared" si="14"/>
        <v>0</v>
      </c>
      <c r="K91">
        <f t="shared" si="15"/>
        <v>2407557.5021940591</v>
      </c>
      <c r="L91" s="4">
        <f t="shared" si="16"/>
        <v>7</v>
      </c>
    </row>
    <row r="92" spans="1:12" x14ac:dyDescent="0.25">
      <c r="A92" s="1">
        <v>41850</v>
      </c>
      <c r="B92">
        <v>0</v>
      </c>
      <c r="C92">
        <f t="shared" si="17"/>
        <v>3</v>
      </c>
      <c r="D92">
        <f t="shared" si="19"/>
        <v>2407557.5021940591</v>
      </c>
      <c r="E92">
        <f t="shared" si="10"/>
        <v>100000</v>
      </c>
      <c r="F92">
        <f t="shared" si="11"/>
        <v>0</v>
      </c>
      <c r="G92">
        <f t="shared" si="18"/>
        <v>23075.575021940593</v>
      </c>
      <c r="H92">
        <f t="shared" si="12"/>
        <v>2284481.9271721183</v>
      </c>
      <c r="I92">
        <f t="shared" si="13"/>
        <v>0</v>
      </c>
      <c r="J92">
        <f t="shared" si="14"/>
        <v>0</v>
      </c>
      <c r="K92">
        <f t="shared" si="15"/>
        <v>2284481.9271721183</v>
      </c>
      <c r="L92" s="4">
        <f t="shared" si="16"/>
        <v>7</v>
      </c>
    </row>
    <row r="93" spans="1:12" x14ac:dyDescent="0.25">
      <c r="A93" s="1">
        <v>41851</v>
      </c>
      <c r="B93">
        <v>0</v>
      </c>
      <c r="C93">
        <f t="shared" si="17"/>
        <v>4</v>
      </c>
      <c r="D93">
        <f t="shared" si="19"/>
        <v>2284481.9271721183</v>
      </c>
      <c r="E93">
        <f t="shared" si="10"/>
        <v>100000</v>
      </c>
      <c r="F93">
        <f t="shared" si="11"/>
        <v>0</v>
      </c>
      <c r="G93">
        <f t="shared" si="18"/>
        <v>21844.819271721182</v>
      </c>
      <c r="H93">
        <f t="shared" si="12"/>
        <v>2162637.1079003969</v>
      </c>
      <c r="I93">
        <f t="shared" si="13"/>
        <v>0</v>
      </c>
      <c r="J93">
        <f t="shared" si="14"/>
        <v>0</v>
      </c>
      <c r="K93">
        <f t="shared" si="15"/>
        <v>2162637.1079003969</v>
      </c>
      <c r="L93" s="4">
        <f t="shared" si="16"/>
        <v>7</v>
      </c>
    </row>
    <row r="94" spans="1:12" x14ac:dyDescent="0.25">
      <c r="A94" s="1">
        <v>41852</v>
      </c>
      <c r="B94">
        <v>0</v>
      </c>
      <c r="C94">
        <f t="shared" si="17"/>
        <v>5</v>
      </c>
      <c r="D94">
        <f t="shared" si="19"/>
        <v>2162637.1079003969</v>
      </c>
      <c r="E94">
        <f t="shared" si="10"/>
        <v>100000</v>
      </c>
      <c r="F94">
        <f t="shared" si="11"/>
        <v>0</v>
      </c>
      <c r="G94">
        <f t="shared" si="18"/>
        <v>20626.371079003969</v>
      </c>
      <c r="H94">
        <f t="shared" si="12"/>
        <v>2042010.736821393</v>
      </c>
      <c r="I94">
        <f t="shared" si="13"/>
        <v>0</v>
      </c>
      <c r="J94">
        <f t="shared" si="14"/>
        <v>0</v>
      </c>
      <c r="K94">
        <f t="shared" si="15"/>
        <v>2042010.736821393</v>
      </c>
      <c r="L94" s="4">
        <f t="shared" si="16"/>
        <v>8</v>
      </c>
    </row>
    <row r="95" spans="1:12" x14ac:dyDescent="0.25">
      <c r="A95" s="1">
        <v>41853</v>
      </c>
      <c r="B95">
        <v>0</v>
      </c>
      <c r="C95">
        <f t="shared" si="17"/>
        <v>6</v>
      </c>
      <c r="D95">
        <f t="shared" si="19"/>
        <v>2042010.736821393</v>
      </c>
      <c r="E95">
        <f t="shared" si="10"/>
        <v>100000</v>
      </c>
      <c r="F95">
        <f t="shared" si="11"/>
        <v>0</v>
      </c>
      <c r="G95">
        <f t="shared" si="18"/>
        <v>19420.107368213932</v>
      </c>
      <c r="H95">
        <f t="shared" si="12"/>
        <v>1922590.6294531792</v>
      </c>
      <c r="I95">
        <f t="shared" si="13"/>
        <v>0</v>
      </c>
      <c r="J95">
        <f t="shared" si="14"/>
        <v>500000</v>
      </c>
      <c r="K95">
        <f t="shared" si="15"/>
        <v>2422590.6294531794</v>
      </c>
      <c r="L95" s="4">
        <f t="shared" si="16"/>
        <v>8</v>
      </c>
    </row>
    <row r="96" spans="1:12" x14ac:dyDescent="0.25">
      <c r="A96" s="1">
        <v>41854</v>
      </c>
      <c r="B96">
        <v>0</v>
      </c>
      <c r="C96">
        <f t="shared" si="17"/>
        <v>7</v>
      </c>
      <c r="D96">
        <f t="shared" si="19"/>
        <v>2422590.6294531794</v>
      </c>
      <c r="E96">
        <f t="shared" si="10"/>
        <v>100000</v>
      </c>
      <c r="F96">
        <f t="shared" si="11"/>
        <v>0</v>
      </c>
      <c r="G96">
        <f t="shared" si="18"/>
        <v>23225.906294531796</v>
      </c>
      <c r="H96">
        <f t="shared" si="12"/>
        <v>2299364.7231586478</v>
      </c>
      <c r="I96">
        <f t="shared" si="13"/>
        <v>0</v>
      </c>
      <c r="J96">
        <f t="shared" si="14"/>
        <v>0</v>
      </c>
      <c r="K96">
        <f t="shared" si="15"/>
        <v>2299364.7231586478</v>
      </c>
      <c r="L96" s="4">
        <f t="shared" si="16"/>
        <v>8</v>
      </c>
    </row>
    <row r="97" spans="1:12" x14ac:dyDescent="0.25">
      <c r="A97" s="1">
        <v>41855</v>
      </c>
      <c r="B97">
        <v>0</v>
      </c>
      <c r="C97">
        <f t="shared" si="17"/>
        <v>1</v>
      </c>
      <c r="D97">
        <f t="shared" si="19"/>
        <v>2299364.7231586478</v>
      </c>
      <c r="E97">
        <f t="shared" si="10"/>
        <v>100000</v>
      </c>
      <c r="F97">
        <f t="shared" si="11"/>
        <v>0</v>
      </c>
      <c r="G97">
        <f t="shared" si="18"/>
        <v>21993.647231586478</v>
      </c>
      <c r="H97">
        <f t="shared" si="12"/>
        <v>2177371.0759270615</v>
      </c>
      <c r="I97">
        <f t="shared" si="13"/>
        <v>0</v>
      </c>
      <c r="J97">
        <f t="shared" si="14"/>
        <v>0</v>
      </c>
      <c r="K97">
        <f t="shared" si="15"/>
        <v>2177371.0759270615</v>
      </c>
      <c r="L97" s="4">
        <f t="shared" si="16"/>
        <v>8</v>
      </c>
    </row>
    <row r="98" spans="1:12" x14ac:dyDescent="0.25">
      <c r="A98" s="1">
        <v>41856</v>
      </c>
      <c r="B98">
        <v>1</v>
      </c>
      <c r="C98">
        <f t="shared" si="17"/>
        <v>2</v>
      </c>
      <c r="D98">
        <f t="shared" si="19"/>
        <v>2177371.0759270615</v>
      </c>
      <c r="E98">
        <f t="shared" si="10"/>
        <v>0</v>
      </c>
      <c r="F98">
        <f t="shared" si="11"/>
        <v>65321.132277811841</v>
      </c>
      <c r="G98">
        <f t="shared" si="18"/>
        <v>0</v>
      </c>
      <c r="H98">
        <f t="shared" si="12"/>
        <v>2242692.2082048734</v>
      </c>
      <c r="I98">
        <f t="shared" si="13"/>
        <v>0</v>
      </c>
      <c r="J98">
        <f t="shared" si="14"/>
        <v>0</v>
      </c>
      <c r="K98">
        <f t="shared" si="15"/>
        <v>2242692.2082048734</v>
      </c>
      <c r="L98" s="4">
        <f t="shared" si="16"/>
        <v>8</v>
      </c>
    </row>
    <row r="99" spans="1:12" x14ac:dyDescent="0.25">
      <c r="A99" s="1">
        <v>41857</v>
      </c>
      <c r="B99">
        <v>0</v>
      </c>
      <c r="C99">
        <f t="shared" si="17"/>
        <v>3</v>
      </c>
      <c r="D99">
        <f t="shared" si="19"/>
        <v>2242692.2082048734</v>
      </c>
      <c r="E99">
        <f t="shared" si="10"/>
        <v>100000</v>
      </c>
      <c r="F99">
        <f t="shared" si="11"/>
        <v>0</v>
      </c>
      <c r="G99">
        <f t="shared" si="18"/>
        <v>21426.922082048735</v>
      </c>
      <c r="H99">
        <f t="shared" si="12"/>
        <v>2121265.2861228245</v>
      </c>
      <c r="I99">
        <f t="shared" si="13"/>
        <v>0</v>
      </c>
      <c r="J99">
        <f t="shared" si="14"/>
        <v>0</v>
      </c>
      <c r="K99">
        <f t="shared" si="15"/>
        <v>2121265.2861228245</v>
      </c>
      <c r="L99" s="4">
        <f t="shared" si="16"/>
        <v>8</v>
      </c>
    </row>
    <row r="100" spans="1:12" x14ac:dyDescent="0.25">
      <c r="A100" s="1">
        <v>41858</v>
      </c>
      <c r="B100">
        <v>1</v>
      </c>
      <c r="C100">
        <f t="shared" si="17"/>
        <v>4</v>
      </c>
      <c r="D100">
        <f t="shared" si="19"/>
        <v>2121265.2861228245</v>
      </c>
      <c r="E100">
        <f t="shared" si="10"/>
        <v>0</v>
      </c>
      <c r="F100">
        <f t="shared" si="11"/>
        <v>63637.958583684733</v>
      </c>
      <c r="G100">
        <f t="shared" si="18"/>
        <v>0</v>
      </c>
      <c r="H100">
        <f t="shared" si="12"/>
        <v>2184903.2447065092</v>
      </c>
      <c r="I100">
        <f t="shared" si="13"/>
        <v>0</v>
      </c>
      <c r="J100">
        <f t="shared" si="14"/>
        <v>0</v>
      </c>
      <c r="K100">
        <f t="shared" si="15"/>
        <v>2184903.2447065092</v>
      </c>
      <c r="L100" s="4">
        <f t="shared" si="16"/>
        <v>8</v>
      </c>
    </row>
    <row r="101" spans="1:12" x14ac:dyDescent="0.25">
      <c r="A101" s="1">
        <v>41859</v>
      </c>
      <c r="B101">
        <v>1</v>
      </c>
      <c r="C101">
        <f t="shared" si="17"/>
        <v>5</v>
      </c>
      <c r="D101">
        <f t="shared" si="19"/>
        <v>2184903.2447065092</v>
      </c>
      <c r="E101">
        <f t="shared" si="10"/>
        <v>0</v>
      </c>
      <c r="F101">
        <f t="shared" si="11"/>
        <v>65547.097341195273</v>
      </c>
      <c r="G101">
        <f t="shared" si="18"/>
        <v>0</v>
      </c>
      <c r="H101">
        <f t="shared" si="12"/>
        <v>2250450.3420477044</v>
      </c>
      <c r="I101">
        <f t="shared" si="13"/>
        <v>0</v>
      </c>
      <c r="J101">
        <f t="shared" si="14"/>
        <v>0</v>
      </c>
      <c r="K101">
        <f t="shared" si="15"/>
        <v>2250450.3420477044</v>
      </c>
      <c r="L101" s="4">
        <f t="shared" si="16"/>
        <v>8</v>
      </c>
    </row>
    <row r="102" spans="1:12" x14ac:dyDescent="0.25">
      <c r="A102" s="1">
        <v>41860</v>
      </c>
      <c r="B102">
        <v>0</v>
      </c>
      <c r="C102">
        <f t="shared" si="17"/>
        <v>6</v>
      </c>
      <c r="D102">
        <f t="shared" si="19"/>
        <v>2250450.3420477044</v>
      </c>
      <c r="E102">
        <f t="shared" si="10"/>
        <v>100000</v>
      </c>
      <c r="F102">
        <f t="shared" si="11"/>
        <v>0</v>
      </c>
      <c r="G102">
        <f t="shared" si="18"/>
        <v>21504.503420477045</v>
      </c>
      <c r="H102">
        <f t="shared" si="12"/>
        <v>2128945.8386272271</v>
      </c>
      <c r="I102">
        <f t="shared" si="13"/>
        <v>0</v>
      </c>
      <c r="J102">
        <f t="shared" si="14"/>
        <v>371054.16137277288</v>
      </c>
      <c r="K102">
        <f t="shared" si="15"/>
        <v>2500000</v>
      </c>
      <c r="L102" s="4">
        <f t="shared" si="16"/>
        <v>8</v>
      </c>
    </row>
    <row r="103" spans="1:12" x14ac:dyDescent="0.25">
      <c r="A103" s="1">
        <v>41861</v>
      </c>
      <c r="B103">
        <v>0</v>
      </c>
      <c r="C103">
        <f t="shared" si="17"/>
        <v>7</v>
      </c>
      <c r="D103">
        <f t="shared" si="19"/>
        <v>2500000</v>
      </c>
      <c r="E103">
        <f t="shared" si="10"/>
        <v>100000</v>
      </c>
      <c r="F103">
        <f t="shared" si="11"/>
        <v>0</v>
      </c>
      <c r="G103">
        <f t="shared" si="18"/>
        <v>24000</v>
      </c>
      <c r="H103">
        <f t="shared" si="12"/>
        <v>2376000</v>
      </c>
      <c r="I103">
        <f t="shared" si="13"/>
        <v>0</v>
      </c>
      <c r="J103">
        <f t="shared" si="14"/>
        <v>0</v>
      </c>
      <c r="K103">
        <f t="shared" si="15"/>
        <v>2376000</v>
      </c>
      <c r="L103" s="4">
        <f t="shared" si="16"/>
        <v>8</v>
      </c>
    </row>
    <row r="104" spans="1:12" x14ac:dyDescent="0.25">
      <c r="A104" s="1">
        <v>41862</v>
      </c>
      <c r="B104">
        <v>0</v>
      </c>
      <c r="C104">
        <f t="shared" si="17"/>
        <v>1</v>
      </c>
      <c r="D104">
        <f t="shared" si="19"/>
        <v>2376000</v>
      </c>
      <c r="E104">
        <f t="shared" si="10"/>
        <v>100000</v>
      </c>
      <c r="F104">
        <f t="shared" si="11"/>
        <v>0</v>
      </c>
      <c r="G104">
        <f t="shared" si="18"/>
        <v>22760</v>
      </c>
      <c r="H104">
        <f t="shared" si="12"/>
        <v>2253240</v>
      </c>
      <c r="I104">
        <f t="shared" si="13"/>
        <v>0</v>
      </c>
      <c r="J104">
        <f t="shared" si="14"/>
        <v>0</v>
      </c>
      <c r="K104">
        <f t="shared" si="15"/>
        <v>2253240</v>
      </c>
      <c r="L104" s="4">
        <f t="shared" si="16"/>
        <v>8</v>
      </c>
    </row>
    <row r="105" spans="1:12" x14ac:dyDescent="0.25">
      <c r="A105" s="1">
        <v>41863</v>
      </c>
      <c r="B105">
        <v>0</v>
      </c>
      <c r="C105">
        <f t="shared" si="17"/>
        <v>2</v>
      </c>
      <c r="D105">
        <f t="shared" si="19"/>
        <v>2253240</v>
      </c>
      <c r="E105">
        <f t="shared" si="10"/>
        <v>100000</v>
      </c>
      <c r="F105">
        <f t="shared" si="11"/>
        <v>0</v>
      </c>
      <c r="G105">
        <f t="shared" si="18"/>
        <v>21532.400000000001</v>
      </c>
      <c r="H105">
        <f t="shared" si="12"/>
        <v>2131707.6</v>
      </c>
      <c r="I105">
        <f t="shared" si="13"/>
        <v>0</v>
      </c>
      <c r="J105">
        <f t="shared" si="14"/>
        <v>0</v>
      </c>
      <c r="K105">
        <f t="shared" si="15"/>
        <v>2131707.6</v>
      </c>
      <c r="L105" s="4">
        <f t="shared" si="16"/>
        <v>8</v>
      </c>
    </row>
    <row r="106" spans="1:12" x14ac:dyDescent="0.25">
      <c r="A106" s="1">
        <v>41864</v>
      </c>
      <c r="B106">
        <v>1</v>
      </c>
      <c r="C106">
        <f t="shared" si="17"/>
        <v>3</v>
      </c>
      <c r="D106">
        <f t="shared" si="19"/>
        <v>2131707.6</v>
      </c>
      <c r="E106">
        <f t="shared" si="10"/>
        <v>0</v>
      </c>
      <c r="F106">
        <f t="shared" si="11"/>
        <v>63951.228000000003</v>
      </c>
      <c r="G106">
        <f t="shared" si="18"/>
        <v>0</v>
      </c>
      <c r="H106">
        <f t="shared" si="12"/>
        <v>2195658.8280000002</v>
      </c>
      <c r="I106">
        <f t="shared" si="13"/>
        <v>0</v>
      </c>
      <c r="J106">
        <f t="shared" si="14"/>
        <v>0</v>
      </c>
      <c r="K106">
        <f t="shared" si="15"/>
        <v>2195658.8280000002</v>
      </c>
      <c r="L106" s="4">
        <f t="shared" si="16"/>
        <v>8</v>
      </c>
    </row>
    <row r="107" spans="1:12" x14ac:dyDescent="0.25">
      <c r="A107" s="1">
        <v>41865</v>
      </c>
      <c r="B107">
        <v>0</v>
      </c>
      <c r="C107">
        <f t="shared" si="17"/>
        <v>4</v>
      </c>
      <c r="D107">
        <f t="shared" si="19"/>
        <v>2195658.8280000002</v>
      </c>
      <c r="E107">
        <f t="shared" si="10"/>
        <v>100000</v>
      </c>
      <c r="F107">
        <f t="shared" si="11"/>
        <v>0</v>
      </c>
      <c r="G107">
        <f t="shared" si="18"/>
        <v>20956.588280000004</v>
      </c>
      <c r="H107">
        <f t="shared" si="12"/>
        <v>2074702.2397200002</v>
      </c>
      <c r="I107">
        <f t="shared" si="13"/>
        <v>0</v>
      </c>
      <c r="J107">
        <f t="shared" si="14"/>
        <v>0</v>
      </c>
      <c r="K107">
        <f t="shared" si="15"/>
        <v>2074702.2397200002</v>
      </c>
      <c r="L107" s="4">
        <f t="shared" si="16"/>
        <v>8</v>
      </c>
    </row>
    <row r="108" spans="1:12" x14ac:dyDescent="0.25">
      <c r="A108" s="1">
        <v>41866</v>
      </c>
      <c r="B108">
        <v>1</v>
      </c>
      <c r="C108">
        <f t="shared" si="17"/>
        <v>5</v>
      </c>
      <c r="D108">
        <f t="shared" si="19"/>
        <v>2074702.2397200002</v>
      </c>
      <c r="E108">
        <f t="shared" si="10"/>
        <v>0</v>
      </c>
      <c r="F108">
        <f t="shared" si="11"/>
        <v>62241.067191600006</v>
      </c>
      <c r="G108">
        <f t="shared" si="18"/>
        <v>0</v>
      </c>
      <c r="H108">
        <f t="shared" si="12"/>
        <v>2136943.3069116003</v>
      </c>
      <c r="I108">
        <f t="shared" si="13"/>
        <v>0</v>
      </c>
      <c r="J108">
        <f t="shared" si="14"/>
        <v>0</v>
      </c>
      <c r="K108">
        <f t="shared" si="15"/>
        <v>2136943.3069116003</v>
      </c>
      <c r="L108" s="4">
        <f t="shared" si="16"/>
        <v>8</v>
      </c>
    </row>
    <row r="109" spans="1:12" x14ac:dyDescent="0.25">
      <c r="A109" s="1">
        <v>41867</v>
      </c>
      <c r="B109">
        <v>1</v>
      </c>
      <c r="C109">
        <f t="shared" si="17"/>
        <v>6</v>
      </c>
      <c r="D109">
        <f t="shared" si="19"/>
        <v>2136943.3069116003</v>
      </c>
      <c r="E109">
        <f t="shared" si="10"/>
        <v>0</v>
      </c>
      <c r="F109">
        <f t="shared" si="11"/>
        <v>64108.299207348005</v>
      </c>
      <c r="G109">
        <f t="shared" si="18"/>
        <v>0</v>
      </c>
      <c r="H109">
        <f t="shared" si="12"/>
        <v>2201051.6061189482</v>
      </c>
      <c r="I109">
        <f t="shared" si="13"/>
        <v>0</v>
      </c>
      <c r="J109">
        <f t="shared" si="14"/>
        <v>298948.3938810518</v>
      </c>
      <c r="K109">
        <f t="shared" si="15"/>
        <v>2500000</v>
      </c>
      <c r="L109" s="4">
        <f t="shared" si="16"/>
        <v>8</v>
      </c>
    </row>
    <row r="110" spans="1:12" x14ac:dyDescent="0.25">
      <c r="A110" s="1">
        <v>41868</v>
      </c>
      <c r="B110">
        <v>1</v>
      </c>
      <c r="C110">
        <f t="shared" si="17"/>
        <v>7</v>
      </c>
      <c r="D110">
        <f t="shared" si="19"/>
        <v>2500000</v>
      </c>
      <c r="E110">
        <f t="shared" si="10"/>
        <v>0</v>
      </c>
      <c r="F110">
        <f t="shared" si="11"/>
        <v>75000</v>
      </c>
      <c r="G110">
        <f t="shared" si="18"/>
        <v>0</v>
      </c>
      <c r="H110">
        <f t="shared" si="12"/>
        <v>2500000</v>
      </c>
      <c r="I110">
        <f t="shared" si="13"/>
        <v>75000</v>
      </c>
      <c r="J110">
        <f t="shared" si="14"/>
        <v>0</v>
      </c>
      <c r="K110">
        <f t="shared" si="15"/>
        <v>2500000</v>
      </c>
      <c r="L110" s="4">
        <f t="shared" si="16"/>
        <v>8</v>
      </c>
    </row>
    <row r="111" spans="1:12" x14ac:dyDescent="0.25">
      <c r="A111" s="1">
        <v>41869</v>
      </c>
      <c r="B111">
        <v>0</v>
      </c>
      <c r="C111">
        <f t="shared" si="17"/>
        <v>1</v>
      </c>
      <c r="D111">
        <f t="shared" si="19"/>
        <v>2500000</v>
      </c>
      <c r="E111">
        <f t="shared" si="10"/>
        <v>100000</v>
      </c>
      <c r="F111">
        <f t="shared" si="11"/>
        <v>0</v>
      </c>
      <c r="G111">
        <f t="shared" si="18"/>
        <v>24000</v>
      </c>
      <c r="H111">
        <f t="shared" si="12"/>
        <v>2376000</v>
      </c>
      <c r="I111">
        <f t="shared" si="13"/>
        <v>0</v>
      </c>
      <c r="J111">
        <f t="shared" si="14"/>
        <v>0</v>
      </c>
      <c r="K111">
        <f t="shared" si="15"/>
        <v>2376000</v>
      </c>
      <c r="L111" s="4">
        <f t="shared" si="16"/>
        <v>8</v>
      </c>
    </row>
    <row r="112" spans="1:12" x14ac:dyDescent="0.25">
      <c r="A112" s="1">
        <v>41870</v>
      </c>
      <c r="B112">
        <v>0</v>
      </c>
      <c r="C112">
        <f t="shared" si="17"/>
        <v>2</v>
      </c>
      <c r="D112">
        <f t="shared" si="19"/>
        <v>2376000</v>
      </c>
      <c r="E112">
        <f t="shared" si="10"/>
        <v>100000</v>
      </c>
      <c r="F112">
        <f t="shared" si="11"/>
        <v>0</v>
      </c>
      <c r="G112">
        <f t="shared" si="18"/>
        <v>22760</v>
      </c>
      <c r="H112">
        <f t="shared" si="12"/>
        <v>2253240</v>
      </c>
      <c r="I112">
        <f t="shared" si="13"/>
        <v>0</v>
      </c>
      <c r="J112">
        <f t="shared" si="14"/>
        <v>0</v>
      </c>
      <c r="K112">
        <f t="shared" si="15"/>
        <v>2253240</v>
      </c>
      <c r="L112" s="4">
        <f t="shared" si="16"/>
        <v>8</v>
      </c>
    </row>
    <row r="113" spans="1:12" x14ac:dyDescent="0.25">
      <c r="A113" s="1">
        <v>41871</v>
      </c>
      <c r="B113">
        <v>0</v>
      </c>
      <c r="C113">
        <f t="shared" si="17"/>
        <v>3</v>
      </c>
      <c r="D113">
        <f t="shared" si="19"/>
        <v>2253240</v>
      </c>
      <c r="E113">
        <f t="shared" si="10"/>
        <v>100000</v>
      </c>
      <c r="F113">
        <f t="shared" si="11"/>
        <v>0</v>
      </c>
      <c r="G113">
        <f t="shared" si="18"/>
        <v>21532.400000000001</v>
      </c>
      <c r="H113">
        <f t="shared" si="12"/>
        <v>2131707.6</v>
      </c>
      <c r="I113">
        <f t="shared" si="13"/>
        <v>0</v>
      </c>
      <c r="J113">
        <f t="shared" si="14"/>
        <v>0</v>
      </c>
      <c r="K113">
        <f t="shared" si="15"/>
        <v>2131707.6</v>
      </c>
      <c r="L113" s="4">
        <f t="shared" si="16"/>
        <v>8</v>
      </c>
    </row>
    <row r="114" spans="1:12" x14ac:dyDescent="0.25">
      <c r="A114" s="1">
        <v>41872</v>
      </c>
      <c r="B114">
        <v>0</v>
      </c>
      <c r="C114">
        <f t="shared" si="17"/>
        <v>4</v>
      </c>
      <c r="D114">
        <f t="shared" si="19"/>
        <v>2131707.6</v>
      </c>
      <c r="E114">
        <f t="shared" si="10"/>
        <v>100000</v>
      </c>
      <c r="F114">
        <f t="shared" si="11"/>
        <v>0</v>
      </c>
      <c r="G114">
        <f t="shared" si="18"/>
        <v>20317.076000000001</v>
      </c>
      <c r="H114">
        <f t="shared" si="12"/>
        <v>2011390.5240000002</v>
      </c>
      <c r="I114">
        <f t="shared" si="13"/>
        <v>0</v>
      </c>
      <c r="J114">
        <f t="shared" si="14"/>
        <v>0</v>
      </c>
      <c r="K114">
        <f t="shared" si="15"/>
        <v>2011390.5240000002</v>
      </c>
      <c r="L114" s="4">
        <f t="shared" si="16"/>
        <v>8</v>
      </c>
    </row>
    <row r="115" spans="1:12" x14ac:dyDescent="0.25">
      <c r="A115" s="1">
        <v>41873</v>
      </c>
      <c r="B115">
        <v>0</v>
      </c>
      <c r="C115">
        <f t="shared" si="17"/>
        <v>5</v>
      </c>
      <c r="D115">
        <f t="shared" si="19"/>
        <v>2011390.5240000002</v>
      </c>
      <c r="E115">
        <f t="shared" si="10"/>
        <v>100000</v>
      </c>
      <c r="F115">
        <f t="shared" si="11"/>
        <v>0</v>
      </c>
      <c r="G115">
        <f t="shared" si="18"/>
        <v>19113.905240000004</v>
      </c>
      <c r="H115">
        <f t="shared" si="12"/>
        <v>1892276.6187600002</v>
      </c>
      <c r="I115">
        <f t="shared" si="13"/>
        <v>0</v>
      </c>
      <c r="J115">
        <f t="shared" si="14"/>
        <v>0</v>
      </c>
      <c r="K115">
        <f t="shared" si="15"/>
        <v>1892276.6187600002</v>
      </c>
      <c r="L115" s="4">
        <f t="shared" si="16"/>
        <v>8</v>
      </c>
    </row>
    <row r="116" spans="1:12" x14ac:dyDescent="0.25">
      <c r="A116" s="1">
        <v>41874</v>
      </c>
      <c r="B116">
        <v>0</v>
      </c>
      <c r="C116">
        <f t="shared" si="17"/>
        <v>6</v>
      </c>
      <c r="D116">
        <f t="shared" si="19"/>
        <v>1892276.6187600002</v>
      </c>
      <c r="E116">
        <f t="shared" si="10"/>
        <v>100000</v>
      </c>
      <c r="F116">
        <f t="shared" si="11"/>
        <v>0</v>
      </c>
      <c r="G116">
        <f t="shared" si="18"/>
        <v>17922.766187600002</v>
      </c>
      <c r="H116">
        <f t="shared" si="12"/>
        <v>1774353.8525724001</v>
      </c>
      <c r="I116">
        <f t="shared" si="13"/>
        <v>0</v>
      </c>
      <c r="J116">
        <f t="shared" si="14"/>
        <v>500000</v>
      </c>
      <c r="K116">
        <f t="shared" si="15"/>
        <v>2274353.8525724001</v>
      </c>
      <c r="L116" s="4">
        <f t="shared" si="16"/>
        <v>8</v>
      </c>
    </row>
    <row r="117" spans="1:12" x14ac:dyDescent="0.25">
      <c r="A117" s="1">
        <v>41875</v>
      </c>
      <c r="B117">
        <v>0</v>
      </c>
      <c r="C117">
        <f t="shared" si="17"/>
        <v>7</v>
      </c>
      <c r="D117">
        <f t="shared" si="19"/>
        <v>2274353.8525724001</v>
      </c>
      <c r="E117">
        <f t="shared" si="10"/>
        <v>100000</v>
      </c>
      <c r="F117">
        <f t="shared" si="11"/>
        <v>0</v>
      </c>
      <c r="G117">
        <f t="shared" si="18"/>
        <v>21743.538525724001</v>
      </c>
      <c r="H117">
        <f t="shared" si="12"/>
        <v>2152610.3140466763</v>
      </c>
      <c r="I117">
        <f t="shared" si="13"/>
        <v>0</v>
      </c>
      <c r="J117">
        <f t="shared" si="14"/>
        <v>0</v>
      </c>
      <c r="K117">
        <f t="shared" si="15"/>
        <v>2152610.3140466763</v>
      </c>
      <c r="L117" s="4">
        <f t="shared" si="16"/>
        <v>8</v>
      </c>
    </row>
    <row r="118" spans="1:12" x14ac:dyDescent="0.25">
      <c r="A118" s="1">
        <v>41876</v>
      </c>
      <c r="B118">
        <v>0</v>
      </c>
      <c r="C118">
        <f t="shared" si="17"/>
        <v>1</v>
      </c>
      <c r="D118">
        <f t="shared" si="19"/>
        <v>2152610.3140466763</v>
      </c>
      <c r="E118">
        <f t="shared" si="10"/>
        <v>100000</v>
      </c>
      <c r="F118">
        <f t="shared" si="11"/>
        <v>0</v>
      </c>
      <c r="G118">
        <f t="shared" si="18"/>
        <v>20526.103140466763</v>
      </c>
      <c r="H118">
        <f t="shared" si="12"/>
        <v>2032084.2109062094</v>
      </c>
      <c r="I118">
        <f t="shared" si="13"/>
        <v>0</v>
      </c>
      <c r="J118">
        <f t="shared" si="14"/>
        <v>0</v>
      </c>
      <c r="K118">
        <f t="shared" si="15"/>
        <v>2032084.2109062094</v>
      </c>
      <c r="L118" s="4">
        <f t="shared" si="16"/>
        <v>8</v>
      </c>
    </row>
    <row r="119" spans="1:12" x14ac:dyDescent="0.25">
      <c r="A119" s="1">
        <v>41877</v>
      </c>
      <c r="B119">
        <v>0</v>
      </c>
      <c r="C119">
        <f t="shared" si="17"/>
        <v>2</v>
      </c>
      <c r="D119">
        <f t="shared" si="19"/>
        <v>2032084.2109062094</v>
      </c>
      <c r="E119">
        <f t="shared" si="10"/>
        <v>100000</v>
      </c>
      <c r="F119">
        <f t="shared" si="11"/>
        <v>0</v>
      </c>
      <c r="G119">
        <f t="shared" si="18"/>
        <v>19320.842109062094</v>
      </c>
      <c r="H119">
        <f t="shared" si="12"/>
        <v>1912763.3687971474</v>
      </c>
      <c r="I119">
        <f t="shared" si="13"/>
        <v>0</v>
      </c>
      <c r="J119">
        <f t="shared" si="14"/>
        <v>0</v>
      </c>
      <c r="K119">
        <f t="shared" si="15"/>
        <v>1912763.3687971474</v>
      </c>
      <c r="L119" s="4">
        <f t="shared" si="16"/>
        <v>8</v>
      </c>
    </row>
    <row r="120" spans="1:12" x14ac:dyDescent="0.25">
      <c r="A120" s="1">
        <v>41878</v>
      </c>
      <c r="B120">
        <v>0</v>
      </c>
      <c r="C120">
        <f t="shared" si="17"/>
        <v>3</v>
      </c>
      <c r="D120">
        <f t="shared" si="19"/>
        <v>1912763.3687971474</v>
      </c>
      <c r="E120">
        <f t="shared" si="10"/>
        <v>100000</v>
      </c>
      <c r="F120">
        <f t="shared" si="11"/>
        <v>0</v>
      </c>
      <c r="G120">
        <f t="shared" si="18"/>
        <v>18127.633687971476</v>
      </c>
      <c r="H120">
        <f t="shared" si="12"/>
        <v>1794635.735109176</v>
      </c>
      <c r="I120">
        <f t="shared" si="13"/>
        <v>0</v>
      </c>
      <c r="J120">
        <f t="shared" si="14"/>
        <v>0</v>
      </c>
      <c r="K120">
        <f t="shared" si="15"/>
        <v>1794635.735109176</v>
      </c>
      <c r="L120" s="4">
        <f t="shared" si="16"/>
        <v>8</v>
      </c>
    </row>
    <row r="121" spans="1:12" x14ac:dyDescent="0.25">
      <c r="A121" s="1">
        <v>41879</v>
      </c>
      <c r="B121">
        <v>1</v>
      </c>
      <c r="C121">
        <f t="shared" si="17"/>
        <v>4</v>
      </c>
      <c r="D121">
        <f t="shared" si="19"/>
        <v>1794635.735109176</v>
      </c>
      <c r="E121">
        <f t="shared" si="10"/>
        <v>0</v>
      </c>
      <c r="F121">
        <f t="shared" si="11"/>
        <v>53839.072053275282</v>
      </c>
      <c r="G121">
        <f t="shared" si="18"/>
        <v>0</v>
      </c>
      <c r="H121">
        <f t="shared" si="12"/>
        <v>1848474.8071624513</v>
      </c>
      <c r="I121">
        <f t="shared" si="13"/>
        <v>0</v>
      </c>
      <c r="J121">
        <f t="shared" si="14"/>
        <v>0</v>
      </c>
      <c r="K121">
        <f t="shared" si="15"/>
        <v>1848474.8071624513</v>
      </c>
      <c r="L121" s="4">
        <f t="shared" si="16"/>
        <v>8</v>
      </c>
    </row>
    <row r="122" spans="1:12" x14ac:dyDescent="0.25">
      <c r="A122" s="1">
        <v>41880</v>
      </c>
      <c r="B122">
        <v>0</v>
      </c>
      <c r="C122">
        <f t="shared" si="17"/>
        <v>5</v>
      </c>
      <c r="D122">
        <f t="shared" si="19"/>
        <v>1848474.8071624513</v>
      </c>
      <c r="E122">
        <f t="shared" si="10"/>
        <v>100000</v>
      </c>
      <c r="F122">
        <f t="shared" si="11"/>
        <v>0</v>
      </c>
      <c r="G122">
        <f t="shared" si="18"/>
        <v>17484.748071624512</v>
      </c>
      <c r="H122">
        <f t="shared" si="12"/>
        <v>1730990.0590908269</v>
      </c>
      <c r="I122">
        <f t="shared" si="13"/>
        <v>0</v>
      </c>
      <c r="J122">
        <f t="shared" si="14"/>
        <v>0</v>
      </c>
      <c r="K122">
        <f t="shared" si="15"/>
        <v>1730990.0590908269</v>
      </c>
      <c r="L122" s="4">
        <f t="shared" si="16"/>
        <v>8</v>
      </c>
    </row>
    <row r="123" spans="1:12" x14ac:dyDescent="0.25">
      <c r="A123" s="1">
        <v>41881</v>
      </c>
      <c r="B123">
        <v>0</v>
      </c>
      <c r="C123">
        <f t="shared" si="17"/>
        <v>6</v>
      </c>
      <c r="D123">
        <f t="shared" si="19"/>
        <v>1730990.0590908269</v>
      </c>
      <c r="E123">
        <f t="shared" si="10"/>
        <v>100000</v>
      </c>
      <c r="F123">
        <f t="shared" si="11"/>
        <v>0</v>
      </c>
      <c r="G123">
        <f t="shared" si="18"/>
        <v>16309.90059090827</v>
      </c>
      <c r="H123">
        <f t="shared" si="12"/>
        <v>1614680.1584999186</v>
      </c>
      <c r="I123">
        <f t="shared" si="13"/>
        <v>0</v>
      </c>
      <c r="J123">
        <f t="shared" si="14"/>
        <v>500000</v>
      </c>
      <c r="K123">
        <f t="shared" si="15"/>
        <v>2114680.1584999189</v>
      </c>
      <c r="L123" s="4">
        <f t="shared" si="16"/>
        <v>8</v>
      </c>
    </row>
    <row r="124" spans="1:12" x14ac:dyDescent="0.25">
      <c r="A124" s="1">
        <v>41882</v>
      </c>
      <c r="B124">
        <v>1</v>
      </c>
      <c r="C124">
        <f t="shared" si="17"/>
        <v>7</v>
      </c>
      <c r="D124">
        <f t="shared" si="19"/>
        <v>2114680.1584999189</v>
      </c>
      <c r="E124">
        <f t="shared" si="10"/>
        <v>0</v>
      </c>
      <c r="F124">
        <f t="shared" si="11"/>
        <v>63440.404754997566</v>
      </c>
      <c r="G124">
        <f t="shared" si="18"/>
        <v>0</v>
      </c>
      <c r="H124">
        <f t="shared" si="12"/>
        <v>2178120.5632549166</v>
      </c>
      <c r="I124">
        <f t="shared" si="13"/>
        <v>0</v>
      </c>
      <c r="J124">
        <f t="shared" si="14"/>
        <v>0</v>
      </c>
      <c r="K124">
        <f t="shared" si="15"/>
        <v>2178120.5632549166</v>
      </c>
      <c r="L124" s="4">
        <f t="shared" si="16"/>
        <v>8</v>
      </c>
    </row>
    <row r="125" spans="1:12" x14ac:dyDescent="0.25">
      <c r="A125" s="1">
        <v>41883</v>
      </c>
      <c r="B125">
        <v>0</v>
      </c>
      <c r="C125">
        <f t="shared" si="17"/>
        <v>1</v>
      </c>
      <c r="D125">
        <f t="shared" si="19"/>
        <v>2178120.5632549166</v>
      </c>
      <c r="E125">
        <f t="shared" si="10"/>
        <v>100000</v>
      </c>
      <c r="F125">
        <f t="shared" si="11"/>
        <v>0</v>
      </c>
      <c r="G125">
        <f t="shared" si="18"/>
        <v>20781.205632549165</v>
      </c>
      <c r="H125">
        <f t="shared" si="12"/>
        <v>2057339.3576223673</v>
      </c>
      <c r="I125">
        <f t="shared" si="13"/>
        <v>0</v>
      </c>
      <c r="J125">
        <f t="shared" si="14"/>
        <v>0</v>
      </c>
      <c r="K125">
        <f t="shared" si="15"/>
        <v>2057339.3576223673</v>
      </c>
      <c r="L125" s="4">
        <f t="shared" si="16"/>
        <v>9</v>
      </c>
    </row>
    <row r="126" spans="1:12" x14ac:dyDescent="0.25">
      <c r="A126" s="1">
        <v>41884</v>
      </c>
      <c r="B126">
        <v>0</v>
      </c>
      <c r="C126">
        <f t="shared" si="17"/>
        <v>2</v>
      </c>
      <c r="D126">
        <f t="shared" si="19"/>
        <v>2057339.3576223673</v>
      </c>
      <c r="E126">
        <f t="shared" si="10"/>
        <v>100000</v>
      </c>
      <c r="F126">
        <f t="shared" si="11"/>
        <v>0</v>
      </c>
      <c r="G126">
        <f t="shared" si="18"/>
        <v>19573.393576223672</v>
      </c>
      <c r="H126">
        <f t="shared" si="12"/>
        <v>1937765.9640461437</v>
      </c>
      <c r="I126">
        <f t="shared" si="13"/>
        <v>0</v>
      </c>
      <c r="J126">
        <f t="shared" si="14"/>
        <v>0</v>
      </c>
      <c r="K126">
        <f t="shared" si="15"/>
        <v>1937765.9640461437</v>
      </c>
      <c r="L126" s="4">
        <f t="shared" si="16"/>
        <v>9</v>
      </c>
    </row>
    <row r="127" spans="1:12" x14ac:dyDescent="0.25">
      <c r="A127" s="1">
        <v>41885</v>
      </c>
      <c r="B127">
        <v>0</v>
      </c>
      <c r="C127">
        <f t="shared" si="17"/>
        <v>3</v>
      </c>
      <c r="D127">
        <f t="shared" si="19"/>
        <v>1937765.9640461437</v>
      </c>
      <c r="E127">
        <f t="shared" si="10"/>
        <v>100000</v>
      </c>
      <c r="F127">
        <f t="shared" si="11"/>
        <v>0</v>
      </c>
      <c r="G127">
        <f t="shared" si="18"/>
        <v>18377.659640461436</v>
      </c>
      <c r="H127">
        <f t="shared" si="12"/>
        <v>1819388.3044056823</v>
      </c>
      <c r="I127">
        <f t="shared" si="13"/>
        <v>0</v>
      </c>
      <c r="J127">
        <f t="shared" si="14"/>
        <v>0</v>
      </c>
      <c r="K127">
        <f t="shared" si="15"/>
        <v>1819388.3044056823</v>
      </c>
      <c r="L127" s="4">
        <f t="shared" si="16"/>
        <v>9</v>
      </c>
    </row>
    <row r="128" spans="1:12" x14ac:dyDescent="0.25">
      <c r="A128" s="1">
        <v>41886</v>
      </c>
      <c r="B128">
        <v>0</v>
      </c>
      <c r="C128">
        <f t="shared" si="17"/>
        <v>4</v>
      </c>
      <c r="D128">
        <f t="shared" si="19"/>
        <v>1819388.3044056823</v>
      </c>
      <c r="E128">
        <f t="shared" si="10"/>
        <v>100000</v>
      </c>
      <c r="F128">
        <f t="shared" si="11"/>
        <v>0</v>
      </c>
      <c r="G128">
        <f t="shared" si="18"/>
        <v>17193.883044056824</v>
      </c>
      <c r="H128">
        <f t="shared" si="12"/>
        <v>1702194.4213616254</v>
      </c>
      <c r="I128">
        <f t="shared" si="13"/>
        <v>0</v>
      </c>
      <c r="J128">
        <f t="shared" si="14"/>
        <v>0</v>
      </c>
      <c r="K128">
        <f t="shared" si="15"/>
        <v>1702194.4213616254</v>
      </c>
      <c r="L128" s="4">
        <f t="shared" si="16"/>
        <v>9</v>
      </c>
    </row>
    <row r="129" spans="1:12" x14ac:dyDescent="0.25">
      <c r="A129" s="1">
        <v>41887</v>
      </c>
      <c r="B129">
        <v>0</v>
      </c>
      <c r="C129">
        <f t="shared" si="17"/>
        <v>5</v>
      </c>
      <c r="D129">
        <f t="shared" si="19"/>
        <v>1702194.4213616254</v>
      </c>
      <c r="E129">
        <f t="shared" si="10"/>
        <v>100000</v>
      </c>
      <c r="F129">
        <f t="shared" si="11"/>
        <v>0</v>
      </c>
      <c r="G129">
        <f t="shared" si="18"/>
        <v>16021.944213616254</v>
      </c>
      <c r="H129">
        <f t="shared" si="12"/>
        <v>1586172.4771480092</v>
      </c>
      <c r="I129">
        <f t="shared" si="13"/>
        <v>0</v>
      </c>
      <c r="J129">
        <f t="shared" si="14"/>
        <v>0</v>
      </c>
      <c r="K129">
        <f t="shared" si="15"/>
        <v>1586172.4771480092</v>
      </c>
      <c r="L129" s="4">
        <f t="shared" si="16"/>
        <v>9</v>
      </c>
    </row>
    <row r="130" spans="1:12" x14ac:dyDescent="0.25">
      <c r="A130" s="1">
        <v>41888</v>
      </c>
      <c r="B130">
        <v>0</v>
      </c>
      <c r="C130">
        <f t="shared" si="17"/>
        <v>6</v>
      </c>
      <c r="D130">
        <f t="shared" si="19"/>
        <v>1586172.4771480092</v>
      </c>
      <c r="E130">
        <f t="shared" ref="E130:E154" si="20">IF(B130=0,100000,0)</f>
        <v>100000</v>
      </c>
      <c r="F130">
        <f t="shared" ref="F130:F154" si="21">IF(B130=1,0.03*D130,0)</f>
        <v>0</v>
      </c>
      <c r="G130">
        <f t="shared" si="18"/>
        <v>14861.724771480092</v>
      </c>
      <c r="H130">
        <f t="shared" ref="H130:H154" si="22">IF(D130-E130+F130-G130&gt;2500000,2500000,D130-E130+F130-G130)</f>
        <v>1471310.7523765292</v>
      </c>
      <c r="I130">
        <f t="shared" ref="I130:I154" si="23">IF(D130-E130+F130-G130&gt;2500000,(D130-E130+F130-G130)-2500000,0)</f>
        <v>0</v>
      </c>
      <c r="J130">
        <f t="shared" ref="J130:J154" si="24">IF(C130=6,IF(H130&lt;=2000000,500000,2500000-H130),0)</f>
        <v>500000</v>
      </c>
      <c r="K130">
        <f t="shared" ref="K130:K154" si="25">H130+J130</f>
        <v>1971310.7523765292</v>
      </c>
      <c r="L130" s="4">
        <f t="shared" ref="L130:L154" si="26">MONTH(A130)</f>
        <v>9</v>
      </c>
    </row>
    <row r="131" spans="1:12" x14ac:dyDescent="0.25">
      <c r="A131" s="1">
        <v>41889</v>
      </c>
      <c r="B131">
        <v>0</v>
      </c>
      <c r="C131">
        <f t="shared" ref="C131:C155" si="27">WEEKDAY(A131,2)</f>
        <v>7</v>
      </c>
      <c r="D131">
        <f t="shared" si="19"/>
        <v>1971310.7523765292</v>
      </c>
      <c r="E131">
        <f t="shared" si="20"/>
        <v>100000</v>
      </c>
      <c r="F131">
        <f t="shared" si="21"/>
        <v>0</v>
      </c>
      <c r="G131">
        <f t="shared" ref="G131:G155" si="28">IF(B131=0,(D131-E131)*0.01,0)</f>
        <v>18713.107523765291</v>
      </c>
      <c r="H131">
        <f t="shared" si="22"/>
        <v>1852597.644852764</v>
      </c>
      <c r="I131">
        <f t="shared" si="23"/>
        <v>0</v>
      </c>
      <c r="J131">
        <f t="shared" si="24"/>
        <v>0</v>
      </c>
      <c r="K131">
        <f t="shared" si="25"/>
        <v>1852597.644852764</v>
      </c>
      <c r="L131" s="4">
        <f t="shared" si="26"/>
        <v>9</v>
      </c>
    </row>
    <row r="132" spans="1:12" x14ac:dyDescent="0.25">
      <c r="A132" s="1">
        <v>41890</v>
      </c>
      <c r="B132">
        <v>1</v>
      </c>
      <c r="C132">
        <f t="shared" si="27"/>
        <v>1</v>
      </c>
      <c r="D132">
        <f t="shared" ref="D132:D154" si="29">K131</f>
        <v>1852597.644852764</v>
      </c>
      <c r="E132">
        <f t="shared" si="20"/>
        <v>0</v>
      </c>
      <c r="F132">
        <f t="shared" si="21"/>
        <v>55577.929345582917</v>
      </c>
      <c r="G132">
        <f t="shared" si="28"/>
        <v>0</v>
      </c>
      <c r="H132">
        <f t="shared" si="22"/>
        <v>1908175.5741983468</v>
      </c>
      <c r="I132">
        <f t="shared" si="23"/>
        <v>0</v>
      </c>
      <c r="J132">
        <f t="shared" si="24"/>
        <v>0</v>
      </c>
      <c r="K132">
        <f t="shared" si="25"/>
        <v>1908175.5741983468</v>
      </c>
      <c r="L132" s="4">
        <f t="shared" si="26"/>
        <v>9</v>
      </c>
    </row>
    <row r="133" spans="1:12" x14ac:dyDescent="0.25">
      <c r="A133" s="1">
        <v>41891</v>
      </c>
      <c r="B133">
        <v>0</v>
      </c>
      <c r="C133">
        <f t="shared" si="27"/>
        <v>2</v>
      </c>
      <c r="D133">
        <f t="shared" si="29"/>
        <v>1908175.5741983468</v>
      </c>
      <c r="E133">
        <f t="shared" si="20"/>
        <v>100000</v>
      </c>
      <c r="F133">
        <f t="shared" si="21"/>
        <v>0</v>
      </c>
      <c r="G133">
        <f t="shared" si="28"/>
        <v>18081.75574198347</v>
      </c>
      <c r="H133">
        <f t="shared" si="22"/>
        <v>1790093.8184563634</v>
      </c>
      <c r="I133">
        <f t="shared" si="23"/>
        <v>0</v>
      </c>
      <c r="J133">
        <f t="shared" si="24"/>
        <v>0</v>
      </c>
      <c r="K133">
        <f t="shared" si="25"/>
        <v>1790093.8184563634</v>
      </c>
      <c r="L133" s="4">
        <f t="shared" si="26"/>
        <v>9</v>
      </c>
    </row>
    <row r="134" spans="1:12" x14ac:dyDescent="0.25">
      <c r="A134" s="1">
        <v>41892</v>
      </c>
      <c r="B134">
        <v>0</v>
      </c>
      <c r="C134">
        <f t="shared" si="27"/>
        <v>3</v>
      </c>
      <c r="D134">
        <f t="shared" si="29"/>
        <v>1790093.8184563634</v>
      </c>
      <c r="E134">
        <f t="shared" si="20"/>
        <v>100000</v>
      </c>
      <c r="F134">
        <f t="shared" si="21"/>
        <v>0</v>
      </c>
      <c r="G134">
        <f t="shared" si="28"/>
        <v>16900.938184563634</v>
      </c>
      <c r="H134">
        <f t="shared" si="22"/>
        <v>1673192.8802717999</v>
      </c>
      <c r="I134">
        <f t="shared" si="23"/>
        <v>0</v>
      </c>
      <c r="J134">
        <f t="shared" si="24"/>
        <v>0</v>
      </c>
      <c r="K134">
        <f t="shared" si="25"/>
        <v>1673192.8802717999</v>
      </c>
      <c r="L134" s="4">
        <f t="shared" si="26"/>
        <v>9</v>
      </c>
    </row>
    <row r="135" spans="1:12" x14ac:dyDescent="0.25">
      <c r="A135" s="1">
        <v>41893</v>
      </c>
      <c r="B135">
        <v>0</v>
      </c>
      <c r="C135">
        <f t="shared" si="27"/>
        <v>4</v>
      </c>
      <c r="D135">
        <f t="shared" si="29"/>
        <v>1673192.8802717999</v>
      </c>
      <c r="E135">
        <f t="shared" si="20"/>
        <v>100000</v>
      </c>
      <c r="F135">
        <f t="shared" si="21"/>
        <v>0</v>
      </c>
      <c r="G135">
        <f t="shared" si="28"/>
        <v>15731.928802717999</v>
      </c>
      <c r="H135">
        <f t="shared" si="22"/>
        <v>1557460.9514690819</v>
      </c>
      <c r="I135">
        <f t="shared" si="23"/>
        <v>0</v>
      </c>
      <c r="J135">
        <f t="shared" si="24"/>
        <v>0</v>
      </c>
      <c r="K135">
        <f t="shared" si="25"/>
        <v>1557460.9514690819</v>
      </c>
      <c r="L135" s="4">
        <f t="shared" si="26"/>
        <v>9</v>
      </c>
    </row>
    <row r="136" spans="1:12" x14ac:dyDescent="0.25">
      <c r="A136" s="1">
        <v>41894</v>
      </c>
      <c r="B136">
        <v>0</v>
      </c>
      <c r="C136">
        <f t="shared" si="27"/>
        <v>5</v>
      </c>
      <c r="D136">
        <f t="shared" si="29"/>
        <v>1557460.9514690819</v>
      </c>
      <c r="E136">
        <f t="shared" si="20"/>
        <v>100000</v>
      </c>
      <c r="F136">
        <f t="shared" si="21"/>
        <v>0</v>
      </c>
      <c r="G136">
        <f t="shared" si="28"/>
        <v>14574.609514690819</v>
      </c>
      <c r="H136">
        <f t="shared" si="22"/>
        <v>1442886.341954391</v>
      </c>
      <c r="I136">
        <f t="shared" si="23"/>
        <v>0</v>
      </c>
      <c r="J136">
        <f t="shared" si="24"/>
        <v>0</v>
      </c>
      <c r="K136">
        <f t="shared" si="25"/>
        <v>1442886.341954391</v>
      </c>
      <c r="L136" s="4">
        <f t="shared" si="26"/>
        <v>9</v>
      </c>
    </row>
    <row r="137" spans="1:12" x14ac:dyDescent="0.25">
      <c r="A137" s="1">
        <v>41895</v>
      </c>
      <c r="B137">
        <v>0</v>
      </c>
      <c r="C137">
        <f t="shared" si="27"/>
        <v>6</v>
      </c>
      <c r="D137">
        <f t="shared" si="29"/>
        <v>1442886.341954391</v>
      </c>
      <c r="E137">
        <f t="shared" si="20"/>
        <v>100000</v>
      </c>
      <c r="F137">
        <f t="shared" si="21"/>
        <v>0</v>
      </c>
      <c r="G137">
        <f t="shared" si="28"/>
        <v>13428.86341954391</v>
      </c>
      <c r="H137">
        <f t="shared" si="22"/>
        <v>1329457.478534847</v>
      </c>
      <c r="I137">
        <f t="shared" si="23"/>
        <v>0</v>
      </c>
      <c r="J137">
        <f t="shared" si="24"/>
        <v>500000</v>
      </c>
      <c r="K137">
        <f t="shared" si="25"/>
        <v>1829457.478534847</v>
      </c>
      <c r="L137" s="4">
        <f t="shared" si="26"/>
        <v>9</v>
      </c>
    </row>
    <row r="138" spans="1:12" x14ac:dyDescent="0.25">
      <c r="A138" s="1">
        <v>41896</v>
      </c>
      <c r="B138">
        <v>0</v>
      </c>
      <c r="C138">
        <f t="shared" si="27"/>
        <v>7</v>
      </c>
      <c r="D138">
        <f t="shared" si="29"/>
        <v>1829457.478534847</v>
      </c>
      <c r="E138">
        <f t="shared" si="20"/>
        <v>100000</v>
      </c>
      <c r="F138">
        <f t="shared" si="21"/>
        <v>0</v>
      </c>
      <c r="G138">
        <f t="shared" si="28"/>
        <v>17294.574785348472</v>
      </c>
      <c r="H138">
        <f t="shared" si="22"/>
        <v>1712162.9037494985</v>
      </c>
      <c r="I138">
        <f t="shared" si="23"/>
        <v>0</v>
      </c>
      <c r="J138">
        <f t="shared" si="24"/>
        <v>0</v>
      </c>
      <c r="K138">
        <f t="shared" si="25"/>
        <v>1712162.9037494985</v>
      </c>
      <c r="L138" s="4">
        <f t="shared" si="26"/>
        <v>9</v>
      </c>
    </row>
    <row r="139" spans="1:12" x14ac:dyDescent="0.25">
      <c r="A139" s="1">
        <v>41897</v>
      </c>
      <c r="B139">
        <v>1</v>
      </c>
      <c r="C139">
        <f t="shared" si="27"/>
        <v>1</v>
      </c>
      <c r="D139">
        <f t="shared" si="29"/>
        <v>1712162.9037494985</v>
      </c>
      <c r="E139">
        <f t="shared" si="20"/>
        <v>0</v>
      </c>
      <c r="F139">
        <f t="shared" si="21"/>
        <v>51364.887112484954</v>
      </c>
      <c r="G139">
        <f t="shared" si="28"/>
        <v>0</v>
      </c>
      <c r="H139">
        <f t="shared" si="22"/>
        <v>1763527.7908619836</v>
      </c>
      <c r="I139">
        <f t="shared" si="23"/>
        <v>0</v>
      </c>
      <c r="J139">
        <f t="shared" si="24"/>
        <v>0</v>
      </c>
      <c r="K139">
        <f t="shared" si="25"/>
        <v>1763527.7908619836</v>
      </c>
      <c r="L139" s="4">
        <f t="shared" si="26"/>
        <v>9</v>
      </c>
    </row>
    <row r="140" spans="1:12" x14ac:dyDescent="0.25">
      <c r="A140" s="1">
        <v>41898</v>
      </c>
      <c r="B140">
        <v>0</v>
      </c>
      <c r="C140">
        <f t="shared" si="27"/>
        <v>2</v>
      </c>
      <c r="D140">
        <f t="shared" si="29"/>
        <v>1763527.7908619836</v>
      </c>
      <c r="E140">
        <f t="shared" si="20"/>
        <v>100000</v>
      </c>
      <c r="F140">
        <f t="shared" si="21"/>
        <v>0</v>
      </c>
      <c r="G140">
        <f t="shared" si="28"/>
        <v>16635.277908619835</v>
      </c>
      <c r="H140">
        <f t="shared" si="22"/>
        <v>1646892.5129533638</v>
      </c>
      <c r="I140">
        <f t="shared" si="23"/>
        <v>0</v>
      </c>
      <c r="J140">
        <f t="shared" si="24"/>
        <v>0</v>
      </c>
      <c r="K140">
        <f t="shared" si="25"/>
        <v>1646892.5129533638</v>
      </c>
      <c r="L140" s="4">
        <f t="shared" si="26"/>
        <v>9</v>
      </c>
    </row>
    <row r="141" spans="1:12" x14ac:dyDescent="0.25">
      <c r="A141" s="1">
        <v>41899</v>
      </c>
      <c r="B141">
        <v>0</v>
      </c>
      <c r="C141">
        <f t="shared" si="27"/>
        <v>3</v>
      </c>
      <c r="D141">
        <f t="shared" si="29"/>
        <v>1646892.5129533638</v>
      </c>
      <c r="E141">
        <f t="shared" si="20"/>
        <v>100000</v>
      </c>
      <c r="F141">
        <f t="shared" si="21"/>
        <v>0</v>
      </c>
      <c r="G141">
        <f t="shared" si="28"/>
        <v>15468.925129533638</v>
      </c>
      <c r="H141">
        <f t="shared" si="22"/>
        <v>1531423.5878238301</v>
      </c>
      <c r="I141">
        <f t="shared" si="23"/>
        <v>0</v>
      </c>
      <c r="J141">
        <f t="shared" si="24"/>
        <v>0</v>
      </c>
      <c r="K141">
        <f t="shared" si="25"/>
        <v>1531423.5878238301</v>
      </c>
      <c r="L141" s="4">
        <f t="shared" si="26"/>
        <v>9</v>
      </c>
    </row>
    <row r="142" spans="1:12" x14ac:dyDescent="0.25">
      <c r="A142" s="1">
        <v>41900</v>
      </c>
      <c r="B142">
        <v>0</v>
      </c>
      <c r="C142">
        <f t="shared" si="27"/>
        <v>4</v>
      </c>
      <c r="D142">
        <f t="shared" si="29"/>
        <v>1531423.5878238301</v>
      </c>
      <c r="E142">
        <f t="shared" si="20"/>
        <v>100000</v>
      </c>
      <c r="F142">
        <f t="shared" si="21"/>
        <v>0</v>
      </c>
      <c r="G142">
        <f t="shared" si="28"/>
        <v>14314.235878238302</v>
      </c>
      <c r="H142">
        <f t="shared" si="22"/>
        <v>1417109.3519455919</v>
      </c>
      <c r="I142">
        <f t="shared" si="23"/>
        <v>0</v>
      </c>
      <c r="J142">
        <f t="shared" si="24"/>
        <v>0</v>
      </c>
      <c r="K142">
        <f t="shared" si="25"/>
        <v>1417109.3519455919</v>
      </c>
      <c r="L142" s="4">
        <f t="shared" si="26"/>
        <v>9</v>
      </c>
    </row>
    <row r="143" spans="1:12" x14ac:dyDescent="0.25">
      <c r="A143" s="1">
        <v>41901</v>
      </c>
      <c r="B143">
        <v>0</v>
      </c>
      <c r="C143">
        <f t="shared" si="27"/>
        <v>5</v>
      </c>
      <c r="D143">
        <f t="shared" si="29"/>
        <v>1417109.3519455919</v>
      </c>
      <c r="E143">
        <f t="shared" si="20"/>
        <v>100000</v>
      </c>
      <c r="F143">
        <f t="shared" si="21"/>
        <v>0</v>
      </c>
      <c r="G143">
        <f t="shared" si="28"/>
        <v>13171.093519455919</v>
      </c>
      <c r="H143">
        <f t="shared" si="22"/>
        <v>1303938.2584261359</v>
      </c>
      <c r="I143">
        <f t="shared" si="23"/>
        <v>0</v>
      </c>
      <c r="J143">
        <f t="shared" si="24"/>
        <v>0</v>
      </c>
      <c r="K143">
        <f t="shared" si="25"/>
        <v>1303938.2584261359</v>
      </c>
      <c r="L143" s="4">
        <f t="shared" si="26"/>
        <v>9</v>
      </c>
    </row>
    <row r="144" spans="1:12" x14ac:dyDescent="0.25">
      <c r="A144" s="2">
        <v>41902</v>
      </c>
      <c r="B144" s="3">
        <v>0</v>
      </c>
      <c r="C144" s="3">
        <f t="shared" si="27"/>
        <v>6</v>
      </c>
      <c r="D144" s="3">
        <f t="shared" si="29"/>
        <v>1303938.2584261359</v>
      </c>
      <c r="E144" s="3">
        <f t="shared" si="20"/>
        <v>100000</v>
      </c>
      <c r="F144" s="3">
        <f t="shared" si="21"/>
        <v>0</v>
      </c>
      <c r="G144" s="3">
        <f t="shared" si="28"/>
        <v>12039.382584261359</v>
      </c>
      <c r="H144" s="3">
        <f t="shared" si="22"/>
        <v>1191898.8758418746</v>
      </c>
      <c r="I144" s="3">
        <f t="shared" si="23"/>
        <v>0</v>
      </c>
      <c r="J144" s="3">
        <f t="shared" si="24"/>
        <v>500000</v>
      </c>
      <c r="K144" s="3">
        <f t="shared" si="25"/>
        <v>1691898.8758418746</v>
      </c>
      <c r="L144" s="4">
        <f t="shared" si="26"/>
        <v>9</v>
      </c>
    </row>
    <row r="145" spans="1:12" x14ac:dyDescent="0.25">
      <c r="A145" s="1">
        <v>41903</v>
      </c>
      <c r="B145">
        <v>0</v>
      </c>
      <c r="C145">
        <f t="shared" si="27"/>
        <v>7</v>
      </c>
      <c r="D145">
        <f t="shared" si="29"/>
        <v>1691898.8758418746</v>
      </c>
      <c r="E145">
        <f t="shared" si="20"/>
        <v>100000</v>
      </c>
      <c r="F145">
        <f t="shared" si="21"/>
        <v>0</v>
      </c>
      <c r="G145">
        <f t="shared" si="28"/>
        <v>15918.988758418747</v>
      </c>
      <c r="H145">
        <f t="shared" si="22"/>
        <v>1575979.8870834559</v>
      </c>
      <c r="I145">
        <f t="shared" si="23"/>
        <v>0</v>
      </c>
      <c r="J145">
        <f t="shared" si="24"/>
        <v>0</v>
      </c>
      <c r="K145">
        <f t="shared" si="25"/>
        <v>1575979.8870834559</v>
      </c>
      <c r="L145" s="4">
        <f t="shared" si="26"/>
        <v>9</v>
      </c>
    </row>
    <row r="146" spans="1:12" x14ac:dyDescent="0.25">
      <c r="A146" s="1">
        <v>41904</v>
      </c>
      <c r="B146">
        <v>0</v>
      </c>
      <c r="C146">
        <f t="shared" si="27"/>
        <v>1</v>
      </c>
      <c r="D146">
        <f t="shared" si="29"/>
        <v>1575979.8870834559</v>
      </c>
      <c r="E146">
        <f t="shared" si="20"/>
        <v>100000</v>
      </c>
      <c r="F146">
        <f t="shared" si="21"/>
        <v>0</v>
      </c>
      <c r="G146">
        <f t="shared" si="28"/>
        <v>14759.79887083456</v>
      </c>
      <c r="H146">
        <f t="shared" si="22"/>
        <v>1461220.0882126214</v>
      </c>
      <c r="I146">
        <f t="shared" si="23"/>
        <v>0</v>
      </c>
      <c r="J146">
        <f t="shared" si="24"/>
        <v>0</v>
      </c>
      <c r="K146">
        <f t="shared" si="25"/>
        <v>1461220.0882126214</v>
      </c>
      <c r="L146" s="4">
        <f t="shared" si="26"/>
        <v>9</v>
      </c>
    </row>
    <row r="147" spans="1:12" x14ac:dyDescent="0.25">
      <c r="A147" s="1">
        <v>41905</v>
      </c>
      <c r="B147">
        <v>1</v>
      </c>
      <c r="C147">
        <f t="shared" si="27"/>
        <v>2</v>
      </c>
      <c r="D147">
        <f t="shared" si="29"/>
        <v>1461220.0882126214</v>
      </c>
      <c r="E147">
        <f t="shared" si="20"/>
        <v>0</v>
      </c>
      <c r="F147">
        <f t="shared" si="21"/>
        <v>43836.60264637864</v>
      </c>
      <c r="G147">
        <f t="shared" si="28"/>
        <v>0</v>
      </c>
      <c r="H147">
        <f t="shared" si="22"/>
        <v>1505056.690859</v>
      </c>
      <c r="I147">
        <f t="shared" si="23"/>
        <v>0</v>
      </c>
      <c r="J147">
        <f t="shared" si="24"/>
        <v>0</v>
      </c>
      <c r="K147">
        <f t="shared" si="25"/>
        <v>1505056.690859</v>
      </c>
      <c r="L147" s="4">
        <f t="shared" si="26"/>
        <v>9</v>
      </c>
    </row>
    <row r="148" spans="1:12" x14ac:dyDescent="0.25">
      <c r="A148" s="1">
        <v>41906</v>
      </c>
      <c r="B148">
        <v>0</v>
      </c>
      <c r="C148">
        <f t="shared" si="27"/>
        <v>3</v>
      </c>
      <c r="D148">
        <f t="shared" si="29"/>
        <v>1505056.690859</v>
      </c>
      <c r="E148">
        <f t="shared" si="20"/>
        <v>100000</v>
      </c>
      <c r="F148">
        <f t="shared" si="21"/>
        <v>0</v>
      </c>
      <c r="G148">
        <f t="shared" si="28"/>
        <v>14050.566908590001</v>
      </c>
      <c r="H148">
        <f t="shared" si="22"/>
        <v>1391006.1239504099</v>
      </c>
      <c r="I148">
        <f t="shared" si="23"/>
        <v>0</v>
      </c>
      <c r="J148">
        <f t="shared" si="24"/>
        <v>0</v>
      </c>
      <c r="K148">
        <f t="shared" si="25"/>
        <v>1391006.1239504099</v>
      </c>
      <c r="L148" s="4">
        <f t="shared" si="26"/>
        <v>9</v>
      </c>
    </row>
    <row r="149" spans="1:12" x14ac:dyDescent="0.25">
      <c r="A149" s="1">
        <v>41907</v>
      </c>
      <c r="B149">
        <v>1</v>
      </c>
      <c r="C149">
        <f t="shared" si="27"/>
        <v>4</v>
      </c>
      <c r="D149">
        <f t="shared" si="29"/>
        <v>1391006.1239504099</v>
      </c>
      <c r="E149">
        <f t="shared" si="20"/>
        <v>0</v>
      </c>
      <c r="F149">
        <f t="shared" si="21"/>
        <v>41730.183718512293</v>
      </c>
      <c r="G149">
        <f t="shared" si="28"/>
        <v>0</v>
      </c>
      <c r="H149">
        <f t="shared" si="22"/>
        <v>1432736.3076689222</v>
      </c>
      <c r="I149">
        <f t="shared" si="23"/>
        <v>0</v>
      </c>
      <c r="J149">
        <f t="shared" si="24"/>
        <v>0</v>
      </c>
      <c r="K149">
        <f t="shared" si="25"/>
        <v>1432736.3076689222</v>
      </c>
      <c r="L149" s="4">
        <f t="shared" si="26"/>
        <v>9</v>
      </c>
    </row>
    <row r="150" spans="1:12" x14ac:dyDescent="0.25">
      <c r="A150" s="1">
        <v>41908</v>
      </c>
      <c r="B150">
        <v>0</v>
      </c>
      <c r="C150">
        <f t="shared" si="27"/>
        <v>5</v>
      </c>
      <c r="D150">
        <f t="shared" si="29"/>
        <v>1432736.3076689222</v>
      </c>
      <c r="E150">
        <f t="shared" si="20"/>
        <v>100000</v>
      </c>
      <c r="F150">
        <f t="shared" si="21"/>
        <v>0</v>
      </c>
      <c r="G150">
        <f t="shared" si="28"/>
        <v>13327.363076689222</v>
      </c>
      <c r="H150">
        <f t="shared" si="22"/>
        <v>1319408.944592233</v>
      </c>
      <c r="I150">
        <f t="shared" si="23"/>
        <v>0</v>
      </c>
      <c r="J150">
        <f t="shared" si="24"/>
        <v>0</v>
      </c>
      <c r="K150">
        <f t="shared" si="25"/>
        <v>1319408.944592233</v>
      </c>
      <c r="L150" s="4">
        <f t="shared" si="26"/>
        <v>9</v>
      </c>
    </row>
    <row r="151" spans="1:12" x14ac:dyDescent="0.25">
      <c r="A151" s="1">
        <v>41909</v>
      </c>
      <c r="B151">
        <v>0</v>
      </c>
      <c r="C151">
        <f t="shared" si="27"/>
        <v>6</v>
      </c>
      <c r="D151">
        <f t="shared" si="29"/>
        <v>1319408.944592233</v>
      </c>
      <c r="E151">
        <f t="shared" si="20"/>
        <v>100000</v>
      </c>
      <c r="F151">
        <f t="shared" si="21"/>
        <v>0</v>
      </c>
      <c r="G151">
        <f t="shared" si="28"/>
        <v>12194.089445922331</v>
      </c>
      <c r="H151">
        <f t="shared" si="22"/>
        <v>1207214.8551463108</v>
      </c>
      <c r="I151">
        <f t="shared" si="23"/>
        <v>0</v>
      </c>
      <c r="J151">
        <f t="shared" si="24"/>
        <v>500000</v>
      </c>
      <c r="K151">
        <f t="shared" si="25"/>
        <v>1707214.8551463108</v>
      </c>
      <c r="L151" s="4">
        <f t="shared" si="26"/>
        <v>9</v>
      </c>
    </row>
    <row r="152" spans="1:12" x14ac:dyDescent="0.25">
      <c r="A152" s="1">
        <v>41910</v>
      </c>
      <c r="B152">
        <v>0</v>
      </c>
      <c r="C152">
        <f t="shared" si="27"/>
        <v>7</v>
      </c>
      <c r="D152">
        <f t="shared" si="29"/>
        <v>1707214.8551463108</v>
      </c>
      <c r="E152">
        <f t="shared" si="20"/>
        <v>100000</v>
      </c>
      <c r="F152">
        <f t="shared" si="21"/>
        <v>0</v>
      </c>
      <c r="G152">
        <f t="shared" si="28"/>
        <v>16072.148551463108</v>
      </c>
      <c r="H152">
        <f t="shared" si="22"/>
        <v>1591142.7065948476</v>
      </c>
      <c r="I152">
        <f t="shared" si="23"/>
        <v>0</v>
      </c>
      <c r="J152">
        <f t="shared" si="24"/>
        <v>0</v>
      </c>
      <c r="K152">
        <f t="shared" si="25"/>
        <v>1591142.7065948476</v>
      </c>
      <c r="L152" s="4">
        <f t="shared" si="26"/>
        <v>9</v>
      </c>
    </row>
    <row r="153" spans="1:12" x14ac:dyDescent="0.25">
      <c r="A153" s="1">
        <v>41911</v>
      </c>
      <c r="B153">
        <v>1</v>
      </c>
      <c r="C153">
        <f t="shared" si="27"/>
        <v>1</v>
      </c>
      <c r="D153">
        <f t="shared" si="29"/>
        <v>1591142.7065948476</v>
      </c>
      <c r="E153">
        <f t="shared" si="20"/>
        <v>0</v>
      </c>
      <c r="F153">
        <f t="shared" si="21"/>
        <v>47734.281197845427</v>
      </c>
      <c r="G153">
        <f t="shared" si="28"/>
        <v>0</v>
      </c>
      <c r="H153">
        <f t="shared" si="22"/>
        <v>1638876.9877926931</v>
      </c>
      <c r="I153">
        <f t="shared" si="23"/>
        <v>0</v>
      </c>
      <c r="J153">
        <f t="shared" si="24"/>
        <v>0</v>
      </c>
      <c r="K153">
        <f t="shared" si="25"/>
        <v>1638876.9877926931</v>
      </c>
      <c r="L153" s="4">
        <f t="shared" si="26"/>
        <v>9</v>
      </c>
    </row>
    <row r="154" spans="1:12" x14ac:dyDescent="0.25">
      <c r="A154" s="1">
        <v>41912</v>
      </c>
      <c r="B154">
        <v>1</v>
      </c>
      <c r="C154">
        <f t="shared" si="27"/>
        <v>2</v>
      </c>
      <c r="D154">
        <f t="shared" si="29"/>
        <v>1638876.9877926931</v>
      </c>
      <c r="E154">
        <f t="shared" si="20"/>
        <v>0</v>
      </c>
      <c r="F154">
        <f t="shared" si="21"/>
        <v>49166.309633780787</v>
      </c>
      <c r="G154">
        <f t="shared" si="28"/>
        <v>0</v>
      </c>
      <c r="H154">
        <f t="shared" si="22"/>
        <v>1688043.2974264738</v>
      </c>
      <c r="I154">
        <f t="shared" si="23"/>
        <v>0</v>
      </c>
      <c r="J154">
        <f t="shared" si="24"/>
        <v>0</v>
      </c>
      <c r="K154">
        <f t="shared" si="25"/>
        <v>1688043.2974264738</v>
      </c>
      <c r="L154" s="4">
        <f t="shared" si="26"/>
        <v>9</v>
      </c>
    </row>
  </sheetData>
  <conditionalFormatting sqref="C1:C1048576">
    <cfRule type="cellIs" dxfId="11" priority="2" operator="equal">
      <formula>6</formula>
    </cfRule>
  </conditionalFormatting>
  <conditionalFormatting sqref="D1:D1048576">
    <cfRule type="cellIs" dxfId="10" priority="1" operator="equal">
      <formula>1303938.258</formula>
    </cfRule>
  </conditionalFormatting>
  <pageMargins left="0.7" right="0.7" top="0.75" bottom="0.75" header="0.3" footer="0.3"/>
  <pageSetup paperSize="9" orientation="portrait" horizontalDpi="4294967293" verticalDpi="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Z q u U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B m q 5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u U V t 4 K 3 T J p A Q A A 5 g U A A B M A H A B G b 3 J t d W x h c y 9 T Z W N 0 a W 9 u M S 5 t I K I Y A C i g F A A A A A A A A A A A A A A A A A A A A A A A A A A A A O 1 R s U 7 D M B C d i d R / O J k l k a K I F s o A y o B a E C w I 1 L L Q M J j k A L e x H d k O k F Z d + k u d k N i q / B d X p a I M D M y A l / M 7 y + / e u 2 c x d U I r G D S 1 f d z y W p 5 9 4 g Y z y N B O 0 y n E k K N r e U C n f j O r Z V Y v N D V 7 9 j n q 6 7 S U q J x / J n K M e l o 5 A t Z n v a P k x q K x y Z h P y v v k q k q J U V 4 Z P a Y x N p H c l a Z q C o f O X r s L k o / B t 4 4 T f t B G l v W C B 0 k j I H K v j g X h q I + 5 k M K h i d k O C 6 G n 8 1 I q G 3 d C O F W p z o R 6 j N u d L s H r U j s c u C r H e H u N L r X C u y B s j O y y S / 5 Y L 1 b L l 4 k A D Y X O X q r 6 3 U 6 1 q i S h q d B S I C O X Q 3 5 P f 0 m 5 J K J z 5 B m 5 8 j / X E M J o 8 3 S S 5 4 O U 5 9 z Y 2 J n y 6 6 B b Y l K 0 W g 2 u K r a U Q 8 O V X V t t f A y r A q 3 / M 1 n h b M Y y 7 j g t g S g R 6 I 7 z E G Z M F z y r g N o X y h 0 e R G v O + T x o e U J 9 L + Z r 2 L t s E 7 f f C d h / 5 n 8 s 8 / 3 / z H 9 z 5 h 9 Q S w E C L Q A U A A I A C A B m q 5 R W Y c / T g q Y A A A D 2 A A A A E g A A A A A A A A A A A A A A A A A A A A A A Q 2 9 u Z m l n L 1 B h Y 2 t h Z 2 U u e G 1 s U E s B A i 0 A F A A C A A g A Z q u U V g / K 6 a u k A A A A 6 Q A A A B M A A A A A A A A A A A A A A A A A 8 g A A A F t D b 2 5 0 Z W 5 0 X 1 R 5 c G V z X S 5 4 b W x Q S w E C L Q A U A A I A C A B m q 5 R W 3 g r d M m k B A A D m B Q A A E w A A A A A A A A A A A A A A A A D j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G A A A A A A A A H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X N 6 Y 3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X N 6 Y 3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4 O j M x O j E x L j I 2 M T k w N j R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9 w Y W R 5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e m N 6 L 0 F 1 d G 9 S Z W 1 v d m V k Q 2 9 s d W 1 u c z E u e 2 R h d G E s M H 0 m c X V v d D s s J n F 1 b 3 Q 7 U 2 V j d G l v b j E v Z G V z e m N 6 L 0 F 1 d G 9 S Z W 1 v d m V k Q 2 9 s d W 1 u c z E u e 2 9 w Y W R 5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e m N 6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Z X N 6 Y 3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O D o z M T o x M S 4 y N j E 5 M D Y 0 W i I g L z 4 8 R W 5 0 c n k g V H l w Z T 0 i R m l s b E N v b H V t b l R 5 c G V z I i B W Y W x 1 Z T 0 i c 0 N R T T 0 i I C 8 + P E V u d H J 5 I F R 5 c G U 9 I k Z p b G x D b 2 x 1 b W 5 O Y W 1 l c y I g V m F s d W U 9 I n N b J n F 1 b 3 Q 7 Z G F 0 Y S Z x d W 9 0 O y w m c X V v d D t v c G F k e S A m c X V v d D t d I i A v P j x F b n R y e S B U e X B l P S J G a W x s U 3 R h d H V z I i B W Y W x 1 Z T 0 i c 0 N v b X B s Z X R l I i A v P j x F b n R y e S B U e X B l P S J G a W x s Q 2 9 1 b n Q i I F Z h b H V l P S J s M T U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6 Y 3 o v Q X V 0 b 1 J l b W 9 2 Z W R D b 2 x 1 b W 5 z M S 5 7 Z G F 0 Y S w w f S Z x d W 9 0 O y w m c X V v d D t T Z W N 0 a W 9 u M S 9 k Z X N 6 Y 3 o v Q X V 0 b 1 J l b W 9 2 Z W R D b 2 x 1 b W 5 z M S 5 7 b 3 B h Z H k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X N 6 Y 3 o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R l c 3 p j e j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M t M D Q t M j B U M T g 6 M z E 6 M T E u M j Y x O T A 2 N F o i I C 8 + P E V u d H J 5 I F R 5 c G U 9 I k Z p b G x D b 2 x 1 b W 5 U e X B l c y I g V m F s d W U 9 I n N D U U 0 9 I i A v P j x F b n R y e S B U e X B l P S J G a W x s Q 2 9 s d W 1 u T m F t Z X M i I F Z h b H V l P S J z W y Z x d W 9 0 O 2 R h d G E m c X V v d D s s J n F 1 b 3 Q 7 b 3 B h Z H k g J n F 1 b 3 Q 7 X S I g L z 4 8 R W 5 0 c n k g V H l w Z T 0 i R m l s b F N 0 Y X R 1 c y I g V m F s d W U 9 I n N D b 2 1 w b G V 0 Z S I g L z 4 8 R W 5 0 c n k g V H l w Z T 0 i R m l s b E N v d W 5 0 I i B W Y W x 1 Z T 0 i b D E 1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6 Y 3 o v Q X V 0 b 1 J l b W 9 2 Z W R D b 2 x 1 b W 5 z M S 5 7 Z G F 0 Y S w w f S Z x d W 9 0 O y w m c X V v d D t T Z W N 0 a W 9 u M S 9 k Z X N 6 Y 3 o v Q X V 0 b 1 J l b W 9 2 Z W R D b 2 x 1 b W 5 z M S 5 7 b 3 B h Z H k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X N 6 Y 3 o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M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S h J u J l 6 M R q / C v N / 6 H C s 7 A A A A A A I A A A A A A B B m A A A A A Q A A I A A A A E D w g t U 9 4 P v E t E g T A i e t W e g v c G x v Z F b K X h z o G I o D l A 5 i A A A A A A 6 A A A A A A g A A I A A A A I P l r q U / c O P S 8 e B C B D + o P M y U 5 W x l e s E P m 1 u X x Q O B x b A 3 U A A A A I 9 U d E 8 h j w P m h c 1 I d C v u g V 4 T Y v m x T u t b I c S k H S P Q L g C D T t Y P 7 S 4 B O I H q m c 3 f b B Z k h X r i Y N Z 5 0 E 3 h T j P B 0 y N J t 7 5 U w x R y x V v x 7 2 q h 7 r T b m 8 v B Q A A A A K 1 V w 7 m y d 8 s p U 4 k S p X I b M 2 U 0 v 9 5 e q S G + J W E y l W O 5 7 s g r A d F R v T H a u d d q g L k 4 3 q Q D 0 n X J i 4 f 7 6 2 A e u l 5 Z z e b 0 v + 0 = < / D a t a M a s h u p > 
</file>

<file path=customXml/itemProps1.xml><?xml version="1.0" encoding="utf-8"?>
<ds:datastoreItem xmlns:ds="http://schemas.openxmlformats.org/officeDocument/2006/customXml" ds:itemID="{E4D215F8-CB9D-45B9-B009-A4357AC89B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deszcz</vt:lpstr>
      <vt:lpstr>6.4</vt:lpstr>
      <vt:lpstr>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2023-04-20T19:32:29Z</dcterms:modified>
</cp:coreProperties>
</file>