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0800"/>
  </bookViews>
  <sheets>
    <sheet name="Inf inż nstac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2" l="1"/>
  <c r="H57" i="2"/>
  <c r="M114" i="2" l="1"/>
  <c r="L114" i="2"/>
  <c r="K114" i="2"/>
  <c r="J114" i="2"/>
  <c r="I114" i="2"/>
  <c r="H114" i="2"/>
  <c r="N113" i="2"/>
  <c r="N112" i="2"/>
  <c r="N111" i="2"/>
  <c r="N110" i="2"/>
  <c r="N109" i="2"/>
  <c r="N108" i="2"/>
  <c r="N107" i="2"/>
  <c r="N106" i="2"/>
  <c r="M103" i="2"/>
  <c r="L103" i="2"/>
  <c r="K103" i="2"/>
  <c r="J103" i="2"/>
  <c r="I103" i="2"/>
  <c r="H103" i="2"/>
  <c r="N102" i="2"/>
  <c r="N101" i="2"/>
  <c r="N100" i="2"/>
  <c r="N99" i="2"/>
  <c r="N98" i="2"/>
  <c r="N97" i="2"/>
  <c r="N96" i="2"/>
  <c r="N95" i="2"/>
  <c r="N118" i="2"/>
  <c r="N114" i="2" l="1"/>
  <c r="N103" i="2"/>
  <c r="L158" i="2" l="1"/>
  <c r="L155" i="2"/>
  <c r="L161" i="2"/>
  <c r="S57" i="2"/>
  <c r="L160" i="2" s="1"/>
  <c r="L159" i="2"/>
  <c r="J162" i="2" l="1"/>
  <c r="K160" i="2"/>
  <c r="J160" i="2"/>
  <c r="I160" i="2"/>
  <c r="H160" i="2"/>
  <c r="K159" i="2"/>
  <c r="H159" i="2"/>
  <c r="K158" i="2"/>
  <c r="J158" i="2"/>
  <c r="H158" i="2"/>
  <c r="K157" i="2"/>
  <c r="H157" i="2"/>
  <c r="K156" i="2"/>
  <c r="K155" i="2"/>
  <c r="J156" i="2"/>
  <c r="I156" i="2"/>
  <c r="H156" i="2"/>
  <c r="H155" i="2"/>
  <c r="G155" i="2" s="1"/>
  <c r="G160" i="2" l="1"/>
  <c r="G156" i="2"/>
  <c r="D162" i="2"/>
  <c r="C162" i="2"/>
  <c r="E161" i="2"/>
  <c r="D159" i="2"/>
  <c r="C159" i="2"/>
  <c r="D158" i="2"/>
  <c r="C158" i="2"/>
  <c r="D157" i="2"/>
  <c r="C157" i="2"/>
  <c r="D155" i="2"/>
  <c r="C155" i="2"/>
  <c r="B155" i="2" l="1"/>
  <c r="B158" i="2"/>
  <c r="B162" i="2"/>
  <c r="B157" i="2"/>
  <c r="B159" i="2"/>
  <c r="L166" i="2" l="1"/>
  <c r="E166" i="2"/>
  <c r="J166" i="2"/>
  <c r="M150" i="2"/>
  <c r="L150" i="2"/>
  <c r="K150" i="2"/>
  <c r="J150" i="2"/>
  <c r="I150" i="2"/>
  <c r="H150" i="2"/>
  <c r="N148" i="2"/>
  <c r="N147" i="2"/>
  <c r="N146" i="2"/>
  <c r="N145" i="2"/>
  <c r="N144" i="2"/>
  <c r="N143" i="2"/>
  <c r="N142" i="2"/>
  <c r="N141" i="2"/>
  <c r="N140" i="2"/>
  <c r="M138" i="2"/>
  <c r="L138" i="2"/>
  <c r="K138" i="2"/>
  <c r="J138" i="2"/>
  <c r="I138" i="2"/>
  <c r="H138" i="2"/>
  <c r="N136" i="2"/>
  <c r="N135" i="2"/>
  <c r="N134" i="2"/>
  <c r="N133" i="2"/>
  <c r="N132" i="2"/>
  <c r="N131" i="2"/>
  <c r="N130" i="2"/>
  <c r="N129" i="2"/>
  <c r="M127" i="2"/>
  <c r="L127" i="2"/>
  <c r="K127" i="2"/>
  <c r="J127" i="2"/>
  <c r="I127" i="2"/>
  <c r="H127" i="2"/>
  <c r="N125" i="2"/>
  <c r="N124" i="2"/>
  <c r="N123" i="2"/>
  <c r="N122" i="2"/>
  <c r="N121" i="2"/>
  <c r="N120" i="2"/>
  <c r="N119" i="2"/>
  <c r="N91" i="2"/>
  <c r="N90" i="2"/>
  <c r="N87" i="2"/>
  <c r="N86" i="2"/>
  <c r="N81" i="2"/>
  <c r="N80" i="2"/>
  <c r="N76" i="2"/>
  <c r="N75" i="2"/>
  <c r="N74" i="2"/>
  <c r="N68" i="2"/>
  <c r="N67" i="2"/>
  <c r="N66" i="2"/>
  <c r="N65" i="2"/>
  <c r="N64" i="2"/>
  <c r="R63" i="2"/>
  <c r="J63" i="2"/>
  <c r="H63" i="2"/>
  <c r="N61" i="2"/>
  <c r="N60" i="2"/>
  <c r="N59" i="2"/>
  <c r="N58" i="2"/>
  <c r="N56" i="2"/>
  <c r="N55" i="2"/>
  <c r="N54" i="2"/>
  <c r="N53" i="2"/>
  <c r="N52" i="2"/>
  <c r="N50" i="2"/>
  <c r="N49" i="2"/>
  <c r="N48" i="2"/>
  <c r="N47" i="2"/>
  <c r="N46" i="2"/>
  <c r="N45" i="2"/>
  <c r="N44" i="2"/>
  <c r="N43" i="2"/>
  <c r="N32" i="2"/>
  <c r="N42" i="2"/>
  <c r="N41" i="2"/>
  <c r="N40" i="2"/>
  <c r="N39" i="2"/>
  <c r="N51" i="2"/>
  <c r="N37" i="2"/>
  <c r="N36" i="2"/>
  <c r="N35" i="2"/>
  <c r="N34" i="2"/>
  <c r="N33" i="2"/>
  <c r="N38" i="2"/>
  <c r="N22" i="2"/>
  <c r="N30" i="2"/>
  <c r="N29" i="2"/>
  <c r="N27" i="2"/>
  <c r="N26" i="2"/>
  <c r="N23" i="2"/>
  <c r="N21" i="2"/>
  <c r="N20" i="2"/>
  <c r="N28" i="2"/>
  <c r="N18" i="2"/>
  <c r="N17" i="2"/>
  <c r="K161" i="2" l="1"/>
  <c r="K166" i="2" s="1"/>
  <c r="K167" i="2" s="1"/>
  <c r="N138" i="2"/>
  <c r="D161" i="2"/>
  <c r="N127" i="2"/>
  <c r="C161" i="2"/>
  <c r="N150" i="2"/>
  <c r="N63" i="2"/>
  <c r="H166" i="2"/>
  <c r="D160" i="2" l="1"/>
  <c r="D156" i="2"/>
  <c r="D166" i="2" s="1"/>
  <c r="C160" i="2"/>
  <c r="B160" i="2" s="1"/>
  <c r="C156" i="2"/>
  <c r="N57" i="2"/>
  <c r="G166" i="2"/>
  <c r="I166" i="2"/>
  <c r="B161" i="2"/>
  <c r="B156" i="2" l="1"/>
  <c r="B166" i="2" s="1"/>
  <c r="C166" i="2"/>
  <c r="I167" i="2"/>
</calcChain>
</file>

<file path=xl/sharedStrings.xml><?xml version="1.0" encoding="utf-8"?>
<sst xmlns="http://schemas.openxmlformats.org/spreadsheetml/2006/main" count="657" uniqueCount="265">
  <si>
    <t xml:space="preserve">Plan studiów  -  Kierunek: </t>
  </si>
  <si>
    <t>Informatyka</t>
  </si>
  <si>
    <t>Poziom studiów:</t>
  </si>
  <si>
    <t>Pierwszy</t>
  </si>
  <si>
    <t>Forma studiów:</t>
  </si>
  <si>
    <t>Profil studiów:</t>
  </si>
  <si>
    <t>Ogólnoakademicki</t>
  </si>
  <si>
    <t>Opis symboli:</t>
  </si>
  <si>
    <t>Liczba godzin zajęć symbole: W - wykład; C - ćwiczenia audytoryjne; LC - ćwiczenia laboratoryjne; PC - ćwiczenia projektowe; TC - ćwiczenia terenowe; ZP - praktyki zawodowe</t>
  </si>
  <si>
    <t>ECTS_k - ECTS wynikające z zajęcia wymagające bezpośredniego kontaktu</t>
  </si>
  <si>
    <t>Forma zaliczenia: egzamin jako forma weryfikacji efektów uczenia się - E; zaliczenie na ocenę - Z_o; zaliczenie -Z</t>
  </si>
  <si>
    <t>Lp.</t>
  </si>
  <si>
    <t>SEM</t>
  </si>
  <si>
    <t>Kod</t>
  </si>
  <si>
    <t>Nazwa zajęć</t>
  </si>
  <si>
    <t xml:space="preserve">Status </t>
  </si>
  <si>
    <t xml:space="preserve">Razem </t>
  </si>
  <si>
    <t>Forma zal.</t>
  </si>
  <si>
    <t>ECTS</t>
  </si>
  <si>
    <t>ECTS_k</t>
  </si>
  <si>
    <t>zajęć</t>
  </si>
  <si>
    <t>godzin</t>
  </si>
  <si>
    <t>E</t>
  </si>
  <si>
    <t>Z_o</t>
  </si>
  <si>
    <t>Z</t>
  </si>
  <si>
    <t>I</t>
  </si>
  <si>
    <t>II</t>
  </si>
  <si>
    <t>III</t>
  </si>
  <si>
    <t>W</t>
  </si>
  <si>
    <t>C</t>
  </si>
  <si>
    <t>LC</t>
  </si>
  <si>
    <t>PC</t>
  </si>
  <si>
    <t>TC</t>
  </si>
  <si>
    <t>ZP</t>
  </si>
  <si>
    <t>Wstęp do programowania</t>
  </si>
  <si>
    <t>P</t>
  </si>
  <si>
    <t>O</t>
  </si>
  <si>
    <t>N</t>
  </si>
  <si>
    <t xml:space="preserve">Podstawy matematyki wyższej </t>
  </si>
  <si>
    <t>Podstawy analizy matematycznej</t>
  </si>
  <si>
    <t>Matematyka dyskretna 1</t>
  </si>
  <si>
    <t>Podstawy fizyki</t>
  </si>
  <si>
    <t>Ergonomia i BHP</t>
  </si>
  <si>
    <t>Programowanie obiektowe</t>
  </si>
  <si>
    <t>Analiza matematyczna</t>
  </si>
  <si>
    <t>Algebra liniowa</t>
  </si>
  <si>
    <t>Podstawy elektroniki</t>
  </si>
  <si>
    <t>Matematyka dyskretna 2</t>
  </si>
  <si>
    <t>Laboratorium fizyki</t>
  </si>
  <si>
    <t>HS</t>
  </si>
  <si>
    <t>F</t>
  </si>
  <si>
    <t>Algorytmy i struktury danych</t>
  </si>
  <si>
    <t>Systemy operacyjne</t>
  </si>
  <si>
    <t>Architektura komputerów</t>
  </si>
  <si>
    <t>Rachunek prawdopodobieństwa i statystyka</t>
  </si>
  <si>
    <t>Laboratorium elektroniki</t>
  </si>
  <si>
    <t>Formy działalności gospodarczej</t>
  </si>
  <si>
    <t>Ochrona własności intelektualnej</t>
  </si>
  <si>
    <t>Język obcy</t>
  </si>
  <si>
    <t xml:space="preserve">Technologie baz danych </t>
  </si>
  <si>
    <t>Inżynieria oprogramowania</t>
  </si>
  <si>
    <t>Metody numeryczne</t>
  </si>
  <si>
    <t>Grafy i sieci</t>
  </si>
  <si>
    <t>Budowa serwisów internetowych</t>
  </si>
  <si>
    <t>Metody analizy danych</t>
  </si>
  <si>
    <t>Moduł 1 - do wyboru 2 spośród oferty zajęć (4 ECTS)</t>
  </si>
  <si>
    <t>K</t>
  </si>
  <si>
    <t>Sieci komputerowe</t>
  </si>
  <si>
    <t>Paradygmaty programowania</t>
  </si>
  <si>
    <t>Moduł 2 - do wyboru 2 spośród oferty zajęć (4 ECTS)</t>
  </si>
  <si>
    <t>Praktyki</t>
  </si>
  <si>
    <t>Grafika komputerowa i komunikacja z komputerem</t>
  </si>
  <si>
    <t>Projekt zespołowy</t>
  </si>
  <si>
    <t>Problemy społeczne i zawodowe informatyki</t>
  </si>
  <si>
    <t>Seminarium dyplomowe</t>
  </si>
  <si>
    <t>Sztuczna inteligencja</t>
  </si>
  <si>
    <t>Fakultet 7</t>
  </si>
  <si>
    <t>Praca inżynierska</t>
  </si>
  <si>
    <t>Psychologia</t>
  </si>
  <si>
    <t>Filozofia</t>
  </si>
  <si>
    <t>Socjologia</t>
  </si>
  <si>
    <t>Fakultet 1</t>
  </si>
  <si>
    <t>Fakultet 2</t>
  </si>
  <si>
    <t>Fakultet 3</t>
  </si>
  <si>
    <t>Fakultet 4</t>
  </si>
  <si>
    <t>Fakultet 5</t>
  </si>
  <si>
    <t>Fakultet 6</t>
  </si>
  <si>
    <t>Architektura oprogramowania</t>
  </si>
  <si>
    <t>Ochrona informacji i bezpieczeństwo systemów komputerowych</t>
  </si>
  <si>
    <t>Systemy przetwarzania danych</t>
  </si>
  <si>
    <t>Hurtownie danych</t>
  </si>
  <si>
    <t>Systemy Business Intelligence</t>
  </si>
  <si>
    <t>Programowanie komponentowe</t>
  </si>
  <si>
    <t>Programowanie w Internecie</t>
  </si>
  <si>
    <t>Systemy handlu elektronicznego</t>
  </si>
  <si>
    <t>Teoria algorytmów</t>
  </si>
  <si>
    <t>Podstawy teleinformatyki</t>
  </si>
  <si>
    <t>Systemy wbudowane</t>
  </si>
  <si>
    <t>Systemy rozproszone</t>
  </si>
  <si>
    <t>Usługi sieciowe</t>
  </si>
  <si>
    <t>Symulacja komputerowa</t>
  </si>
  <si>
    <t>Systemy mobilne i komunikacja bezprzewodowa</t>
  </si>
  <si>
    <t>Bezpieczeństwo systemów komputerowych</t>
  </si>
  <si>
    <t>Systemy multimedialne</t>
  </si>
  <si>
    <t>Podstawy fotografii cyfrowej</t>
  </si>
  <si>
    <t>Podstawy przetwarzania dźwięku</t>
  </si>
  <si>
    <t>Wizualizacja danych</t>
  </si>
  <si>
    <t>Aplikacje internetowe</t>
  </si>
  <si>
    <t>Cyfrowe przetwarzanie obrazu</t>
  </si>
  <si>
    <t>Animacja komputerowa</t>
  </si>
  <si>
    <t xml:space="preserve">Godzin </t>
  </si>
  <si>
    <t>ECTS_K</t>
  </si>
  <si>
    <t>Σ</t>
  </si>
  <si>
    <t>/O</t>
  </si>
  <si>
    <t>/F</t>
  </si>
  <si>
    <t>/HS</t>
  </si>
  <si>
    <t>/N</t>
  </si>
  <si>
    <t>SI</t>
  </si>
  <si>
    <t>SII</t>
  </si>
  <si>
    <t>SIII</t>
  </si>
  <si>
    <t>SIV</t>
  </si>
  <si>
    <t>SV</t>
  </si>
  <si>
    <t>SVI</t>
  </si>
  <si>
    <t>SVII</t>
  </si>
  <si>
    <t>SVIII</t>
  </si>
  <si>
    <t>SIX</t>
  </si>
  <si>
    <t>SX</t>
  </si>
  <si>
    <t>SXI</t>
  </si>
  <si>
    <t>Razem</t>
  </si>
  <si>
    <t>Niestacjonarne</t>
  </si>
  <si>
    <t>ZIM-IN-1Z-01Z-01</t>
  </si>
  <si>
    <t>ZIM-IN-1Z-01Z-02</t>
  </si>
  <si>
    <t>ZIM-IN-1Z-01Z-03</t>
  </si>
  <si>
    <t>ZIM-IN-1Z-01Z-04</t>
  </si>
  <si>
    <t>ZIM-IN-1Z-01Z-05</t>
  </si>
  <si>
    <t>ZIM-IN-1Z-01Z-06</t>
  </si>
  <si>
    <t>ZIM-IN-1Z-02L-08</t>
  </si>
  <si>
    <t>ZIM-IN-1Z-02L-09</t>
  </si>
  <si>
    <t>ZIM-IN-1Z-02L-10</t>
  </si>
  <si>
    <t>ZIM-IN-1Z-02L-11</t>
  </si>
  <si>
    <t>ZIM-IN-1Z-03Z-15</t>
  </si>
  <si>
    <t>ZIM-IN-1Z-03Z-16</t>
  </si>
  <si>
    <t>ZIM-IN-1Z-03Z-17</t>
  </si>
  <si>
    <t>ZIM-IN-1Z-03Z-18</t>
  </si>
  <si>
    <t>ZIM-IN-1Z-04L-21</t>
  </si>
  <si>
    <t>ZIM-IN-1Z-04L-22</t>
  </si>
  <si>
    <t>ZIM-IN-1Z-04L-23</t>
  </si>
  <si>
    <t>Przedmioty HS do wyboru 1</t>
  </si>
  <si>
    <t>ZIM-IN-1Z-04L-24</t>
  </si>
  <si>
    <t>ZIM-IN-1Z-04L-25</t>
  </si>
  <si>
    <t>ZIM-IN-1Z-04L-26</t>
  </si>
  <si>
    <t>ZIM-IN-1Z-05Z-28</t>
  </si>
  <si>
    <t>ZIM-IN-1Z-05Z-29</t>
  </si>
  <si>
    <t>ZIM-IN-1Z-05Z-30</t>
  </si>
  <si>
    <t>ZIM-IN-1Z-05Z-31</t>
  </si>
  <si>
    <t>ZIM-IN-1Z-05Z-32</t>
  </si>
  <si>
    <t>Przedmioty wg wybranej specjalizacji (patrz niżej)</t>
  </si>
  <si>
    <t>Techniki cyfrowe i podstawy systemow wbudowanych</t>
  </si>
  <si>
    <t>ZIM-IN-1Z-06L-35</t>
  </si>
  <si>
    <t>Przedmioty HS do wyboru 2</t>
  </si>
  <si>
    <t>ZIM-IN-1Z-06L-36</t>
  </si>
  <si>
    <t>ZIM-IN-1Z-06L-37</t>
  </si>
  <si>
    <t>ZIM-IN-1Z-07Z-40</t>
  </si>
  <si>
    <t>ZIM-IN-1Z-07Z-41</t>
  </si>
  <si>
    <t>ZIM-IN-1Z-07Z-42</t>
  </si>
  <si>
    <t>ZIM-IN-1Z-07Z-43</t>
  </si>
  <si>
    <t>ZIM-IN-1Z-07Z-44</t>
  </si>
  <si>
    <t>ZIM-IN-1Z-08L-46</t>
  </si>
  <si>
    <t>ZIM-IN-1Z-08L-47</t>
  </si>
  <si>
    <t>ZIM-IN-1Z-08L-48</t>
  </si>
  <si>
    <t>ZIM-IN-1Z-08L-49</t>
  </si>
  <si>
    <t>Prawo pracy</t>
  </si>
  <si>
    <t>Komunikacja międzykulturowa</t>
  </si>
  <si>
    <t>ZIM-IN-1Z-06L-37_1</t>
  </si>
  <si>
    <t>ZIM-IN-1Z-06L-37_2</t>
  </si>
  <si>
    <t>Specjalizacja: Inżynieria systemów informacyjnych</t>
  </si>
  <si>
    <t>Specjalizacja: Inżynieria systemów komputerowych</t>
  </si>
  <si>
    <t>Specjalizacja: Techniki multimedialne</t>
  </si>
  <si>
    <t>Rozumowanie algorytmiczne</t>
  </si>
  <si>
    <t>Przedmioty do wyboru (lista otwarta)</t>
  </si>
  <si>
    <t>Szkolenie biblioteczne</t>
  </si>
  <si>
    <t>Szkolenie BHP</t>
  </si>
  <si>
    <t>Specjalizacja: Cyberbezpieczeństwo</t>
  </si>
  <si>
    <t>Dynamiczna analiza oprogramowania</t>
  </si>
  <si>
    <t>Analiza statyczna oprogramowania</t>
  </si>
  <si>
    <t>Testy penetracyjne</t>
  </si>
  <si>
    <t>Regulacyjne, prawne i normalizacyjne aspekty bezpieczeństwa</t>
  </si>
  <si>
    <t>Audyt bezpieczeństwa</t>
  </si>
  <si>
    <t>Bezpieczeństwo sieci</t>
  </si>
  <si>
    <t>Bezpieczeństwo sprzętowe</t>
  </si>
  <si>
    <t xml:space="preserve"> Cyberterroryzm, wojny hybrydowe i międzynarodowe zagrożenia cyberbezpieczeństwa</t>
  </si>
  <si>
    <t>Specjalizacja: Technologie chmurowe</t>
  </si>
  <si>
    <t>Wirtualizacja i Konteneryzacja</t>
  </si>
  <si>
    <t>Usługi Devops (CKA)</t>
  </si>
  <si>
    <t>Uczenie maszynowe w chmurze</t>
  </si>
  <si>
    <t>Deep learning w chmurze</t>
  </si>
  <si>
    <t>Bezpieczeństwo usług chmurowych</t>
  </si>
  <si>
    <t>Programowanie w chmurze (CKAD)</t>
  </si>
  <si>
    <t>Metody Data Mining</t>
  </si>
  <si>
    <t>Komercjalizacja wiedzy w IT</t>
  </si>
  <si>
    <t>ZIM-IN-1Z-01Z-07</t>
  </si>
  <si>
    <t>ZIM-IN-1Z-02L-12</t>
  </si>
  <si>
    <t>ZIM-IN-1Z-02L-13</t>
  </si>
  <si>
    <t>ZIM-IN-1Z-02L-14</t>
  </si>
  <si>
    <t>ZIM-IN-1Z-03Z-19</t>
  </si>
  <si>
    <t>ZIM-IN-1Z-03Z-20</t>
  </si>
  <si>
    <t>ZIM-IN-1Z-04L-27</t>
  </si>
  <si>
    <t>ZIM-IN-1Z-05Z-33</t>
  </si>
  <si>
    <t>ZIM-IN-1Z-05Z-34</t>
  </si>
  <si>
    <t>ZIM-IN-1Z-06L-38</t>
  </si>
  <si>
    <t>ZIM-IN-1Z-06L-39</t>
  </si>
  <si>
    <t>ZIM-IN-1Z-07Z-45</t>
  </si>
  <si>
    <t>ZIM-IN-1Z-08L-50</t>
  </si>
  <si>
    <t>ZIM-IN-1Z-02L-14_1</t>
  </si>
  <si>
    <t>ZIM-IN-1Z-02L-14_2</t>
  </si>
  <si>
    <t>ZIM-IN-1Z-02L-14_3</t>
  </si>
  <si>
    <t>ZIM-IN-1Z-05Z-31_1</t>
  </si>
  <si>
    <t>ZIM-IN-1Z-05Z-31_2</t>
  </si>
  <si>
    <t>ZIM-IN-1Z-06L-38_1</t>
  </si>
  <si>
    <t>ZIM-IN-1Z-06L-38_2</t>
  </si>
  <si>
    <t>ZIM-IN-1Z-05Z-34_1</t>
  </si>
  <si>
    <t>ZIM-IN-1Z-05Z-34_2</t>
  </si>
  <si>
    <t>ZIM-IN-1Z-05Z-34_3</t>
  </si>
  <si>
    <t>ZIM-IN-1Z-05Z-34_4</t>
  </si>
  <si>
    <t>ZIM-IN-1Z-05Z-34_5</t>
  </si>
  <si>
    <t>ZIM-IN-1Z-05Z-34_6</t>
  </si>
  <si>
    <t>ZIM-IN-1Z-05Z-34_7</t>
  </si>
  <si>
    <t>ZIM-IN-1Z-05Z-34_8</t>
  </si>
  <si>
    <t>ZIM-IN-1Z-05Z-34_9</t>
  </si>
  <si>
    <t>ZIM-IN-1Z-05Z-34_10</t>
  </si>
  <si>
    <t>ZIM-IN-1Z-06L-39_1</t>
  </si>
  <si>
    <t>ZIM-IN-1Z-06L-39_2</t>
  </si>
  <si>
    <t>ZIM-IN-1Z-06L-39_3</t>
  </si>
  <si>
    <t>ZIM-IN-1Z-06L-39_4</t>
  </si>
  <si>
    <t>ZIM-IN-1Z-06L-39_5</t>
  </si>
  <si>
    <t>ZIM-IN-1Z-06L-39_6</t>
  </si>
  <si>
    <t>ZIM-IN-1Z-06L-39_7</t>
  </si>
  <si>
    <t>ZIM-IN-1Z-06L-39_8</t>
  </si>
  <si>
    <t>ZIM-IN-1Z-06L-39_9</t>
  </si>
  <si>
    <t>ZIM-IN-1Z-06L-39_10</t>
  </si>
  <si>
    <t>ZIM-IN-1Z-06L-39_11</t>
  </si>
  <si>
    <t>ZIM-IN-1Z-06L-39_12</t>
  </si>
  <si>
    <t>ZIM-IN-1Z-06L-39_13</t>
  </si>
  <si>
    <t>ZIM-IN-1Z-06L-39_14</t>
  </si>
  <si>
    <t>ZIM-IN-1Z-06L-39_15</t>
  </si>
  <si>
    <t>ZIM-IN-1Z-06L-39_16</t>
  </si>
  <si>
    <t>ZIM-IN-1Z-06L-39_17</t>
  </si>
  <si>
    <t>ZIM-IN-1Z-07Z-45_1</t>
  </si>
  <si>
    <t>ZIM-IN-1Z-07Z-45_2</t>
  </si>
  <si>
    <t>ZIM-IN-1Z-07Z-45_3</t>
  </si>
  <si>
    <t>ZIM-IN-1Z-07Z-45_4</t>
  </si>
  <si>
    <t>ZIM-IN-1Z-07Z-45_5</t>
  </si>
  <si>
    <t>ZIM-IN-1Z-07Z-45_6</t>
  </si>
  <si>
    <t>ZIM-IN-1Z-07Z-45_7</t>
  </si>
  <si>
    <t>ZIM-IN-1Z-07Z-45_8</t>
  </si>
  <si>
    <t>ZIM-IN-1Z-07Z-45_9</t>
  </si>
  <si>
    <t>ZIM-IN-1Z-07Z-45_10</t>
  </si>
  <si>
    <t>ZIM-IN-1Z-07Z-45_11</t>
  </si>
  <si>
    <t>ZIM-IN-1Z-07Z-45_12</t>
  </si>
  <si>
    <t>ZIM-IN-1Z-07Z-45_13</t>
  </si>
  <si>
    <t>ZIM-IN-1Z-07Z-45_14</t>
  </si>
  <si>
    <t>liczba</t>
  </si>
  <si>
    <r>
      <t>Status zajęć</t>
    </r>
    <r>
      <rPr>
        <b/>
        <sz val="8"/>
        <rFont val="Calibri"/>
        <family val="2"/>
        <scheme val="minor"/>
      </rPr>
      <t xml:space="preserve"> I</t>
    </r>
    <r>
      <rPr>
        <sz val="8"/>
        <rFont val="Calibri"/>
        <family val="2"/>
        <scheme val="minor"/>
      </rPr>
      <t xml:space="preserve">: zajęcia podstawowe - P, zajęcia kierunkowe - K, zajęcia humanistyczno-społeczne - HS; </t>
    </r>
  </si>
  <si>
    <r>
      <t xml:space="preserve">Status zajęć </t>
    </r>
    <r>
      <rPr>
        <b/>
        <sz val="8"/>
        <rFont val="Calibri"/>
        <family val="2"/>
        <scheme val="minor"/>
      </rPr>
      <t>II</t>
    </r>
    <r>
      <rPr>
        <sz val="8"/>
        <rFont val="Calibri"/>
        <family val="2"/>
        <scheme val="minor"/>
      </rPr>
      <t>: zajęcia obligatoryjne - O, zajęcia do wyboru - F</t>
    </r>
  </si>
  <si>
    <r>
      <t xml:space="preserve">Status zajęć </t>
    </r>
    <r>
      <rPr>
        <b/>
        <sz val="8"/>
        <rFont val="Calibri"/>
        <family val="2"/>
        <scheme val="minor"/>
      </rPr>
      <t>III</t>
    </r>
    <r>
      <rPr>
        <sz val="8"/>
        <rFont val="Calibri"/>
        <family val="2"/>
        <scheme val="minor"/>
      </rPr>
      <t>: zajęcia związane z dyscyplina naukową / profil ogólnoakademicki/-N; zajęcia o charakterze praktycznym/profil praktyczny/-U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</si>
</sst>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5]General"/>
  </numFmts>
  <fonts count="20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38"/>
    </font>
    <font>
      <b/>
      <sz val="9"/>
      <name val="Times New Roman"/>
      <family val="1"/>
      <charset val="238"/>
    </font>
    <font>
      <b/>
      <sz val="9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FA7D0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6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b/>
      <sz val="12"/>
      <name val="Calibri"/>
      <family val="2"/>
      <charset val="238"/>
    </font>
    <font>
      <sz val="8"/>
      <name val="Calibri"/>
      <family val="2"/>
      <charset val="238"/>
    </font>
    <font>
      <sz val="9"/>
      <name val="Times New Roman"/>
      <family val="1"/>
      <charset val="238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4" fillId="0" borderId="0" applyBorder="0" applyProtection="0"/>
    <xf numFmtId="0" fontId="5" fillId="0" borderId="17" applyNumberFormat="0" applyFill="0" applyAlignment="0" applyProtection="0"/>
    <xf numFmtId="0" fontId="6" fillId="3" borderId="0" applyNumberFormat="0" applyBorder="0" applyAlignment="0" applyProtection="0"/>
  </cellStyleXfs>
  <cellXfs count="137">
    <xf numFmtId="0" fontId="0" fillId="0" borderId="0" xfId="0"/>
    <xf numFmtId="1" fontId="1" fillId="0" borderId="13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9" fillId="0" borderId="9" xfId="0" applyFont="1" applyFill="1" applyBorder="1"/>
    <xf numFmtId="0" fontId="11" fillId="0" borderId="13" xfId="0" applyFont="1" applyFill="1" applyBorder="1" applyAlignment="1">
      <alignment horizontal="center"/>
    </xf>
    <xf numFmtId="0" fontId="11" fillId="0" borderId="13" xfId="0" applyFont="1" applyFill="1" applyBorder="1"/>
    <xf numFmtId="2" fontId="12" fillId="0" borderId="13" xfId="3" applyNumberFormat="1" applyFont="1" applyFill="1" applyBorder="1" applyAlignment="1" applyProtection="1">
      <alignment horizontal="left" vertical="center" wrapText="1"/>
    </xf>
    <xf numFmtId="0" fontId="13" fillId="0" borderId="1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2" fontId="12" fillId="0" borderId="3" xfId="3" applyNumberFormat="1" applyFont="1" applyFill="1" applyBorder="1" applyAlignment="1" applyProtection="1">
      <alignment horizontal="left" vertical="center" wrapText="1"/>
    </xf>
    <xf numFmtId="0" fontId="11" fillId="0" borderId="20" xfId="0" applyFont="1" applyFill="1" applyBorder="1" applyAlignment="1">
      <alignment horizontal="center"/>
    </xf>
    <xf numFmtId="0" fontId="11" fillId="0" borderId="20" xfId="0" applyFont="1" applyFill="1" applyBorder="1"/>
    <xf numFmtId="2" fontId="12" fillId="0" borderId="20" xfId="3" applyNumberFormat="1" applyFont="1" applyFill="1" applyBorder="1" applyAlignment="1" applyProtection="1">
      <alignment horizontal="left" vertical="center" wrapText="1"/>
    </xf>
    <xf numFmtId="0" fontId="11" fillId="0" borderId="10" xfId="0" applyFont="1" applyFill="1" applyBorder="1"/>
    <xf numFmtId="0" fontId="11" fillId="0" borderId="10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4" xfId="0" applyFont="1" applyFill="1" applyBorder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8" fillId="0" borderId="13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7" fillId="0" borderId="6" xfId="0" applyFont="1" applyFill="1" applyBorder="1"/>
    <xf numFmtId="0" fontId="7" fillId="0" borderId="2" xfId="0" applyFont="1" applyFill="1" applyBorder="1"/>
    <xf numFmtId="0" fontId="7" fillId="0" borderId="7" xfId="0" applyFont="1" applyFill="1" applyBorder="1"/>
    <xf numFmtId="0" fontId="7" fillId="0" borderId="16" xfId="0" applyFont="1" applyFill="1" applyBorder="1"/>
    <xf numFmtId="0" fontId="15" fillId="0" borderId="10" xfId="0" applyFont="1" applyFill="1" applyBorder="1" applyAlignment="1">
      <alignment horizontal="center" vertical="top"/>
    </xf>
    <xf numFmtId="0" fontId="13" fillId="0" borderId="13" xfId="0" applyFont="1" applyFill="1" applyBorder="1" applyAlignment="1">
      <alignment horizontal="center" vertical="top"/>
    </xf>
    <xf numFmtId="0" fontId="16" fillId="0" borderId="10" xfId="0" applyFont="1" applyFill="1" applyBorder="1" applyAlignment="1">
      <alignment horizontal="center" vertical="top"/>
    </xf>
    <xf numFmtId="0" fontId="13" fillId="0" borderId="9" xfId="0" applyFont="1" applyFill="1" applyBorder="1" applyAlignment="1">
      <alignment horizontal="center" vertical="top"/>
    </xf>
    <xf numFmtId="0" fontId="13" fillId="0" borderId="10" xfId="0" applyFont="1" applyFill="1" applyBorder="1" applyAlignment="1">
      <alignment horizontal="center" vertical="top"/>
    </xf>
    <xf numFmtId="0" fontId="7" fillId="0" borderId="11" xfId="0" applyFont="1" applyFill="1" applyBorder="1"/>
    <xf numFmtId="0" fontId="7" fillId="0" borderId="0" xfId="0" applyFont="1" applyFill="1" applyAlignment="1">
      <alignment horizontal="right"/>
    </xf>
    <xf numFmtId="0" fontId="13" fillId="0" borderId="13" xfId="0" applyFont="1" applyFill="1" applyBorder="1"/>
    <xf numFmtId="0" fontId="13" fillId="0" borderId="11" xfId="0" applyFont="1" applyFill="1" applyBorder="1"/>
    <xf numFmtId="0" fontId="7" fillId="0" borderId="13" xfId="0" applyFont="1" applyFill="1" applyBorder="1"/>
    <xf numFmtId="0" fontId="13" fillId="0" borderId="7" xfId="0" applyFont="1" applyFill="1" applyBorder="1"/>
    <xf numFmtId="1" fontId="13" fillId="0" borderId="13" xfId="0" applyNumberFormat="1" applyFont="1" applyFill="1" applyBorder="1"/>
    <xf numFmtId="10" fontId="7" fillId="0" borderId="0" xfId="0" applyNumberFormat="1" applyFont="1" applyFill="1"/>
    <xf numFmtId="0" fontId="9" fillId="0" borderId="13" xfId="0" applyFont="1" applyFill="1" applyBorder="1"/>
    <xf numFmtId="2" fontId="9" fillId="0" borderId="13" xfId="3" applyNumberFormat="1" applyFont="1" applyFill="1" applyBorder="1" applyAlignment="1" applyProtection="1">
      <alignment horizontal="left" vertical="center" wrapText="1"/>
    </xf>
    <xf numFmtId="0" fontId="9" fillId="0" borderId="13" xfId="3" applyFont="1" applyFill="1" applyBorder="1"/>
    <xf numFmtId="0" fontId="9" fillId="0" borderId="13" xfId="3" applyNumberFormat="1" applyFont="1" applyFill="1" applyBorder="1" applyAlignment="1" applyProtection="1">
      <alignment vertical="center" wrapText="1"/>
    </xf>
    <xf numFmtId="2" fontId="9" fillId="0" borderId="13" xfId="0" applyNumberFormat="1" applyFont="1" applyFill="1" applyBorder="1" applyAlignment="1" applyProtection="1">
      <alignment horizontal="left" vertical="center" wrapText="1"/>
    </xf>
    <xf numFmtId="0" fontId="9" fillId="0" borderId="13" xfId="0" applyNumberFormat="1" applyFont="1" applyFill="1" applyBorder="1" applyAlignment="1" applyProtection="1">
      <alignment vertical="center" wrapText="1"/>
    </xf>
    <xf numFmtId="0" fontId="11" fillId="0" borderId="13" xfId="2" applyFont="1" applyFill="1" applyBorder="1" applyAlignment="1">
      <alignment horizontal="center"/>
    </xf>
    <xf numFmtId="1" fontId="17" fillId="0" borderId="13" xfId="0" applyNumberFormat="1" applyFont="1" applyFill="1" applyBorder="1" applyAlignment="1" applyProtection="1">
      <alignment horizontal="center" vertical="center" wrapText="1"/>
    </xf>
    <xf numFmtId="1" fontId="11" fillId="0" borderId="13" xfId="2" applyNumberFormat="1" applyFont="1" applyFill="1" applyBorder="1" applyAlignment="1" applyProtection="1">
      <alignment horizontal="center" vertical="center" wrapText="1"/>
    </xf>
    <xf numFmtId="2" fontId="12" fillId="0" borderId="13" xfId="0" applyNumberFormat="1" applyFont="1" applyFill="1" applyBorder="1" applyAlignment="1" applyProtection="1">
      <alignment horizontal="left" vertical="center" wrapText="1"/>
    </xf>
    <xf numFmtId="2" fontId="8" fillId="0" borderId="13" xfId="0" applyNumberFormat="1" applyFont="1" applyFill="1" applyBorder="1" applyAlignment="1" applyProtection="1">
      <alignment horizontal="left" vertical="center" wrapText="1"/>
    </xf>
    <xf numFmtId="0" fontId="12" fillId="0" borderId="13" xfId="0" applyNumberFormat="1" applyFont="1" applyFill="1" applyBorder="1" applyAlignment="1" applyProtection="1">
      <alignment vertical="center" wrapText="1"/>
    </xf>
    <xf numFmtId="0" fontId="12" fillId="0" borderId="0" xfId="0" applyFont="1" applyFill="1"/>
    <xf numFmtId="2" fontId="8" fillId="0" borderId="14" xfId="0" applyNumberFormat="1" applyFont="1" applyFill="1" applyBorder="1" applyAlignment="1" applyProtection="1">
      <alignment vertical="center" wrapText="1"/>
    </xf>
    <xf numFmtId="2" fontId="8" fillId="0" borderId="14" xfId="0" applyNumberFormat="1" applyFont="1" applyFill="1" applyBorder="1" applyAlignment="1" applyProtection="1">
      <alignment horizontal="left" vertical="center" wrapText="1"/>
    </xf>
    <xf numFmtId="2" fontId="12" fillId="0" borderId="14" xfId="0" applyNumberFormat="1" applyFont="1" applyFill="1" applyBorder="1" applyAlignment="1" applyProtection="1">
      <alignment horizontal="left" vertical="center" wrapText="1"/>
    </xf>
    <xf numFmtId="0" fontId="11" fillId="0" borderId="21" xfId="0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0" fontId="11" fillId="0" borderId="23" xfId="2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1" fontId="17" fillId="0" borderId="14" xfId="0" applyNumberFormat="1" applyFont="1" applyFill="1" applyBorder="1" applyAlignment="1" applyProtection="1">
      <alignment horizontal="center" vertical="center" wrapText="1"/>
    </xf>
    <xf numFmtId="0" fontId="11" fillId="0" borderId="28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/>
    </xf>
    <xf numFmtId="0" fontId="11" fillId="0" borderId="26" xfId="0" applyFont="1" applyFill="1" applyBorder="1" applyAlignment="1">
      <alignment horizontal="center"/>
    </xf>
    <xf numFmtId="0" fontId="11" fillId="0" borderId="14" xfId="2" applyFont="1" applyFill="1" applyBorder="1" applyAlignment="1">
      <alignment horizontal="center"/>
    </xf>
    <xf numFmtId="0" fontId="11" fillId="0" borderId="26" xfId="2" applyFont="1" applyFill="1" applyBorder="1" applyAlignment="1">
      <alignment horizontal="center"/>
    </xf>
    <xf numFmtId="2" fontId="12" fillId="0" borderId="15" xfId="3" applyNumberFormat="1" applyFont="1" applyFill="1" applyBorder="1" applyAlignment="1" applyProtection="1">
      <alignment horizontal="left" vertical="center" wrapText="1"/>
    </xf>
    <xf numFmtId="0" fontId="11" fillId="0" borderId="29" xfId="0" applyFont="1" applyFill="1" applyBorder="1" applyAlignment="1">
      <alignment horizontal="center"/>
    </xf>
    <xf numFmtId="0" fontId="11" fillId="0" borderId="24" xfId="0" applyFont="1" applyFill="1" applyBorder="1" applyAlignment="1">
      <alignment horizontal="center"/>
    </xf>
    <xf numFmtId="0" fontId="11" fillId="0" borderId="15" xfId="0" applyFont="1" applyFill="1" applyBorder="1"/>
    <xf numFmtId="0" fontId="11" fillId="0" borderId="27" xfId="0" applyFont="1" applyFill="1" applyBorder="1" applyAlignment="1">
      <alignment horizontal="center"/>
    </xf>
    <xf numFmtId="0" fontId="11" fillId="0" borderId="8" xfId="0" applyFont="1" applyFill="1" applyBorder="1"/>
    <xf numFmtId="0" fontId="10" fillId="2" borderId="8" xfId="0" applyFont="1" applyFill="1" applyBorder="1" applyAlignment="1" applyProtection="1">
      <alignment horizontal="center" vertical="top"/>
      <protection locked="0"/>
    </xf>
    <xf numFmtId="0" fontId="10" fillId="2" borderId="3" xfId="0" applyFont="1" applyFill="1" applyBorder="1" applyAlignment="1" applyProtection="1">
      <alignment horizontal="center" vertical="top"/>
      <protection locked="0"/>
    </xf>
    <xf numFmtId="0" fontId="7" fillId="0" borderId="0" xfId="0" applyFont="1" applyFill="1" applyProtection="1"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Protection="1">
      <protection locked="0"/>
    </xf>
    <xf numFmtId="0" fontId="9" fillId="0" borderId="4" xfId="0" applyFont="1" applyFill="1" applyBorder="1" applyAlignment="1" applyProtection="1">
      <alignment horizontal="left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4" xfId="0" applyFont="1" applyFill="1" applyBorder="1" applyProtection="1">
      <protection locked="0"/>
    </xf>
    <xf numFmtId="0" fontId="9" fillId="0" borderId="5" xfId="0" applyFont="1" applyFill="1" applyBorder="1" applyProtection="1"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left"/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0" fontId="9" fillId="0" borderId="10" xfId="0" applyFont="1" applyFill="1" applyBorder="1" applyProtection="1">
      <protection locked="0"/>
    </xf>
    <xf numFmtId="0" fontId="9" fillId="0" borderId="4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8" fillId="0" borderId="0" xfId="0" applyFont="1" applyFill="1" applyBorder="1"/>
    <xf numFmtId="0" fontId="11" fillId="0" borderId="18" xfId="2" applyFont="1" applyFill="1" applyBorder="1" applyAlignment="1">
      <alignment horizontal="center"/>
    </xf>
    <xf numFmtId="1" fontId="17" fillId="0" borderId="20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Border="1"/>
    <xf numFmtId="0" fontId="12" fillId="0" borderId="0" xfId="0" applyFont="1" applyFill="1" applyBorder="1"/>
    <xf numFmtId="0" fontId="8" fillId="0" borderId="6" xfId="0" applyFont="1" applyFill="1" applyBorder="1"/>
    <xf numFmtId="0" fontId="11" fillId="0" borderId="13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8" fillId="0" borderId="14" xfId="2" applyFont="1" applyFill="1" applyBorder="1"/>
    <xf numFmtId="2" fontId="8" fillId="0" borderId="3" xfId="0" applyNumberFormat="1" applyFont="1" applyFill="1" applyBorder="1" applyAlignment="1" applyProtection="1">
      <alignment horizontal="left" vertical="center" wrapText="1"/>
    </xf>
    <xf numFmtId="1" fontId="1" fillId="0" borderId="13" xfId="0" applyNumberFormat="1" applyFont="1" applyFill="1" applyBorder="1" applyAlignment="1" applyProtection="1">
      <alignment vertical="center" wrapText="1"/>
    </xf>
    <xf numFmtId="0" fontId="11" fillId="0" borderId="0" xfId="0" applyFont="1" applyFill="1" applyBorder="1" applyAlignment="1">
      <alignment vertical="center"/>
    </xf>
    <xf numFmtId="0" fontId="18" fillId="0" borderId="6" xfId="0" applyFont="1" applyFill="1" applyBorder="1"/>
    <xf numFmtId="0" fontId="18" fillId="0" borderId="2" xfId="0" applyFont="1" applyFill="1" applyBorder="1"/>
    <xf numFmtId="0" fontId="18" fillId="0" borderId="7" xfId="0" applyFont="1" applyFill="1" applyBorder="1" applyAlignment="1">
      <alignment horizontal="center"/>
    </xf>
    <xf numFmtId="0" fontId="18" fillId="0" borderId="5" xfId="0" applyFont="1" applyFill="1" applyBorder="1"/>
    <xf numFmtId="0" fontId="18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8" fillId="0" borderId="1" xfId="0" applyFont="1" applyFill="1" applyBorder="1"/>
    <xf numFmtId="0" fontId="18" fillId="0" borderId="0" xfId="0" applyFont="1" applyFill="1" applyAlignment="1">
      <alignment horizontal="center"/>
    </xf>
    <xf numFmtId="0" fontId="18" fillId="0" borderId="0" xfId="0" applyFont="1" applyFill="1"/>
    <xf numFmtId="0" fontId="18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right"/>
    </xf>
    <xf numFmtId="0" fontId="18" fillId="0" borderId="0" xfId="0" applyFont="1" applyFill="1" applyAlignment="1">
      <alignment horizontal="left"/>
    </xf>
    <xf numFmtId="0" fontId="2" fillId="0" borderId="1" xfId="0" applyNumberFormat="1" applyFont="1" applyFill="1" applyBorder="1" applyAlignment="1" applyProtection="1">
      <alignment horizontal="left" vertical="center"/>
    </xf>
    <xf numFmtId="0" fontId="9" fillId="0" borderId="3" xfId="0" applyFont="1" applyFill="1" applyBorder="1" applyAlignment="1" applyProtection="1">
      <alignment horizontal="center" textRotation="180"/>
      <protection locked="0"/>
    </xf>
    <xf numFmtId="0" fontId="9" fillId="0" borderId="8" xfId="0" applyFont="1" applyFill="1" applyBorder="1" applyAlignment="1" applyProtection="1">
      <alignment horizontal="center" textRotation="180"/>
      <protection locked="0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vertical="center"/>
    </xf>
  </cellXfs>
  <cellStyles count="4">
    <cellStyle name="Dobry" xfId="3" builtinId="26"/>
    <cellStyle name="Excel Built-in Normal" xfId="1"/>
    <cellStyle name="Komórka połączona" xfId="2" builtinId="24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7"/>
  <sheetViews>
    <sheetView tabSelected="1" zoomScaleNormal="100" workbookViewId="0">
      <selection activeCell="Z4" sqref="Z4"/>
    </sheetView>
  </sheetViews>
  <sheetFormatPr defaultColWidth="9.17578125" defaultRowHeight="14.35" x14ac:dyDescent="0.5"/>
  <cols>
    <col min="1" max="2" width="4.52734375" style="5" customWidth="1"/>
    <col min="3" max="3" width="16.46875" style="6" customWidth="1"/>
    <col min="4" max="4" width="47.17578125" style="6" customWidth="1"/>
    <col min="5" max="5" width="6" style="5" bestFit="1" customWidth="1"/>
    <col min="6" max="6" width="1.87890625" style="5" bestFit="1" customWidth="1"/>
    <col min="7" max="7" width="4.8203125" style="5" bestFit="1" customWidth="1"/>
    <col min="8" max="8" width="5.05859375" style="6" bestFit="1" customWidth="1"/>
    <col min="9" max="11" width="3.46875" style="6" customWidth="1"/>
    <col min="12" max="12" width="5" style="6" bestFit="1" customWidth="1"/>
    <col min="13" max="13" width="3.46875" style="6" customWidth="1"/>
    <col min="14" max="14" width="6.29296875" style="6" bestFit="1" customWidth="1"/>
    <col min="15" max="22" width="3.52734375" style="5" customWidth="1"/>
    <col min="23" max="24" width="3.52734375" style="6" customWidth="1"/>
    <col min="25" max="16384" width="9.17578125" style="6"/>
  </cols>
  <sheetData>
    <row r="1" spans="1:22" x14ac:dyDescent="0.5">
      <c r="A1" s="123" t="s">
        <v>0</v>
      </c>
      <c r="B1" s="124"/>
      <c r="C1" s="125"/>
      <c r="D1" s="125" t="s">
        <v>1</v>
      </c>
      <c r="E1" s="126"/>
      <c r="F1" s="126"/>
      <c r="G1" s="126"/>
      <c r="H1" s="127"/>
      <c r="I1" s="127"/>
      <c r="J1" s="127"/>
      <c r="K1" s="127"/>
      <c r="L1" s="127"/>
      <c r="M1" s="127"/>
      <c r="N1" s="127"/>
      <c r="O1" s="126"/>
      <c r="P1" s="126"/>
      <c r="Q1" s="126"/>
      <c r="R1" s="126"/>
      <c r="S1" s="126"/>
      <c r="T1" s="126"/>
      <c r="U1" s="126"/>
      <c r="V1" s="126"/>
    </row>
    <row r="2" spans="1:22" x14ac:dyDescent="0.5">
      <c r="A2" s="128"/>
      <c r="B2" s="129"/>
      <c r="C2" s="130" t="s">
        <v>2</v>
      </c>
      <c r="D2" s="125" t="s">
        <v>3</v>
      </c>
      <c r="E2" s="126"/>
      <c r="F2" s="126"/>
      <c r="G2" s="126"/>
      <c r="H2" s="127"/>
      <c r="I2" s="127"/>
      <c r="J2" s="127"/>
      <c r="K2" s="127"/>
      <c r="L2" s="127"/>
      <c r="M2" s="127"/>
      <c r="N2" s="127"/>
      <c r="O2" s="126"/>
      <c r="P2" s="126"/>
      <c r="Q2" s="126"/>
      <c r="R2" s="126"/>
      <c r="S2" s="126"/>
      <c r="T2" s="126"/>
      <c r="U2" s="126"/>
      <c r="V2" s="126"/>
    </row>
    <row r="3" spans="1:22" x14ac:dyDescent="0.5">
      <c r="A3" s="128"/>
      <c r="B3" s="129"/>
      <c r="C3" s="130" t="s">
        <v>4</v>
      </c>
      <c r="D3" s="125" t="s">
        <v>129</v>
      </c>
      <c r="E3" s="126"/>
      <c r="F3" s="126"/>
      <c r="G3" s="126"/>
      <c r="H3" s="127"/>
      <c r="I3" s="127"/>
      <c r="J3" s="127"/>
      <c r="K3" s="127"/>
      <c r="L3" s="127"/>
      <c r="M3" s="127"/>
      <c r="N3" s="127"/>
      <c r="O3" s="126"/>
      <c r="P3" s="126"/>
      <c r="Q3" s="126"/>
      <c r="R3" s="126"/>
      <c r="S3" s="126"/>
      <c r="T3" s="126"/>
      <c r="U3" s="126"/>
      <c r="V3" s="126"/>
    </row>
    <row r="4" spans="1:22" x14ac:dyDescent="0.5">
      <c r="A4" s="128"/>
      <c r="B4" s="129"/>
      <c r="C4" s="130" t="s">
        <v>5</v>
      </c>
      <c r="D4" s="125" t="s">
        <v>6</v>
      </c>
      <c r="E4" s="126"/>
      <c r="F4" s="126"/>
      <c r="G4" s="126"/>
      <c r="H4" s="127"/>
      <c r="I4" s="127"/>
      <c r="J4" s="127"/>
      <c r="K4" s="127"/>
      <c r="L4" s="127"/>
      <c r="M4" s="127"/>
      <c r="N4" s="127"/>
      <c r="O4" s="126"/>
      <c r="P4" s="126"/>
      <c r="Q4" s="126"/>
      <c r="R4" s="126"/>
      <c r="S4" s="126"/>
      <c r="T4" s="126"/>
      <c r="U4" s="126"/>
      <c r="V4" s="126"/>
    </row>
    <row r="5" spans="1:22" x14ac:dyDescent="0.5">
      <c r="A5" s="131" t="s">
        <v>7</v>
      </c>
      <c r="B5" s="126"/>
      <c r="C5" s="127"/>
      <c r="D5" s="127"/>
      <c r="E5" s="126"/>
      <c r="F5" s="126"/>
      <c r="G5" s="126"/>
      <c r="H5" s="127"/>
      <c r="I5" s="127"/>
      <c r="J5" s="127"/>
      <c r="K5" s="127"/>
      <c r="L5" s="127"/>
      <c r="M5" s="127"/>
      <c r="N5" s="127"/>
      <c r="O5" s="126"/>
      <c r="P5" s="126"/>
      <c r="Q5" s="126"/>
      <c r="R5" s="126"/>
      <c r="S5" s="126"/>
      <c r="T5" s="126"/>
      <c r="U5" s="126"/>
      <c r="V5" s="126"/>
    </row>
    <row r="6" spans="1:22" x14ac:dyDescent="0.5">
      <c r="A6" s="131" t="s">
        <v>262</v>
      </c>
      <c r="B6" s="131"/>
      <c r="C6" s="127"/>
      <c r="D6" s="127"/>
      <c r="E6" s="126"/>
      <c r="F6" s="126"/>
      <c r="G6" s="126"/>
      <c r="H6" s="127"/>
      <c r="I6" s="127"/>
      <c r="J6" s="127"/>
      <c r="K6" s="127"/>
      <c r="L6" s="127"/>
      <c r="M6" s="127"/>
      <c r="N6" s="127"/>
      <c r="O6" s="126"/>
      <c r="P6" s="126"/>
      <c r="Q6" s="126"/>
      <c r="R6" s="126"/>
      <c r="S6" s="126"/>
      <c r="T6" s="126"/>
      <c r="U6" s="126"/>
      <c r="V6" s="126"/>
    </row>
    <row r="7" spans="1:22" x14ac:dyDescent="0.5">
      <c r="A7" s="131" t="s">
        <v>263</v>
      </c>
      <c r="B7" s="131"/>
      <c r="C7" s="127"/>
      <c r="D7" s="127"/>
      <c r="E7" s="126"/>
      <c r="F7" s="126"/>
      <c r="G7" s="126"/>
      <c r="H7" s="127"/>
      <c r="I7" s="127"/>
      <c r="J7" s="127"/>
      <c r="K7" s="127"/>
      <c r="L7" s="127"/>
      <c r="M7" s="127"/>
      <c r="N7" s="127"/>
      <c r="O7" s="126"/>
      <c r="P7" s="126"/>
      <c r="Q7" s="126"/>
      <c r="R7" s="126"/>
      <c r="S7" s="126"/>
      <c r="T7" s="126"/>
      <c r="U7" s="126"/>
      <c r="V7" s="126"/>
    </row>
    <row r="8" spans="1:22" x14ac:dyDescent="0.5">
      <c r="A8" s="131" t="s">
        <v>264</v>
      </c>
      <c r="B8" s="131"/>
      <c r="C8" s="127"/>
      <c r="D8" s="127"/>
      <c r="E8" s="126"/>
      <c r="F8" s="126"/>
      <c r="G8" s="126"/>
      <c r="H8" s="127"/>
      <c r="I8" s="127"/>
      <c r="J8" s="127"/>
      <c r="K8" s="127"/>
      <c r="L8" s="127"/>
      <c r="M8" s="127"/>
      <c r="N8" s="127"/>
      <c r="O8" s="126"/>
      <c r="P8" s="126"/>
      <c r="Q8" s="126"/>
      <c r="R8" s="126"/>
      <c r="S8" s="126"/>
      <c r="T8" s="126"/>
      <c r="U8" s="126"/>
      <c r="V8" s="126"/>
    </row>
    <row r="9" spans="1:22" x14ac:dyDescent="0.5">
      <c r="A9" s="127" t="s">
        <v>8</v>
      </c>
      <c r="B9" s="127"/>
      <c r="C9" s="127"/>
      <c r="D9" s="127"/>
      <c r="E9" s="126"/>
      <c r="F9" s="126"/>
      <c r="G9" s="126"/>
      <c r="H9" s="127"/>
      <c r="I9" s="127"/>
      <c r="J9" s="127"/>
      <c r="K9" s="127"/>
      <c r="L9" s="127"/>
      <c r="M9" s="127"/>
      <c r="N9" s="127"/>
      <c r="O9" s="126"/>
      <c r="P9" s="126"/>
      <c r="Q9" s="126"/>
      <c r="R9" s="126"/>
      <c r="S9" s="126"/>
      <c r="T9" s="126"/>
      <c r="U9" s="126"/>
      <c r="V9" s="126"/>
    </row>
    <row r="10" spans="1:22" x14ac:dyDescent="0.5">
      <c r="A10" s="131" t="s">
        <v>9</v>
      </c>
      <c r="B10" s="127"/>
      <c r="C10" s="127"/>
      <c r="D10" s="127"/>
      <c r="E10" s="126"/>
      <c r="F10" s="126"/>
      <c r="G10" s="126"/>
      <c r="H10" s="127"/>
      <c r="I10" s="127"/>
      <c r="J10" s="127"/>
      <c r="K10" s="127"/>
      <c r="L10" s="127"/>
      <c r="M10" s="127"/>
      <c r="N10" s="127"/>
      <c r="O10" s="126"/>
      <c r="P10" s="126"/>
      <c r="Q10" s="126"/>
      <c r="R10" s="126"/>
      <c r="S10" s="126"/>
      <c r="T10" s="126"/>
      <c r="U10" s="126"/>
      <c r="V10" s="126"/>
    </row>
    <row r="11" spans="1:22" x14ac:dyDescent="0.5">
      <c r="A11" s="131" t="s">
        <v>10</v>
      </c>
      <c r="B11" s="127"/>
      <c r="C11" s="127"/>
      <c r="D11" s="127"/>
      <c r="E11" s="126"/>
      <c r="F11" s="126"/>
      <c r="G11" s="126"/>
      <c r="H11" s="127"/>
      <c r="I11" s="127"/>
      <c r="J11" s="127"/>
      <c r="K11" s="127"/>
      <c r="L11" s="127"/>
      <c r="M11" s="127"/>
      <c r="N11" s="127"/>
      <c r="O11" s="126"/>
      <c r="P11" s="126"/>
      <c r="Q11" s="126"/>
      <c r="R11" s="126"/>
      <c r="S11" s="126"/>
      <c r="T11" s="126"/>
      <c r="U11" s="126"/>
      <c r="V11" s="126"/>
    </row>
    <row r="13" spans="1:22" s="86" customFormat="1" x14ac:dyDescent="0.5">
      <c r="A13" s="87" t="s">
        <v>11</v>
      </c>
      <c r="B13" s="87" t="s">
        <v>12</v>
      </c>
      <c r="C13" s="88" t="s">
        <v>13</v>
      </c>
      <c r="D13" s="88" t="s">
        <v>14</v>
      </c>
      <c r="E13" s="89" t="s">
        <v>15</v>
      </c>
      <c r="F13" s="90"/>
      <c r="G13" s="90"/>
      <c r="H13" s="91" t="s">
        <v>261</v>
      </c>
      <c r="I13" s="92"/>
      <c r="J13" s="92"/>
      <c r="K13" s="92"/>
      <c r="L13" s="92"/>
      <c r="M13" s="92"/>
      <c r="N13" s="91" t="s">
        <v>16</v>
      </c>
      <c r="O13" s="94" t="s">
        <v>17</v>
      </c>
      <c r="P13" s="93"/>
      <c r="Q13" s="93"/>
      <c r="R13" s="133" t="s">
        <v>18</v>
      </c>
      <c r="S13" s="133" t="s">
        <v>19</v>
      </c>
    </row>
    <row r="14" spans="1:22" s="86" customFormat="1" x14ac:dyDescent="0.5">
      <c r="A14" s="95"/>
      <c r="B14" s="95"/>
      <c r="C14" s="96"/>
      <c r="D14" s="96"/>
      <c r="E14" s="97" t="s">
        <v>20</v>
      </c>
      <c r="F14" s="98"/>
      <c r="G14" s="98"/>
      <c r="H14" s="99"/>
      <c r="I14" s="100"/>
      <c r="J14" s="100"/>
      <c r="K14" s="100"/>
      <c r="L14" s="100"/>
      <c r="M14" s="100"/>
      <c r="N14" s="101" t="s">
        <v>21</v>
      </c>
      <c r="O14" s="87" t="s">
        <v>22</v>
      </c>
      <c r="P14" s="87" t="s">
        <v>23</v>
      </c>
      <c r="Q14" s="102" t="s">
        <v>24</v>
      </c>
      <c r="R14" s="134"/>
      <c r="S14" s="134"/>
    </row>
    <row r="15" spans="1:22" s="86" customFormat="1" x14ac:dyDescent="0.5">
      <c r="A15" s="103"/>
      <c r="B15" s="103"/>
      <c r="C15" s="101"/>
      <c r="D15" s="101"/>
      <c r="E15" s="87" t="s">
        <v>25</v>
      </c>
      <c r="F15" s="87" t="s">
        <v>26</v>
      </c>
      <c r="G15" s="87" t="s">
        <v>27</v>
      </c>
      <c r="H15" s="87" t="s">
        <v>28</v>
      </c>
      <c r="I15" s="87" t="s">
        <v>29</v>
      </c>
      <c r="J15" s="87" t="s">
        <v>30</v>
      </c>
      <c r="K15" s="87" t="s">
        <v>31</v>
      </c>
      <c r="L15" s="87" t="s">
        <v>32</v>
      </c>
      <c r="M15" s="87" t="s">
        <v>33</v>
      </c>
      <c r="N15" s="87"/>
      <c r="O15" s="95"/>
      <c r="P15" s="95"/>
      <c r="Q15" s="104"/>
      <c r="R15" s="134"/>
      <c r="S15" s="134"/>
    </row>
    <row r="16" spans="1:22" s="86" customFormat="1" ht="10.5" customHeight="1" thickBot="1" x14ac:dyDescent="0.55000000000000004">
      <c r="A16" s="84">
        <v>1</v>
      </c>
      <c r="B16" s="84">
        <v>2</v>
      </c>
      <c r="C16" s="84">
        <v>3</v>
      </c>
      <c r="D16" s="84">
        <v>4</v>
      </c>
      <c r="E16" s="85">
        <v>5</v>
      </c>
      <c r="F16" s="85">
        <v>6</v>
      </c>
      <c r="G16" s="85">
        <v>7</v>
      </c>
      <c r="H16" s="85">
        <v>8</v>
      </c>
      <c r="I16" s="85">
        <v>9</v>
      </c>
      <c r="J16" s="85">
        <v>10</v>
      </c>
      <c r="K16" s="85"/>
      <c r="L16" s="85">
        <v>11</v>
      </c>
      <c r="M16" s="85">
        <v>12</v>
      </c>
      <c r="N16" s="85">
        <v>13</v>
      </c>
      <c r="O16" s="85">
        <v>36</v>
      </c>
      <c r="P16" s="85">
        <v>37</v>
      </c>
      <c r="Q16" s="85">
        <v>38</v>
      </c>
      <c r="R16" s="85">
        <v>39</v>
      </c>
      <c r="S16" s="85">
        <v>40</v>
      </c>
    </row>
    <row r="17" spans="1:22" x14ac:dyDescent="0.5">
      <c r="A17" s="72">
        <v>1</v>
      </c>
      <c r="B17" s="14">
        <v>1</v>
      </c>
      <c r="C17" s="15" t="s">
        <v>130</v>
      </c>
      <c r="D17" s="16" t="s">
        <v>34</v>
      </c>
      <c r="E17" s="14" t="s">
        <v>35</v>
      </c>
      <c r="F17" s="14" t="s">
        <v>36</v>
      </c>
      <c r="G17" s="14" t="s">
        <v>37</v>
      </c>
      <c r="H17" s="14">
        <v>18</v>
      </c>
      <c r="I17" s="14"/>
      <c r="J17" s="14">
        <v>18</v>
      </c>
      <c r="K17" s="14"/>
      <c r="L17" s="14"/>
      <c r="M17" s="14"/>
      <c r="N17" s="14">
        <f>SUM(H17:M17)</f>
        <v>36</v>
      </c>
      <c r="O17" s="14" t="s">
        <v>22</v>
      </c>
      <c r="P17" s="14"/>
      <c r="Q17" s="14"/>
      <c r="R17" s="14">
        <v>6</v>
      </c>
      <c r="S17" s="14">
        <v>3</v>
      </c>
      <c r="T17" s="6"/>
      <c r="U17" s="6"/>
      <c r="V17" s="6"/>
    </row>
    <row r="18" spans="1:22" x14ac:dyDescent="0.5">
      <c r="A18" s="73">
        <v>2</v>
      </c>
      <c r="B18" s="8">
        <v>1</v>
      </c>
      <c r="C18" s="9" t="s">
        <v>131</v>
      </c>
      <c r="D18" s="10" t="s">
        <v>38</v>
      </c>
      <c r="E18" s="8" t="s">
        <v>35</v>
      </c>
      <c r="F18" s="8" t="s">
        <v>36</v>
      </c>
      <c r="G18" s="8" t="s">
        <v>37</v>
      </c>
      <c r="H18" s="8">
        <v>18</v>
      </c>
      <c r="I18" s="8">
        <v>18</v>
      </c>
      <c r="J18" s="8"/>
      <c r="K18" s="8"/>
      <c r="L18" s="8"/>
      <c r="M18" s="8"/>
      <c r="N18" s="8">
        <f t="shared" ref="N18:N45" si="0">SUM(H18:M18)</f>
        <v>36</v>
      </c>
      <c r="O18" s="8" t="s">
        <v>22</v>
      </c>
      <c r="P18" s="8"/>
      <c r="Q18" s="8"/>
      <c r="R18" s="8">
        <v>5</v>
      </c>
      <c r="S18" s="8">
        <v>2.5</v>
      </c>
      <c r="T18" s="6"/>
      <c r="U18" s="6"/>
      <c r="V18" s="6"/>
    </row>
    <row r="19" spans="1:22" x14ac:dyDescent="0.5">
      <c r="A19" s="73">
        <v>3</v>
      </c>
      <c r="B19" s="8">
        <v>1</v>
      </c>
      <c r="C19" s="9" t="s">
        <v>132</v>
      </c>
      <c r="D19" s="10" t="s">
        <v>39</v>
      </c>
      <c r="E19" s="8" t="s">
        <v>35</v>
      </c>
      <c r="F19" s="8" t="s">
        <v>36</v>
      </c>
      <c r="G19" s="8" t="s">
        <v>37</v>
      </c>
      <c r="H19" s="8">
        <v>18</v>
      </c>
      <c r="I19" s="8">
        <v>18</v>
      </c>
      <c r="J19" s="8"/>
      <c r="K19" s="8"/>
      <c r="L19" s="8"/>
      <c r="M19" s="8"/>
      <c r="N19" s="8"/>
      <c r="O19" s="8" t="s">
        <v>22</v>
      </c>
      <c r="P19" s="8"/>
      <c r="Q19" s="8"/>
      <c r="R19" s="8">
        <v>6</v>
      </c>
      <c r="S19" s="8">
        <v>3</v>
      </c>
      <c r="T19" s="6"/>
      <c r="U19" s="6"/>
      <c r="V19" s="6"/>
    </row>
    <row r="20" spans="1:22" x14ac:dyDescent="0.5">
      <c r="A20" s="73">
        <v>4</v>
      </c>
      <c r="B20" s="8">
        <v>1</v>
      </c>
      <c r="C20" s="9" t="s">
        <v>133</v>
      </c>
      <c r="D20" s="10" t="s">
        <v>40</v>
      </c>
      <c r="E20" s="8" t="s">
        <v>35</v>
      </c>
      <c r="F20" s="8" t="s">
        <v>36</v>
      </c>
      <c r="G20" s="8" t="s">
        <v>37</v>
      </c>
      <c r="H20" s="8">
        <v>18</v>
      </c>
      <c r="I20" s="8">
        <v>18</v>
      </c>
      <c r="J20" s="8"/>
      <c r="K20" s="8"/>
      <c r="L20" s="8"/>
      <c r="M20" s="8"/>
      <c r="N20" s="8">
        <f t="shared" si="0"/>
        <v>36</v>
      </c>
      <c r="O20" s="8" t="s">
        <v>22</v>
      </c>
      <c r="P20" s="8"/>
      <c r="Q20" s="8"/>
      <c r="R20" s="8">
        <v>5</v>
      </c>
      <c r="S20" s="8">
        <v>2.5</v>
      </c>
      <c r="T20" s="6"/>
      <c r="U20" s="6"/>
      <c r="V20" s="6"/>
    </row>
    <row r="21" spans="1:22" x14ac:dyDescent="0.5">
      <c r="A21" s="73">
        <v>5</v>
      </c>
      <c r="B21" s="8">
        <v>1</v>
      </c>
      <c r="C21" s="9" t="s">
        <v>134</v>
      </c>
      <c r="D21" s="10" t="s">
        <v>41</v>
      </c>
      <c r="E21" s="8" t="s">
        <v>35</v>
      </c>
      <c r="F21" s="8" t="s">
        <v>36</v>
      </c>
      <c r="G21" s="8" t="s">
        <v>37</v>
      </c>
      <c r="H21" s="8">
        <v>18</v>
      </c>
      <c r="I21" s="8">
        <v>18</v>
      </c>
      <c r="J21" s="8"/>
      <c r="K21" s="8"/>
      <c r="L21" s="8"/>
      <c r="M21" s="8"/>
      <c r="N21" s="8">
        <f t="shared" si="0"/>
        <v>36</v>
      </c>
      <c r="O21" s="8" t="s">
        <v>22</v>
      </c>
      <c r="P21" s="8"/>
      <c r="Q21" s="8"/>
      <c r="R21" s="8">
        <v>5</v>
      </c>
      <c r="S21" s="8">
        <v>2.5</v>
      </c>
      <c r="T21" s="6"/>
      <c r="U21" s="6"/>
      <c r="V21" s="6"/>
    </row>
    <row r="22" spans="1:22" x14ac:dyDescent="0.5">
      <c r="A22" s="73">
        <v>6</v>
      </c>
      <c r="B22" s="8">
        <v>1</v>
      </c>
      <c r="C22" s="9" t="s">
        <v>135</v>
      </c>
      <c r="D22" s="10" t="s">
        <v>178</v>
      </c>
      <c r="E22" s="56" t="s">
        <v>35</v>
      </c>
      <c r="F22" s="56" t="s">
        <v>36</v>
      </c>
      <c r="G22" s="56"/>
      <c r="H22" s="56">
        <v>18</v>
      </c>
      <c r="I22" s="56"/>
      <c r="J22" s="56"/>
      <c r="K22" s="56"/>
      <c r="L22" s="56"/>
      <c r="M22" s="56"/>
      <c r="N22" s="56">
        <f>SUM(H22:M22)</f>
        <v>18</v>
      </c>
      <c r="O22" s="56"/>
      <c r="P22" s="56" t="s">
        <v>23</v>
      </c>
      <c r="Q22" s="56"/>
      <c r="R22" s="56">
        <v>2</v>
      </c>
      <c r="S22" s="68">
        <v>1</v>
      </c>
      <c r="T22" s="6"/>
      <c r="U22" s="6"/>
      <c r="V22" s="6"/>
    </row>
    <row r="23" spans="1:22" x14ac:dyDescent="0.5">
      <c r="A23" s="73">
        <v>7</v>
      </c>
      <c r="B23" s="8">
        <v>1</v>
      </c>
      <c r="C23" s="9" t="s">
        <v>200</v>
      </c>
      <c r="D23" s="10" t="s">
        <v>42</v>
      </c>
      <c r="E23" s="8" t="s">
        <v>35</v>
      </c>
      <c r="F23" s="8" t="s">
        <v>36</v>
      </c>
      <c r="G23" s="8"/>
      <c r="H23" s="8">
        <v>9</v>
      </c>
      <c r="I23" s="8"/>
      <c r="J23" s="8"/>
      <c r="K23" s="8"/>
      <c r="L23" s="8"/>
      <c r="M23" s="8"/>
      <c r="N23" s="8">
        <f t="shared" si="0"/>
        <v>9</v>
      </c>
      <c r="O23" s="8"/>
      <c r="P23" s="8" t="s">
        <v>23</v>
      </c>
      <c r="Q23" s="8"/>
      <c r="R23" s="8">
        <v>1</v>
      </c>
      <c r="S23" s="67">
        <v>0.5</v>
      </c>
      <c r="T23" s="6"/>
      <c r="U23" s="6"/>
      <c r="V23" s="6"/>
    </row>
    <row r="24" spans="1:22" x14ac:dyDescent="0.5">
      <c r="A24" s="73"/>
      <c r="B24" s="8">
        <v>1</v>
      </c>
      <c r="C24" s="9"/>
      <c r="D24" s="59" t="s">
        <v>180</v>
      </c>
      <c r="E24" s="8"/>
      <c r="F24" s="8" t="s">
        <v>36</v>
      </c>
      <c r="G24" s="8"/>
      <c r="H24" s="8"/>
      <c r="I24" s="8"/>
      <c r="J24" s="8"/>
      <c r="K24" s="8"/>
      <c r="L24" s="8"/>
      <c r="M24" s="8"/>
      <c r="N24" s="8"/>
      <c r="O24" s="8"/>
      <c r="P24" s="8" t="s">
        <v>24</v>
      </c>
      <c r="Q24" s="8"/>
      <c r="R24" s="8"/>
      <c r="S24" s="67"/>
      <c r="T24" s="6"/>
      <c r="U24" s="6"/>
      <c r="V24" s="6"/>
    </row>
    <row r="25" spans="1:22" ht="14.7" thickBot="1" x14ac:dyDescent="0.55000000000000004">
      <c r="A25" s="74"/>
      <c r="B25" s="21">
        <v>1</v>
      </c>
      <c r="C25" s="22"/>
      <c r="D25" s="65" t="s">
        <v>181</v>
      </c>
      <c r="E25" s="21"/>
      <c r="F25" s="21" t="s">
        <v>36</v>
      </c>
      <c r="G25" s="21"/>
      <c r="H25" s="21"/>
      <c r="I25" s="21"/>
      <c r="J25" s="21"/>
      <c r="K25" s="21"/>
      <c r="L25" s="21"/>
      <c r="M25" s="21"/>
      <c r="N25" s="21"/>
      <c r="O25" s="21"/>
      <c r="P25" s="21" t="s">
        <v>24</v>
      </c>
      <c r="Q25" s="21"/>
      <c r="R25" s="21"/>
      <c r="S25" s="75"/>
      <c r="T25" s="6"/>
      <c r="U25" s="6"/>
      <c r="V25" s="6"/>
    </row>
    <row r="26" spans="1:22" x14ac:dyDescent="0.5">
      <c r="A26" s="72">
        <v>8</v>
      </c>
      <c r="B26" s="14">
        <v>2</v>
      </c>
      <c r="C26" s="15" t="s">
        <v>136</v>
      </c>
      <c r="D26" s="16" t="s">
        <v>43</v>
      </c>
      <c r="E26" s="14" t="s">
        <v>35</v>
      </c>
      <c r="F26" s="14" t="s">
        <v>36</v>
      </c>
      <c r="G26" s="14" t="s">
        <v>37</v>
      </c>
      <c r="H26" s="14">
        <v>18</v>
      </c>
      <c r="I26" s="14"/>
      <c r="J26" s="14">
        <v>18</v>
      </c>
      <c r="K26" s="14">
        <v>9</v>
      </c>
      <c r="L26" s="14"/>
      <c r="M26" s="14"/>
      <c r="N26" s="14">
        <f t="shared" si="0"/>
        <v>45</v>
      </c>
      <c r="O26" s="14" t="s">
        <v>22</v>
      </c>
      <c r="P26" s="14"/>
      <c r="Q26" s="14"/>
      <c r="R26" s="14">
        <v>6</v>
      </c>
      <c r="S26" s="14">
        <v>3</v>
      </c>
      <c r="T26" s="6"/>
      <c r="U26" s="6"/>
      <c r="V26" s="6"/>
    </row>
    <row r="27" spans="1:22" x14ac:dyDescent="0.5">
      <c r="A27" s="73">
        <v>9</v>
      </c>
      <c r="B27" s="8">
        <v>2</v>
      </c>
      <c r="C27" s="9" t="s">
        <v>137</v>
      </c>
      <c r="D27" s="10" t="s">
        <v>44</v>
      </c>
      <c r="E27" s="8" t="s">
        <v>35</v>
      </c>
      <c r="F27" s="8" t="s">
        <v>36</v>
      </c>
      <c r="G27" s="8" t="s">
        <v>37</v>
      </c>
      <c r="H27" s="8">
        <v>18</v>
      </c>
      <c r="I27" s="8">
        <v>18</v>
      </c>
      <c r="J27" s="8"/>
      <c r="K27" s="8"/>
      <c r="L27" s="8"/>
      <c r="M27" s="8"/>
      <c r="N27" s="8">
        <f t="shared" si="0"/>
        <v>36</v>
      </c>
      <c r="O27" s="8" t="s">
        <v>22</v>
      </c>
      <c r="P27" s="8"/>
      <c r="Q27" s="8"/>
      <c r="R27" s="56">
        <v>5</v>
      </c>
      <c r="S27" s="67">
        <v>2</v>
      </c>
      <c r="T27" s="6"/>
      <c r="U27" s="6"/>
      <c r="V27" s="6"/>
    </row>
    <row r="28" spans="1:22" x14ac:dyDescent="0.5">
      <c r="A28" s="73">
        <v>10</v>
      </c>
      <c r="B28" s="8">
        <v>2</v>
      </c>
      <c r="C28" s="9" t="s">
        <v>138</v>
      </c>
      <c r="D28" s="10" t="s">
        <v>45</v>
      </c>
      <c r="E28" s="56" t="s">
        <v>35</v>
      </c>
      <c r="F28" s="56" t="s">
        <v>36</v>
      </c>
      <c r="G28" s="56" t="s">
        <v>37</v>
      </c>
      <c r="H28" s="56">
        <v>18</v>
      </c>
      <c r="I28" s="56">
        <v>18</v>
      </c>
      <c r="J28" s="56"/>
      <c r="K28" s="56"/>
      <c r="L28" s="56"/>
      <c r="M28" s="56"/>
      <c r="N28" s="56">
        <f>SUM(H28:M28)</f>
        <v>36</v>
      </c>
      <c r="O28" s="56" t="s">
        <v>22</v>
      </c>
      <c r="P28" s="56"/>
      <c r="Q28" s="56"/>
      <c r="R28" s="8">
        <v>5</v>
      </c>
      <c r="S28" s="8">
        <v>2</v>
      </c>
      <c r="T28" s="6"/>
      <c r="U28" s="6"/>
      <c r="V28" s="6"/>
    </row>
    <row r="29" spans="1:22" x14ac:dyDescent="0.5">
      <c r="A29" s="73">
        <v>11</v>
      </c>
      <c r="B29" s="8">
        <v>2</v>
      </c>
      <c r="C29" s="9" t="s">
        <v>139</v>
      </c>
      <c r="D29" s="10" t="s">
        <v>46</v>
      </c>
      <c r="E29" s="8" t="s">
        <v>35</v>
      </c>
      <c r="F29" s="8" t="s">
        <v>36</v>
      </c>
      <c r="G29" s="8" t="s">
        <v>37</v>
      </c>
      <c r="H29" s="8">
        <v>18</v>
      </c>
      <c r="I29" s="8">
        <v>18</v>
      </c>
      <c r="J29" s="8"/>
      <c r="K29" s="8"/>
      <c r="L29" s="8"/>
      <c r="M29" s="8"/>
      <c r="N29" s="8">
        <f t="shared" si="0"/>
        <v>36</v>
      </c>
      <c r="O29" s="8" t="s">
        <v>22</v>
      </c>
      <c r="P29" s="8"/>
      <c r="Q29" s="8"/>
      <c r="R29" s="8">
        <v>5</v>
      </c>
      <c r="S29" s="8">
        <v>2</v>
      </c>
      <c r="T29" s="6"/>
      <c r="U29" s="6"/>
      <c r="V29" s="6"/>
    </row>
    <row r="30" spans="1:22" x14ac:dyDescent="0.5">
      <c r="A30" s="73">
        <v>12</v>
      </c>
      <c r="B30" s="8">
        <v>2</v>
      </c>
      <c r="C30" s="9" t="s">
        <v>201</v>
      </c>
      <c r="D30" s="10" t="s">
        <v>47</v>
      </c>
      <c r="E30" s="8" t="s">
        <v>35</v>
      </c>
      <c r="F30" s="8" t="s">
        <v>36</v>
      </c>
      <c r="G30" s="8" t="s">
        <v>37</v>
      </c>
      <c r="H30" s="8">
        <v>18</v>
      </c>
      <c r="I30" s="8">
        <v>18</v>
      </c>
      <c r="J30" s="8"/>
      <c r="K30" s="8"/>
      <c r="L30" s="8"/>
      <c r="M30" s="8"/>
      <c r="N30" s="8">
        <f t="shared" si="0"/>
        <v>36</v>
      </c>
      <c r="O30" s="8"/>
      <c r="P30" s="8" t="s">
        <v>23</v>
      </c>
      <c r="Q30" s="8"/>
      <c r="R30" s="8">
        <v>5</v>
      </c>
      <c r="S30" s="67">
        <v>2</v>
      </c>
      <c r="T30" s="6"/>
      <c r="U30" s="6"/>
      <c r="V30" s="6"/>
    </row>
    <row r="31" spans="1:22" x14ac:dyDescent="0.5">
      <c r="A31" s="73">
        <v>13</v>
      </c>
      <c r="B31" s="8">
        <v>2</v>
      </c>
      <c r="C31" s="9" t="s">
        <v>202</v>
      </c>
      <c r="D31" s="10" t="s">
        <v>48</v>
      </c>
      <c r="E31" s="8" t="s">
        <v>35</v>
      </c>
      <c r="F31" s="8" t="s">
        <v>36</v>
      </c>
      <c r="G31" s="8"/>
      <c r="H31" s="8"/>
      <c r="I31" s="8"/>
      <c r="J31" s="8">
        <v>18</v>
      </c>
      <c r="K31" s="8"/>
      <c r="L31" s="8"/>
      <c r="M31" s="8"/>
      <c r="N31" s="8">
        <v>18</v>
      </c>
      <c r="O31" s="8"/>
      <c r="P31" s="8"/>
      <c r="Q31" s="8"/>
      <c r="R31" s="8">
        <v>2</v>
      </c>
      <c r="S31" s="8">
        <v>1.5</v>
      </c>
      <c r="T31" s="6"/>
      <c r="U31" s="6"/>
      <c r="V31" s="6"/>
    </row>
    <row r="32" spans="1:22" ht="14.7" thickBot="1" x14ac:dyDescent="0.55000000000000004">
      <c r="A32" s="74">
        <v>14</v>
      </c>
      <c r="B32" s="21">
        <v>2</v>
      </c>
      <c r="C32" s="22" t="s">
        <v>203</v>
      </c>
      <c r="D32" s="115" t="s">
        <v>147</v>
      </c>
      <c r="E32" s="8" t="s">
        <v>49</v>
      </c>
      <c r="F32" s="76" t="s">
        <v>50</v>
      </c>
      <c r="G32" s="76"/>
      <c r="H32" s="76">
        <v>18</v>
      </c>
      <c r="I32" s="76"/>
      <c r="J32" s="76"/>
      <c r="K32" s="76"/>
      <c r="L32" s="76"/>
      <c r="M32" s="76"/>
      <c r="N32" s="76">
        <f t="shared" ref="N32:N38" si="1">SUM(H32:M32)</f>
        <v>18</v>
      </c>
      <c r="O32" s="76"/>
      <c r="P32" s="76" t="s">
        <v>23</v>
      </c>
      <c r="Q32" s="76"/>
      <c r="R32" s="76">
        <v>2</v>
      </c>
      <c r="S32" s="77">
        <v>1</v>
      </c>
      <c r="T32" s="6"/>
      <c r="U32" s="6"/>
      <c r="V32" s="6"/>
    </row>
    <row r="33" spans="1:22" x14ac:dyDescent="0.5">
      <c r="A33" s="72">
        <v>15</v>
      </c>
      <c r="B33" s="14">
        <v>3</v>
      </c>
      <c r="C33" s="15" t="s">
        <v>140</v>
      </c>
      <c r="D33" s="16" t="s">
        <v>51</v>
      </c>
      <c r="E33" s="14" t="s">
        <v>35</v>
      </c>
      <c r="F33" s="14" t="s">
        <v>36</v>
      </c>
      <c r="G33" s="14" t="s">
        <v>37</v>
      </c>
      <c r="H33" s="14">
        <v>18</v>
      </c>
      <c r="I33" s="14"/>
      <c r="J33" s="14">
        <v>18</v>
      </c>
      <c r="K33" s="14"/>
      <c r="L33" s="14"/>
      <c r="M33" s="14"/>
      <c r="N33" s="14">
        <f t="shared" si="1"/>
        <v>36</v>
      </c>
      <c r="O33" s="14" t="s">
        <v>22</v>
      </c>
      <c r="P33" s="14"/>
      <c r="Q33" s="14"/>
      <c r="R33" s="14">
        <v>6</v>
      </c>
      <c r="S33" s="14">
        <v>3</v>
      </c>
      <c r="T33" s="6"/>
      <c r="U33" s="6"/>
      <c r="V33" s="6"/>
    </row>
    <row r="34" spans="1:22" x14ac:dyDescent="0.5">
      <c r="A34" s="73">
        <v>16</v>
      </c>
      <c r="B34" s="8">
        <v>3</v>
      </c>
      <c r="C34" s="9" t="s">
        <v>141</v>
      </c>
      <c r="D34" s="10" t="s">
        <v>52</v>
      </c>
      <c r="E34" s="8" t="s">
        <v>35</v>
      </c>
      <c r="F34" s="8" t="s">
        <v>36</v>
      </c>
      <c r="G34" s="8" t="s">
        <v>37</v>
      </c>
      <c r="H34" s="8">
        <v>18</v>
      </c>
      <c r="I34" s="8"/>
      <c r="J34" s="8">
        <v>18</v>
      </c>
      <c r="K34" s="8"/>
      <c r="L34" s="8"/>
      <c r="M34" s="8"/>
      <c r="N34" s="8">
        <f t="shared" si="1"/>
        <v>36</v>
      </c>
      <c r="O34" s="8" t="s">
        <v>22</v>
      </c>
      <c r="P34" s="8"/>
      <c r="Q34" s="8"/>
      <c r="R34" s="8">
        <v>5</v>
      </c>
      <c r="S34" s="67">
        <v>2</v>
      </c>
      <c r="T34" s="6"/>
      <c r="U34" s="6"/>
      <c r="V34" s="6"/>
    </row>
    <row r="35" spans="1:22" x14ac:dyDescent="0.5">
      <c r="A35" s="73">
        <v>17</v>
      </c>
      <c r="B35" s="8">
        <v>3</v>
      </c>
      <c r="C35" s="9" t="s">
        <v>142</v>
      </c>
      <c r="D35" s="59" t="s">
        <v>53</v>
      </c>
      <c r="E35" s="8" t="s">
        <v>35</v>
      </c>
      <c r="F35" s="8" t="s">
        <v>36</v>
      </c>
      <c r="G35" s="8" t="s">
        <v>37</v>
      </c>
      <c r="H35" s="8">
        <v>18</v>
      </c>
      <c r="I35" s="8"/>
      <c r="J35" s="8">
        <v>18</v>
      </c>
      <c r="K35" s="8"/>
      <c r="L35" s="8"/>
      <c r="M35" s="8"/>
      <c r="N35" s="8">
        <f t="shared" si="1"/>
        <v>36</v>
      </c>
      <c r="O35" s="8" t="s">
        <v>22</v>
      </c>
      <c r="P35" s="8"/>
      <c r="Q35" s="8"/>
      <c r="R35" s="8">
        <v>5</v>
      </c>
      <c r="S35" s="67">
        <v>2</v>
      </c>
      <c r="T35" s="6"/>
      <c r="U35" s="6"/>
      <c r="V35" s="6"/>
    </row>
    <row r="36" spans="1:22" ht="15.75" customHeight="1" x14ac:dyDescent="0.5">
      <c r="A36" s="73">
        <v>18</v>
      </c>
      <c r="B36" s="8">
        <v>3</v>
      </c>
      <c r="C36" s="9" t="s">
        <v>143</v>
      </c>
      <c r="D36" s="10" t="s">
        <v>54</v>
      </c>
      <c r="E36" s="8" t="s">
        <v>35</v>
      </c>
      <c r="F36" s="8" t="s">
        <v>36</v>
      </c>
      <c r="G36" s="8" t="s">
        <v>37</v>
      </c>
      <c r="H36" s="8">
        <v>18</v>
      </c>
      <c r="I36" s="8">
        <v>18</v>
      </c>
      <c r="J36" s="8"/>
      <c r="K36" s="8"/>
      <c r="L36" s="8"/>
      <c r="M36" s="8"/>
      <c r="N36" s="8">
        <f t="shared" si="1"/>
        <v>36</v>
      </c>
      <c r="O36" s="8" t="s">
        <v>22</v>
      </c>
      <c r="P36" s="8"/>
      <c r="Q36" s="8"/>
      <c r="R36" s="8">
        <v>5</v>
      </c>
      <c r="S36" s="67">
        <v>3</v>
      </c>
      <c r="T36" s="6"/>
      <c r="U36" s="6"/>
      <c r="V36" s="6"/>
    </row>
    <row r="37" spans="1:22" x14ac:dyDescent="0.5">
      <c r="A37" s="73">
        <v>19</v>
      </c>
      <c r="B37" s="8">
        <v>3</v>
      </c>
      <c r="C37" s="9" t="s">
        <v>204</v>
      </c>
      <c r="D37" s="10" t="s">
        <v>55</v>
      </c>
      <c r="E37" s="8" t="s">
        <v>35</v>
      </c>
      <c r="F37" s="8" t="s">
        <v>36</v>
      </c>
      <c r="G37" s="8" t="s">
        <v>37</v>
      </c>
      <c r="H37" s="8"/>
      <c r="I37" s="8"/>
      <c r="J37" s="8">
        <v>18</v>
      </c>
      <c r="K37" s="8"/>
      <c r="L37" s="8"/>
      <c r="M37" s="8"/>
      <c r="N37" s="8">
        <f t="shared" si="1"/>
        <v>18</v>
      </c>
      <c r="O37" s="8"/>
      <c r="P37" s="8" t="s">
        <v>23</v>
      </c>
      <c r="Q37" s="8"/>
      <c r="R37" s="8">
        <v>2</v>
      </c>
      <c r="S37" s="67">
        <v>1.5</v>
      </c>
      <c r="T37" s="6"/>
      <c r="U37" s="6"/>
      <c r="V37" s="6"/>
    </row>
    <row r="38" spans="1:22" ht="14.7" thickBot="1" x14ac:dyDescent="0.55000000000000004">
      <c r="A38" s="74">
        <v>20</v>
      </c>
      <c r="B38" s="21">
        <v>3</v>
      </c>
      <c r="C38" s="22" t="s">
        <v>205</v>
      </c>
      <c r="D38" s="78" t="s">
        <v>58</v>
      </c>
      <c r="E38" s="20" t="s">
        <v>49</v>
      </c>
      <c r="F38" s="20" t="s">
        <v>50</v>
      </c>
      <c r="G38" s="20"/>
      <c r="H38" s="20"/>
      <c r="I38" s="20">
        <v>24</v>
      </c>
      <c r="J38" s="20"/>
      <c r="K38" s="20"/>
      <c r="L38" s="20"/>
      <c r="M38" s="20"/>
      <c r="N38" s="20">
        <f t="shared" si="1"/>
        <v>24</v>
      </c>
      <c r="O38" s="20"/>
      <c r="P38" s="20" t="s">
        <v>23</v>
      </c>
      <c r="Q38" s="20"/>
      <c r="R38" s="20">
        <v>2</v>
      </c>
      <c r="S38" s="79">
        <v>1</v>
      </c>
      <c r="T38" s="6"/>
      <c r="U38" s="6"/>
      <c r="V38" s="6"/>
    </row>
    <row r="39" spans="1:22" x14ac:dyDescent="0.5">
      <c r="A39" s="72">
        <v>21</v>
      </c>
      <c r="B39" s="14">
        <v>4</v>
      </c>
      <c r="C39" s="15" t="s">
        <v>144</v>
      </c>
      <c r="D39" s="16" t="s">
        <v>59</v>
      </c>
      <c r="E39" s="14" t="s">
        <v>35</v>
      </c>
      <c r="F39" s="14" t="s">
        <v>36</v>
      </c>
      <c r="G39" s="14" t="s">
        <v>37</v>
      </c>
      <c r="H39" s="14">
        <v>18</v>
      </c>
      <c r="I39" s="14"/>
      <c r="J39" s="14">
        <v>18</v>
      </c>
      <c r="K39" s="14">
        <v>9</v>
      </c>
      <c r="L39" s="14"/>
      <c r="M39" s="14"/>
      <c r="N39" s="14">
        <f t="shared" si="0"/>
        <v>45</v>
      </c>
      <c r="O39" s="14" t="s">
        <v>22</v>
      </c>
      <c r="P39" s="14"/>
      <c r="Q39" s="14"/>
      <c r="R39" s="14">
        <v>6</v>
      </c>
      <c r="S39" s="66">
        <v>3</v>
      </c>
      <c r="T39" s="6"/>
      <c r="U39" s="6"/>
      <c r="V39" s="6"/>
    </row>
    <row r="40" spans="1:22" x14ac:dyDescent="0.5">
      <c r="A40" s="73">
        <v>22</v>
      </c>
      <c r="B40" s="18">
        <v>4</v>
      </c>
      <c r="C40" s="17" t="s">
        <v>145</v>
      </c>
      <c r="D40" s="10" t="s">
        <v>60</v>
      </c>
      <c r="E40" s="18" t="s">
        <v>35</v>
      </c>
      <c r="F40" s="18" t="s">
        <v>36</v>
      </c>
      <c r="G40" s="18" t="s">
        <v>37</v>
      </c>
      <c r="H40" s="8">
        <v>18</v>
      </c>
      <c r="I40" s="8"/>
      <c r="J40" s="8">
        <v>18</v>
      </c>
      <c r="K40" s="8">
        <v>9</v>
      </c>
      <c r="L40" s="8"/>
      <c r="M40" s="8"/>
      <c r="N40" s="8">
        <f t="shared" si="0"/>
        <v>45</v>
      </c>
      <c r="O40" s="8" t="s">
        <v>22</v>
      </c>
      <c r="P40" s="8"/>
      <c r="Q40" s="8"/>
      <c r="R40" s="8">
        <v>5</v>
      </c>
      <c r="S40" s="67">
        <v>2</v>
      </c>
      <c r="T40" s="6"/>
      <c r="U40" s="6"/>
      <c r="V40" s="6"/>
    </row>
    <row r="41" spans="1:22" x14ac:dyDescent="0.5">
      <c r="A41" s="73">
        <v>23</v>
      </c>
      <c r="B41" s="18">
        <v>4</v>
      </c>
      <c r="C41" s="17" t="s">
        <v>146</v>
      </c>
      <c r="D41" s="10" t="s">
        <v>62</v>
      </c>
      <c r="E41" s="18" t="s">
        <v>35</v>
      </c>
      <c r="F41" s="18" t="s">
        <v>36</v>
      </c>
      <c r="G41" s="18" t="s">
        <v>37</v>
      </c>
      <c r="H41" s="8">
        <v>18</v>
      </c>
      <c r="I41" s="8">
        <v>9</v>
      </c>
      <c r="J41" s="8"/>
      <c r="K41" s="8"/>
      <c r="L41" s="8"/>
      <c r="M41" s="8"/>
      <c r="N41" s="8">
        <f t="shared" si="0"/>
        <v>27</v>
      </c>
      <c r="O41" s="8" t="s">
        <v>22</v>
      </c>
      <c r="P41" s="8"/>
      <c r="Q41" s="8"/>
      <c r="R41" s="8">
        <v>3</v>
      </c>
      <c r="S41" s="67">
        <v>1</v>
      </c>
      <c r="T41" s="6"/>
      <c r="U41" s="6"/>
      <c r="V41" s="6"/>
    </row>
    <row r="42" spans="1:22" x14ac:dyDescent="0.5">
      <c r="A42" s="73">
        <v>24</v>
      </c>
      <c r="B42" s="18">
        <v>4</v>
      </c>
      <c r="C42" s="17" t="s">
        <v>148</v>
      </c>
      <c r="D42" s="10" t="s">
        <v>63</v>
      </c>
      <c r="E42" s="18" t="s">
        <v>35</v>
      </c>
      <c r="F42" s="18" t="s">
        <v>36</v>
      </c>
      <c r="G42" s="18" t="s">
        <v>37</v>
      </c>
      <c r="H42" s="8">
        <v>9</v>
      </c>
      <c r="I42" s="8"/>
      <c r="J42" s="8">
        <v>9</v>
      </c>
      <c r="K42" s="8"/>
      <c r="L42" s="8"/>
      <c r="M42" s="8"/>
      <c r="N42" s="8">
        <f t="shared" si="0"/>
        <v>18</v>
      </c>
      <c r="O42" s="8"/>
      <c r="P42" s="8" t="s">
        <v>23</v>
      </c>
      <c r="Q42" s="8"/>
      <c r="R42" s="8">
        <v>2</v>
      </c>
      <c r="S42" s="67">
        <v>1</v>
      </c>
      <c r="T42" s="6"/>
      <c r="U42" s="6"/>
      <c r="V42" s="6"/>
    </row>
    <row r="43" spans="1:22" x14ac:dyDescent="0.5">
      <c r="A43" s="73">
        <v>25</v>
      </c>
      <c r="B43" s="18">
        <v>4</v>
      </c>
      <c r="C43" s="17" t="s">
        <v>149</v>
      </c>
      <c r="D43" s="10" t="s">
        <v>56</v>
      </c>
      <c r="E43" s="8" t="s">
        <v>49</v>
      </c>
      <c r="F43" s="8" t="s">
        <v>36</v>
      </c>
      <c r="G43" s="8"/>
      <c r="H43" s="8">
        <v>9</v>
      </c>
      <c r="I43" s="8">
        <v>9</v>
      </c>
      <c r="J43" s="8"/>
      <c r="K43" s="8"/>
      <c r="L43" s="8"/>
      <c r="M43" s="8"/>
      <c r="N43" s="8">
        <f t="shared" si="0"/>
        <v>18</v>
      </c>
      <c r="O43" s="8"/>
      <c r="P43" s="8" t="s">
        <v>23</v>
      </c>
      <c r="Q43" s="8"/>
      <c r="R43" s="8">
        <v>2</v>
      </c>
      <c r="S43" s="67">
        <v>1</v>
      </c>
      <c r="T43" s="6"/>
      <c r="U43" s="6"/>
      <c r="V43" s="6"/>
    </row>
    <row r="44" spans="1:22" x14ac:dyDescent="0.5">
      <c r="A44" s="73">
        <v>26</v>
      </c>
      <c r="B44" s="19">
        <v>4</v>
      </c>
      <c r="C44" s="17" t="s">
        <v>150</v>
      </c>
      <c r="D44" s="116" t="s">
        <v>81</v>
      </c>
      <c r="E44" s="12" t="s">
        <v>66</v>
      </c>
      <c r="F44" s="12" t="s">
        <v>50</v>
      </c>
      <c r="G44" s="12"/>
      <c r="H44" s="12">
        <v>18</v>
      </c>
      <c r="I44" s="12"/>
      <c r="J44" s="12"/>
      <c r="K44" s="12"/>
      <c r="L44" s="12"/>
      <c r="M44" s="12"/>
      <c r="N44" s="12">
        <f>SUM(H44:M44)</f>
        <v>18</v>
      </c>
      <c r="O44" s="12"/>
      <c r="P44" s="8" t="s">
        <v>23</v>
      </c>
      <c r="Q44" s="12"/>
      <c r="R44" s="12">
        <v>2</v>
      </c>
      <c r="S44" s="80">
        <v>1</v>
      </c>
      <c r="T44" s="6"/>
      <c r="U44" s="6"/>
      <c r="V44" s="6"/>
    </row>
    <row r="45" spans="1:22" ht="14.7" thickBot="1" x14ac:dyDescent="0.55000000000000004">
      <c r="A45" s="82">
        <v>27</v>
      </c>
      <c r="B45" s="19">
        <v>4</v>
      </c>
      <c r="C45" s="83" t="s">
        <v>206</v>
      </c>
      <c r="D45" s="13" t="s">
        <v>58</v>
      </c>
      <c r="E45" s="12" t="s">
        <v>49</v>
      </c>
      <c r="F45" s="12" t="s">
        <v>50</v>
      </c>
      <c r="G45" s="12"/>
      <c r="H45" s="12"/>
      <c r="I45" s="12">
        <v>24</v>
      </c>
      <c r="J45" s="12"/>
      <c r="K45" s="12"/>
      <c r="L45" s="12"/>
      <c r="M45" s="12"/>
      <c r="N45" s="12">
        <f t="shared" si="0"/>
        <v>24</v>
      </c>
      <c r="O45" s="20"/>
      <c r="P45" s="20" t="s">
        <v>23</v>
      </c>
      <c r="Q45" s="20"/>
      <c r="R45" s="20">
        <v>2</v>
      </c>
      <c r="S45" s="79">
        <v>1</v>
      </c>
      <c r="T45" s="6"/>
      <c r="U45" s="6"/>
      <c r="V45" s="6"/>
    </row>
    <row r="46" spans="1:22" x14ac:dyDescent="0.5">
      <c r="A46" s="72">
        <v>28</v>
      </c>
      <c r="B46" s="14">
        <v>5</v>
      </c>
      <c r="C46" s="15" t="s">
        <v>151</v>
      </c>
      <c r="D46" s="16" t="s">
        <v>67</v>
      </c>
      <c r="E46" s="14" t="s">
        <v>35</v>
      </c>
      <c r="F46" s="14" t="s">
        <v>36</v>
      </c>
      <c r="G46" s="14" t="s">
        <v>37</v>
      </c>
      <c r="H46" s="14">
        <v>18</v>
      </c>
      <c r="I46" s="14"/>
      <c r="J46" s="14">
        <v>18</v>
      </c>
      <c r="K46" s="14"/>
      <c r="L46" s="14"/>
      <c r="M46" s="14"/>
      <c r="N46" s="14">
        <f>SUM(H46:M46)</f>
        <v>36</v>
      </c>
      <c r="O46" s="14" t="s">
        <v>22</v>
      </c>
      <c r="P46" s="14"/>
      <c r="Q46" s="14"/>
      <c r="R46" s="14">
        <v>6</v>
      </c>
      <c r="S46" s="14">
        <v>3</v>
      </c>
      <c r="T46" s="6"/>
      <c r="U46" s="6"/>
      <c r="V46" s="6"/>
    </row>
    <row r="47" spans="1:22" x14ac:dyDescent="0.5">
      <c r="A47" s="73">
        <v>29</v>
      </c>
      <c r="B47" s="8">
        <v>5</v>
      </c>
      <c r="C47" s="9" t="s">
        <v>152</v>
      </c>
      <c r="D47" s="10" t="s">
        <v>61</v>
      </c>
      <c r="E47" s="8" t="s">
        <v>35</v>
      </c>
      <c r="F47" s="8" t="s">
        <v>36</v>
      </c>
      <c r="G47" s="8" t="s">
        <v>37</v>
      </c>
      <c r="H47" s="8">
        <v>18</v>
      </c>
      <c r="I47" s="8">
        <v>9</v>
      </c>
      <c r="J47" s="8">
        <v>9</v>
      </c>
      <c r="K47" s="8"/>
      <c r="L47" s="8"/>
      <c r="M47" s="8"/>
      <c r="N47" s="8">
        <f t="shared" ref="N47:N52" si="2">SUM(H47:M47)</f>
        <v>36</v>
      </c>
      <c r="O47" s="8"/>
      <c r="P47" s="8" t="s">
        <v>23</v>
      </c>
      <c r="Q47" s="8"/>
      <c r="R47" s="8">
        <v>5</v>
      </c>
      <c r="S47" s="67">
        <v>3</v>
      </c>
      <c r="T47" s="6"/>
      <c r="U47" s="6"/>
      <c r="V47" s="6"/>
    </row>
    <row r="48" spans="1:22" x14ac:dyDescent="0.5">
      <c r="A48" s="73">
        <v>30</v>
      </c>
      <c r="B48" s="8">
        <v>5</v>
      </c>
      <c r="C48" s="9" t="s">
        <v>153</v>
      </c>
      <c r="D48" s="10" t="s">
        <v>64</v>
      </c>
      <c r="E48" s="8" t="s">
        <v>35</v>
      </c>
      <c r="F48" s="8" t="s">
        <v>36</v>
      </c>
      <c r="G48" s="8" t="s">
        <v>37</v>
      </c>
      <c r="H48" s="8">
        <v>18</v>
      </c>
      <c r="I48" s="8">
        <v>9</v>
      </c>
      <c r="J48" s="8"/>
      <c r="K48" s="8"/>
      <c r="L48" s="8"/>
      <c r="M48" s="8"/>
      <c r="N48" s="8">
        <f t="shared" si="2"/>
        <v>27</v>
      </c>
      <c r="O48" s="8"/>
      <c r="P48" s="8" t="s">
        <v>23</v>
      </c>
      <c r="Q48" s="8"/>
      <c r="R48" s="8">
        <v>2</v>
      </c>
      <c r="S48" s="67">
        <v>1</v>
      </c>
      <c r="T48" s="6"/>
      <c r="U48" s="6"/>
      <c r="V48" s="6"/>
    </row>
    <row r="49" spans="1:22" x14ac:dyDescent="0.5">
      <c r="A49" s="73">
        <v>31</v>
      </c>
      <c r="B49" s="8">
        <v>5</v>
      </c>
      <c r="C49" s="9" t="s">
        <v>154</v>
      </c>
      <c r="D49" s="26" t="s">
        <v>65</v>
      </c>
      <c r="E49" s="8" t="s">
        <v>66</v>
      </c>
      <c r="F49" s="8" t="s">
        <v>50</v>
      </c>
      <c r="G49" s="8"/>
      <c r="H49" s="8">
        <v>18</v>
      </c>
      <c r="I49" s="8"/>
      <c r="J49" s="8">
        <v>18</v>
      </c>
      <c r="K49" s="8"/>
      <c r="L49" s="8"/>
      <c r="M49" s="8"/>
      <c r="N49" s="8">
        <f t="shared" si="2"/>
        <v>36</v>
      </c>
      <c r="O49" s="8"/>
      <c r="P49" s="8" t="s">
        <v>23</v>
      </c>
      <c r="Q49" s="8"/>
      <c r="R49" s="8">
        <v>4</v>
      </c>
      <c r="S49" s="67">
        <v>2</v>
      </c>
      <c r="T49" s="6"/>
      <c r="U49" s="6"/>
      <c r="V49" s="6"/>
    </row>
    <row r="50" spans="1:22" x14ac:dyDescent="0.5">
      <c r="A50" s="73">
        <v>32</v>
      </c>
      <c r="B50" s="8">
        <v>5</v>
      </c>
      <c r="C50" s="9" t="s">
        <v>155</v>
      </c>
      <c r="D50" s="10" t="s">
        <v>57</v>
      </c>
      <c r="E50" s="8" t="s">
        <v>49</v>
      </c>
      <c r="F50" s="8" t="s">
        <v>36</v>
      </c>
      <c r="G50" s="8"/>
      <c r="H50" s="8">
        <v>9</v>
      </c>
      <c r="I50" s="8"/>
      <c r="J50" s="8"/>
      <c r="K50" s="8"/>
      <c r="L50" s="8"/>
      <c r="M50" s="8"/>
      <c r="N50" s="8">
        <f>SUM(H50:L50)</f>
        <v>9</v>
      </c>
      <c r="O50" s="8"/>
      <c r="P50" s="8" t="s">
        <v>23</v>
      </c>
      <c r="Q50" s="8"/>
      <c r="R50" s="8">
        <v>1</v>
      </c>
      <c r="S50" s="67">
        <v>1</v>
      </c>
      <c r="T50" s="6"/>
      <c r="U50" s="6"/>
      <c r="V50" s="6"/>
    </row>
    <row r="51" spans="1:22" x14ac:dyDescent="0.5">
      <c r="A51" s="73">
        <v>33</v>
      </c>
      <c r="B51" s="8">
        <v>5</v>
      </c>
      <c r="C51" s="9" t="s">
        <v>207</v>
      </c>
      <c r="D51" s="10" t="s">
        <v>58</v>
      </c>
      <c r="E51" s="56" t="s">
        <v>49</v>
      </c>
      <c r="F51" s="56" t="s">
        <v>50</v>
      </c>
      <c r="G51" s="56"/>
      <c r="H51" s="56"/>
      <c r="I51" s="56">
        <v>24</v>
      </c>
      <c r="J51" s="56"/>
      <c r="K51" s="56"/>
      <c r="L51" s="56"/>
      <c r="M51" s="56"/>
      <c r="N51" s="56">
        <f>SUM(H51:M51)</f>
        <v>24</v>
      </c>
      <c r="O51" s="12" t="s">
        <v>22</v>
      </c>
      <c r="P51" s="12"/>
      <c r="Q51" s="12"/>
      <c r="R51" s="12">
        <v>3</v>
      </c>
      <c r="S51" s="80">
        <v>2</v>
      </c>
      <c r="T51" s="6"/>
      <c r="U51" s="6"/>
      <c r="V51" s="6"/>
    </row>
    <row r="52" spans="1:22" ht="14.7" thickBot="1" x14ac:dyDescent="0.55000000000000004">
      <c r="A52" s="74">
        <v>34</v>
      </c>
      <c r="B52" s="21">
        <v>5</v>
      </c>
      <c r="C52" s="22" t="s">
        <v>208</v>
      </c>
      <c r="D52" s="63" t="s">
        <v>156</v>
      </c>
      <c r="E52" s="21" t="s">
        <v>66</v>
      </c>
      <c r="F52" s="21" t="s">
        <v>50</v>
      </c>
      <c r="G52" s="21" t="s">
        <v>37</v>
      </c>
      <c r="H52" s="21">
        <v>18</v>
      </c>
      <c r="I52" s="21"/>
      <c r="J52" s="21">
        <v>36</v>
      </c>
      <c r="K52" s="21"/>
      <c r="L52" s="21"/>
      <c r="M52" s="21"/>
      <c r="N52" s="21">
        <f t="shared" si="2"/>
        <v>54</v>
      </c>
      <c r="O52" s="21" t="s">
        <v>22</v>
      </c>
      <c r="P52" s="21" t="s">
        <v>23</v>
      </c>
      <c r="Q52" s="21"/>
      <c r="R52" s="76">
        <v>7</v>
      </c>
      <c r="S52" s="76">
        <v>3.5</v>
      </c>
      <c r="T52" s="6"/>
      <c r="U52" s="6"/>
      <c r="V52" s="6"/>
    </row>
    <row r="53" spans="1:22" x14ac:dyDescent="0.5">
      <c r="A53" s="72">
        <v>35</v>
      </c>
      <c r="B53" s="14">
        <v>6</v>
      </c>
      <c r="C53" s="15" t="s">
        <v>158</v>
      </c>
      <c r="D53" s="16" t="s">
        <v>157</v>
      </c>
      <c r="E53" s="14" t="s">
        <v>35</v>
      </c>
      <c r="F53" s="14" t="s">
        <v>36</v>
      </c>
      <c r="G53" s="14" t="s">
        <v>37</v>
      </c>
      <c r="H53" s="14">
        <v>18</v>
      </c>
      <c r="I53" s="14"/>
      <c r="J53" s="14">
        <v>18</v>
      </c>
      <c r="K53" s="14"/>
      <c r="L53" s="14"/>
      <c r="M53" s="14"/>
      <c r="N53" s="14">
        <f>SUM(H53:M53)</f>
        <v>36</v>
      </c>
      <c r="O53" s="14"/>
      <c r="P53" s="14" t="s">
        <v>23</v>
      </c>
      <c r="Q53" s="14"/>
      <c r="R53" s="14">
        <v>5</v>
      </c>
      <c r="S53" s="66">
        <v>2</v>
      </c>
      <c r="T53" s="6"/>
      <c r="U53" s="6"/>
      <c r="V53" s="6"/>
    </row>
    <row r="54" spans="1:22" x14ac:dyDescent="0.5">
      <c r="A54" s="73">
        <v>36</v>
      </c>
      <c r="B54" s="18">
        <v>6</v>
      </c>
      <c r="C54" s="17" t="s">
        <v>160</v>
      </c>
      <c r="D54" s="10" t="s">
        <v>68</v>
      </c>
      <c r="E54" s="18" t="s">
        <v>35</v>
      </c>
      <c r="F54" s="18" t="s">
        <v>36</v>
      </c>
      <c r="G54" s="18" t="s">
        <v>37</v>
      </c>
      <c r="H54" s="18">
        <v>18</v>
      </c>
      <c r="I54" s="18"/>
      <c r="J54" s="18">
        <v>18</v>
      </c>
      <c r="K54" s="18"/>
      <c r="L54" s="18"/>
      <c r="M54" s="18"/>
      <c r="N54" s="18">
        <f t="shared" ref="N54:N60" si="3">SUM(H54:M54)</f>
        <v>36</v>
      </c>
      <c r="O54" s="18"/>
      <c r="P54" s="18" t="s">
        <v>23</v>
      </c>
      <c r="Q54" s="18"/>
      <c r="R54" s="18">
        <v>4</v>
      </c>
      <c r="S54" s="71">
        <v>2</v>
      </c>
      <c r="T54" s="6"/>
      <c r="U54" s="6"/>
      <c r="V54" s="6"/>
    </row>
    <row r="55" spans="1:22" x14ac:dyDescent="0.5">
      <c r="A55" s="73">
        <v>37</v>
      </c>
      <c r="B55" s="18">
        <v>6</v>
      </c>
      <c r="C55" s="17" t="s">
        <v>161</v>
      </c>
      <c r="D55" s="60" t="s">
        <v>159</v>
      </c>
      <c r="E55" s="18" t="s">
        <v>49</v>
      </c>
      <c r="F55" s="18" t="s">
        <v>50</v>
      </c>
      <c r="G55" s="18"/>
      <c r="H55" s="18">
        <v>18</v>
      </c>
      <c r="I55" s="18"/>
      <c r="J55" s="18"/>
      <c r="K55" s="18"/>
      <c r="L55" s="18"/>
      <c r="M55" s="18"/>
      <c r="N55" s="18">
        <f t="shared" si="3"/>
        <v>18</v>
      </c>
      <c r="O55" s="18"/>
      <c r="P55" s="18" t="s">
        <v>23</v>
      </c>
      <c r="Q55" s="18"/>
      <c r="R55" s="18">
        <v>2</v>
      </c>
      <c r="S55" s="71">
        <v>1</v>
      </c>
      <c r="T55" s="6"/>
      <c r="U55" s="6"/>
      <c r="V55" s="6"/>
    </row>
    <row r="56" spans="1:22" x14ac:dyDescent="0.5">
      <c r="A56" s="73">
        <v>38</v>
      </c>
      <c r="B56" s="18">
        <v>6</v>
      </c>
      <c r="C56" s="17" t="s">
        <v>209</v>
      </c>
      <c r="D56" s="105" t="s">
        <v>69</v>
      </c>
      <c r="E56" s="8" t="s">
        <v>66</v>
      </c>
      <c r="F56" s="8" t="s">
        <v>50</v>
      </c>
      <c r="G56" s="8"/>
      <c r="H56" s="8">
        <v>36</v>
      </c>
      <c r="I56" s="8"/>
      <c r="J56" s="8"/>
      <c r="K56" s="8"/>
      <c r="L56" s="8"/>
      <c r="M56" s="8"/>
      <c r="N56" s="18">
        <f t="shared" si="3"/>
        <v>36</v>
      </c>
      <c r="O56" s="8"/>
      <c r="P56" s="8" t="s">
        <v>23</v>
      </c>
      <c r="Q56" s="8"/>
      <c r="R56" s="8">
        <v>4</v>
      </c>
      <c r="S56" s="67">
        <v>2</v>
      </c>
      <c r="T56" s="6"/>
      <c r="U56" s="6"/>
      <c r="V56" s="6"/>
    </row>
    <row r="57" spans="1:22" ht="23.25" customHeight="1" thickBot="1" x14ac:dyDescent="0.55000000000000004">
      <c r="A57" s="74">
        <v>39</v>
      </c>
      <c r="B57" s="20">
        <v>6</v>
      </c>
      <c r="C57" s="81" t="s">
        <v>210</v>
      </c>
      <c r="D57" s="64" t="s">
        <v>156</v>
      </c>
      <c r="E57" s="21" t="s">
        <v>66</v>
      </c>
      <c r="F57" s="21" t="s">
        <v>50</v>
      </c>
      <c r="G57" s="21" t="s">
        <v>37</v>
      </c>
      <c r="H57" s="21">
        <f>SUM(H120:H122)</f>
        <v>36</v>
      </c>
      <c r="I57" s="21"/>
      <c r="J57" s="21">
        <f>SUM(J120:J122)</f>
        <v>54</v>
      </c>
      <c r="K57" s="21"/>
      <c r="L57" s="21"/>
      <c r="M57" s="21"/>
      <c r="N57" s="20">
        <f>SUM(H57:M57)</f>
        <v>90</v>
      </c>
      <c r="O57" s="21" t="s">
        <v>22</v>
      </c>
      <c r="P57" s="21" t="s">
        <v>23</v>
      </c>
      <c r="Q57" s="21"/>
      <c r="R57" s="106">
        <v>11</v>
      </c>
      <c r="S57" s="75">
        <f>SUM(S120:S122)</f>
        <v>7</v>
      </c>
      <c r="T57" s="6"/>
      <c r="U57" s="6"/>
      <c r="V57" s="6"/>
    </row>
    <row r="58" spans="1:22" x14ac:dyDescent="0.5">
      <c r="A58" s="72">
        <v>40</v>
      </c>
      <c r="B58" s="14">
        <v>7</v>
      </c>
      <c r="C58" s="15" t="s">
        <v>162</v>
      </c>
      <c r="D58" s="16" t="s">
        <v>71</v>
      </c>
      <c r="E58" s="14" t="s">
        <v>35</v>
      </c>
      <c r="F58" s="14" t="s">
        <v>36</v>
      </c>
      <c r="G58" s="14" t="s">
        <v>37</v>
      </c>
      <c r="H58" s="14">
        <v>18</v>
      </c>
      <c r="I58" s="14"/>
      <c r="J58" s="14">
        <v>18</v>
      </c>
      <c r="K58" s="14"/>
      <c r="L58" s="14"/>
      <c r="M58" s="14"/>
      <c r="N58" s="14">
        <f t="shared" si="3"/>
        <v>36</v>
      </c>
      <c r="O58" s="14" t="s">
        <v>22</v>
      </c>
      <c r="P58" s="14"/>
      <c r="Q58" s="14"/>
      <c r="R58" s="14">
        <v>5</v>
      </c>
      <c r="S58" s="66">
        <v>2</v>
      </c>
      <c r="T58" s="6"/>
      <c r="U58" s="6"/>
      <c r="V58" s="6"/>
    </row>
    <row r="59" spans="1:22" x14ac:dyDescent="0.5">
      <c r="A59" s="73">
        <v>41</v>
      </c>
      <c r="B59" s="18">
        <v>7</v>
      </c>
      <c r="C59" s="17" t="s">
        <v>163</v>
      </c>
      <c r="D59" s="59" t="s">
        <v>86</v>
      </c>
      <c r="E59" s="8" t="s">
        <v>66</v>
      </c>
      <c r="F59" s="8" t="s">
        <v>50</v>
      </c>
      <c r="G59" s="8"/>
      <c r="H59" s="8"/>
      <c r="I59" s="8"/>
      <c r="J59" s="8">
        <v>9</v>
      </c>
      <c r="K59" s="8"/>
      <c r="L59" s="8"/>
      <c r="M59" s="8"/>
      <c r="N59" s="18">
        <f t="shared" si="3"/>
        <v>9</v>
      </c>
      <c r="O59" s="8"/>
      <c r="P59" s="8" t="s">
        <v>23</v>
      </c>
      <c r="Q59" s="8"/>
      <c r="R59" s="8">
        <v>2</v>
      </c>
      <c r="S59" s="67">
        <v>1</v>
      </c>
      <c r="T59" s="6"/>
      <c r="U59" s="6"/>
      <c r="V59" s="6"/>
    </row>
    <row r="60" spans="1:22" x14ac:dyDescent="0.5">
      <c r="A60" s="73">
        <v>42</v>
      </c>
      <c r="B60" s="18">
        <v>7</v>
      </c>
      <c r="C60" s="17" t="s">
        <v>164</v>
      </c>
      <c r="D60" s="10" t="s">
        <v>74</v>
      </c>
      <c r="E60" s="8" t="s">
        <v>66</v>
      </c>
      <c r="F60" s="8" t="s">
        <v>50</v>
      </c>
      <c r="G60" s="8" t="s">
        <v>37</v>
      </c>
      <c r="H60" s="8"/>
      <c r="I60" s="8">
        <v>18</v>
      </c>
      <c r="J60" s="8"/>
      <c r="K60" s="8"/>
      <c r="L60" s="8"/>
      <c r="M60" s="8"/>
      <c r="N60" s="18">
        <f t="shared" si="3"/>
        <v>18</v>
      </c>
      <c r="O60" s="8"/>
      <c r="P60" s="8"/>
      <c r="Q60" s="8" t="s">
        <v>24</v>
      </c>
      <c r="R60" s="8">
        <v>2</v>
      </c>
      <c r="S60" s="67">
        <v>1</v>
      </c>
      <c r="T60" s="6"/>
      <c r="U60" s="6"/>
      <c r="V60" s="6"/>
    </row>
    <row r="61" spans="1:22" x14ac:dyDescent="0.5">
      <c r="A61" s="73">
        <v>43</v>
      </c>
      <c r="B61" s="18">
        <v>7</v>
      </c>
      <c r="C61" s="17" t="s">
        <v>165</v>
      </c>
      <c r="D61" s="10" t="s">
        <v>70</v>
      </c>
      <c r="E61" s="8" t="s">
        <v>66</v>
      </c>
      <c r="F61" s="8" t="s">
        <v>50</v>
      </c>
      <c r="G61" s="8"/>
      <c r="H61" s="8"/>
      <c r="I61" s="8"/>
      <c r="J61" s="8"/>
      <c r="K61" s="8"/>
      <c r="L61" s="8"/>
      <c r="M61" s="8">
        <v>120</v>
      </c>
      <c r="N61" s="18">
        <f>SUM(G61:M61)</f>
        <v>120</v>
      </c>
      <c r="O61" s="8"/>
      <c r="P61" s="8"/>
      <c r="Q61" s="8" t="s">
        <v>24</v>
      </c>
      <c r="R61" s="8">
        <v>4</v>
      </c>
      <c r="S61" s="67">
        <v>4</v>
      </c>
      <c r="T61" s="6"/>
      <c r="U61" s="6"/>
      <c r="V61" s="6"/>
    </row>
    <row r="62" spans="1:22" x14ac:dyDescent="0.5">
      <c r="A62" s="73">
        <v>44</v>
      </c>
      <c r="B62" s="18">
        <v>7</v>
      </c>
      <c r="C62" s="17" t="s">
        <v>166</v>
      </c>
      <c r="D62" s="59" t="s">
        <v>72</v>
      </c>
      <c r="E62" s="8" t="s">
        <v>35</v>
      </c>
      <c r="F62" s="8" t="s">
        <v>36</v>
      </c>
      <c r="G62" s="8" t="s">
        <v>37</v>
      </c>
      <c r="H62" s="8"/>
      <c r="I62" s="8"/>
      <c r="J62" s="8">
        <v>9</v>
      </c>
      <c r="K62" s="8"/>
      <c r="L62" s="8"/>
      <c r="M62" s="8"/>
      <c r="N62" s="18">
        <v>0</v>
      </c>
      <c r="O62" s="8"/>
      <c r="P62" s="8" t="s">
        <v>23</v>
      </c>
      <c r="Q62" s="8"/>
      <c r="R62" s="8">
        <v>2</v>
      </c>
      <c r="S62" s="67">
        <v>1</v>
      </c>
      <c r="T62" s="6"/>
      <c r="U62" s="6"/>
      <c r="V62" s="6"/>
    </row>
    <row r="63" spans="1:22" ht="24" customHeight="1" thickBot="1" x14ac:dyDescent="0.55000000000000004">
      <c r="A63" s="74">
        <v>45</v>
      </c>
      <c r="B63" s="21">
        <v>7</v>
      </c>
      <c r="C63" s="81" t="s">
        <v>211</v>
      </c>
      <c r="D63" s="64" t="s">
        <v>156</v>
      </c>
      <c r="E63" s="21" t="s">
        <v>66</v>
      </c>
      <c r="F63" s="21" t="s">
        <v>50</v>
      </c>
      <c r="G63" s="21" t="s">
        <v>37</v>
      </c>
      <c r="H63" s="21">
        <f>SUM(H123:H125)</f>
        <v>36</v>
      </c>
      <c r="I63" s="21"/>
      <c r="J63" s="21">
        <f>SUM(J123:J125)</f>
        <v>45</v>
      </c>
      <c r="K63" s="21"/>
      <c r="L63" s="21"/>
      <c r="M63" s="21"/>
      <c r="N63" s="21">
        <f>SUM(H63:M63)</f>
        <v>81</v>
      </c>
      <c r="O63" s="21" t="s">
        <v>22</v>
      </c>
      <c r="P63" s="21" t="s">
        <v>23</v>
      </c>
      <c r="Q63" s="21"/>
      <c r="R63" s="69">
        <f>SUM(R123:R125)</f>
        <v>10</v>
      </c>
      <c r="S63" s="69">
        <v>5</v>
      </c>
      <c r="T63" s="6"/>
      <c r="U63" s="6"/>
      <c r="V63" s="6"/>
    </row>
    <row r="64" spans="1:22" x14ac:dyDescent="0.5">
      <c r="A64" s="72">
        <v>46</v>
      </c>
      <c r="B64" s="14">
        <v>8</v>
      </c>
      <c r="C64" s="15" t="s">
        <v>167</v>
      </c>
      <c r="D64" s="16" t="s">
        <v>75</v>
      </c>
      <c r="E64" s="14" t="s">
        <v>35</v>
      </c>
      <c r="F64" s="14" t="s">
        <v>36</v>
      </c>
      <c r="G64" s="14" t="s">
        <v>37</v>
      </c>
      <c r="H64" s="107">
        <v>18</v>
      </c>
      <c r="I64" s="14"/>
      <c r="J64" s="107">
        <v>9</v>
      </c>
      <c r="K64" s="14"/>
      <c r="L64" s="14"/>
      <c r="M64" s="14"/>
      <c r="N64" s="14">
        <f>SUM(H64:M64)</f>
        <v>27</v>
      </c>
      <c r="O64" s="14" t="s">
        <v>22</v>
      </c>
      <c r="P64" s="14"/>
      <c r="Q64" s="14"/>
      <c r="R64" s="107">
        <v>4</v>
      </c>
      <c r="S64" s="66">
        <v>2</v>
      </c>
      <c r="T64" s="6"/>
      <c r="U64" s="6"/>
      <c r="V64" s="6"/>
    </row>
    <row r="65" spans="1:26" x14ac:dyDescent="0.5">
      <c r="A65" s="73">
        <v>47</v>
      </c>
      <c r="B65" s="8">
        <v>8</v>
      </c>
      <c r="C65" s="9" t="s">
        <v>168</v>
      </c>
      <c r="D65" s="10" t="s">
        <v>73</v>
      </c>
      <c r="E65" s="8" t="s">
        <v>49</v>
      </c>
      <c r="F65" s="8" t="s">
        <v>36</v>
      </c>
      <c r="G65" s="8" t="s">
        <v>37</v>
      </c>
      <c r="H65" s="57">
        <v>9</v>
      </c>
      <c r="I65" s="8"/>
      <c r="J65" s="57"/>
      <c r="K65" s="8"/>
      <c r="L65" s="8"/>
      <c r="M65" s="8"/>
      <c r="N65" s="18">
        <f t="shared" ref="N65:N68" si="4">SUM(H65:M65)</f>
        <v>9</v>
      </c>
      <c r="O65" s="8"/>
      <c r="P65" s="8" t="s">
        <v>23</v>
      </c>
      <c r="Q65" s="8"/>
      <c r="R65" s="57">
        <v>1</v>
      </c>
      <c r="S65" s="57">
        <v>0.5</v>
      </c>
      <c r="T65" s="6"/>
      <c r="U65" s="6"/>
      <c r="V65" s="6"/>
    </row>
    <row r="66" spans="1:26" x14ac:dyDescent="0.5">
      <c r="A66" s="73">
        <v>48</v>
      </c>
      <c r="B66" s="8">
        <v>8</v>
      </c>
      <c r="C66" s="9" t="s">
        <v>169</v>
      </c>
      <c r="D66" s="61" t="s">
        <v>76</v>
      </c>
      <c r="E66" s="8" t="s">
        <v>66</v>
      </c>
      <c r="F66" s="8" t="s">
        <v>50</v>
      </c>
      <c r="G66" s="8"/>
      <c r="H66" s="57">
        <v>9</v>
      </c>
      <c r="I66" s="8"/>
      <c r="J66" s="57">
        <v>9</v>
      </c>
      <c r="K66" s="8"/>
      <c r="L66" s="8"/>
      <c r="M66" s="8"/>
      <c r="N66" s="18">
        <f t="shared" si="4"/>
        <v>18</v>
      </c>
      <c r="O66" s="8"/>
      <c r="P66" s="8" t="s">
        <v>23</v>
      </c>
      <c r="Q66" s="8"/>
      <c r="R66" s="57">
        <v>2</v>
      </c>
      <c r="S66" s="67">
        <v>1</v>
      </c>
      <c r="T66" s="6"/>
      <c r="U66" s="6"/>
      <c r="V66" s="6"/>
    </row>
    <row r="67" spans="1:26" x14ac:dyDescent="0.5">
      <c r="A67" s="73">
        <v>49</v>
      </c>
      <c r="B67" s="8">
        <v>8</v>
      </c>
      <c r="C67" s="9" t="s">
        <v>170</v>
      </c>
      <c r="D67" s="10" t="s">
        <v>74</v>
      </c>
      <c r="E67" s="8" t="s">
        <v>66</v>
      </c>
      <c r="F67" s="8" t="s">
        <v>50</v>
      </c>
      <c r="G67" s="8" t="s">
        <v>37</v>
      </c>
      <c r="H67" s="57"/>
      <c r="I67" s="8">
        <v>18</v>
      </c>
      <c r="J67" s="57"/>
      <c r="K67" s="8"/>
      <c r="L67" s="8"/>
      <c r="M67" s="8"/>
      <c r="N67" s="18">
        <f t="shared" si="4"/>
        <v>18</v>
      </c>
      <c r="O67" s="8"/>
      <c r="P67" s="8"/>
      <c r="Q67" s="8" t="s">
        <v>24</v>
      </c>
      <c r="R67" s="57">
        <v>2</v>
      </c>
      <c r="S67" s="67">
        <v>1</v>
      </c>
      <c r="T67" s="6"/>
      <c r="U67" s="6"/>
      <c r="V67" s="6"/>
    </row>
    <row r="68" spans="1:26" ht="14.7" thickBot="1" x14ac:dyDescent="0.55000000000000004">
      <c r="A68" s="74">
        <v>50</v>
      </c>
      <c r="B68" s="21">
        <v>8</v>
      </c>
      <c r="C68" s="22" t="s">
        <v>212</v>
      </c>
      <c r="D68" s="65" t="s">
        <v>77</v>
      </c>
      <c r="E68" s="21" t="s">
        <v>66</v>
      </c>
      <c r="F68" s="21" t="s">
        <v>50</v>
      </c>
      <c r="G68" s="21" t="s">
        <v>37</v>
      </c>
      <c r="H68" s="70"/>
      <c r="I68" s="21"/>
      <c r="J68" s="21"/>
      <c r="K68" s="21">
        <v>12</v>
      </c>
      <c r="L68" s="21"/>
      <c r="M68" s="21"/>
      <c r="N68" s="21">
        <f t="shared" si="4"/>
        <v>12</v>
      </c>
      <c r="O68" s="21" t="s">
        <v>22</v>
      </c>
      <c r="P68" s="21" t="s">
        <v>23</v>
      </c>
      <c r="Q68" s="21"/>
      <c r="R68" s="70">
        <v>15</v>
      </c>
      <c r="S68" s="75">
        <v>4</v>
      </c>
      <c r="T68" s="6"/>
      <c r="U68" s="6"/>
      <c r="V68" s="6"/>
    </row>
    <row r="69" spans="1:26" x14ac:dyDescent="0.5">
      <c r="A69" s="23"/>
      <c r="B69" s="23"/>
      <c r="C69" s="24"/>
      <c r="D69" s="24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5"/>
      <c r="X69" s="25"/>
    </row>
    <row r="70" spans="1:26" x14ac:dyDescent="0.5">
      <c r="A70" s="23"/>
      <c r="B70" s="23"/>
      <c r="C70" s="24"/>
      <c r="D70" s="110" t="s">
        <v>179</v>
      </c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5"/>
      <c r="P70" s="25"/>
      <c r="Q70" s="23"/>
      <c r="R70" s="23"/>
      <c r="S70" s="23"/>
      <c r="T70" s="23"/>
      <c r="U70" s="23"/>
      <c r="V70" s="23"/>
      <c r="W70" s="25"/>
      <c r="X70" s="25"/>
    </row>
    <row r="71" spans="1:26" x14ac:dyDescent="0.5">
      <c r="A71" s="23"/>
      <c r="B71" s="23"/>
      <c r="C71" s="24"/>
      <c r="E71" s="6"/>
      <c r="F71" s="6"/>
      <c r="G71" s="6"/>
      <c r="O71" s="6"/>
      <c r="P71" s="6"/>
      <c r="Q71" s="6"/>
      <c r="R71" s="6"/>
      <c r="S71" s="6"/>
      <c r="T71" s="6"/>
      <c r="U71" s="6"/>
      <c r="V71" s="6"/>
    </row>
    <row r="72" spans="1:26" x14ac:dyDescent="0.5">
      <c r="A72" s="23"/>
      <c r="B72" s="23"/>
      <c r="C72" s="24"/>
      <c r="D72" s="62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7"/>
    </row>
    <row r="73" spans="1:26" s="29" customFormat="1" x14ac:dyDescent="0.5">
      <c r="A73" s="28" t="s">
        <v>147</v>
      </c>
      <c r="B73" s="23"/>
      <c r="D73" s="24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7"/>
    </row>
    <row r="74" spans="1:26" s="30" customFormat="1" ht="13" x14ac:dyDescent="0.45">
      <c r="A74" s="8">
        <v>14</v>
      </c>
      <c r="B74" s="8">
        <v>2</v>
      </c>
      <c r="C74" s="17" t="s">
        <v>213</v>
      </c>
      <c r="D74" s="52" t="s">
        <v>78</v>
      </c>
      <c r="E74" s="8" t="s">
        <v>49</v>
      </c>
      <c r="F74" s="8" t="s">
        <v>50</v>
      </c>
      <c r="G74" s="8"/>
      <c r="H74" s="8">
        <v>18</v>
      </c>
      <c r="I74" s="8"/>
      <c r="J74" s="8"/>
      <c r="K74" s="8"/>
      <c r="L74" s="8"/>
      <c r="M74" s="8"/>
      <c r="N74" s="8">
        <f>SUM(H74:M74)</f>
        <v>18</v>
      </c>
      <c r="O74" s="8"/>
      <c r="P74" s="8" t="s">
        <v>23</v>
      </c>
      <c r="Q74" s="8"/>
      <c r="R74" s="8">
        <v>2</v>
      </c>
      <c r="S74" s="8">
        <v>1</v>
      </c>
    </row>
    <row r="75" spans="1:26" s="30" customFormat="1" ht="13" x14ac:dyDescent="0.45">
      <c r="A75" s="8">
        <v>14</v>
      </c>
      <c r="B75" s="8">
        <v>2</v>
      </c>
      <c r="C75" s="17" t="s">
        <v>214</v>
      </c>
      <c r="D75" s="52" t="s">
        <v>79</v>
      </c>
      <c r="E75" s="8" t="s">
        <v>49</v>
      </c>
      <c r="F75" s="8" t="s">
        <v>50</v>
      </c>
      <c r="G75" s="8"/>
      <c r="H75" s="8">
        <v>18</v>
      </c>
      <c r="I75" s="8"/>
      <c r="J75" s="8"/>
      <c r="K75" s="8"/>
      <c r="L75" s="8"/>
      <c r="M75" s="8"/>
      <c r="N75" s="8">
        <f t="shared" ref="N75:N76" si="5">SUM(H75:M75)</f>
        <v>18</v>
      </c>
      <c r="O75" s="8"/>
      <c r="P75" s="8" t="s">
        <v>23</v>
      </c>
      <c r="Q75" s="8"/>
      <c r="R75" s="8">
        <v>2</v>
      </c>
      <c r="S75" s="8">
        <v>1</v>
      </c>
    </row>
    <row r="76" spans="1:26" s="30" customFormat="1" ht="13" x14ac:dyDescent="0.45">
      <c r="A76" s="8">
        <v>14</v>
      </c>
      <c r="B76" s="8">
        <v>2</v>
      </c>
      <c r="C76" s="17" t="s">
        <v>215</v>
      </c>
      <c r="D76" s="52" t="s">
        <v>80</v>
      </c>
      <c r="E76" s="8" t="s">
        <v>49</v>
      </c>
      <c r="F76" s="8" t="s">
        <v>50</v>
      </c>
      <c r="G76" s="8"/>
      <c r="H76" s="8">
        <v>18</v>
      </c>
      <c r="I76" s="8"/>
      <c r="J76" s="8"/>
      <c r="K76" s="8"/>
      <c r="L76" s="8"/>
      <c r="M76" s="8"/>
      <c r="N76" s="8">
        <f t="shared" si="5"/>
        <v>18</v>
      </c>
      <c r="O76" s="8"/>
      <c r="P76" s="8" t="s">
        <v>23</v>
      </c>
      <c r="Q76" s="8"/>
      <c r="R76" s="8">
        <v>2</v>
      </c>
      <c r="S76" s="8">
        <v>1</v>
      </c>
    </row>
    <row r="77" spans="1:26" s="30" customFormat="1" ht="11.7" x14ac:dyDescent="0.4">
      <c r="A77" s="23"/>
      <c r="B77" s="23"/>
      <c r="C77" s="24"/>
      <c r="D77" s="24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26" s="30" customFormat="1" ht="11.7" x14ac:dyDescent="0.4">
      <c r="A78" s="23"/>
      <c r="B78" s="23"/>
      <c r="C78" s="24"/>
      <c r="D78" s="24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26" s="30" customFormat="1" x14ac:dyDescent="0.5">
      <c r="A79" s="28" t="s">
        <v>159</v>
      </c>
      <c r="B79" s="23"/>
      <c r="D79" s="24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7"/>
    </row>
    <row r="80" spans="1:26" s="30" customFormat="1" ht="13" x14ac:dyDescent="0.45">
      <c r="A80" s="8">
        <v>37</v>
      </c>
      <c r="B80" s="8">
        <v>6</v>
      </c>
      <c r="C80" s="17" t="s">
        <v>173</v>
      </c>
      <c r="D80" s="52" t="s">
        <v>171</v>
      </c>
      <c r="E80" s="8" t="s">
        <v>49</v>
      </c>
      <c r="F80" s="8" t="s">
        <v>50</v>
      </c>
      <c r="G80" s="8"/>
      <c r="H80" s="8">
        <v>18</v>
      </c>
      <c r="I80" s="8"/>
      <c r="J80" s="8"/>
      <c r="K80" s="8"/>
      <c r="L80" s="8"/>
      <c r="M80" s="8"/>
      <c r="N80" s="8">
        <f>SUM(H80:M80)</f>
        <v>18</v>
      </c>
      <c r="O80" s="8"/>
      <c r="P80" s="8" t="s">
        <v>23</v>
      </c>
      <c r="Q80" s="8"/>
      <c r="R80" s="8">
        <v>2</v>
      </c>
      <c r="S80" s="8">
        <v>1</v>
      </c>
    </row>
    <row r="81" spans="1:28" s="30" customFormat="1" ht="13" x14ac:dyDescent="0.45">
      <c r="A81" s="8">
        <v>37</v>
      </c>
      <c r="B81" s="8">
        <v>6</v>
      </c>
      <c r="C81" s="17" t="s">
        <v>174</v>
      </c>
      <c r="D81" s="52" t="s">
        <v>172</v>
      </c>
      <c r="E81" s="8" t="s">
        <v>49</v>
      </c>
      <c r="F81" s="8" t="s">
        <v>50</v>
      </c>
      <c r="G81" s="8"/>
      <c r="H81" s="8">
        <v>18</v>
      </c>
      <c r="I81" s="8"/>
      <c r="J81" s="8"/>
      <c r="K81" s="8"/>
      <c r="L81" s="8"/>
      <c r="M81" s="8"/>
      <c r="N81" s="8">
        <f t="shared" ref="N81" si="6">SUM(H81:M81)</f>
        <v>18</v>
      </c>
      <c r="O81" s="8"/>
      <c r="P81" s="8" t="s">
        <v>23</v>
      </c>
      <c r="Q81" s="8"/>
      <c r="R81" s="8">
        <v>2</v>
      </c>
      <c r="S81" s="8">
        <v>1</v>
      </c>
    </row>
    <row r="82" spans="1:28" s="30" customFormat="1" ht="11.7" x14ac:dyDescent="0.4">
      <c r="A82" s="23"/>
      <c r="B82" s="23"/>
      <c r="C82" s="24"/>
      <c r="D82" s="24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1:28" s="30" customFormat="1" ht="11.7" x14ac:dyDescent="0.4">
      <c r="A83" s="23"/>
      <c r="B83" s="23"/>
      <c r="C83" s="24"/>
      <c r="D83" s="24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1:28" s="30" customFormat="1" ht="11.7" x14ac:dyDescent="0.4">
      <c r="A84" s="31"/>
      <c r="B84" s="31"/>
      <c r="E84" s="31"/>
      <c r="F84" s="31"/>
      <c r="G84" s="31"/>
      <c r="O84" s="31"/>
      <c r="P84" s="31"/>
      <c r="Q84" s="31"/>
    </row>
    <row r="85" spans="1:28" s="30" customFormat="1" ht="11.7" x14ac:dyDescent="0.4">
      <c r="A85" s="4" t="s">
        <v>65</v>
      </c>
      <c r="B85" s="31"/>
      <c r="E85" s="31"/>
      <c r="F85" s="31"/>
      <c r="G85" s="31"/>
      <c r="O85" s="31"/>
      <c r="P85" s="31"/>
      <c r="Q85" s="31"/>
    </row>
    <row r="86" spans="1:28" s="30" customFormat="1" ht="13" x14ac:dyDescent="0.45">
      <c r="A86" s="8">
        <v>31</v>
      </c>
      <c r="B86" s="8">
        <v>5</v>
      </c>
      <c r="C86" s="9" t="s">
        <v>216</v>
      </c>
      <c r="D86" s="50" t="s">
        <v>82</v>
      </c>
      <c r="E86" s="8" t="s">
        <v>66</v>
      </c>
      <c r="F86" s="8" t="s">
        <v>50</v>
      </c>
      <c r="G86" s="8"/>
      <c r="H86" s="9">
        <v>18</v>
      </c>
      <c r="I86" s="9"/>
      <c r="J86" s="9"/>
      <c r="K86" s="9"/>
      <c r="L86" s="9"/>
      <c r="M86" s="9"/>
      <c r="N86" s="8">
        <f>SUM(H86:M86)</f>
        <v>18</v>
      </c>
      <c r="O86" s="8"/>
      <c r="P86" s="8" t="s">
        <v>23</v>
      </c>
      <c r="Q86" s="8"/>
      <c r="R86" s="8">
        <v>2</v>
      </c>
      <c r="S86" s="8">
        <v>1</v>
      </c>
    </row>
    <row r="87" spans="1:28" s="30" customFormat="1" ht="13" x14ac:dyDescent="0.45">
      <c r="A87" s="8">
        <v>31</v>
      </c>
      <c r="B87" s="8">
        <v>5</v>
      </c>
      <c r="C87" s="9" t="s">
        <v>217</v>
      </c>
      <c r="D87" s="50" t="s">
        <v>83</v>
      </c>
      <c r="E87" s="8" t="s">
        <v>66</v>
      </c>
      <c r="F87" s="8" t="s">
        <v>50</v>
      </c>
      <c r="G87" s="8"/>
      <c r="H87" s="9"/>
      <c r="I87" s="9"/>
      <c r="J87" s="9">
        <v>18</v>
      </c>
      <c r="K87" s="9"/>
      <c r="L87" s="9"/>
      <c r="M87" s="9"/>
      <c r="N87" s="8">
        <f>SUM(H87:M87)</f>
        <v>18</v>
      </c>
      <c r="O87" s="8"/>
      <c r="P87" s="8" t="s">
        <v>23</v>
      </c>
      <c r="Q87" s="8"/>
      <c r="R87" s="8">
        <v>2</v>
      </c>
      <c r="S87" s="8">
        <v>1</v>
      </c>
    </row>
    <row r="88" spans="1:28" s="30" customFormat="1" x14ac:dyDescent="0.5">
      <c r="A88" s="23"/>
      <c r="B88" s="23"/>
      <c r="C88" s="32"/>
      <c r="D88" s="109"/>
      <c r="E88" s="23"/>
      <c r="F88" s="23"/>
      <c r="G88" s="23"/>
      <c r="H88" s="24"/>
      <c r="I88" s="24"/>
      <c r="J88" s="24"/>
      <c r="K88" s="24"/>
      <c r="L88" s="24"/>
      <c r="M88" s="24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8" s="30" customFormat="1" x14ac:dyDescent="0.5">
      <c r="A89" s="4" t="s">
        <v>69</v>
      </c>
      <c r="B89" s="31"/>
      <c r="D89" s="62"/>
      <c r="E89" s="31"/>
      <c r="F89" s="31"/>
      <c r="G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 spans="1:28" s="30" customFormat="1" ht="13" x14ac:dyDescent="0.45">
      <c r="A90" s="8">
        <v>38</v>
      </c>
      <c r="B90" s="8">
        <v>6</v>
      </c>
      <c r="C90" s="9" t="s">
        <v>218</v>
      </c>
      <c r="D90" s="50" t="s">
        <v>84</v>
      </c>
      <c r="E90" s="8" t="s">
        <v>66</v>
      </c>
      <c r="F90" s="8" t="s">
        <v>50</v>
      </c>
      <c r="G90" s="8"/>
      <c r="H90" s="9">
        <v>18</v>
      </c>
      <c r="I90" s="9"/>
      <c r="J90" s="9"/>
      <c r="K90" s="9"/>
      <c r="L90" s="9"/>
      <c r="M90" s="9"/>
      <c r="N90" s="8">
        <f>SUM(H90:M90)</f>
        <v>18</v>
      </c>
      <c r="O90" s="8"/>
      <c r="P90" s="8" t="s">
        <v>23</v>
      </c>
      <c r="Q90" s="8"/>
      <c r="R90" s="8">
        <v>2</v>
      </c>
      <c r="S90" s="8">
        <v>1</v>
      </c>
    </row>
    <row r="91" spans="1:28" s="30" customFormat="1" ht="13" x14ac:dyDescent="0.45">
      <c r="A91" s="8">
        <v>38</v>
      </c>
      <c r="B91" s="8">
        <v>6</v>
      </c>
      <c r="C91" s="9" t="s">
        <v>219</v>
      </c>
      <c r="D91" s="50" t="s">
        <v>85</v>
      </c>
      <c r="E91" s="8" t="s">
        <v>66</v>
      </c>
      <c r="F91" s="8" t="s">
        <v>50</v>
      </c>
      <c r="G91" s="8"/>
      <c r="H91" s="9"/>
      <c r="I91" s="9"/>
      <c r="J91" s="9">
        <v>18</v>
      </c>
      <c r="K91" s="9"/>
      <c r="L91" s="9"/>
      <c r="M91" s="9"/>
      <c r="N91" s="8">
        <f>SUM(H91:M91)</f>
        <v>18</v>
      </c>
      <c r="O91" s="8"/>
      <c r="P91" s="8" t="s">
        <v>23</v>
      </c>
      <c r="Q91" s="8"/>
      <c r="R91" s="8">
        <v>2</v>
      </c>
      <c r="S91" s="8">
        <v>1</v>
      </c>
    </row>
    <row r="92" spans="1:28" s="30" customFormat="1" ht="13" x14ac:dyDescent="0.45">
      <c r="A92" s="23"/>
      <c r="B92" s="23"/>
      <c r="C92" s="32"/>
      <c r="D92" s="108"/>
      <c r="E92" s="23"/>
      <c r="F92" s="23"/>
      <c r="G92" s="23"/>
      <c r="H92" s="24"/>
      <c r="I92" s="24"/>
      <c r="J92" s="24"/>
      <c r="K92" s="24"/>
      <c r="L92" s="24"/>
      <c r="M92" s="24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8" s="30" customFormat="1" ht="11.7" x14ac:dyDescent="0.4">
      <c r="A93" s="23"/>
      <c r="B93" s="23"/>
      <c r="C93" s="28"/>
      <c r="D93" s="24"/>
      <c r="E93" s="23"/>
      <c r="F93" s="23"/>
      <c r="G93" s="23"/>
      <c r="H93" s="24"/>
      <c r="I93" s="24"/>
      <c r="J93" s="24"/>
      <c r="K93" s="24"/>
      <c r="L93" s="24"/>
      <c r="M93" s="24"/>
      <c r="N93" s="24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4"/>
      <c r="AB93" s="24"/>
    </row>
    <row r="94" spans="1:28" s="24" customFormat="1" ht="12" customHeight="1" x14ac:dyDescent="0.4">
      <c r="A94" s="135" t="s">
        <v>182</v>
      </c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8" s="30" customFormat="1" ht="13" x14ac:dyDescent="0.4">
      <c r="A95" s="8">
        <v>34</v>
      </c>
      <c r="B95" s="8">
        <v>5</v>
      </c>
      <c r="C95" s="9" t="s">
        <v>220</v>
      </c>
      <c r="D95" s="55" t="s">
        <v>183</v>
      </c>
      <c r="E95" s="8" t="s">
        <v>66</v>
      </c>
      <c r="F95" s="8" t="s">
        <v>50</v>
      </c>
      <c r="G95" s="8" t="s">
        <v>37</v>
      </c>
      <c r="H95" s="9">
        <v>9</v>
      </c>
      <c r="I95" s="9"/>
      <c r="J95" s="9">
        <v>18</v>
      </c>
      <c r="K95" s="9"/>
      <c r="L95" s="9"/>
      <c r="M95" s="9"/>
      <c r="N95" s="8">
        <f>SUM(H95:M95)</f>
        <v>27</v>
      </c>
      <c r="O95" s="8" t="s">
        <v>22</v>
      </c>
      <c r="P95" s="8"/>
      <c r="Q95" s="8"/>
      <c r="R95" s="1">
        <v>4</v>
      </c>
      <c r="S95" s="8">
        <v>3</v>
      </c>
      <c r="T95" s="23"/>
      <c r="U95" s="23"/>
      <c r="V95" s="23"/>
      <c r="W95" s="23"/>
      <c r="X95" s="23"/>
      <c r="Y95" s="23"/>
      <c r="Z95" s="23"/>
      <c r="AA95" s="23"/>
    </row>
    <row r="96" spans="1:28" s="30" customFormat="1" ht="13" x14ac:dyDescent="0.4">
      <c r="A96" s="8">
        <v>34</v>
      </c>
      <c r="B96" s="8">
        <v>5</v>
      </c>
      <c r="C96" s="9" t="s">
        <v>221</v>
      </c>
      <c r="D96" s="55" t="s">
        <v>184</v>
      </c>
      <c r="E96" s="8" t="s">
        <v>66</v>
      </c>
      <c r="F96" s="8" t="s">
        <v>50</v>
      </c>
      <c r="G96" s="8" t="s">
        <v>37</v>
      </c>
      <c r="H96" s="9">
        <v>9</v>
      </c>
      <c r="I96" s="9"/>
      <c r="J96" s="9">
        <v>18</v>
      </c>
      <c r="K96" s="9"/>
      <c r="L96" s="9"/>
      <c r="M96" s="9"/>
      <c r="N96" s="8">
        <f t="shared" ref="N96:N102" si="7">SUM(H96:M96)</f>
        <v>27</v>
      </c>
      <c r="O96" s="8"/>
      <c r="P96" s="8" t="s">
        <v>23</v>
      </c>
      <c r="Q96" s="8"/>
      <c r="R96" s="1">
        <v>3</v>
      </c>
      <c r="S96" s="8">
        <v>2</v>
      </c>
      <c r="T96" s="23"/>
      <c r="U96" s="23"/>
      <c r="V96" s="23"/>
      <c r="W96" s="23"/>
      <c r="X96" s="23"/>
      <c r="Y96" s="23"/>
      <c r="Z96" s="23"/>
      <c r="AA96" s="23"/>
    </row>
    <row r="97" spans="1:27" s="30" customFormat="1" ht="13" x14ac:dyDescent="0.4">
      <c r="A97" s="8">
        <v>39</v>
      </c>
      <c r="B97" s="8">
        <v>6</v>
      </c>
      <c r="C97" s="9" t="s">
        <v>230</v>
      </c>
      <c r="D97" s="55" t="s">
        <v>185</v>
      </c>
      <c r="E97" s="8" t="s">
        <v>66</v>
      </c>
      <c r="F97" s="8" t="s">
        <v>50</v>
      </c>
      <c r="G97" s="8" t="s">
        <v>37</v>
      </c>
      <c r="H97" s="9">
        <v>18</v>
      </c>
      <c r="I97" s="9"/>
      <c r="J97" s="9">
        <v>18</v>
      </c>
      <c r="K97" s="9"/>
      <c r="L97" s="9"/>
      <c r="M97" s="9"/>
      <c r="N97" s="8">
        <f t="shared" si="7"/>
        <v>36</v>
      </c>
      <c r="O97" s="8" t="s">
        <v>22</v>
      </c>
      <c r="P97" s="8"/>
      <c r="Q97" s="8"/>
      <c r="R97" s="1">
        <v>5</v>
      </c>
      <c r="S97" s="8">
        <v>3</v>
      </c>
      <c r="T97" s="23"/>
      <c r="U97" s="23"/>
      <c r="V97" s="23"/>
      <c r="W97" s="23"/>
      <c r="X97" s="23"/>
      <c r="Y97" s="23"/>
      <c r="Z97" s="23"/>
      <c r="AA97" s="23"/>
    </row>
    <row r="98" spans="1:27" s="114" customFormat="1" ht="13" x14ac:dyDescent="0.4">
      <c r="A98" s="8">
        <v>39</v>
      </c>
      <c r="B98" s="111">
        <v>6</v>
      </c>
      <c r="C98" s="9" t="s">
        <v>231</v>
      </c>
      <c r="D98" s="55" t="s">
        <v>186</v>
      </c>
      <c r="E98" s="111" t="s">
        <v>66</v>
      </c>
      <c r="F98" s="111" t="s">
        <v>50</v>
      </c>
      <c r="G98" s="111" t="s">
        <v>37</v>
      </c>
      <c r="H98" s="112">
        <v>9</v>
      </c>
      <c r="I98" s="112"/>
      <c r="J98" s="112">
        <v>18</v>
      </c>
      <c r="K98" s="112"/>
      <c r="L98" s="112"/>
      <c r="M98" s="112"/>
      <c r="N98" s="111">
        <f t="shared" si="7"/>
        <v>27</v>
      </c>
      <c r="O98" s="111" t="s">
        <v>22</v>
      </c>
      <c r="P98" s="111"/>
      <c r="Q98" s="111"/>
      <c r="R98" s="1">
        <v>4</v>
      </c>
      <c r="S98" s="111">
        <v>3</v>
      </c>
      <c r="T98" s="113"/>
      <c r="U98" s="113"/>
      <c r="V98" s="113"/>
      <c r="W98" s="113"/>
      <c r="X98" s="113"/>
      <c r="Y98" s="113"/>
      <c r="Z98" s="113"/>
      <c r="AA98" s="113"/>
    </row>
    <row r="99" spans="1:27" s="30" customFormat="1" ht="13" x14ac:dyDescent="0.4">
      <c r="A99" s="8">
        <v>39</v>
      </c>
      <c r="B99" s="8">
        <v>6</v>
      </c>
      <c r="C99" s="9" t="s">
        <v>232</v>
      </c>
      <c r="D99" s="55" t="s">
        <v>187</v>
      </c>
      <c r="E99" s="8" t="s">
        <v>66</v>
      </c>
      <c r="F99" s="8" t="s">
        <v>50</v>
      </c>
      <c r="G99" s="8" t="s">
        <v>37</v>
      </c>
      <c r="H99" s="9">
        <v>18</v>
      </c>
      <c r="I99" s="9"/>
      <c r="J99" s="9">
        <v>18</v>
      </c>
      <c r="K99" s="9"/>
      <c r="L99" s="9"/>
      <c r="M99" s="9"/>
      <c r="N99" s="8">
        <f t="shared" si="7"/>
        <v>36</v>
      </c>
      <c r="O99" s="8"/>
      <c r="P99" s="8" t="s">
        <v>23</v>
      </c>
      <c r="Q99" s="8"/>
      <c r="R99" s="1">
        <v>4</v>
      </c>
      <c r="S99" s="8">
        <v>2.5</v>
      </c>
      <c r="T99" s="23"/>
      <c r="U99" s="23"/>
      <c r="V99" s="23"/>
      <c r="W99" s="23"/>
      <c r="X99" s="23"/>
      <c r="Y99" s="23"/>
      <c r="Z99" s="23"/>
      <c r="AA99" s="23"/>
    </row>
    <row r="100" spans="1:27" s="30" customFormat="1" ht="13" x14ac:dyDescent="0.4">
      <c r="A100" s="8">
        <v>45</v>
      </c>
      <c r="B100" s="8">
        <v>7</v>
      </c>
      <c r="C100" s="9" t="s">
        <v>247</v>
      </c>
      <c r="D100" s="53" t="s">
        <v>188</v>
      </c>
      <c r="E100" s="8" t="s">
        <v>66</v>
      </c>
      <c r="F100" s="8" t="s">
        <v>50</v>
      </c>
      <c r="G100" s="8" t="s">
        <v>37</v>
      </c>
      <c r="H100" s="9">
        <v>9</v>
      </c>
      <c r="I100" s="9"/>
      <c r="J100" s="9">
        <v>18</v>
      </c>
      <c r="K100" s="9"/>
      <c r="L100" s="9"/>
      <c r="M100" s="9"/>
      <c r="N100" s="8">
        <f t="shared" si="7"/>
        <v>27</v>
      </c>
      <c r="O100" s="8"/>
      <c r="P100" s="8" t="s">
        <v>23</v>
      </c>
      <c r="Q100" s="8"/>
      <c r="R100" s="1">
        <v>3</v>
      </c>
      <c r="S100" s="8">
        <v>2</v>
      </c>
      <c r="T100" s="23"/>
      <c r="U100" s="23"/>
      <c r="V100" s="23"/>
      <c r="W100" s="23"/>
      <c r="X100" s="23"/>
      <c r="Y100" s="23"/>
      <c r="Z100" s="23"/>
      <c r="AA100" s="23"/>
    </row>
    <row r="101" spans="1:27" s="30" customFormat="1" ht="13" x14ac:dyDescent="0.4">
      <c r="A101" s="8">
        <v>45</v>
      </c>
      <c r="B101" s="8">
        <v>7</v>
      </c>
      <c r="C101" s="9" t="s">
        <v>248</v>
      </c>
      <c r="D101" s="53" t="s">
        <v>189</v>
      </c>
      <c r="E101" s="8" t="s">
        <v>66</v>
      </c>
      <c r="F101" s="8" t="s">
        <v>50</v>
      </c>
      <c r="G101" s="8" t="s">
        <v>37</v>
      </c>
      <c r="H101" s="9">
        <v>18</v>
      </c>
      <c r="I101" s="9"/>
      <c r="J101" s="9">
        <v>9</v>
      </c>
      <c r="K101" s="9"/>
      <c r="L101" s="9"/>
      <c r="M101" s="9"/>
      <c r="N101" s="8">
        <f t="shared" si="7"/>
        <v>27</v>
      </c>
      <c r="O101" s="8" t="s">
        <v>22</v>
      </c>
      <c r="P101" s="8"/>
      <c r="Q101" s="8"/>
      <c r="R101" s="1">
        <v>3</v>
      </c>
      <c r="S101" s="8">
        <v>2</v>
      </c>
      <c r="T101" s="23"/>
      <c r="U101" s="23"/>
      <c r="V101" s="23"/>
      <c r="W101" s="23"/>
      <c r="X101" s="23"/>
      <c r="Y101" s="23"/>
      <c r="Z101" s="23"/>
      <c r="AA101" s="23"/>
    </row>
    <row r="102" spans="1:27" s="114" customFormat="1" ht="26" x14ac:dyDescent="0.4">
      <c r="A102" s="8">
        <v>45</v>
      </c>
      <c r="B102" s="111">
        <v>7</v>
      </c>
      <c r="C102" s="112" t="s">
        <v>249</v>
      </c>
      <c r="D102" s="55" t="s">
        <v>190</v>
      </c>
      <c r="E102" s="111" t="s">
        <v>66</v>
      </c>
      <c r="F102" s="111" t="s">
        <v>50</v>
      </c>
      <c r="G102" s="111" t="s">
        <v>37</v>
      </c>
      <c r="H102" s="112">
        <v>15</v>
      </c>
      <c r="I102" s="112"/>
      <c r="J102" s="112">
        <v>15</v>
      </c>
      <c r="K102" s="112"/>
      <c r="L102" s="112"/>
      <c r="M102" s="112"/>
      <c r="N102" s="112">
        <f t="shared" si="7"/>
        <v>30</v>
      </c>
      <c r="O102" s="112"/>
      <c r="P102" s="112" t="s">
        <v>23</v>
      </c>
      <c r="Q102" s="112"/>
      <c r="R102" s="117">
        <v>2</v>
      </c>
      <c r="S102" s="112">
        <v>1.5</v>
      </c>
      <c r="T102" s="118"/>
      <c r="U102" s="118"/>
      <c r="V102" s="118"/>
      <c r="W102" s="118"/>
      <c r="X102" s="118"/>
      <c r="Y102" s="118"/>
      <c r="Z102" s="118"/>
      <c r="AA102" s="118"/>
    </row>
    <row r="103" spans="1:27" s="30" customFormat="1" ht="12.7" x14ac:dyDescent="0.4">
      <c r="A103" s="23"/>
      <c r="B103" s="23"/>
      <c r="C103" s="24"/>
      <c r="D103" s="2"/>
      <c r="E103" s="23"/>
      <c r="F103" s="23"/>
      <c r="G103" s="23"/>
      <c r="H103" s="24">
        <f>SUM(H95:H102)</f>
        <v>105</v>
      </c>
      <c r="I103" s="24">
        <f t="shared" ref="I103:N103" si="8">SUM(I95:I102)</f>
        <v>0</v>
      </c>
      <c r="J103" s="24">
        <f t="shared" si="8"/>
        <v>132</v>
      </c>
      <c r="K103" s="24">
        <f t="shared" si="8"/>
        <v>0</v>
      </c>
      <c r="L103" s="24">
        <f t="shared" si="8"/>
        <v>0</v>
      </c>
      <c r="M103" s="24">
        <f t="shared" si="8"/>
        <v>0</v>
      </c>
      <c r="N103" s="24">
        <f t="shared" si="8"/>
        <v>237</v>
      </c>
      <c r="O103" s="23"/>
      <c r="P103" s="23"/>
      <c r="Q103" s="23"/>
      <c r="R103" s="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 s="30" customFormat="1" ht="12.7" x14ac:dyDescent="0.4">
      <c r="A104" s="23"/>
      <c r="B104" s="23"/>
      <c r="C104" s="24"/>
      <c r="D104" s="2"/>
      <c r="E104" s="23"/>
      <c r="F104" s="23"/>
      <c r="G104" s="23"/>
      <c r="H104" s="24"/>
      <c r="I104" s="24"/>
      <c r="J104" s="24"/>
      <c r="K104" s="24"/>
      <c r="L104" s="24"/>
      <c r="M104" s="24"/>
      <c r="N104" s="23"/>
      <c r="O104" s="23"/>
      <c r="P104" s="23"/>
      <c r="Q104" s="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7" s="30" customFormat="1" ht="12" customHeight="1" x14ac:dyDescent="0.4">
      <c r="A105" s="135" t="s">
        <v>191</v>
      </c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 s="30" customFormat="1" ht="13" x14ac:dyDescent="0.4">
      <c r="A106" s="8">
        <v>34</v>
      </c>
      <c r="B106" s="8">
        <v>5</v>
      </c>
      <c r="C106" s="9" t="s">
        <v>222</v>
      </c>
      <c r="D106" s="55" t="s">
        <v>192</v>
      </c>
      <c r="E106" s="8" t="s">
        <v>66</v>
      </c>
      <c r="F106" s="8" t="s">
        <v>50</v>
      </c>
      <c r="G106" s="8" t="s">
        <v>37</v>
      </c>
      <c r="H106" s="9">
        <v>9</v>
      </c>
      <c r="I106" s="9"/>
      <c r="J106" s="9">
        <v>18</v>
      </c>
      <c r="K106" s="9"/>
      <c r="L106" s="9"/>
      <c r="M106" s="9"/>
      <c r="N106" s="8">
        <f>SUM(H106:M106)</f>
        <v>27</v>
      </c>
      <c r="O106" s="8" t="s">
        <v>22</v>
      </c>
      <c r="P106" s="8"/>
      <c r="Q106" s="8"/>
      <c r="R106" s="1">
        <v>4</v>
      </c>
      <c r="S106" s="8">
        <v>3</v>
      </c>
      <c r="T106" s="23"/>
      <c r="U106" s="23"/>
      <c r="V106" s="23"/>
      <c r="W106" s="23"/>
      <c r="X106" s="23"/>
      <c r="Y106" s="23"/>
      <c r="Z106" s="23"/>
      <c r="AA106" s="23"/>
    </row>
    <row r="107" spans="1:27" s="30" customFormat="1" ht="13" x14ac:dyDescent="0.4">
      <c r="A107" s="8">
        <v>34</v>
      </c>
      <c r="B107" s="8">
        <v>5</v>
      </c>
      <c r="C107" s="9" t="s">
        <v>223</v>
      </c>
      <c r="D107" s="55" t="s">
        <v>193</v>
      </c>
      <c r="E107" s="8" t="s">
        <v>66</v>
      </c>
      <c r="F107" s="8" t="s">
        <v>50</v>
      </c>
      <c r="G107" s="8" t="s">
        <v>37</v>
      </c>
      <c r="H107" s="9">
        <v>9</v>
      </c>
      <c r="I107" s="9"/>
      <c r="J107" s="9">
        <v>18</v>
      </c>
      <c r="K107" s="9"/>
      <c r="L107" s="9"/>
      <c r="M107" s="9"/>
      <c r="N107" s="8">
        <f t="shared" ref="N107:N113" si="9">SUM(H107:M107)</f>
        <v>27</v>
      </c>
      <c r="O107" s="8"/>
      <c r="P107" s="8" t="s">
        <v>23</v>
      </c>
      <c r="Q107" s="8"/>
      <c r="R107" s="1">
        <v>3</v>
      </c>
      <c r="S107" s="8">
        <v>2</v>
      </c>
      <c r="T107" s="23"/>
      <c r="U107" s="23"/>
      <c r="V107" s="23"/>
      <c r="W107" s="23"/>
      <c r="X107" s="23"/>
      <c r="Y107" s="23"/>
      <c r="Z107" s="23"/>
      <c r="AA107" s="23"/>
    </row>
    <row r="108" spans="1:27" s="30" customFormat="1" ht="13" x14ac:dyDescent="0.4">
      <c r="A108" s="8">
        <v>39</v>
      </c>
      <c r="B108" s="8">
        <v>6</v>
      </c>
      <c r="C108" s="9" t="s">
        <v>233</v>
      </c>
      <c r="D108" s="55" t="s">
        <v>194</v>
      </c>
      <c r="E108" s="8" t="s">
        <v>66</v>
      </c>
      <c r="F108" s="8" t="s">
        <v>50</v>
      </c>
      <c r="G108" s="8" t="s">
        <v>37</v>
      </c>
      <c r="H108" s="9">
        <v>18</v>
      </c>
      <c r="I108" s="9"/>
      <c r="J108" s="9">
        <v>18</v>
      </c>
      <c r="K108" s="9"/>
      <c r="L108" s="9"/>
      <c r="M108" s="9"/>
      <c r="N108" s="8">
        <f t="shared" si="9"/>
        <v>36</v>
      </c>
      <c r="O108" s="8" t="s">
        <v>22</v>
      </c>
      <c r="P108" s="8"/>
      <c r="Q108" s="8"/>
      <c r="R108" s="1">
        <v>5</v>
      </c>
      <c r="S108" s="8">
        <v>3</v>
      </c>
      <c r="T108" s="23"/>
      <c r="U108" s="23"/>
      <c r="V108" s="23"/>
      <c r="W108" s="23"/>
      <c r="X108" s="23"/>
      <c r="Y108" s="23"/>
      <c r="Z108" s="23"/>
      <c r="AA108" s="23"/>
    </row>
    <row r="109" spans="1:27" s="30" customFormat="1" ht="12" customHeight="1" x14ac:dyDescent="0.4">
      <c r="A109" s="8">
        <v>39</v>
      </c>
      <c r="B109" s="8">
        <v>6</v>
      </c>
      <c r="C109" s="9" t="s">
        <v>234</v>
      </c>
      <c r="D109" s="55" t="s">
        <v>195</v>
      </c>
      <c r="E109" s="8" t="s">
        <v>66</v>
      </c>
      <c r="F109" s="8" t="s">
        <v>50</v>
      </c>
      <c r="G109" s="8" t="s">
        <v>37</v>
      </c>
      <c r="H109" s="9">
        <v>9</v>
      </c>
      <c r="I109" s="9"/>
      <c r="J109" s="9">
        <v>18</v>
      </c>
      <c r="K109" s="9"/>
      <c r="L109" s="9"/>
      <c r="M109" s="9"/>
      <c r="N109" s="8">
        <f t="shared" si="9"/>
        <v>27</v>
      </c>
      <c r="O109" s="8" t="s">
        <v>22</v>
      </c>
      <c r="P109" s="8"/>
      <c r="Q109" s="8"/>
      <c r="R109" s="1">
        <v>4</v>
      </c>
      <c r="S109" s="8">
        <v>3</v>
      </c>
      <c r="T109" s="23"/>
      <c r="U109" s="23"/>
      <c r="V109" s="23"/>
      <c r="W109" s="23"/>
      <c r="X109" s="23"/>
      <c r="Y109" s="23"/>
      <c r="Z109" s="23"/>
      <c r="AA109" s="23"/>
    </row>
    <row r="110" spans="1:27" s="30" customFormat="1" ht="13" x14ac:dyDescent="0.4">
      <c r="A110" s="8">
        <v>39</v>
      </c>
      <c r="B110" s="8">
        <v>6</v>
      </c>
      <c r="C110" s="9" t="s">
        <v>235</v>
      </c>
      <c r="D110" s="55" t="s">
        <v>196</v>
      </c>
      <c r="E110" s="8" t="s">
        <v>66</v>
      </c>
      <c r="F110" s="8" t="s">
        <v>50</v>
      </c>
      <c r="G110" s="8" t="s">
        <v>37</v>
      </c>
      <c r="H110" s="9">
        <v>18</v>
      </c>
      <c r="I110" s="9"/>
      <c r="J110" s="9">
        <v>18</v>
      </c>
      <c r="K110" s="9"/>
      <c r="L110" s="9"/>
      <c r="M110" s="9"/>
      <c r="N110" s="8">
        <f t="shared" si="9"/>
        <v>36</v>
      </c>
      <c r="O110" s="8"/>
      <c r="P110" s="8" t="s">
        <v>23</v>
      </c>
      <c r="Q110" s="8"/>
      <c r="R110" s="1">
        <v>4</v>
      </c>
      <c r="S110" s="8">
        <v>2.5</v>
      </c>
      <c r="T110" s="23"/>
      <c r="U110" s="23"/>
      <c r="V110" s="23"/>
      <c r="W110" s="23"/>
      <c r="X110" s="23"/>
      <c r="Y110" s="23"/>
      <c r="Z110" s="23"/>
      <c r="AA110" s="23"/>
    </row>
    <row r="111" spans="1:27" s="30" customFormat="1" ht="13" x14ac:dyDescent="0.4">
      <c r="A111" s="8">
        <v>45</v>
      </c>
      <c r="B111" s="8">
        <v>7</v>
      </c>
      <c r="C111" s="112" t="s">
        <v>250</v>
      </c>
      <c r="D111" s="55" t="s">
        <v>197</v>
      </c>
      <c r="E111" s="8" t="s">
        <v>66</v>
      </c>
      <c r="F111" s="8" t="s">
        <v>50</v>
      </c>
      <c r="G111" s="8" t="s">
        <v>37</v>
      </c>
      <c r="H111" s="9">
        <v>9</v>
      </c>
      <c r="I111" s="9"/>
      <c r="J111" s="9">
        <v>18</v>
      </c>
      <c r="K111" s="9"/>
      <c r="L111" s="9"/>
      <c r="M111" s="9"/>
      <c r="N111" s="8">
        <f t="shared" si="9"/>
        <v>27</v>
      </c>
      <c r="O111" s="8"/>
      <c r="P111" s="8" t="s">
        <v>23</v>
      </c>
      <c r="Q111" s="8"/>
      <c r="R111" s="1">
        <v>3</v>
      </c>
      <c r="S111" s="8">
        <v>2</v>
      </c>
      <c r="T111" s="23"/>
      <c r="U111" s="23"/>
      <c r="V111" s="23"/>
      <c r="W111" s="23"/>
      <c r="X111" s="23"/>
      <c r="Y111" s="23"/>
      <c r="Z111" s="23"/>
      <c r="AA111" s="23"/>
    </row>
    <row r="112" spans="1:27" s="30" customFormat="1" ht="13" x14ac:dyDescent="0.4">
      <c r="A112" s="8">
        <v>45</v>
      </c>
      <c r="B112" s="8">
        <v>7</v>
      </c>
      <c r="C112" s="112" t="s">
        <v>251</v>
      </c>
      <c r="D112" s="55" t="s">
        <v>198</v>
      </c>
      <c r="E112" s="8" t="s">
        <v>66</v>
      </c>
      <c r="F112" s="8" t="s">
        <v>50</v>
      </c>
      <c r="G112" s="8" t="s">
        <v>37</v>
      </c>
      <c r="H112" s="9">
        <v>18</v>
      </c>
      <c r="I112" s="9"/>
      <c r="J112" s="9">
        <v>9</v>
      </c>
      <c r="K112" s="9"/>
      <c r="L112" s="9"/>
      <c r="M112" s="9"/>
      <c r="N112" s="8">
        <f t="shared" si="9"/>
        <v>27</v>
      </c>
      <c r="O112" s="8" t="s">
        <v>22</v>
      </c>
      <c r="P112" s="8"/>
      <c r="Q112" s="8"/>
      <c r="R112" s="1">
        <v>3</v>
      </c>
      <c r="S112" s="8">
        <v>2</v>
      </c>
      <c r="T112" s="24"/>
    </row>
    <row r="113" spans="1:24" s="30" customFormat="1" ht="13" x14ac:dyDescent="0.4">
      <c r="A113" s="8">
        <v>45</v>
      </c>
      <c r="B113" s="8">
        <v>7</v>
      </c>
      <c r="C113" s="112" t="s">
        <v>252</v>
      </c>
      <c r="D113" s="55" t="s">
        <v>199</v>
      </c>
      <c r="E113" s="8" t="s">
        <v>66</v>
      </c>
      <c r="F113" s="8" t="s">
        <v>50</v>
      </c>
      <c r="G113" s="8" t="s">
        <v>37</v>
      </c>
      <c r="H113" s="9">
        <v>9</v>
      </c>
      <c r="I113" s="9"/>
      <c r="J113" s="9">
        <v>9</v>
      </c>
      <c r="K113" s="9"/>
      <c r="L113" s="9"/>
      <c r="M113" s="9"/>
      <c r="N113" s="8">
        <f t="shared" si="9"/>
        <v>18</v>
      </c>
      <c r="O113" s="8"/>
      <c r="P113" s="8" t="s">
        <v>23</v>
      </c>
      <c r="Q113" s="8"/>
      <c r="R113" s="1">
        <v>2</v>
      </c>
      <c r="S113" s="8">
        <v>1.5</v>
      </c>
      <c r="T113" s="24"/>
    </row>
    <row r="114" spans="1:24" s="30" customFormat="1" ht="12.7" x14ac:dyDescent="0.4">
      <c r="A114" s="23"/>
      <c r="B114" s="23"/>
      <c r="C114" s="24"/>
      <c r="D114" s="2"/>
      <c r="E114" s="23"/>
      <c r="F114" s="23"/>
      <c r="G114" s="23"/>
      <c r="H114" s="24">
        <f>SUM(H106:H113)</f>
        <v>99</v>
      </c>
      <c r="I114" s="24">
        <f t="shared" ref="I114:N114" si="10">SUM(I106:I113)</f>
        <v>0</v>
      </c>
      <c r="J114" s="24">
        <f t="shared" si="10"/>
        <v>126</v>
      </c>
      <c r="K114" s="24">
        <f t="shared" si="10"/>
        <v>0</v>
      </c>
      <c r="L114" s="24">
        <f t="shared" si="10"/>
        <v>0</v>
      </c>
      <c r="M114" s="24">
        <f t="shared" si="10"/>
        <v>0</v>
      </c>
      <c r="N114" s="24">
        <f t="shared" si="10"/>
        <v>225</v>
      </c>
      <c r="O114" s="23"/>
      <c r="P114" s="23"/>
      <c r="Q114" s="23"/>
      <c r="R114" s="23"/>
      <c r="S114" s="3"/>
      <c r="T114" s="23"/>
    </row>
    <row r="115" spans="1:24" s="30" customFormat="1" ht="11.7" x14ac:dyDescent="0.4">
      <c r="A115" s="31"/>
      <c r="B115" s="31"/>
      <c r="E115" s="31"/>
      <c r="F115" s="31"/>
      <c r="G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s="30" customFormat="1" ht="11.7" x14ac:dyDescent="0.4">
      <c r="A116" s="31"/>
      <c r="B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23"/>
      <c r="U116" s="23"/>
      <c r="V116" s="23"/>
      <c r="W116" s="23"/>
      <c r="X116" s="23"/>
    </row>
    <row r="117" spans="1:24" s="24" customFormat="1" ht="11.95" customHeight="1" x14ac:dyDescent="0.4">
      <c r="A117" s="136" t="s">
        <v>175</v>
      </c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spans="1:24" s="24" customFormat="1" ht="13" x14ac:dyDescent="0.4">
      <c r="A118" s="8">
        <v>34</v>
      </c>
      <c r="B118" s="55">
        <v>5</v>
      </c>
      <c r="C118" s="55" t="s">
        <v>224</v>
      </c>
      <c r="D118" s="55" t="s">
        <v>87</v>
      </c>
      <c r="E118" s="8" t="s">
        <v>66</v>
      </c>
      <c r="F118" s="8" t="s">
        <v>50</v>
      </c>
      <c r="G118" s="8" t="s">
        <v>37</v>
      </c>
      <c r="H118" s="9">
        <v>9</v>
      </c>
      <c r="I118" s="9"/>
      <c r="J118" s="9">
        <v>18</v>
      </c>
      <c r="K118" s="9"/>
      <c r="L118" s="9"/>
      <c r="M118" s="9"/>
      <c r="N118" s="8">
        <f>SUM(H118:M118)</f>
        <v>27</v>
      </c>
      <c r="O118" s="8" t="s">
        <v>22</v>
      </c>
      <c r="P118" s="8"/>
      <c r="Q118" s="8"/>
      <c r="R118" s="1">
        <v>4</v>
      </c>
      <c r="S118" s="1">
        <v>2</v>
      </c>
    </row>
    <row r="119" spans="1:24" s="24" customFormat="1" ht="13" x14ac:dyDescent="0.4">
      <c r="A119" s="8">
        <v>34</v>
      </c>
      <c r="B119" s="55">
        <v>5</v>
      </c>
      <c r="C119" s="55" t="s">
        <v>225</v>
      </c>
      <c r="D119" s="53" t="s">
        <v>92</v>
      </c>
      <c r="E119" s="8" t="s">
        <v>66</v>
      </c>
      <c r="F119" s="8" t="s">
        <v>50</v>
      </c>
      <c r="G119" s="8" t="s">
        <v>37</v>
      </c>
      <c r="H119" s="9">
        <v>9</v>
      </c>
      <c r="I119" s="9"/>
      <c r="J119" s="9">
        <v>18</v>
      </c>
      <c r="K119" s="9"/>
      <c r="L119" s="9"/>
      <c r="M119" s="9"/>
      <c r="N119" s="8">
        <f t="shared" ref="N119:N125" si="11">SUM(H119:M119)</f>
        <v>27</v>
      </c>
      <c r="O119" s="8"/>
      <c r="P119" s="8" t="s">
        <v>23</v>
      </c>
      <c r="Q119" s="8"/>
      <c r="R119" s="1">
        <v>3</v>
      </c>
      <c r="S119" s="1">
        <v>1.5</v>
      </c>
    </row>
    <row r="120" spans="1:24" s="24" customFormat="1" ht="13" x14ac:dyDescent="0.4">
      <c r="A120" s="8">
        <v>39</v>
      </c>
      <c r="B120" s="55">
        <v>6</v>
      </c>
      <c r="C120" s="55" t="s">
        <v>236</v>
      </c>
      <c r="D120" s="53" t="s">
        <v>93</v>
      </c>
      <c r="E120" s="8" t="s">
        <v>66</v>
      </c>
      <c r="F120" s="8" t="s">
        <v>50</v>
      </c>
      <c r="G120" s="8" t="s">
        <v>37</v>
      </c>
      <c r="H120" s="9">
        <v>9</v>
      </c>
      <c r="I120" s="9"/>
      <c r="J120" s="9">
        <v>18</v>
      </c>
      <c r="K120" s="9"/>
      <c r="L120" s="9"/>
      <c r="M120" s="9"/>
      <c r="N120" s="8">
        <f t="shared" si="11"/>
        <v>27</v>
      </c>
      <c r="O120" s="8" t="s">
        <v>22</v>
      </c>
      <c r="P120" s="8"/>
      <c r="Q120" s="8"/>
      <c r="R120" s="1">
        <v>4</v>
      </c>
      <c r="S120" s="1">
        <v>2</v>
      </c>
    </row>
    <row r="121" spans="1:24" s="24" customFormat="1" ht="13" x14ac:dyDescent="0.4">
      <c r="A121" s="8">
        <v>39</v>
      </c>
      <c r="B121" s="55">
        <v>6</v>
      </c>
      <c r="C121" s="55" t="s">
        <v>237</v>
      </c>
      <c r="D121" s="53" t="s">
        <v>89</v>
      </c>
      <c r="E121" s="8" t="s">
        <v>66</v>
      </c>
      <c r="F121" s="8" t="s">
        <v>50</v>
      </c>
      <c r="G121" s="8" t="s">
        <v>37</v>
      </c>
      <c r="H121" s="9">
        <v>18</v>
      </c>
      <c r="I121" s="9"/>
      <c r="J121" s="9">
        <v>18</v>
      </c>
      <c r="K121" s="9"/>
      <c r="L121" s="9"/>
      <c r="M121" s="9"/>
      <c r="N121" s="8">
        <f t="shared" si="11"/>
        <v>36</v>
      </c>
      <c r="O121" s="8"/>
      <c r="P121" s="8" t="s">
        <v>23</v>
      </c>
      <c r="Q121" s="8"/>
      <c r="R121" s="1">
        <v>4</v>
      </c>
      <c r="S121" s="1">
        <v>3</v>
      </c>
    </row>
    <row r="122" spans="1:24" s="24" customFormat="1" ht="13" x14ac:dyDescent="0.4">
      <c r="A122" s="8">
        <v>39</v>
      </c>
      <c r="B122" s="55">
        <v>6</v>
      </c>
      <c r="C122" s="55" t="s">
        <v>238</v>
      </c>
      <c r="D122" s="53" t="s">
        <v>90</v>
      </c>
      <c r="E122" s="8" t="s">
        <v>66</v>
      </c>
      <c r="F122" s="8" t="s">
        <v>50</v>
      </c>
      <c r="G122" s="8" t="s">
        <v>37</v>
      </c>
      <c r="H122" s="9">
        <v>9</v>
      </c>
      <c r="I122" s="9"/>
      <c r="J122" s="9">
        <v>18</v>
      </c>
      <c r="K122" s="9"/>
      <c r="L122" s="9"/>
      <c r="M122" s="9"/>
      <c r="N122" s="8">
        <f t="shared" si="11"/>
        <v>27</v>
      </c>
      <c r="O122" s="8"/>
      <c r="P122" s="8" t="s">
        <v>23</v>
      </c>
      <c r="Q122" s="8"/>
      <c r="R122" s="57">
        <v>3</v>
      </c>
      <c r="S122" s="8">
        <v>2</v>
      </c>
    </row>
    <row r="123" spans="1:24" s="24" customFormat="1" ht="13" x14ac:dyDescent="0.4">
      <c r="A123" s="8">
        <v>45</v>
      </c>
      <c r="B123" s="8">
        <v>7</v>
      </c>
      <c r="C123" s="112" t="s">
        <v>253</v>
      </c>
      <c r="D123" s="53" t="s">
        <v>91</v>
      </c>
      <c r="E123" s="8" t="s">
        <v>66</v>
      </c>
      <c r="F123" s="8" t="s">
        <v>50</v>
      </c>
      <c r="G123" s="8" t="s">
        <v>37</v>
      </c>
      <c r="H123" s="9">
        <v>9</v>
      </c>
      <c r="I123" s="9"/>
      <c r="J123" s="9">
        <v>18</v>
      </c>
      <c r="K123" s="9"/>
      <c r="L123" s="9"/>
      <c r="M123" s="9"/>
      <c r="N123" s="8">
        <f t="shared" si="11"/>
        <v>27</v>
      </c>
      <c r="O123" s="8" t="s">
        <v>22</v>
      </c>
      <c r="P123" s="8"/>
      <c r="Q123" s="8"/>
      <c r="R123" s="57">
        <v>3</v>
      </c>
      <c r="S123" s="8">
        <v>1.5</v>
      </c>
    </row>
    <row r="124" spans="1:24" s="24" customFormat="1" ht="13" x14ac:dyDescent="0.4">
      <c r="A124" s="8">
        <v>45</v>
      </c>
      <c r="B124" s="8">
        <v>7</v>
      </c>
      <c r="C124" s="112" t="s">
        <v>254</v>
      </c>
      <c r="D124" s="53" t="s">
        <v>94</v>
      </c>
      <c r="E124" s="8" t="s">
        <v>66</v>
      </c>
      <c r="F124" s="8" t="s">
        <v>50</v>
      </c>
      <c r="G124" s="8" t="s">
        <v>37</v>
      </c>
      <c r="H124" s="9">
        <v>9</v>
      </c>
      <c r="I124" s="9"/>
      <c r="J124" s="9">
        <v>9</v>
      </c>
      <c r="K124" s="9"/>
      <c r="L124" s="9"/>
      <c r="M124" s="9"/>
      <c r="N124" s="8">
        <f t="shared" si="11"/>
        <v>18</v>
      </c>
      <c r="O124" s="8"/>
      <c r="P124" s="8" t="s">
        <v>23</v>
      </c>
      <c r="Q124" s="8"/>
      <c r="R124" s="57">
        <v>2</v>
      </c>
      <c r="S124" s="8">
        <v>1</v>
      </c>
    </row>
    <row r="125" spans="1:24" s="24" customFormat="1" ht="26" x14ac:dyDescent="0.4">
      <c r="A125" s="8">
        <v>45</v>
      </c>
      <c r="B125" s="8">
        <v>7</v>
      </c>
      <c r="C125" s="112" t="s">
        <v>255</v>
      </c>
      <c r="D125" s="55" t="s">
        <v>88</v>
      </c>
      <c r="E125" s="8" t="s">
        <v>66</v>
      </c>
      <c r="F125" s="8" t="s">
        <v>50</v>
      </c>
      <c r="G125" s="8" t="s">
        <v>37</v>
      </c>
      <c r="H125" s="9">
        <v>18</v>
      </c>
      <c r="I125" s="9"/>
      <c r="J125" s="9">
        <v>18</v>
      </c>
      <c r="K125" s="9"/>
      <c r="L125" s="9"/>
      <c r="M125" s="9"/>
      <c r="N125" s="8">
        <f t="shared" si="11"/>
        <v>36</v>
      </c>
      <c r="O125" s="8" t="s">
        <v>22</v>
      </c>
      <c r="P125" s="8"/>
      <c r="Q125" s="8"/>
      <c r="R125" s="57">
        <v>5</v>
      </c>
      <c r="S125" s="8">
        <v>2</v>
      </c>
    </row>
    <row r="126" spans="1:24" s="24" customFormat="1" ht="12.7" x14ac:dyDescent="0.4">
      <c r="A126" s="23"/>
      <c r="B126" s="23"/>
      <c r="D126" s="2"/>
      <c r="E126" s="23"/>
      <c r="F126" s="23"/>
      <c r="G126" s="23"/>
      <c r="N126" s="23"/>
      <c r="O126" s="23"/>
      <c r="P126" s="23"/>
      <c r="Q126" s="23"/>
      <c r="R126" s="3"/>
      <c r="S126" s="23"/>
    </row>
    <row r="127" spans="1:24" s="24" customFormat="1" ht="11.7" x14ac:dyDescent="0.4">
      <c r="A127" s="23"/>
      <c r="B127" s="23"/>
      <c r="E127" s="23"/>
      <c r="F127" s="23"/>
      <c r="G127" s="23"/>
      <c r="H127" s="23">
        <f>SUM(H118:H125)</f>
        <v>90</v>
      </c>
      <c r="I127" s="23">
        <f t="shared" ref="I127:M127" si="12">SUM(I118:I124)</f>
        <v>0</v>
      </c>
      <c r="J127" s="23">
        <f>SUM(J118:J125)</f>
        <v>135</v>
      </c>
      <c r="K127" s="23">
        <f t="shared" si="12"/>
        <v>0</v>
      </c>
      <c r="L127" s="23">
        <f t="shared" si="12"/>
        <v>0</v>
      </c>
      <c r="M127" s="23">
        <f t="shared" si="12"/>
        <v>0</v>
      </c>
      <c r="N127" s="23">
        <f>SUM(N118:N125)</f>
        <v>225</v>
      </c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 spans="1:24" s="24" customFormat="1" ht="14.5" customHeight="1" x14ac:dyDescent="0.4">
      <c r="A128" s="132" t="s">
        <v>176</v>
      </c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  <row r="129" spans="1:19" s="24" customFormat="1" ht="13" x14ac:dyDescent="0.4">
      <c r="A129" s="8">
        <v>34</v>
      </c>
      <c r="B129" s="8">
        <v>5</v>
      </c>
      <c r="C129" s="9" t="s">
        <v>226</v>
      </c>
      <c r="D129" s="53" t="s">
        <v>95</v>
      </c>
      <c r="E129" s="8" t="s">
        <v>66</v>
      </c>
      <c r="F129" s="8" t="s">
        <v>50</v>
      </c>
      <c r="G129" s="8" t="s">
        <v>37</v>
      </c>
      <c r="H129" s="9">
        <v>9</v>
      </c>
      <c r="I129" s="9"/>
      <c r="J129" s="9">
        <v>18</v>
      </c>
      <c r="K129" s="9"/>
      <c r="L129" s="9"/>
      <c r="M129" s="9"/>
      <c r="N129" s="8">
        <f>SUM(H129:M129)</f>
        <v>27</v>
      </c>
      <c r="O129" s="8" t="s">
        <v>22</v>
      </c>
      <c r="P129" s="8"/>
      <c r="Q129" s="8"/>
      <c r="R129" s="57">
        <v>4</v>
      </c>
      <c r="S129" s="8">
        <v>1</v>
      </c>
    </row>
    <row r="130" spans="1:19" s="24" customFormat="1" ht="13" x14ac:dyDescent="0.4">
      <c r="A130" s="8">
        <v>34</v>
      </c>
      <c r="B130" s="8">
        <v>5</v>
      </c>
      <c r="C130" s="9" t="s">
        <v>227</v>
      </c>
      <c r="D130" s="51" t="s">
        <v>96</v>
      </c>
      <c r="E130" s="8" t="s">
        <v>66</v>
      </c>
      <c r="F130" s="8" t="s">
        <v>50</v>
      </c>
      <c r="G130" s="8" t="s">
        <v>37</v>
      </c>
      <c r="H130" s="9">
        <v>9</v>
      </c>
      <c r="I130" s="9"/>
      <c r="J130" s="9">
        <v>18</v>
      </c>
      <c r="K130" s="9"/>
      <c r="L130" s="9"/>
      <c r="M130" s="9"/>
      <c r="N130" s="8">
        <f t="shared" ref="N130:N136" si="13">SUM(H130:M130)</f>
        <v>27</v>
      </c>
      <c r="O130" s="8"/>
      <c r="P130" s="8" t="s">
        <v>23</v>
      </c>
      <c r="Q130" s="8"/>
      <c r="R130" s="58">
        <v>3</v>
      </c>
      <c r="S130" s="8">
        <v>2</v>
      </c>
    </row>
    <row r="131" spans="1:19" s="24" customFormat="1" ht="13" x14ac:dyDescent="0.4">
      <c r="A131" s="8">
        <v>39</v>
      </c>
      <c r="B131" s="9">
        <v>6</v>
      </c>
      <c r="C131" s="9" t="s">
        <v>239</v>
      </c>
      <c r="D131" s="54" t="s">
        <v>97</v>
      </c>
      <c r="E131" s="8" t="s">
        <v>66</v>
      </c>
      <c r="F131" s="8" t="s">
        <v>50</v>
      </c>
      <c r="G131" s="8" t="s">
        <v>37</v>
      </c>
      <c r="H131" s="9">
        <v>18</v>
      </c>
      <c r="I131" s="9"/>
      <c r="J131" s="9">
        <v>18</v>
      </c>
      <c r="K131" s="9"/>
      <c r="L131" s="9"/>
      <c r="M131" s="9"/>
      <c r="N131" s="8">
        <f t="shared" si="13"/>
        <v>36</v>
      </c>
      <c r="O131" s="8" t="s">
        <v>22</v>
      </c>
      <c r="P131" s="8"/>
      <c r="Q131" s="8"/>
      <c r="R131" s="57">
        <v>5</v>
      </c>
      <c r="S131" s="8">
        <v>3</v>
      </c>
    </row>
    <row r="132" spans="1:19" s="24" customFormat="1" ht="13" x14ac:dyDescent="0.4">
      <c r="A132" s="8">
        <v>39</v>
      </c>
      <c r="B132" s="9">
        <v>6</v>
      </c>
      <c r="C132" s="9" t="s">
        <v>240</v>
      </c>
      <c r="D132" s="53" t="s">
        <v>99</v>
      </c>
      <c r="E132" s="8" t="s">
        <v>66</v>
      </c>
      <c r="F132" s="8" t="s">
        <v>50</v>
      </c>
      <c r="G132" s="8" t="s">
        <v>37</v>
      </c>
      <c r="H132" s="9">
        <v>18</v>
      </c>
      <c r="I132" s="9"/>
      <c r="J132" s="9">
        <v>9</v>
      </c>
      <c r="K132" s="9"/>
      <c r="L132" s="9"/>
      <c r="M132" s="9"/>
      <c r="N132" s="8">
        <f t="shared" si="13"/>
        <v>27</v>
      </c>
      <c r="O132" s="8"/>
      <c r="P132" s="8" t="s">
        <v>23</v>
      </c>
      <c r="Q132" s="8"/>
      <c r="R132" s="58">
        <v>3</v>
      </c>
      <c r="S132" s="8">
        <v>2</v>
      </c>
    </row>
    <row r="133" spans="1:19" s="24" customFormat="1" ht="13" x14ac:dyDescent="0.4">
      <c r="A133" s="8">
        <v>39</v>
      </c>
      <c r="B133" s="9">
        <v>6</v>
      </c>
      <c r="C133" s="9" t="s">
        <v>241</v>
      </c>
      <c r="D133" s="53" t="s">
        <v>189</v>
      </c>
      <c r="E133" s="8" t="s">
        <v>66</v>
      </c>
      <c r="F133" s="8" t="s">
        <v>50</v>
      </c>
      <c r="G133" s="8" t="s">
        <v>37</v>
      </c>
      <c r="H133" s="9">
        <v>9</v>
      </c>
      <c r="I133" s="9"/>
      <c r="J133" s="9">
        <v>18</v>
      </c>
      <c r="K133" s="9"/>
      <c r="L133" s="9"/>
      <c r="M133" s="9"/>
      <c r="N133" s="8">
        <f t="shared" si="13"/>
        <v>27</v>
      </c>
      <c r="O133" s="8"/>
      <c r="P133" s="8" t="s">
        <v>23</v>
      </c>
      <c r="Q133" s="8"/>
      <c r="R133" s="58">
        <v>3</v>
      </c>
      <c r="S133" s="8">
        <v>2</v>
      </c>
    </row>
    <row r="134" spans="1:19" s="24" customFormat="1" ht="13" x14ac:dyDescent="0.4">
      <c r="A134" s="8">
        <v>45</v>
      </c>
      <c r="B134" s="8">
        <v>7</v>
      </c>
      <c r="C134" s="112" t="s">
        <v>256</v>
      </c>
      <c r="D134" s="55" t="s">
        <v>101</v>
      </c>
      <c r="E134" s="8" t="s">
        <v>66</v>
      </c>
      <c r="F134" s="8" t="s">
        <v>50</v>
      </c>
      <c r="G134" s="8" t="s">
        <v>37</v>
      </c>
      <c r="H134" s="9">
        <v>18</v>
      </c>
      <c r="I134" s="9"/>
      <c r="J134" s="9">
        <v>9</v>
      </c>
      <c r="K134" s="9"/>
      <c r="L134" s="9"/>
      <c r="M134" s="9"/>
      <c r="N134" s="8">
        <f t="shared" si="13"/>
        <v>27</v>
      </c>
      <c r="O134" s="8" t="s">
        <v>22</v>
      </c>
      <c r="P134" s="8"/>
      <c r="Q134" s="8"/>
      <c r="R134" s="57">
        <v>3</v>
      </c>
      <c r="S134" s="8">
        <v>1.5</v>
      </c>
    </row>
    <row r="135" spans="1:19" s="24" customFormat="1" ht="13" x14ac:dyDescent="0.4">
      <c r="A135" s="8">
        <v>45</v>
      </c>
      <c r="B135" s="8">
        <v>7</v>
      </c>
      <c r="C135" s="112" t="s">
        <v>257</v>
      </c>
      <c r="D135" s="53" t="s">
        <v>102</v>
      </c>
      <c r="E135" s="8" t="s">
        <v>66</v>
      </c>
      <c r="F135" s="8" t="s">
        <v>50</v>
      </c>
      <c r="G135" s="8" t="s">
        <v>37</v>
      </c>
      <c r="H135" s="9">
        <v>9</v>
      </c>
      <c r="I135" s="9"/>
      <c r="J135" s="9">
        <v>9</v>
      </c>
      <c r="K135" s="9"/>
      <c r="L135" s="9"/>
      <c r="M135" s="9"/>
      <c r="N135" s="8">
        <f t="shared" si="13"/>
        <v>18</v>
      </c>
      <c r="O135" s="8"/>
      <c r="P135" s="8" t="s">
        <v>23</v>
      </c>
      <c r="Q135" s="8"/>
      <c r="R135" s="57">
        <v>2</v>
      </c>
      <c r="S135" s="8">
        <v>1</v>
      </c>
    </row>
    <row r="136" spans="1:19" s="24" customFormat="1" ht="13" x14ac:dyDescent="0.4">
      <c r="A136" s="8">
        <v>45</v>
      </c>
      <c r="B136" s="8">
        <v>7</v>
      </c>
      <c r="C136" s="112" t="s">
        <v>258</v>
      </c>
      <c r="D136" s="55" t="s">
        <v>98</v>
      </c>
      <c r="E136" s="8" t="s">
        <v>66</v>
      </c>
      <c r="F136" s="8" t="s">
        <v>50</v>
      </c>
      <c r="G136" s="8" t="s">
        <v>37</v>
      </c>
      <c r="H136" s="9">
        <v>18</v>
      </c>
      <c r="I136" s="9"/>
      <c r="J136" s="9">
        <v>18</v>
      </c>
      <c r="K136" s="9"/>
      <c r="L136" s="9"/>
      <c r="M136" s="9"/>
      <c r="N136" s="8">
        <f t="shared" si="13"/>
        <v>36</v>
      </c>
      <c r="O136" s="8" t="s">
        <v>22</v>
      </c>
      <c r="P136" s="8"/>
      <c r="Q136" s="8"/>
      <c r="R136" s="57">
        <v>5</v>
      </c>
      <c r="S136" s="8">
        <v>2</v>
      </c>
    </row>
    <row r="137" spans="1:19" s="24" customFormat="1" ht="12.7" x14ac:dyDescent="0.4">
      <c r="A137" s="23"/>
      <c r="B137" s="23"/>
      <c r="D137" s="2"/>
      <c r="E137" s="23"/>
      <c r="F137" s="23"/>
      <c r="G137" s="23"/>
      <c r="N137" s="23"/>
      <c r="O137" s="23"/>
      <c r="P137" s="23"/>
      <c r="Q137" s="23"/>
      <c r="R137" s="3"/>
      <c r="S137" s="23"/>
    </row>
    <row r="138" spans="1:19" s="24" customFormat="1" ht="11.7" x14ac:dyDescent="0.4">
      <c r="A138" s="23"/>
      <c r="B138" s="23"/>
      <c r="E138" s="23"/>
      <c r="F138" s="23"/>
      <c r="G138" s="23"/>
      <c r="H138" s="23">
        <f>SUM(H129:H136)</f>
        <v>108</v>
      </c>
      <c r="I138" s="23">
        <f t="shared" ref="I138:M138" si="14">SUM(I129:I135)</f>
        <v>0</v>
      </c>
      <c r="J138" s="23">
        <f>SUM(J129:J136)</f>
        <v>117</v>
      </c>
      <c r="K138" s="23">
        <f t="shared" si="14"/>
        <v>0</v>
      </c>
      <c r="L138" s="23">
        <f t="shared" si="14"/>
        <v>0</v>
      </c>
      <c r="M138" s="23">
        <f t="shared" si="14"/>
        <v>0</v>
      </c>
      <c r="N138" s="23">
        <f>SUM(N129:N136)</f>
        <v>225</v>
      </c>
      <c r="O138" s="23"/>
      <c r="P138" s="23"/>
      <c r="Q138" s="23"/>
      <c r="R138" s="23"/>
      <c r="S138" s="23"/>
    </row>
    <row r="139" spans="1:19" s="24" customFormat="1" ht="14.5" customHeight="1" x14ac:dyDescent="0.4">
      <c r="A139" s="132" t="s">
        <v>177</v>
      </c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23"/>
      <c r="P139" s="23"/>
      <c r="Q139" s="23"/>
      <c r="R139" s="23"/>
      <c r="S139" s="23"/>
    </row>
    <row r="140" spans="1:19" s="24" customFormat="1" ht="13" x14ac:dyDescent="0.4">
      <c r="A140" s="8">
        <v>34</v>
      </c>
      <c r="B140" s="8">
        <v>5</v>
      </c>
      <c r="C140" s="9" t="s">
        <v>228</v>
      </c>
      <c r="D140" s="55" t="s">
        <v>103</v>
      </c>
      <c r="E140" s="8" t="s">
        <v>66</v>
      </c>
      <c r="F140" s="8" t="s">
        <v>50</v>
      </c>
      <c r="G140" s="8" t="s">
        <v>37</v>
      </c>
      <c r="H140" s="9">
        <v>9</v>
      </c>
      <c r="I140" s="9"/>
      <c r="J140" s="9">
        <v>18</v>
      </c>
      <c r="K140" s="9"/>
      <c r="L140" s="9"/>
      <c r="M140" s="9"/>
      <c r="N140" s="8">
        <f>SUM(H140:M140)</f>
        <v>27</v>
      </c>
      <c r="O140" s="8" t="s">
        <v>22</v>
      </c>
      <c r="P140" s="8"/>
      <c r="Q140" s="8"/>
      <c r="R140" s="57">
        <v>4</v>
      </c>
      <c r="S140" s="8">
        <v>1.5</v>
      </c>
    </row>
    <row r="141" spans="1:19" s="24" customFormat="1" ht="13" x14ac:dyDescent="0.4">
      <c r="A141" s="8">
        <v>34</v>
      </c>
      <c r="B141" s="8">
        <v>5</v>
      </c>
      <c r="C141" s="9" t="s">
        <v>229</v>
      </c>
      <c r="D141" s="53" t="s">
        <v>104</v>
      </c>
      <c r="E141" s="8" t="s">
        <v>66</v>
      </c>
      <c r="F141" s="8" t="s">
        <v>50</v>
      </c>
      <c r="G141" s="8" t="s">
        <v>37</v>
      </c>
      <c r="H141" s="9">
        <v>9</v>
      </c>
      <c r="I141" s="9"/>
      <c r="J141" s="9">
        <v>18</v>
      </c>
      <c r="K141" s="9"/>
      <c r="L141" s="9"/>
      <c r="M141" s="9"/>
      <c r="N141" s="8">
        <f>SUM(H141:M141)</f>
        <v>27</v>
      </c>
      <c r="O141" s="8"/>
      <c r="P141" s="8" t="s">
        <v>23</v>
      </c>
      <c r="Q141" s="8"/>
      <c r="R141" s="58">
        <v>4</v>
      </c>
      <c r="S141" s="8">
        <v>2</v>
      </c>
    </row>
    <row r="142" spans="1:19" s="24" customFormat="1" ht="13" x14ac:dyDescent="0.4">
      <c r="A142" s="8">
        <v>39</v>
      </c>
      <c r="B142" s="8">
        <v>6</v>
      </c>
      <c r="C142" s="9" t="s">
        <v>242</v>
      </c>
      <c r="D142" s="53" t="s">
        <v>105</v>
      </c>
      <c r="E142" s="8" t="s">
        <v>66</v>
      </c>
      <c r="F142" s="8" t="s">
        <v>50</v>
      </c>
      <c r="G142" s="8" t="s">
        <v>37</v>
      </c>
      <c r="H142" s="9">
        <v>9</v>
      </c>
      <c r="I142" s="9"/>
      <c r="J142" s="9">
        <v>18</v>
      </c>
      <c r="K142" s="9"/>
      <c r="L142" s="9"/>
      <c r="M142" s="9"/>
      <c r="N142" s="8">
        <f t="shared" ref="N142:N148" si="15">SUM(H142:M142)</f>
        <v>27</v>
      </c>
      <c r="O142" s="8" t="s">
        <v>22</v>
      </c>
      <c r="P142" s="8"/>
      <c r="Q142" s="8"/>
      <c r="R142" s="57">
        <v>4</v>
      </c>
      <c r="S142" s="8">
        <v>1.5</v>
      </c>
    </row>
    <row r="143" spans="1:19" s="24" customFormat="1" ht="13" x14ac:dyDescent="0.4">
      <c r="A143" s="8">
        <v>39</v>
      </c>
      <c r="B143" s="8">
        <v>6</v>
      </c>
      <c r="C143" s="9" t="s">
        <v>243</v>
      </c>
      <c r="D143" s="55" t="s">
        <v>98</v>
      </c>
      <c r="E143" s="8" t="s">
        <v>66</v>
      </c>
      <c r="F143" s="8" t="s">
        <v>50</v>
      </c>
      <c r="G143" s="8" t="s">
        <v>37</v>
      </c>
      <c r="H143" s="9">
        <v>18</v>
      </c>
      <c r="I143" s="9"/>
      <c r="J143" s="9">
        <v>9</v>
      </c>
      <c r="K143" s="9"/>
      <c r="L143" s="9"/>
      <c r="M143" s="9"/>
      <c r="N143" s="8">
        <f t="shared" si="15"/>
        <v>27</v>
      </c>
      <c r="O143" s="8" t="s">
        <v>22</v>
      </c>
      <c r="P143" s="8"/>
      <c r="Q143" s="8"/>
      <c r="R143" s="57">
        <v>4</v>
      </c>
      <c r="S143" s="8">
        <v>2</v>
      </c>
    </row>
    <row r="144" spans="1:19" s="24" customFormat="1" ht="13" x14ac:dyDescent="0.4">
      <c r="A144" s="8">
        <v>39</v>
      </c>
      <c r="B144" s="8">
        <v>6</v>
      </c>
      <c r="C144" s="9" t="s">
        <v>244</v>
      </c>
      <c r="D144" s="55" t="s">
        <v>106</v>
      </c>
      <c r="E144" s="8" t="s">
        <v>66</v>
      </c>
      <c r="F144" s="8" t="s">
        <v>50</v>
      </c>
      <c r="G144" s="8" t="s">
        <v>37</v>
      </c>
      <c r="H144" s="9">
        <v>9</v>
      </c>
      <c r="I144" s="9"/>
      <c r="J144" s="9">
        <v>9</v>
      </c>
      <c r="K144" s="9"/>
      <c r="L144" s="9"/>
      <c r="M144" s="9"/>
      <c r="N144" s="8">
        <f t="shared" si="15"/>
        <v>18</v>
      </c>
      <c r="O144" s="8"/>
      <c r="P144" s="8" t="s">
        <v>23</v>
      </c>
      <c r="Q144" s="8"/>
      <c r="R144" s="57">
        <v>2</v>
      </c>
      <c r="S144" s="8">
        <v>1</v>
      </c>
    </row>
    <row r="145" spans="1:24" s="24" customFormat="1" ht="13" x14ac:dyDescent="0.4">
      <c r="A145" s="8">
        <v>39</v>
      </c>
      <c r="B145" s="8">
        <v>6</v>
      </c>
      <c r="C145" s="9" t="s">
        <v>245</v>
      </c>
      <c r="D145" s="53" t="s">
        <v>100</v>
      </c>
      <c r="E145" s="8" t="s">
        <v>66</v>
      </c>
      <c r="F145" s="8" t="s">
        <v>50</v>
      </c>
      <c r="G145" s="8" t="s">
        <v>37</v>
      </c>
      <c r="H145" s="9">
        <v>9</v>
      </c>
      <c r="I145" s="9"/>
      <c r="J145" s="9">
        <v>18</v>
      </c>
      <c r="K145" s="9"/>
      <c r="L145" s="9"/>
      <c r="M145" s="9"/>
      <c r="N145" s="8">
        <f t="shared" si="15"/>
        <v>27</v>
      </c>
      <c r="O145" s="8"/>
      <c r="P145" s="8" t="s">
        <v>23</v>
      </c>
      <c r="Q145" s="8"/>
      <c r="R145" s="57">
        <v>3</v>
      </c>
      <c r="S145" s="8">
        <v>2</v>
      </c>
    </row>
    <row r="146" spans="1:24" s="24" customFormat="1" ht="13" x14ac:dyDescent="0.4">
      <c r="A146" s="8">
        <v>39</v>
      </c>
      <c r="B146" s="8">
        <v>6</v>
      </c>
      <c r="C146" s="9" t="s">
        <v>246</v>
      </c>
      <c r="D146" s="55" t="s">
        <v>107</v>
      </c>
      <c r="E146" s="8" t="s">
        <v>66</v>
      </c>
      <c r="F146" s="8" t="s">
        <v>50</v>
      </c>
      <c r="G146" s="8" t="s">
        <v>37</v>
      </c>
      <c r="H146" s="9">
        <v>9</v>
      </c>
      <c r="I146" s="9"/>
      <c r="J146" s="9">
        <v>9</v>
      </c>
      <c r="K146" s="9"/>
      <c r="L146" s="9"/>
      <c r="M146" s="9"/>
      <c r="N146" s="8">
        <f t="shared" si="15"/>
        <v>18</v>
      </c>
      <c r="O146" s="8"/>
      <c r="P146" s="8" t="s">
        <v>23</v>
      </c>
      <c r="Q146" s="8"/>
      <c r="R146" s="57">
        <v>2</v>
      </c>
      <c r="S146" s="8">
        <v>1</v>
      </c>
    </row>
    <row r="147" spans="1:24" s="24" customFormat="1" ht="13" x14ac:dyDescent="0.4">
      <c r="A147" s="8">
        <v>45</v>
      </c>
      <c r="B147" s="8">
        <v>7</v>
      </c>
      <c r="C147" s="112" t="s">
        <v>259</v>
      </c>
      <c r="D147" s="53" t="s">
        <v>108</v>
      </c>
      <c r="E147" s="8" t="s">
        <v>66</v>
      </c>
      <c r="F147" s="8" t="s">
        <v>50</v>
      </c>
      <c r="G147" s="8" t="s">
        <v>37</v>
      </c>
      <c r="H147" s="9">
        <v>18</v>
      </c>
      <c r="I147" s="9"/>
      <c r="J147" s="9">
        <v>9</v>
      </c>
      <c r="K147" s="9"/>
      <c r="L147" s="9"/>
      <c r="M147" s="9"/>
      <c r="N147" s="8">
        <f t="shared" si="15"/>
        <v>27</v>
      </c>
      <c r="O147" s="8" t="s">
        <v>22</v>
      </c>
      <c r="P147" s="8"/>
      <c r="Q147" s="8"/>
      <c r="R147" s="58">
        <v>3</v>
      </c>
      <c r="S147" s="8">
        <v>1.5</v>
      </c>
    </row>
    <row r="148" spans="1:24" s="24" customFormat="1" ht="13" x14ac:dyDescent="0.4">
      <c r="A148" s="8">
        <v>45</v>
      </c>
      <c r="B148" s="8">
        <v>7</v>
      </c>
      <c r="C148" s="112" t="s">
        <v>260</v>
      </c>
      <c r="D148" s="53" t="s">
        <v>109</v>
      </c>
      <c r="E148" s="8" t="s">
        <v>66</v>
      </c>
      <c r="F148" s="8" t="s">
        <v>50</v>
      </c>
      <c r="G148" s="8" t="s">
        <v>37</v>
      </c>
      <c r="H148" s="9">
        <v>9</v>
      </c>
      <c r="I148" s="9"/>
      <c r="J148" s="9">
        <v>9</v>
      </c>
      <c r="K148" s="9"/>
      <c r="L148" s="9"/>
      <c r="M148" s="9"/>
      <c r="N148" s="8">
        <f t="shared" si="15"/>
        <v>18</v>
      </c>
      <c r="O148" s="8"/>
      <c r="P148" s="8" t="s">
        <v>23</v>
      </c>
      <c r="Q148" s="8"/>
      <c r="R148" s="57">
        <v>2</v>
      </c>
      <c r="S148" s="8">
        <v>1.5</v>
      </c>
    </row>
    <row r="149" spans="1:24" s="30" customFormat="1" ht="12.7" x14ac:dyDescent="0.4">
      <c r="A149" s="23"/>
      <c r="B149" s="23"/>
      <c r="C149" s="24"/>
      <c r="D149" s="2"/>
      <c r="E149" s="23"/>
      <c r="F149" s="23"/>
      <c r="G149" s="23"/>
      <c r="H149" s="24"/>
      <c r="I149" s="24"/>
      <c r="J149" s="24"/>
      <c r="K149" s="24"/>
      <c r="L149" s="24"/>
      <c r="M149" s="24"/>
      <c r="N149" s="23"/>
      <c r="O149" s="23"/>
      <c r="P149" s="23"/>
      <c r="Q149" s="23"/>
      <c r="R149" s="3"/>
      <c r="S149" s="23"/>
    </row>
    <row r="150" spans="1:24" s="30" customFormat="1" ht="11.7" x14ac:dyDescent="0.4">
      <c r="A150" s="31"/>
      <c r="B150" s="31"/>
      <c r="E150" s="31"/>
      <c r="F150" s="31"/>
      <c r="G150" s="31"/>
      <c r="H150" s="31">
        <f t="shared" ref="H150:N150" si="16">SUM(H140:H148)</f>
        <v>99</v>
      </c>
      <c r="I150" s="31">
        <f t="shared" si="16"/>
        <v>0</v>
      </c>
      <c r="J150" s="31">
        <f t="shared" si="16"/>
        <v>117</v>
      </c>
      <c r="K150" s="31">
        <f t="shared" si="16"/>
        <v>0</v>
      </c>
      <c r="L150" s="31">
        <f t="shared" si="16"/>
        <v>0</v>
      </c>
      <c r="M150" s="31">
        <f t="shared" si="16"/>
        <v>0</v>
      </c>
      <c r="N150" s="31">
        <f t="shared" si="16"/>
        <v>216</v>
      </c>
      <c r="O150" s="31"/>
      <c r="P150" s="31"/>
      <c r="Q150" s="31"/>
      <c r="R150" s="31"/>
      <c r="S150" s="31"/>
      <c r="T150" s="31"/>
      <c r="U150" s="31"/>
      <c r="V150" s="31"/>
      <c r="W150" s="31"/>
      <c r="X150" s="31"/>
    </row>
    <row r="151" spans="1:24" s="30" customFormat="1" ht="11.7" x14ac:dyDescent="0.4">
      <c r="A151" s="23"/>
      <c r="B151" s="23"/>
      <c r="C151" s="24"/>
      <c r="D151" s="23"/>
      <c r="E151" s="23"/>
      <c r="F151" s="23"/>
      <c r="G151" s="24"/>
      <c r="H151" s="24"/>
      <c r="I151" s="24"/>
      <c r="J151" s="24"/>
      <c r="K151" s="24"/>
      <c r="L151" s="24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</row>
    <row r="152" spans="1:24" s="30" customFormat="1" ht="11.7" x14ac:dyDescent="0.4">
      <c r="B152" s="31"/>
      <c r="C152" s="31"/>
      <c r="D152" s="31"/>
      <c r="K152" s="31"/>
      <c r="L152" s="31"/>
      <c r="M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</row>
    <row r="153" spans="1:24" x14ac:dyDescent="0.5">
      <c r="A153" s="6"/>
      <c r="B153" s="33" t="s">
        <v>110</v>
      </c>
      <c r="C153" s="34"/>
      <c r="D153" s="34"/>
      <c r="E153" s="35"/>
      <c r="F153" s="6"/>
      <c r="G153" s="119" t="s">
        <v>18</v>
      </c>
      <c r="H153" s="120"/>
      <c r="I153" s="120"/>
      <c r="J153" s="120"/>
      <c r="K153" s="121"/>
      <c r="L153" s="122" t="s">
        <v>111</v>
      </c>
      <c r="M153" s="36"/>
    </row>
    <row r="154" spans="1:24" ht="15.7" x14ac:dyDescent="0.5">
      <c r="A154" s="6"/>
      <c r="B154" s="37" t="s">
        <v>112</v>
      </c>
      <c r="C154" s="38" t="s">
        <v>28</v>
      </c>
      <c r="D154" s="38" t="s">
        <v>29</v>
      </c>
      <c r="E154" s="38" t="s">
        <v>33</v>
      </c>
      <c r="F154" s="6"/>
      <c r="G154" s="37" t="s">
        <v>112</v>
      </c>
      <c r="H154" s="39" t="s">
        <v>113</v>
      </c>
      <c r="I154" s="40" t="s">
        <v>114</v>
      </c>
      <c r="J154" s="41" t="s">
        <v>115</v>
      </c>
      <c r="K154" s="41" t="s">
        <v>116</v>
      </c>
      <c r="L154" s="7"/>
      <c r="M154" s="42"/>
    </row>
    <row r="155" spans="1:24" x14ac:dyDescent="0.5">
      <c r="A155" s="43" t="s">
        <v>117</v>
      </c>
      <c r="B155" s="11">
        <f>SUM(C155:E155)</f>
        <v>207</v>
      </c>
      <c r="C155" s="44">
        <f>SUM(H17:H23)</f>
        <v>117</v>
      </c>
      <c r="D155" s="44">
        <f>SUM(I17:L23)</f>
        <v>90</v>
      </c>
      <c r="E155" s="44"/>
      <c r="F155" s="6"/>
      <c r="G155" s="44">
        <f>SUM(H155:I155)</f>
        <v>30</v>
      </c>
      <c r="H155" s="44">
        <f>SUM(R17:R23)</f>
        <v>30</v>
      </c>
      <c r="I155" s="44">
        <v>0</v>
      </c>
      <c r="J155" s="44">
        <v>0</v>
      </c>
      <c r="K155" s="44">
        <f>SUM(R17:R21)</f>
        <v>27</v>
      </c>
      <c r="L155" s="44">
        <f>SUM(S17:S23)</f>
        <v>15</v>
      </c>
      <c r="M155" s="45"/>
    </row>
    <row r="156" spans="1:24" x14ac:dyDescent="0.5">
      <c r="A156" s="43" t="s">
        <v>118</v>
      </c>
      <c r="B156" s="11">
        <f t="shared" ref="B156:B162" si="17">SUM(C156:E156)</f>
        <v>1281</v>
      </c>
      <c r="C156" s="44">
        <f>SUM(H26:H70)</f>
        <v>585</v>
      </c>
      <c r="D156" s="44">
        <f>SUM(I26:L70)</f>
        <v>696</v>
      </c>
      <c r="E156" s="46"/>
      <c r="F156" s="6"/>
      <c r="G156" s="44">
        <f t="shared" ref="G156:G160" si="18">SUM(H156:I156)</f>
        <v>30</v>
      </c>
      <c r="H156" s="44">
        <f>SUM(R26:R31)</f>
        <v>28</v>
      </c>
      <c r="I156" s="44">
        <f>R38</f>
        <v>2</v>
      </c>
      <c r="J156" s="44">
        <f>R38</f>
        <v>2</v>
      </c>
      <c r="K156" s="44">
        <f>SUM(R26:R30)</f>
        <v>26</v>
      </c>
      <c r="L156" s="44">
        <v>14</v>
      </c>
      <c r="M156" s="47"/>
    </row>
    <row r="157" spans="1:24" x14ac:dyDescent="0.5">
      <c r="A157" s="43" t="s">
        <v>119</v>
      </c>
      <c r="B157" s="11">
        <f t="shared" si="17"/>
        <v>549</v>
      </c>
      <c r="C157" s="44">
        <f>SUM(H33:H51)</f>
        <v>243</v>
      </c>
      <c r="D157" s="44">
        <f>SUM(I33:L51)</f>
        <v>306</v>
      </c>
      <c r="E157" s="46"/>
      <c r="F157" s="6"/>
      <c r="G157" s="44">
        <v>25</v>
      </c>
      <c r="H157" s="44">
        <f>SUM(R33:R37)</f>
        <v>23</v>
      </c>
      <c r="I157" s="44">
        <v>2</v>
      </c>
      <c r="J157" s="44">
        <v>2</v>
      </c>
      <c r="K157" s="44">
        <f>SUM(R33:R37)</f>
        <v>23</v>
      </c>
      <c r="L157" s="44">
        <v>13</v>
      </c>
      <c r="M157" s="47"/>
    </row>
    <row r="158" spans="1:24" x14ac:dyDescent="0.5">
      <c r="A158" s="43" t="s">
        <v>120</v>
      </c>
      <c r="B158" s="11">
        <f t="shared" si="17"/>
        <v>195</v>
      </c>
      <c r="C158" s="44">
        <f>SUM(H39:H45)</f>
        <v>90</v>
      </c>
      <c r="D158" s="44">
        <f>SUM(I39:L45)</f>
        <v>105</v>
      </c>
      <c r="E158" s="46"/>
      <c r="F158" s="6"/>
      <c r="G158" s="44">
        <v>22</v>
      </c>
      <c r="H158" s="44">
        <f>SUM(R39:R42,R43)</f>
        <v>18</v>
      </c>
      <c r="I158" s="44">
        <v>4</v>
      </c>
      <c r="J158" s="44">
        <f>SUM(R43,R45)</f>
        <v>4</v>
      </c>
      <c r="K158" s="44">
        <f>SUM(R39:R42)</f>
        <v>16</v>
      </c>
      <c r="L158" s="44">
        <f>SUM(S39:S45)</f>
        <v>10</v>
      </c>
      <c r="M158" s="47"/>
    </row>
    <row r="159" spans="1:24" x14ac:dyDescent="0.5">
      <c r="A159" s="43" t="s">
        <v>121</v>
      </c>
      <c r="B159" s="11">
        <f t="shared" si="17"/>
        <v>222</v>
      </c>
      <c r="C159" s="44">
        <f>SUM(H46:H52)</f>
        <v>99</v>
      </c>
      <c r="D159" s="44">
        <f>SUM(I46:L52)</f>
        <v>123</v>
      </c>
      <c r="E159" s="44"/>
      <c r="F159" s="6"/>
      <c r="G159" s="44">
        <v>28</v>
      </c>
      <c r="H159" s="44">
        <f>SUM(R46:R48,R50)</f>
        <v>14</v>
      </c>
      <c r="I159" s="44">
        <v>14</v>
      </c>
      <c r="J159" s="44">
        <v>4</v>
      </c>
      <c r="K159" s="44">
        <f>SUM(R46:R48,R52)</f>
        <v>20</v>
      </c>
      <c r="L159" s="44">
        <f>SUM(S46:S52)</f>
        <v>15.5</v>
      </c>
      <c r="M159" s="47"/>
    </row>
    <row r="160" spans="1:24" x14ac:dyDescent="0.5">
      <c r="A160" s="43" t="s">
        <v>122</v>
      </c>
      <c r="B160" s="11">
        <f t="shared" si="17"/>
        <v>216</v>
      </c>
      <c r="C160" s="44">
        <f>SUM(H53:H57)</f>
        <v>126</v>
      </c>
      <c r="D160" s="44">
        <f>SUM(I53:L57)</f>
        <v>90</v>
      </c>
      <c r="E160" s="46"/>
      <c r="F160" s="6"/>
      <c r="G160" s="44">
        <f t="shared" si="18"/>
        <v>26</v>
      </c>
      <c r="H160" s="44">
        <f>SUM(R53:R54)</f>
        <v>9</v>
      </c>
      <c r="I160" s="44">
        <f>SUM(R55:R57)</f>
        <v>17</v>
      </c>
      <c r="J160" s="44">
        <f>SUM(R55)</f>
        <v>2</v>
      </c>
      <c r="K160" s="44">
        <f>SUM(R53:R54,R57)</f>
        <v>20</v>
      </c>
      <c r="L160" s="44">
        <f>SUM(S53:S57)</f>
        <v>14</v>
      </c>
      <c r="M160" s="47"/>
    </row>
    <row r="161" spans="1:13" x14ac:dyDescent="0.5">
      <c r="A161" s="43" t="s">
        <v>123</v>
      </c>
      <c r="B161" s="11">
        <f t="shared" si="17"/>
        <v>273</v>
      </c>
      <c r="C161" s="44">
        <f>SUM(H58:H63)</f>
        <v>54</v>
      </c>
      <c r="D161" s="44">
        <f>SUM(I58:L63)</f>
        <v>99</v>
      </c>
      <c r="E161" s="11">
        <f>M61</f>
        <v>120</v>
      </c>
      <c r="F161" s="6"/>
      <c r="G161" s="44">
        <v>25</v>
      </c>
      <c r="H161" s="44">
        <v>7</v>
      </c>
      <c r="I161" s="44">
        <v>18</v>
      </c>
      <c r="J161" s="44">
        <v>0</v>
      </c>
      <c r="K161" s="44">
        <f>SUM(R58:R58,R60,R62,R63)</f>
        <v>19</v>
      </c>
      <c r="L161" s="44">
        <f>SUM(S58:S63)</f>
        <v>14</v>
      </c>
      <c r="M161" s="47"/>
    </row>
    <row r="162" spans="1:13" x14ac:dyDescent="0.5">
      <c r="A162" s="43" t="s">
        <v>124</v>
      </c>
      <c r="B162" s="11">
        <f t="shared" si="17"/>
        <v>84</v>
      </c>
      <c r="C162" s="48">
        <f>SUM(H64:H68)</f>
        <v>36</v>
      </c>
      <c r="D162" s="44">
        <f>SUM(I64:L68)</f>
        <v>48</v>
      </c>
      <c r="E162" s="46"/>
      <c r="F162" s="6"/>
      <c r="G162" s="44">
        <v>24</v>
      </c>
      <c r="H162" s="44">
        <v>5</v>
      </c>
      <c r="I162" s="44">
        <v>19</v>
      </c>
      <c r="J162" s="44">
        <f>SUM(R65)</f>
        <v>1</v>
      </c>
      <c r="K162" s="44">
        <v>22</v>
      </c>
      <c r="L162" s="44">
        <v>9</v>
      </c>
      <c r="M162" s="47"/>
    </row>
    <row r="163" spans="1:13" x14ac:dyDescent="0.5">
      <c r="A163" s="43" t="s">
        <v>125</v>
      </c>
      <c r="B163" s="11"/>
      <c r="C163" s="44"/>
      <c r="D163" s="44"/>
      <c r="E163" s="46"/>
      <c r="F163" s="6"/>
      <c r="G163" s="44"/>
      <c r="H163" s="44"/>
      <c r="I163" s="44"/>
      <c r="J163" s="44"/>
      <c r="K163" s="44"/>
      <c r="L163" s="44"/>
      <c r="M163" s="47"/>
    </row>
    <row r="164" spans="1:13" x14ac:dyDescent="0.5">
      <c r="A164" s="43" t="s">
        <v>126</v>
      </c>
      <c r="B164" s="11"/>
      <c r="C164" s="44"/>
      <c r="D164" s="44"/>
      <c r="E164" s="46"/>
      <c r="F164" s="6"/>
      <c r="G164" s="44"/>
      <c r="H164" s="44"/>
      <c r="I164" s="44"/>
      <c r="J164" s="44"/>
      <c r="K164" s="44"/>
      <c r="L164" s="44"/>
      <c r="M164" s="47"/>
    </row>
    <row r="165" spans="1:13" x14ac:dyDescent="0.5">
      <c r="A165" s="43" t="s">
        <v>127</v>
      </c>
      <c r="B165" s="11"/>
      <c r="C165" s="44"/>
      <c r="D165" s="44"/>
      <c r="E165" s="46"/>
      <c r="F165" s="6"/>
      <c r="G165" s="44"/>
      <c r="H165" s="44"/>
      <c r="I165" s="44"/>
      <c r="J165" s="44"/>
      <c r="K165" s="44"/>
      <c r="L165" s="44"/>
      <c r="M165" s="47"/>
    </row>
    <row r="166" spans="1:13" x14ac:dyDescent="0.5">
      <c r="A166" s="43" t="s">
        <v>128</v>
      </c>
      <c r="B166" s="11">
        <f>SUM(B155:B165)</f>
        <v>3027</v>
      </c>
      <c r="C166" s="11">
        <f t="shared" ref="C166" si="19">SUM(C155:C165)</f>
        <v>1350</v>
      </c>
      <c r="D166" s="11">
        <f>SUM(D155:D165)</f>
        <v>1557</v>
      </c>
      <c r="E166" s="11">
        <f>SUM(E155:E165)</f>
        <v>120</v>
      </c>
      <c r="F166" s="6"/>
      <c r="G166" s="44">
        <f t="shared" ref="G166:L166" si="20">SUM(G155:G165)</f>
        <v>210</v>
      </c>
      <c r="H166" s="44">
        <f t="shared" si="20"/>
        <v>134</v>
      </c>
      <c r="I166" s="44">
        <f t="shared" si="20"/>
        <v>76</v>
      </c>
      <c r="J166" s="44">
        <f t="shared" si="20"/>
        <v>15</v>
      </c>
      <c r="K166" s="44">
        <f t="shared" si="20"/>
        <v>173</v>
      </c>
      <c r="L166" s="44">
        <f t="shared" si="20"/>
        <v>104.5</v>
      </c>
      <c r="M166" s="47"/>
    </row>
    <row r="167" spans="1:13" x14ac:dyDescent="0.5">
      <c r="A167" s="6"/>
      <c r="C167" s="5"/>
      <c r="D167" s="5"/>
      <c r="E167" s="6"/>
      <c r="F167" s="6"/>
      <c r="G167" s="6"/>
      <c r="I167" s="49">
        <f>I166/G166</f>
        <v>0.3619047619047619</v>
      </c>
      <c r="J167" s="49"/>
      <c r="K167" s="49">
        <f>K166/210</f>
        <v>0.82380952380952377</v>
      </c>
    </row>
  </sheetData>
  <mergeCells count="7">
    <mergeCell ref="A139:N139"/>
    <mergeCell ref="R13:R15"/>
    <mergeCell ref="S13:S15"/>
    <mergeCell ref="A94:N94"/>
    <mergeCell ref="A105:N105"/>
    <mergeCell ref="A117:N117"/>
    <mergeCell ref="A128:N1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Inf inż nstac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2022-06-09T17:07:16Z</dcterms:modified>
</cp:coreProperties>
</file>