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03"/>
  <workbookPr/>
  <mc:AlternateContent xmlns:mc="http://schemas.openxmlformats.org/markup-compatibility/2006">
    <mc:Choice Requires="x15">
      <x15ac:absPath xmlns:x15ac="http://schemas.microsoft.com/office/spreadsheetml/2010/11/ac" url="https://studentwat-my.sharepoint.com/personal/robert_paszkowski_wat_edu_pl/Documents/aktualnie w przetwarzaniu/program studiów ramowe plany 2018/_cywilne/_I stopień/nabór 2020 I stopień/"/>
    </mc:Choice>
  </mc:AlternateContent>
  <xr:revisionPtr revIDLastSave="6" documentId="13_ncr:1_{12193B09-646D-4CC0-83EA-DFBBF6D05DAF}" xr6:coauthVersionLast="47" xr6:coauthVersionMax="47" xr10:uidLastSave="{37F5FA32-E4ED-454F-8DBE-C99DBEDBC756}"/>
  <bookViews>
    <workbookView xWindow="-120" yWindow="-120" windowWidth="24240" windowHeight="13140" tabRatio="364" xr2:uid="{00000000-000D-0000-FFFF-FFFF00000000}"/>
  </bookViews>
  <sheets>
    <sheet name="I stopień studiów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F37" i="1" l="1"/>
  <c r="E37" i="1"/>
  <c r="F36" i="1"/>
  <c r="E36" i="1"/>
  <c r="F33" i="1"/>
  <c r="E33" i="1"/>
  <c r="F32" i="1"/>
  <c r="E32" i="1"/>
  <c r="K41" i="1" l="1"/>
  <c r="L41" i="1"/>
  <c r="M41" i="1"/>
  <c r="N41" i="1"/>
  <c r="K23" i="1"/>
  <c r="K55" i="1"/>
  <c r="L55" i="1"/>
  <c r="M55" i="1"/>
  <c r="E15" i="1" l="1"/>
  <c r="F15" i="1"/>
  <c r="E39" i="1" l="1"/>
  <c r="E38" i="1"/>
  <c r="E35" i="1"/>
  <c r="E34" i="1"/>
  <c r="E31" i="1"/>
  <c r="E30" i="1"/>
  <c r="E28" i="1"/>
  <c r="E27" i="1"/>
  <c r="E26" i="1"/>
  <c r="E24" i="1"/>
  <c r="AE55" i="1"/>
  <c r="E58" i="1"/>
  <c r="E57" i="1"/>
  <c r="E53" i="1"/>
  <c r="E52" i="1"/>
  <c r="E51" i="1"/>
  <c r="E50" i="1"/>
  <c r="E49" i="1"/>
  <c r="E48" i="1"/>
  <c r="E47" i="1"/>
  <c r="E46" i="1"/>
  <c r="E45" i="1"/>
  <c r="E44" i="1"/>
  <c r="E43" i="1"/>
  <c r="E42" i="1"/>
  <c r="E67" i="1"/>
  <c r="E66" i="1"/>
  <c r="E65" i="1"/>
  <c r="E64" i="1"/>
  <c r="E63" i="1"/>
  <c r="E62" i="1"/>
  <c r="E61" i="1"/>
  <c r="E60" i="1"/>
  <c r="E59" i="1"/>
  <c r="E56" i="1"/>
  <c r="E68" i="1"/>
  <c r="E78" i="1"/>
  <c r="J41" i="1" l="1"/>
  <c r="I41" i="1"/>
  <c r="E41" i="1"/>
  <c r="I69" i="1"/>
  <c r="F81" i="1"/>
  <c r="E81" i="1"/>
  <c r="F80" i="1"/>
  <c r="E80" i="1"/>
  <c r="F79" i="1"/>
  <c r="E79" i="1"/>
  <c r="F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J9" i="1" l="1"/>
  <c r="F68" i="1"/>
  <c r="F67" i="1"/>
  <c r="F66" i="1"/>
  <c r="F65" i="1"/>
  <c r="F63" i="1"/>
  <c r="F61" i="1"/>
  <c r="F60" i="1"/>
  <c r="F59" i="1"/>
  <c r="F58" i="1"/>
  <c r="F57" i="1"/>
  <c r="F56" i="1"/>
  <c r="F53" i="1" l="1"/>
  <c r="F52" i="1"/>
  <c r="F51" i="1"/>
  <c r="F50" i="1"/>
  <c r="F49" i="1"/>
  <c r="F48" i="1"/>
  <c r="F47" i="1"/>
  <c r="F46" i="1"/>
  <c r="X41" i="1"/>
  <c r="X23" i="1"/>
  <c r="AD41" i="1"/>
  <c r="AA41" i="1"/>
  <c r="AB41" i="1"/>
  <c r="Y41" i="1"/>
  <c r="V41" i="1"/>
  <c r="F44" i="1"/>
  <c r="F43" i="1"/>
  <c r="F42" i="1"/>
  <c r="F41" i="1" l="1"/>
  <c r="F39" i="1"/>
  <c r="F38" i="1"/>
  <c r="F35" i="1"/>
  <c r="F27" i="1"/>
  <c r="J85" i="1" l="1"/>
  <c r="E83" i="1" l="1"/>
  <c r="F86" i="1"/>
  <c r="F85" i="1" s="1"/>
  <c r="U41" i="1" l="1"/>
  <c r="S41" i="1"/>
  <c r="R41" i="1"/>
  <c r="P41" i="1"/>
  <c r="O41" i="1"/>
  <c r="H41" i="1"/>
  <c r="G41" i="1"/>
  <c r="F84" i="1" l="1"/>
  <c r="F83" i="1"/>
  <c r="D88" i="1"/>
  <c r="AJ69" i="1" l="1"/>
  <c r="AH69" i="1"/>
  <c r="AG69" i="1"/>
  <c r="AE69" i="1"/>
  <c r="AD69" i="1"/>
  <c r="AB69" i="1"/>
  <c r="AA69" i="1"/>
  <c r="Y69" i="1"/>
  <c r="X69" i="1"/>
  <c r="V69" i="1"/>
  <c r="U69" i="1"/>
  <c r="S69" i="1"/>
  <c r="R69" i="1"/>
  <c r="P69" i="1"/>
  <c r="O69" i="1"/>
  <c r="N69" i="1"/>
  <c r="M69" i="1"/>
  <c r="L69" i="1"/>
  <c r="K69" i="1"/>
  <c r="J55" i="1"/>
  <c r="I55" i="1"/>
  <c r="H55" i="1"/>
  <c r="G55" i="1"/>
  <c r="J69" i="1"/>
  <c r="H69" i="1"/>
  <c r="G69" i="1"/>
  <c r="AJ55" i="1" l="1"/>
  <c r="AH55" i="1"/>
  <c r="AG55" i="1"/>
  <c r="AD55" i="1"/>
  <c r="AB55" i="1"/>
  <c r="AA55" i="1"/>
  <c r="Y55" i="1"/>
  <c r="X55" i="1"/>
  <c r="V55" i="1"/>
  <c r="U55" i="1"/>
  <c r="S55" i="1"/>
  <c r="R55" i="1"/>
  <c r="P55" i="1"/>
  <c r="O55" i="1"/>
  <c r="N55" i="1"/>
  <c r="F69" i="1" l="1"/>
  <c r="E69" i="1"/>
  <c r="E55" i="1"/>
  <c r="G23" i="1"/>
  <c r="H23" i="1"/>
  <c r="I23" i="1"/>
  <c r="G9" i="1"/>
  <c r="H9" i="1"/>
  <c r="I9" i="1"/>
  <c r="F28" i="1" l="1"/>
  <c r="F30" i="1" l="1"/>
  <c r="F31" i="1"/>
  <c r="F34" i="1"/>
  <c r="V23" i="1" l="1"/>
  <c r="F29" i="1"/>
  <c r="F19" i="1" l="1"/>
  <c r="F24" i="1"/>
  <c r="F25" i="1"/>
  <c r="F26" i="1"/>
  <c r="F11" i="1"/>
  <c r="F12" i="1"/>
  <c r="F13" i="1"/>
  <c r="F14" i="1"/>
  <c r="F17" i="1"/>
  <c r="F18" i="1"/>
  <c r="L9" i="1" l="1"/>
  <c r="M9" i="1"/>
  <c r="N9" i="1"/>
  <c r="O9" i="1"/>
  <c r="K9" i="1"/>
  <c r="S9" i="1"/>
  <c r="P9" i="1"/>
  <c r="E10" i="1"/>
  <c r="E12" i="1"/>
  <c r="E13" i="1"/>
  <c r="E17" i="1"/>
  <c r="E18" i="1"/>
  <c r="E19" i="1"/>
  <c r="E23" i="1" l="1"/>
  <c r="AJ85" i="1"/>
  <c r="AI85" i="1"/>
  <c r="AH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E84" i="1"/>
  <c r="E82" i="1" s="1"/>
  <c r="AJ82" i="1"/>
  <c r="AH82" i="1"/>
  <c r="AG82" i="1"/>
  <c r="AE82" i="1"/>
  <c r="AD82" i="1"/>
  <c r="AB82" i="1"/>
  <c r="AA82" i="1"/>
  <c r="Y82" i="1"/>
  <c r="X82" i="1"/>
  <c r="V82" i="1"/>
  <c r="U82" i="1"/>
  <c r="S82" i="1"/>
  <c r="R82" i="1"/>
  <c r="P82" i="1"/>
  <c r="O82" i="1"/>
  <c r="N82" i="1"/>
  <c r="M82" i="1"/>
  <c r="L82" i="1"/>
  <c r="K82" i="1"/>
  <c r="K87" i="1" s="1"/>
  <c r="J82" i="1"/>
  <c r="D82" i="1"/>
  <c r="F55" i="1"/>
  <c r="D54" i="1"/>
  <c r="AE23" i="1"/>
  <c r="Y23" i="1"/>
  <c r="S23" i="1"/>
  <c r="N23" i="1"/>
  <c r="J23" i="1"/>
  <c r="D23" i="1"/>
  <c r="AJ23" i="1"/>
  <c r="AH23" i="1"/>
  <c r="AG23" i="1"/>
  <c r="AD23" i="1"/>
  <c r="AB23" i="1"/>
  <c r="AA23" i="1"/>
  <c r="U23" i="1"/>
  <c r="R23" i="1"/>
  <c r="P23" i="1"/>
  <c r="P88" i="1" s="1"/>
  <c r="O23" i="1"/>
  <c r="O87" i="1" s="1"/>
  <c r="M23" i="1"/>
  <c r="L23" i="1"/>
  <c r="L87" i="1" s="1"/>
  <c r="I21" i="1"/>
  <c r="I20" i="1" s="1"/>
  <c r="F21" i="1"/>
  <c r="E21" i="1"/>
  <c r="E20" i="1" s="1"/>
  <c r="AJ20" i="1"/>
  <c r="AH20" i="1"/>
  <c r="AG20" i="1"/>
  <c r="AE20" i="1"/>
  <c r="AD20" i="1"/>
  <c r="AB20" i="1"/>
  <c r="AA20" i="1"/>
  <c r="Y20" i="1"/>
  <c r="X20" i="1"/>
  <c r="V20" i="1"/>
  <c r="U20" i="1"/>
  <c r="S20" i="1"/>
  <c r="R20" i="1"/>
  <c r="P20" i="1"/>
  <c r="O20" i="1"/>
  <c r="N20" i="1"/>
  <c r="M20" i="1"/>
  <c r="L20" i="1"/>
  <c r="K20" i="1"/>
  <c r="D20" i="1"/>
  <c r="F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R9" i="1"/>
  <c r="Q9" i="1"/>
  <c r="N88" i="1" l="1"/>
  <c r="K88" i="1"/>
  <c r="M87" i="1"/>
  <c r="N87" i="1"/>
  <c r="M88" i="1"/>
  <c r="L88" i="1"/>
  <c r="AA88" i="1"/>
  <c r="V87" i="1"/>
  <c r="V88" i="1"/>
  <c r="AD87" i="1"/>
  <c r="AD88" i="1"/>
  <c r="X87" i="1"/>
  <c r="X88" i="1"/>
  <c r="AB87" i="1"/>
  <c r="AB88" i="1"/>
  <c r="Y88" i="1"/>
  <c r="J88" i="1"/>
  <c r="AA87" i="1"/>
  <c r="AE87" i="1"/>
  <c r="S87" i="1"/>
  <c r="Y87" i="1"/>
  <c r="J87" i="1"/>
  <c r="S88" i="1"/>
  <c r="O88" i="1"/>
  <c r="AJ88" i="1"/>
  <c r="AJ87" i="1"/>
  <c r="AG88" i="1"/>
  <c r="AG87" i="1"/>
  <c r="AH88" i="1"/>
  <c r="AH87" i="1"/>
  <c r="R88" i="1"/>
  <c r="R87" i="1"/>
  <c r="U88" i="1"/>
  <c r="U87" i="1"/>
  <c r="P87" i="1"/>
  <c r="AE88" i="1"/>
  <c r="E9" i="1"/>
  <c r="F82" i="1"/>
  <c r="F23" i="1"/>
  <c r="G21" i="1"/>
  <c r="G20" i="1" s="1"/>
  <c r="F20" i="1"/>
  <c r="D87" i="1"/>
  <c r="E88" i="1" l="1"/>
  <c r="E87" i="1"/>
  <c r="F9" i="1"/>
  <c r="J21" i="1"/>
  <c r="J20" i="1" s="1"/>
  <c r="G82" i="1"/>
  <c r="F87" i="1" l="1"/>
  <c r="F88" i="1"/>
  <c r="I82" i="1"/>
  <c r="I87" i="1" l="1"/>
  <c r="I88" i="1"/>
</calcChain>
</file>

<file path=xl/sharedStrings.xml><?xml version="1.0" encoding="utf-8"?>
<sst xmlns="http://schemas.openxmlformats.org/spreadsheetml/2006/main" count="336" uniqueCount="152">
  <si>
    <t>PLAN NIESTACJONARNYCH STUDIÓW PIERWSZEGO STOPNIA "INŻYNIERSKICH" O PROFILU OGÓLNOAKADEMICKIM</t>
  </si>
  <si>
    <t xml:space="preserve">                                                           DYSCYPLINA NAUKOWA (WIODĄCA): INŻYNIERIA MECHANICZNA</t>
  </si>
  <si>
    <t xml:space="preserve">                                                           KIERUNEK STUDIÓW: MECHATRONIKA</t>
  </si>
  <si>
    <r>
      <t xml:space="preserve">                                                           Specjalności profilowane przedmiotami wybieralnymi: </t>
    </r>
    <r>
      <rPr>
        <b/>
        <sz val="12"/>
        <rFont val="Arial CE"/>
        <charset val="238"/>
      </rPr>
      <t>1. Robotyka i automatyka przemysłowa 2. Techniki komputerowe w mechatronice</t>
    </r>
  </si>
  <si>
    <t>początek 2020 rok</t>
  </si>
  <si>
    <t>GRUPY ZAJĘĆ / PRZDMIOTY</t>
  </si>
  <si>
    <t>Dyscyplina naukowa</t>
  </si>
  <si>
    <t>ogółem godzin/
pkt ECTS</t>
  </si>
  <si>
    <t>ECTS
zajęcia prakt.</t>
  </si>
  <si>
    <t>ECTS / kształt. umiejętności praktyczne</t>
  </si>
  <si>
    <t>ECTS / kształt. umiejętności naukowe</t>
  </si>
  <si>
    <t>ECTS
udział NA</t>
  </si>
  <si>
    <t>w tym godzin:</t>
  </si>
  <si>
    <t>liczba godzin/rygor/pkt ECTS w semestrze:</t>
  </si>
  <si>
    <t>jednostka organizacyjna administrująca odpowiedzialna za przedmiot</t>
  </si>
  <si>
    <t>Uwagi</t>
  </si>
  <si>
    <t>I</t>
  </si>
  <si>
    <t>II</t>
  </si>
  <si>
    <t>III</t>
  </si>
  <si>
    <t>IV</t>
  </si>
  <si>
    <t>V</t>
  </si>
  <si>
    <t>VI</t>
  </si>
  <si>
    <t>VII</t>
  </si>
  <si>
    <t>l. godz</t>
  </si>
  <si>
    <t>ECTS</t>
  </si>
  <si>
    <t>wykł.</t>
  </si>
  <si>
    <t>ćwicz.</t>
  </si>
  <si>
    <t>lab.</t>
  </si>
  <si>
    <t>projekt</t>
  </si>
  <si>
    <t>semin.</t>
  </si>
  <si>
    <t>godz.</t>
  </si>
  <si>
    <t xml:space="preserve"> A.Grupa treści kształcenia ogólnego</t>
  </si>
  <si>
    <t>Etyka zawodowa</t>
  </si>
  <si>
    <t>NS</t>
  </si>
  <si>
    <t>Zo</t>
  </si>
  <si>
    <t>WCY</t>
  </si>
  <si>
    <t>Wprowadzenie do studiowania</t>
  </si>
  <si>
    <t>Pełnomocnik ds. Jakości</t>
  </si>
  <si>
    <t>Podstawy zarządzania i przedsiębiorczości</t>
  </si>
  <si>
    <t>NZJ</t>
  </si>
  <si>
    <t>Wybrane zagadnienia prawa</t>
  </si>
  <si>
    <t xml:space="preserve">NP </t>
  </si>
  <si>
    <t>Wprowadzenie do informatyki</t>
  </si>
  <si>
    <t>ITT</t>
  </si>
  <si>
    <t>Język obcy</t>
  </si>
  <si>
    <t>J</t>
  </si>
  <si>
    <t>SJO</t>
  </si>
  <si>
    <t>Język obcy - egzamin poziom B2</t>
  </si>
  <si>
    <t>E</t>
  </si>
  <si>
    <t xml:space="preserve">Historia Polski </t>
  </si>
  <si>
    <t>H</t>
  </si>
  <si>
    <t>Ochrona własności intelektualnych</t>
  </si>
  <si>
    <t xml:space="preserve">NP  </t>
  </si>
  <si>
    <t>BHP</t>
  </si>
  <si>
    <t>B. Grupa treści kształcenia podstawowego</t>
  </si>
  <si>
    <t>Wprowadzenie do metrologii</t>
  </si>
  <si>
    <t>AEE</t>
  </si>
  <si>
    <t>WEL/WTC</t>
  </si>
  <si>
    <t>Matematyka 1</t>
  </si>
  <si>
    <t>AEE/ITT</t>
  </si>
  <si>
    <t>Matematyka 2</t>
  </si>
  <si>
    <t xml:space="preserve"> </t>
  </si>
  <si>
    <t>Podstawy grafiki inżynierskiej</t>
  </si>
  <si>
    <t>IM</t>
  </si>
  <si>
    <t>1.5</t>
  </si>
  <si>
    <t>WML(ITL)</t>
  </si>
  <si>
    <t>Matematyka 3</t>
  </si>
  <si>
    <t>Fizyka 1</t>
  </si>
  <si>
    <t>IM/AEE</t>
  </si>
  <si>
    <t>WTC</t>
  </si>
  <si>
    <t>Grafika inżynierska</t>
  </si>
  <si>
    <t>Informatyka</t>
  </si>
  <si>
    <t>WML(ITU/KMT)</t>
  </si>
  <si>
    <t>Nauka o materiałach</t>
  </si>
  <si>
    <t>WML(ITU)</t>
  </si>
  <si>
    <t>Inżynieria wytwarzania</t>
  </si>
  <si>
    <t>Metrologia</t>
  </si>
  <si>
    <t>Fizyka 2</t>
  </si>
  <si>
    <t>Elektrotechnika i elektronika</t>
  </si>
  <si>
    <t>WML(KMT)</t>
  </si>
  <si>
    <t>Laboratorium elektrotechniki i elektroniki</t>
  </si>
  <si>
    <t>Mechanika</t>
  </si>
  <si>
    <t>Laboratorium wytrzymałości i nauki o materiałach</t>
  </si>
  <si>
    <t>C. Grupa treści kształcenia kierunkowego</t>
  </si>
  <si>
    <t>Grupa treści wspólnych</t>
  </si>
  <si>
    <t>Podstawy konstrukcji maszyn</t>
  </si>
  <si>
    <t>Laboratorium informatyki i mechaniki</t>
  </si>
  <si>
    <t>Laboratorium inżynierii wytwarzania i pomiarów warsztatowych</t>
  </si>
  <si>
    <t>Podstawy automatyki</t>
  </si>
  <si>
    <t>Podstawy robotyki</t>
  </si>
  <si>
    <t>Elektrotechnika i elektronika II</t>
  </si>
  <si>
    <t>Podstawy konstrukcji maszyn II</t>
  </si>
  <si>
    <t>Układy cyfrowe i mikroprocesorowe</t>
  </si>
  <si>
    <t>Podstawy CAx</t>
  </si>
  <si>
    <t>Wprowadzenie do mechatroniki</t>
  </si>
  <si>
    <t>Sterowanie w systemach mechatronicznych</t>
  </si>
  <si>
    <t>AEE/IM</t>
  </si>
  <si>
    <t>Optoelektronika</t>
  </si>
  <si>
    <t>IOE</t>
  </si>
  <si>
    <t>D. Grupa treści wybieralnych</t>
  </si>
  <si>
    <t>Grupa treści dla specjalności "Robotyka i automatyka przemysłowa"</t>
  </si>
  <si>
    <t>Sterowanie w systemach mechatronicznych II</t>
  </si>
  <si>
    <t>Niezawodność i eksploatacja urządzeń mechatronicznych</t>
  </si>
  <si>
    <t>Miernictwo</t>
  </si>
  <si>
    <t>Programowanie systemów mechatronicznych</t>
  </si>
  <si>
    <t>Sieci komunikacyjne w automatyce</t>
  </si>
  <si>
    <t>ITT/AEE</t>
  </si>
  <si>
    <t>Zarządzanie i organizacja pracy</t>
  </si>
  <si>
    <t>Metody identyfikacji i diagnostyki</t>
  </si>
  <si>
    <t xml:space="preserve">Cyfrowe układy regulacji </t>
  </si>
  <si>
    <t>Elementy automatyki i robotyki</t>
  </si>
  <si>
    <t>Napędy w automatyce</t>
  </si>
  <si>
    <t>Projekt przejściowy</t>
  </si>
  <si>
    <t>Sterowniki programowalne</t>
  </si>
  <si>
    <t>Roboty przemysłowe</t>
  </si>
  <si>
    <t>Grupa treści dla specjalności "Techniki komputerowe w mechatronice"</t>
  </si>
  <si>
    <t>Niezawodnośc, trwałość i eksploatacja obiektów</t>
  </si>
  <si>
    <t>Programowanie obiektowe</t>
  </si>
  <si>
    <t>Projektowanie procesów technologicznych</t>
  </si>
  <si>
    <t>Zaawansowane techniki wytwarzania</t>
  </si>
  <si>
    <t>Projektowanie obiektów mechatronicznych</t>
  </si>
  <si>
    <t>Automatyzacja pomiarów</t>
  </si>
  <si>
    <t>WML(KMT/ITL)</t>
  </si>
  <si>
    <t>Komputerowe wspomaganie wytwarzania</t>
  </si>
  <si>
    <t>Komputerowe wspomaganie projektowania</t>
  </si>
  <si>
    <t>Komputerowe wspomaganie eksploatacji</t>
  </si>
  <si>
    <t>Inżynieria odwrotna w procesie projektowania</t>
  </si>
  <si>
    <t>Zarządzanie, normalizacja i systemy jakości</t>
  </si>
  <si>
    <t>E.  Praca dyplomowa</t>
  </si>
  <si>
    <t>Seminarium dyplomowe</t>
  </si>
  <si>
    <t>Z</t>
  </si>
  <si>
    <t>Praca dyplomowa</t>
  </si>
  <si>
    <t xml:space="preserve">      F.  praktyka zawodowa</t>
  </si>
  <si>
    <t>termin realizacji</t>
  </si>
  <si>
    <t>Praktyka zawodowa - 4 tygodnie</t>
  </si>
  <si>
    <t>po VI sem.</t>
  </si>
  <si>
    <r>
      <t>OGÓŁEM GODZIN</t>
    </r>
    <r>
      <rPr>
        <b/>
        <sz val="18"/>
        <rFont val="Arial CE"/>
        <charset val="238"/>
      </rPr>
      <t xml:space="preserve"> </t>
    </r>
    <r>
      <rPr>
        <b/>
        <sz val="16"/>
        <rFont val="Arial CE"/>
        <charset val="238"/>
      </rPr>
      <t>*</t>
    </r>
    <r>
      <rPr>
        <b/>
        <sz val="18"/>
        <rFont val="Arial CE"/>
        <charset val="238"/>
      </rPr>
      <t xml:space="preserve"> </t>
    </r>
    <r>
      <rPr>
        <sz val="14"/>
        <rFont val="Arial CE"/>
        <family val="2"/>
        <charset val="238"/>
      </rPr>
      <t>/ pkt. ECTS RiAP</t>
    </r>
  </si>
  <si>
    <r>
      <t>OGÓŁEM GODZIN</t>
    </r>
    <r>
      <rPr>
        <b/>
        <sz val="18"/>
        <rFont val="Arial CE"/>
        <charset val="238"/>
      </rPr>
      <t xml:space="preserve"> </t>
    </r>
    <r>
      <rPr>
        <b/>
        <sz val="16"/>
        <rFont val="Arial CE"/>
        <charset val="238"/>
      </rPr>
      <t>*</t>
    </r>
    <r>
      <rPr>
        <b/>
        <sz val="18"/>
        <rFont val="Arial CE"/>
        <charset val="238"/>
      </rPr>
      <t xml:space="preserve"> </t>
    </r>
    <r>
      <rPr>
        <sz val="14"/>
        <rFont val="Arial CE"/>
        <family val="2"/>
        <charset val="238"/>
      </rPr>
      <t>/ pkt. ECTS TKwM</t>
    </r>
  </si>
  <si>
    <t>dopuszczalny deficyt pkt. ECTS</t>
  </si>
  <si>
    <t>Rodzaje i liczba rygorów w semestrze:</t>
  </si>
  <si>
    <r>
      <t xml:space="preserve">liczba egzaminów   </t>
    </r>
    <r>
      <rPr>
        <b/>
        <sz val="12"/>
        <rFont val="Arial CE"/>
        <family val="2"/>
        <charset val="238"/>
      </rPr>
      <t>E</t>
    </r>
  </si>
  <si>
    <t>2</t>
  </si>
  <si>
    <t>3</t>
  </si>
  <si>
    <t>4</t>
  </si>
  <si>
    <t>5</t>
  </si>
  <si>
    <r>
      <t xml:space="preserve">liczba zaliczeń z oceną   </t>
    </r>
    <r>
      <rPr>
        <b/>
        <sz val="12"/>
        <rFont val="Arial CE"/>
        <family val="2"/>
        <charset val="238"/>
      </rPr>
      <t>Zo</t>
    </r>
  </si>
  <si>
    <t>6 / 5</t>
  </si>
  <si>
    <r>
      <t xml:space="preserve">liczba zaliczeń    </t>
    </r>
    <r>
      <rPr>
        <b/>
        <sz val="12"/>
        <rFont val="Arial CE"/>
        <charset val="238"/>
      </rPr>
      <t>Z</t>
    </r>
  </si>
  <si>
    <r>
      <t>*</t>
    </r>
    <r>
      <rPr>
        <sz val="14"/>
        <rFont val="Arial CE"/>
        <family val="2"/>
        <charset val="238"/>
      </rPr>
      <t xml:space="preserve"> niepotrzebne skreślić</t>
    </r>
  </si>
  <si>
    <r>
      <t xml:space="preserve">Plan studiów uchwalony przez …………………………….w dniu </t>
    </r>
    <r>
      <rPr>
        <b/>
        <sz val="14"/>
        <rFont val="Arial CE"/>
        <charset val="238"/>
      </rPr>
      <t>……………</t>
    </r>
  </si>
  <si>
    <t xml:space="preserve">   Semestry V - VII - kształcenie z uwzględnieniem przedmiotów wybieranych</t>
  </si>
  <si>
    <t xml:space="preserve">    Warunkiem dodatkowym dopuszczenia do egzaminu dyplomowego jest udokumentowanie umiejętności z języka obcego na poziomie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</si>
</sst>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>
    <font>
      <sz val="10"/>
      <name val="Arial CE"/>
      <charset val="238"/>
    </font>
    <font>
      <sz val="10"/>
      <name val="Arial CE"/>
    </font>
    <font>
      <b/>
      <sz val="9"/>
      <name val="Arial CE"/>
      <family val="2"/>
      <charset val="238"/>
    </font>
    <font>
      <sz val="9"/>
      <name val="Arial CE"/>
      <family val="2"/>
      <charset val="238"/>
    </font>
    <font>
      <b/>
      <sz val="12"/>
      <name val="Arial CE"/>
      <charset val="238"/>
    </font>
    <font>
      <b/>
      <sz val="12"/>
      <name val="Arial CE"/>
      <family val="2"/>
      <charset val="238"/>
    </font>
    <font>
      <b/>
      <sz val="10"/>
      <name val="Arial CE"/>
      <family val="2"/>
      <charset val="238"/>
    </font>
    <font>
      <sz val="10"/>
      <name val="Arial CE"/>
      <family val="2"/>
      <charset val="238"/>
    </font>
    <font>
      <sz val="12"/>
      <name val="Arial CE"/>
      <family val="2"/>
      <charset val="238"/>
    </font>
    <font>
      <b/>
      <sz val="11"/>
      <name val="Arial CE"/>
      <family val="2"/>
      <charset val="238"/>
    </font>
    <font>
      <b/>
      <sz val="14"/>
      <name val="Arial CE"/>
      <family val="2"/>
      <charset val="238"/>
    </font>
    <font>
      <sz val="14"/>
      <name val="Arial CE"/>
      <family val="2"/>
      <charset val="238"/>
    </font>
    <font>
      <sz val="11"/>
      <name val="Arial CE"/>
      <family val="2"/>
      <charset val="238"/>
    </font>
    <font>
      <b/>
      <sz val="16"/>
      <name val="Arial CE"/>
      <family val="2"/>
      <charset val="238"/>
    </font>
    <font>
      <b/>
      <vertAlign val="superscript"/>
      <sz val="14"/>
      <name val="Arial CE"/>
      <family val="2"/>
      <charset val="238"/>
    </font>
    <font>
      <b/>
      <sz val="18"/>
      <name val="Arial CE"/>
      <charset val="238"/>
    </font>
    <font>
      <b/>
      <sz val="16"/>
      <name val="Arial CE"/>
      <charset val="238"/>
    </font>
    <font>
      <sz val="12"/>
      <name val="Arial CE"/>
      <charset val="238"/>
    </font>
    <font>
      <b/>
      <sz val="11"/>
      <name val="Arial CE"/>
      <charset val="238"/>
    </font>
    <font>
      <b/>
      <sz val="12"/>
      <name val="Arial Narrow"/>
      <family val="2"/>
      <charset val="238"/>
    </font>
    <font>
      <b/>
      <sz val="12"/>
      <name val="Arial"/>
      <family val="2"/>
      <charset val="238"/>
    </font>
    <font>
      <sz val="14"/>
      <name val="Arial CE"/>
      <charset val="238"/>
    </font>
    <font>
      <b/>
      <sz val="16"/>
      <color indexed="12"/>
      <name val="Arial CE"/>
      <family val="2"/>
      <charset val="238"/>
    </font>
    <font>
      <b/>
      <sz val="9"/>
      <name val="Arial CE"/>
      <charset val="238"/>
    </font>
    <font>
      <b/>
      <sz val="14"/>
      <name val="Arial CE"/>
      <charset val="238"/>
    </font>
    <font>
      <sz val="12"/>
      <name val="Arial"/>
      <family val="2"/>
      <charset val="238"/>
    </font>
    <font>
      <sz val="8"/>
      <name val="Arial CE"/>
      <charset val="238"/>
    </font>
    <font>
      <sz val="12"/>
      <name val="Czcionka tekstu podstawowego"/>
      <charset val="238"/>
    </font>
    <font>
      <sz val="11"/>
      <name val="Arial CE"/>
      <charset val="238"/>
    </font>
    <font>
      <sz val="10"/>
      <name val="Arial CE"/>
      <charset val="238"/>
    </font>
    <font>
      <b/>
      <sz val="12"/>
      <color indexed="10"/>
      <name val="Arial CE"/>
      <family val="2"/>
      <charset val="238"/>
    </font>
    <font>
      <b/>
      <u/>
      <sz val="14"/>
      <name val="Arial CE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6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 applyProtection="1">
      <alignment horizontal="center" vertical="center"/>
      <protection locked="0"/>
    </xf>
    <xf numFmtId="164" fontId="28" fillId="6" borderId="1" xfId="0" applyNumberFormat="1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28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64" fontId="0" fillId="0" borderId="0" xfId="0" applyNumberForma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164" fontId="17" fillId="0" borderId="1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textRotation="90" wrapText="1"/>
    </xf>
    <xf numFmtId="0" fontId="4" fillId="8" borderId="1" xfId="1" applyFont="1" applyFill="1" applyBorder="1" applyAlignment="1" applyProtection="1">
      <alignment horizontal="center" vertical="center"/>
      <protection locked="0"/>
    </xf>
    <xf numFmtId="164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7" fillId="0" borderId="1" xfId="1" applyFont="1" applyBorder="1" applyAlignment="1" applyProtection="1">
      <alignment horizontal="center" vertical="center"/>
      <protection locked="0"/>
    </xf>
    <xf numFmtId="164" fontId="18" fillId="9" borderId="1" xfId="0" applyNumberFormat="1" applyFont="1" applyFill="1" applyBorder="1" applyAlignment="1" applyProtection="1">
      <alignment horizontal="center" vertical="center"/>
      <protection locked="0"/>
    </xf>
    <xf numFmtId="164" fontId="17" fillId="9" borderId="1" xfId="0" applyNumberFormat="1" applyFont="1" applyFill="1" applyBorder="1" applyAlignment="1" applyProtection="1">
      <alignment horizontal="center" vertical="center"/>
      <protection locked="0"/>
    </xf>
    <xf numFmtId="49" fontId="17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26" fillId="0" borderId="1" xfId="0" applyFont="1" applyBorder="1" applyAlignment="1" applyProtection="1">
      <alignment horizontal="center" vertical="center" wrapText="1"/>
      <protection locked="0"/>
    </xf>
    <xf numFmtId="164" fontId="18" fillId="6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164" fontId="17" fillId="6" borderId="1" xfId="0" applyNumberFormat="1" applyFont="1" applyFill="1" applyBorder="1" applyAlignment="1" applyProtection="1">
      <alignment horizontal="center" vertical="center"/>
      <protection locked="0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4" fontId="5" fillId="4" borderId="1" xfId="0" applyNumberFormat="1" applyFont="1" applyFill="1" applyBorder="1" applyAlignment="1" applyProtection="1">
      <alignment horizontal="center" vertical="center"/>
      <protection locked="0"/>
    </xf>
    <xf numFmtId="164" fontId="4" fillId="4" borderId="1" xfId="0" applyNumberFormat="1" applyFont="1" applyFill="1" applyBorder="1" applyAlignment="1" applyProtection="1">
      <alignment horizontal="center" vertical="center"/>
      <protection locked="0"/>
    </xf>
    <xf numFmtId="49" fontId="4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17" fillId="4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4" fillId="8" borderId="1" xfId="0" applyFont="1" applyFill="1" applyBorder="1" applyAlignment="1" applyProtection="1">
      <alignment horizontal="center" vertical="center"/>
      <protection locked="0"/>
    </xf>
    <xf numFmtId="164" fontId="5" fillId="2" borderId="1" xfId="0" applyNumberFormat="1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17" fillId="0" borderId="1" xfId="0" quotePrefix="1" applyNumberFormat="1" applyFont="1" applyBorder="1" applyAlignment="1" applyProtection="1">
      <alignment horizontal="center" vertical="center"/>
      <protection locked="0"/>
    </xf>
    <xf numFmtId="49" fontId="5" fillId="0" borderId="1" xfId="0" applyNumberFormat="1" applyFont="1" applyBorder="1" applyAlignment="1" applyProtection="1">
      <alignment horizontal="center" vertical="center"/>
      <protection locked="0"/>
    </xf>
    <xf numFmtId="164" fontId="28" fillId="9" borderId="1" xfId="0" applyNumberFormat="1" applyFont="1" applyFill="1" applyBorder="1" applyAlignment="1" applyProtection="1">
      <alignment horizontal="center" vertical="center"/>
      <protection locked="0"/>
    </xf>
    <xf numFmtId="49" fontId="28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18" fillId="8" borderId="1" xfId="1" applyFont="1" applyFill="1" applyBorder="1" applyAlignment="1" applyProtection="1">
      <alignment horizontal="center" vertical="center"/>
      <protection locked="0"/>
    </xf>
    <xf numFmtId="164" fontId="4" fillId="2" borderId="1" xfId="0" applyNumberFormat="1" applyFont="1" applyFill="1" applyBorder="1" applyAlignment="1" applyProtection="1">
      <alignment horizontal="center" vertical="center"/>
      <protection locked="0"/>
    </xf>
    <xf numFmtId="0" fontId="4" fillId="13" borderId="1" xfId="0" applyFont="1" applyFill="1" applyBorder="1" applyAlignment="1" applyProtection="1">
      <alignment horizontal="center" vertical="center"/>
      <protection locked="0"/>
    </xf>
    <xf numFmtId="0" fontId="18" fillId="13" borderId="1" xfId="1" applyFont="1" applyFill="1" applyBorder="1" applyAlignment="1" applyProtection="1">
      <alignment horizontal="center" vertical="center"/>
      <protection locked="0"/>
    </xf>
    <xf numFmtId="164" fontId="18" fillId="13" borderId="1" xfId="1" applyNumberFormat="1" applyFont="1" applyFill="1" applyBorder="1" applyAlignment="1" applyProtection="1">
      <alignment horizontal="center" vertical="center"/>
      <protection locked="0"/>
    </xf>
    <xf numFmtId="164" fontId="4" fillId="13" borderId="1" xfId="0" applyNumberFormat="1" applyFont="1" applyFill="1" applyBorder="1" applyAlignment="1" applyProtection="1">
      <alignment horizontal="center" vertical="center"/>
      <protection locked="0"/>
    </xf>
    <xf numFmtId="0" fontId="5" fillId="13" borderId="1" xfId="0" applyFont="1" applyFill="1" applyBorder="1" applyAlignment="1" applyProtection="1">
      <alignment horizontal="center" vertical="center"/>
      <protection locked="0"/>
    </xf>
    <xf numFmtId="0" fontId="28" fillId="0" borderId="1" xfId="1" applyFont="1" applyBorder="1" applyAlignment="1" applyProtection="1">
      <alignment horizontal="center" vertical="center"/>
      <protection locked="0"/>
    </xf>
    <xf numFmtId="0" fontId="18" fillId="0" borderId="1" xfId="1" applyFont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4" fillId="14" borderId="1" xfId="0" applyFont="1" applyFill="1" applyBorder="1" applyAlignment="1" applyProtection="1">
      <alignment horizontal="center" vertical="center"/>
      <protection locked="0"/>
    </xf>
    <xf numFmtId="0" fontId="4" fillId="14" borderId="1" xfId="1" applyFont="1" applyFill="1" applyBorder="1" applyAlignment="1" applyProtection="1">
      <alignment horizontal="center" vertical="center"/>
      <protection locked="0"/>
    </xf>
    <xf numFmtId="164" fontId="4" fillId="14" borderId="1" xfId="1" applyNumberFormat="1" applyFont="1" applyFill="1" applyBorder="1" applyAlignment="1" applyProtection="1">
      <alignment horizontal="center" vertical="center"/>
      <protection locked="0"/>
    </xf>
    <xf numFmtId="164" fontId="5" fillId="14" borderId="1" xfId="0" applyNumberFormat="1" applyFont="1" applyFill="1" applyBorder="1" applyAlignment="1" applyProtection="1">
      <alignment horizontal="center" vertical="center"/>
      <protection locked="0"/>
    </xf>
    <xf numFmtId="0" fontId="5" fillId="14" borderId="1" xfId="0" applyFont="1" applyFill="1" applyBorder="1" applyAlignment="1" applyProtection="1">
      <alignment horizontal="center" vertical="center"/>
      <protection locked="0"/>
    </xf>
    <xf numFmtId="164" fontId="9" fillId="9" borderId="1" xfId="0" applyNumberFormat="1" applyFont="1" applyFill="1" applyBorder="1" applyAlignment="1" applyProtection="1">
      <alignment horizontal="center" vertical="center"/>
      <protection locked="0"/>
    </xf>
    <xf numFmtId="0" fontId="4" fillId="1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/>
      <protection locked="0"/>
    </xf>
    <xf numFmtId="0" fontId="17" fillId="0" borderId="1" xfId="0" quotePrefix="1" applyFont="1" applyBorder="1" applyAlignment="1" applyProtection="1">
      <alignment horizontal="center" vertical="center"/>
      <protection locked="0"/>
    </xf>
    <xf numFmtId="0" fontId="8" fillId="0" borderId="1" xfId="0" quotePrefix="1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25" fillId="11" borderId="1" xfId="0" applyFont="1" applyFill="1" applyBorder="1" applyAlignment="1" applyProtection="1">
      <alignment vertical="center" wrapText="1"/>
      <protection locked="0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4" fillId="13" borderId="1" xfId="1" applyFont="1" applyFill="1" applyBorder="1" applyAlignment="1" applyProtection="1">
      <alignment horizontal="center" vertical="center"/>
      <protection locked="0"/>
    </xf>
    <xf numFmtId="164" fontId="4" fillId="13" borderId="1" xfId="1" applyNumberFormat="1" applyFont="1" applyFill="1" applyBorder="1" applyAlignment="1" applyProtection="1">
      <alignment horizontal="center" vertical="center"/>
      <protection locked="0"/>
    </xf>
    <xf numFmtId="0" fontId="17" fillId="13" borderId="1" xfId="0" applyFont="1" applyFill="1" applyBorder="1" applyAlignment="1" applyProtection="1">
      <alignment horizontal="center" vertical="center"/>
      <protection locked="0"/>
    </xf>
    <xf numFmtId="0" fontId="27" fillId="0" borderId="1" xfId="0" applyFont="1" applyBorder="1" applyAlignment="1">
      <alignment horizontal="left" vertical="center" wrapText="1"/>
    </xf>
    <xf numFmtId="0" fontId="8" fillId="0" borderId="1" xfId="1" applyFont="1" applyBorder="1" applyAlignment="1" applyProtection="1">
      <alignment horizontal="center" vertical="center"/>
      <protection locked="0"/>
    </xf>
    <xf numFmtId="164" fontId="12" fillId="9" borderId="1" xfId="0" applyNumberFormat="1" applyFont="1" applyFill="1" applyBorder="1" applyAlignment="1">
      <alignment horizontal="center" vertical="center"/>
    </xf>
    <xf numFmtId="49" fontId="5" fillId="0" borderId="1" xfId="0" quotePrefix="1" applyNumberFormat="1" applyFont="1" applyBorder="1" applyAlignment="1" applyProtection="1">
      <alignment horizontal="center" vertical="center"/>
      <protection locked="0"/>
    </xf>
    <xf numFmtId="49" fontId="1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8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1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164" fontId="9" fillId="6" borderId="1" xfId="0" applyNumberFormat="1" applyFont="1" applyFill="1" applyBorder="1" applyAlignment="1" applyProtection="1">
      <alignment horizontal="center" vertical="center"/>
      <protection locked="0"/>
    </xf>
    <xf numFmtId="0" fontId="19" fillId="5" borderId="1" xfId="0" applyFont="1" applyFill="1" applyBorder="1" applyAlignment="1" applyProtection="1">
      <alignment horizontal="center" vertical="center"/>
      <protection locked="0"/>
    </xf>
    <xf numFmtId="164" fontId="20" fillId="5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12" fillId="0" borderId="1" xfId="0" applyFont="1" applyBorder="1" applyAlignment="1" applyProtection="1">
      <alignment horizontal="center" vertical="center"/>
      <protection locked="0"/>
    </xf>
    <xf numFmtId="49" fontId="12" fillId="0" borderId="1" xfId="0" applyNumberFormat="1" applyFont="1" applyBorder="1" applyAlignment="1" applyProtection="1">
      <alignment horizontal="center" vertical="center"/>
      <protection locked="0"/>
    </xf>
    <xf numFmtId="0" fontId="28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4" fillId="10" borderId="1" xfId="1" applyFont="1" applyFill="1" applyBorder="1" applyAlignment="1" applyProtection="1">
      <alignment horizontal="center" vertical="center"/>
      <protection locked="0"/>
    </xf>
    <xf numFmtId="164" fontId="5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10" borderId="1" xfId="1" applyFont="1" applyFill="1" applyBorder="1" applyAlignment="1" applyProtection="1">
      <alignment horizontal="center" vertical="center"/>
      <protection locked="0"/>
    </xf>
    <xf numFmtId="164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24" fillId="3" borderId="1" xfId="0" applyFont="1" applyFill="1" applyBorder="1" applyAlignment="1" applyProtection="1">
      <alignment horizontal="center" vertical="center"/>
      <protection locked="0"/>
    </xf>
    <xf numFmtId="0" fontId="24" fillId="10" borderId="1" xfId="0" applyFont="1" applyFill="1" applyBorder="1" applyAlignment="1" applyProtection="1">
      <alignment horizontal="center" vertical="center"/>
      <protection locked="0"/>
    </xf>
    <xf numFmtId="0" fontId="8" fillId="0" borderId="1" xfId="1" applyFont="1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4" fillId="7" borderId="1" xfId="0" applyFont="1" applyFill="1" applyBorder="1" applyAlignment="1" applyProtection="1">
      <alignment vertical="top"/>
      <protection locked="0"/>
    </xf>
    <xf numFmtId="0" fontId="7" fillId="7" borderId="1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vertical="center"/>
      <protection locked="0"/>
    </xf>
    <xf numFmtId="0" fontId="11" fillId="7" borderId="1" xfId="0" applyFont="1" applyFill="1" applyBorder="1" applyAlignment="1" applyProtection="1">
      <alignment horizontal="left"/>
      <protection locked="0"/>
    </xf>
    <xf numFmtId="0" fontId="7" fillId="7" borderId="1" xfId="0" applyFont="1" applyFill="1" applyBorder="1" applyAlignment="1" applyProtection="1">
      <alignment vertical="center"/>
      <protection locked="0"/>
    </xf>
    <xf numFmtId="0" fontId="8" fillId="7" borderId="1" xfId="0" applyFont="1" applyFill="1" applyBorder="1" applyAlignment="1" applyProtection="1">
      <alignment horizontal="center" vertical="center"/>
      <protection locked="0"/>
    </xf>
    <xf numFmtId="0" fontId="21" fillId="7" borderId="1" xfId="0" applyFont="1" applyFill="1" applyBorder="1" applyAlignment="1" applyProtection="1">
      <alignment vertical="center"/>
      <protection locked="0"/>
    </xf>
    <xf numFmtId="0" fontId="10" fillId="7" borderId="1" xfId="0" applyFont="1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11" fillId="7" borderId="1" xfId="0" applyFont="1" applyFill="1" applyBorder="1" applyAlignment="1" applyProtection="1">
      <alignment horizontal="left" vertical="center"/>
      <protection locked="0"/>
    </xf>
    <xf numFmtId="0" fontId="21" fillId="7" borderId="1" xfId="0" applyFont="1" applyFill="1" applyBorder="1" applyAlignment="1" applyProtection="1">
      <alignment horizontal="left" vertical="center"/>
      <protection locked="0"/>
    </xf>
    <xf numFmtId="0" fontId="10" fillId="7" borderId="1" xfId="0" applyFont="1" applyFill="1" applyBorder="1" applyAlignment="1" applyProtection="1">
      <alignment vertical="center"/>
      <protection locked="0"/>
    </xf>
    <xf numFmtId="0" fontId="4" fillId="13" borderId="1" xfId="1" applyFont="1" applyFill="1" applyBorder="1" applyAlignment="1" applyProtection="1">
      <alignment horizontal="center" vertical="center"/>
      <protection locked="0"/>
    </xf>
    <xf numFmtId="0" fontId="18" fillId="13" borderId="1" xfId="1" applyFont="1" applyFill="1" applyBorder="1" applyAlignment="1" applyProtection="1">
      <alignment horizontal="center" vertical="center"/>
      <protection locked="0"/>
    </xf>
    <xf numFmtId="0" fontId="18" fillId="13" borderId="1" xfId="0" applyFont="1" applyFill="1" applyBorder="1" applyAlignment="1" applyProtection="1">
      <alignment horizontal="center" vertical="center" wrapText="1"/>
      <protection locked="0"/>
    </xf>
    <xf numFmtId="0" fontId="25" fillId="11" borderId="1" xfId="0" applyFont="1" applyFill="1" applyBorder="1" applyAlignment="1" applyProtection="1">
      <alignment vertical="center" wrapText="1"/>
      <protection locked="0"/>
    </xf>
    <xf numFmtId="0" fontId="4" fillId="14" borderId="1" xfId="1" applyFont="1" applyFill="1" applyBorder="1" applyAlignment="1" applyProtection="1">
      <alignment horizontal="center" vertical="center"/>
      <protection locked="0"/>
    </xf>
    <xf numFmtId="0" fontId="27" fillId="0" borderId="1" xfId="0" applyFont="1" applyBorder="1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13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1" xfId="0" applyFont="1" applyBorder="1" applyAlignment="1" applyProtection="1">
      <alignment vertical="center"/>
      <protection locked="0"/>
    </xf>
    <xf numFmtId="0" fontId="17" fillId="0" borderId="1" xfId="0" applyFont="1" applyBorder="1" applyAlignment="1" applyProtection="1">
      <alignment horizontal="left" vertical="center"/>
      <protection locked="0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 applyProtection="1">
      <alignment horizontal="left" vertical="center" wrapText="1"/>
      <protection locked="0"/>
    </xf>
    <xf numFmtId="0" fontId="17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horizontal="center" vertical="center"/>
      <protection locked="0"/>
    </xf>
    <xf numFmtId="0" fontId="9" fillId="14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5" fillId="3" borderId="1" xfId="0" applyFont="1" applyFill="1" applyBorder="1" applyAlignment="1" applyProtection="1">
      <alignment horizontal="center" vertical="center"/>
      <protection locked="0"/>
    </xf>
    <xf numFmtId="49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164" fontId="18" fillId="6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7" fillId="0" borderId="1" xfId="1" applyFont="1" applyBorder="1" applyAlignment="1" applyProtection="1">
      <alignment horizontal="center" vertical="center"/>
      <protection locked="0"/>
    </xf>
    <xf numFmtId="164" fontId="5" fillId="6" borderId="1" xfId="0" applyNumberFormat="1" applyFont="1" applyFill="1" applyBorder="1" applyAlignment="1" applyProtection="1">
      <alignment horizontal="center" vertical="center"/>
      <protection locked="0"/>
    </xf>
    <xf numFmtId="0" fontId="23" fillId="3" borderId="1" xfId="0" applyFont="1" applyFill="1" applyBorder="1" applyAlignment="1">
      <alignment horizontal="center" vertical="center" textRotation="90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0" fontId="24" fillId="3" borderId="1" xfId="0" applyFont="1" applyFill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8" fillId="0" borderId="1" xfId="0" applyFont="1" applyBorder="1" applyAlignment="1" applyProtection="1">
      <alignment horizontal="center" vertical="center"/>
      <protection locked="0"/>
    </xf>
    <xf numFmtId="0" fontId="20" fillId="5" borderId="1" xfId="0" applyFont="1" applyFill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7" fillId="0" borderId="1" xfId="0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1" fillId="0" borderId="1" xfId="0" applyFont="1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</cellXfs>
  <cellStyles count="2">
    <cellStyle name="Normalny" xfId="0" builtinId="0"/>
    <cellStyle name="Normalny_Arkusz1" xfId="1" xr:uid="{00000000-0005-0000-0000-000001000000}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C0C0C0"/>
      <color rgb="FFCCFFFF"/>
      <color rgb="FF66FFFF"/>
      <color rgb="FF00FFFF"/>
      <color rgb="FF33CAFF"/>
      <color rgb="FFFFFF99"/>
      <color rgb="FF0000FF"/>
      <color rgb="FF6699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28575</xdr:rowOff>
    </xdr:from>
    <xdr:to>
      <xdr:col>1</xdr:col>
      <xdr:colOff>1838325</xdr:colOff>
      <xdr:row>3</xdr:row>
      <xdr:rowOff>247650</xdr:rowOff>
    </xdr:to>
    <xdr:pic>
      <xdr:nvPicPr>
        <xdr:cNvPr id="1026" name="Picture 1271" descr="Bez tytułu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6700" y="28575"/>
          <a:ext cx="1914525" cy="1095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34</xdr:col>
      <xdr:colOff>107156</xdr:colOff>
      <xdr:row>0</xdr:row>
      <xdr:rowOff>23812</xdr:rowOff>
    </xdr:from>
    <xdr:to>
      <xdr:col>37</xdr:col>
      <xdr:colOff>750094</xdr:colOff>
      <xdr:row>2</xdr:row>
      <xdr:rowOff>0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8C35A557-974D-4A3C-975F-CAC757616E51}"/>
            </a:ext>
          </a:extLst>
        </xdr:cNvPr>
        <xdr:cNvSpPr txBox="1"/>
      </xdr:nvSpPr>
      <xdr:spPr>
        <a:xfrm>
          <a:off x="15573375" y="23812"/>
          <a:ext cx="2393157" cy="6072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>
              <a:latin typeface="Arial" panose="020B0604020202020204" pitchFamily="34" charset="0"/>
              <a:cs typeface="Arial" panose="020B0604020202020204" pitchFamily="34" charset="0"/>
            </a:rPr>
            <a:t>Załącznik nr 2</a:t>
          </a:r>
        </a:p>
        <a:p>
          <a:r>
            <a:rPr lang="pl-PL" sz="1100">
              <a:latin typeface="Arial" panose="020B0604020202020204" pitchFamily="34" charset="0"/>
              <a:cs typeface="Arial" panose="020B0604020202020204" pitchFamily="34" charset="0"/>
            </a:rPr>
            <a:t>Do programu studiów I stopnia dla kierunku mechatronika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05"/>
  <sheetViews>
    <sheetView showGridLines="0" showZeros="0" tabSelected="1" zoomScale="80" zoomScaleNormal="80" zoomScaleSheetLayoutView="70" workbookViewId="0">
      <selection activeCell="AK84" sqref="A1:AL84"/>
    </sheetView>
  </sheetViews>
  <sheetFormatPr defaultRowHeight="15" outlineLevelRow="1"/>
  <cols>
    <col min="1" max="1" width="5.140625" style="10" customWidth="1"/>
    <col min="2" max="2" width="43.5703125" style="1" customWidth="1"/>
    <col min="3" max="3" width="9" style="3" customWidth="1"/>
    <col min="4" max="4" width="9.5703125" style="1" customWidth="1"/>
    <col min="5" max="5" width="7.7109375" style="2" customWidth="1"/>
    <col min="6" max="6" width="8.85546875" style="1" customWidth="1"/>
    <col min="7" max="7" width="8.42578125" style="1" hidden="1" customWidth="1"/>
    <col min="8" max="8" width="10.28515625" style="1" hidden="1" customWidth="1"/>
    <col min="9" max="9" width="9.5703125" style="1" customWidth="1"/>
    <col min="10" max="10" width="7.5703125" style="1" customWidth="1"/>
    <col min="11" max="11" width="7.7109375" style="1" customWidth="1"/>
    <col min="12" max="12" width="7.42578125" style="1" customWidth="1"/>
    <col min="13" max="15" width="6.7109375" style="1" customWidth="1"/>
    <col min="16" max="16" width="6" style="1" customWidth="1"/>
    <col min="17" max="17" width="3.28515625" style="1" customWidth="1"/>
    <col min="18" max="19" width="6" style="1" customWidth="1"/>
    <col min="20" max="20" width="4" style="1" customWidth="1"/>
    <col min="21" max="21" width="6.5703125" style="1" bestFit="1" customWidth="1"/>
    <col min="22" max="22" width="6" style="1" customWidth="1"/>
    <col min="23" max="23" width="2.85546875" style="1" customWidth="1"/>
    <col min="24" max="24" width="5.5703125" style="1" customWidth="1"/>
    <col min="25" max="25" width="6" style="1" customWidth="1"/>
    <col min="26" max="26" width="2.85546875" style="1" customWidth="1"/>
    <col min="27" max="27" width="5.5703125" style="1" customWidth="1"/>
    <col min="28" max="28" width="6" style="1" customWidth="1"/>
    <col min="29" max="29" width="2.85546875" style="1" customWidth="1"/>
    <col min="30" max="30" width="5.5703125" style="1" customWidth="1"/>
    <col min="31" max="31" width="6" style="1" customWidth="1"/>
    <col min="32" max="32" width="2.85546875" style="1" customWidth="1"/>
    <col min="33" max="34" width="5.5703125" style="1" customWidth="1"/>
    <col min="35" max="35" width="2.85546875" style="1" customWidth="1"/>
    <col min="36" max="36" width="6.5703125" style="1" bestFit="1" customWidth="1"/>
    <col min="37" max="37" width="16.85546875" style="1" customWidth="1"/>
    <col min="38" max="38" width="12.28515625" style="10" customWidth="1"/>
    <col min="39" max="39" width="18.5703125" style="1" customWidth="1"/>
    <col min="40" max="16384" width="9.140625" style="1"/>
  </cols>
  <sheetData>
    <row r="1" spans="1:38" ht="29.25" customHeight="1">
      <c r="A1" s="24"/>
      <c r="B1" s="190" t="s">
        <v>0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1"/>
      <c r="AD1" s="191"/>
      <c r="AE1" s="191"/>
      <c r="AF1" s="191"/>
      <c r="AG1" s="191"/>
      <c r="AH1" s="191"/>
      <c r="AI1" s="191"/>
      <c r="AJ1" s="191"/>
      <c r="AK1" s="191"/>
      <c r="AL1" s="191"/>
    </row>
    <row r="2" spans="1:38" ht="20.25">
      <c r="A2" s="24"/>
      <c r="B2" s="198" t="s">
        <v>1</v>
      </c>
      <c r="C2" s="198"/>
      <c r="D2" s="198"/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8"/>
      <c r="AB2" s="198"/>
      <c r="AC2" s="198"/>
      <c r="AD2" s="198"/>
      <c r="AE2" s="198"/>
      <c r="AF2" s="198"/>
      <c r="AG2" s="198"/>
      <c r="AH2" s="198"/>
      <c r="AI2" s="198"/>
      <c r="AJ2" s="198"/>
      <c r="AK2" s="198"/>
      <c r="AL2" s="198"/>
    </row>
    <row r="3" spans="1:38" ht="20.25">
      <c r="A3" s="24"/>
      <c r="B3" s="198" t="s">
        <v>2</v>
      </c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</row>
    <row r="4" spans="1:38" ht="26.25" customHeight="1">
      <c r="A4" s="24"/>
      <c r="B4" s="198" t="s">
        <v>3</v>
      </c>
      <c r="C4" s="198"/>
      <c r="D4" s="198"/>
      <c r="E4" s="198"/>
      <c r="F4" s="198"/>
      <c r="G4" s="198"/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8"/>
      <c r="W4" s="198"/>
      <c r="X4" s="198"/>
      <c r="Y4" s="198"/>
      <c r="Z4" s="198"/>
      <c r="AA4" s="198"/>
      <c r="AB4" s="198"/>
      <c r="AC4" s="198"/>
      <c r="AD4" s="198"/>
      <c r="AE4" s="198"/>
      <c r="AF4" s="198"/>
      <c r="AG4" s="198"/>
      <c r="AH4" s="201"/>
      <c r="AI4" s="25"/>
      <c r="AJ4" s="25"/>
      <c r="AK4" s="202" t="s">
        <v>4</v>
      </c>
      <c r="AL4" s="203"/>
    </row>
    <row r="5" spans="1:38">
      <c r="A5" s="24"/>
      <c r="B5" s="26"/>
      <c r="C5" s="27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4"/>
    </row>
    <row r="6" spans="1:38" ht="18.75" customHeight="1">
      <c r="A6" s="170" t="s">
        <v>5</v>
      </c>
      <c r="B6" s="170"/>
      <c r="C6" s="28"/>
      <c r="D6" s="180" t="s">
        <v>6</v>
      </c>
      <c r="E6" s="179" t="s">
        <v>7</v>
      </c>
      <c r="F6" s="179"/>
      <c r="G6" s="178" t="s">
        <v>8</v>
      </c>
      <c r="H6" s="178" t="s">
        <v>9</v>
      </c>
      <c r="I6" s="178" t="s">
        <v>10</v>
      </c>
      <c r="J6" s="178" t="s">
        <v>11</v>
      </c>
      <c r="K6" s="179" t="s">
        <v>12</v>
      </c>
      <c r="L6" s="179"/>
      <c r="M6" s="179"/>
      <c r="N6" s="179"/>
      <c r="O6" s="179"/>
      <c r="P6" s="193" t="s">
        <v>13</v>
      </c>
      <c r="Q6" s="193"/>
      <c r="R6" s="193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194"/>
      <c r="AH6" s="194"/>
      <c r="AI6" s="194"/>
      <c r="AJ6" s="194"/>
      <c r="AK6" s="199" t="s">
        <v>14</v>
      </c>
      <c r="AL6" s="199" t="s">
        <v>15</v>
      </c>
    </row>
    <row r="7" spans="1:38" ht="18.75" customHeight="1">
      <c r="A7" s="170"/>
      <c r="B7" s="170"/>
      <c r="C7" s="28"/>
      <c r="D7" s="181"/>
      <c r="E7" s="179"/>
      <c r="F7" s="179"/>
      <c r="G7" s="178"/>
      <c r="H7" s="181"/>
      <c r="I7" s="178"/>
      <c r="J7" s="178"/>
      <c r="K7" s="196"/>
      <c r="L7" s="196"/>
      <c r="M7" s="196"/>
      <c r="N7" s="196"/>
      <c r="O7" s="196"/>
      <c r="P7" s="195" t="s">
        <v>16</v>
      </c>
      <c r="Q7" s="195"/>
      <c r="R7" s="195"/>
      <c r="S7" s="195" t="s">
        <v>17</v>
      </c>
      <c r="T7" s="195"/>
      <c r="U7" s="195"/>
      <c r="V7" s="195" t="s">
        <v>18</v>
      </c>
      <c r="W7" s="195"/>
      <c r="X7" s="195"/>
      <c r="Y7" s="195" t="s">
        <v>19</v>
      </c>
      <c r="Z7" s="195"/>
      <c r="AA7" s="195"/>
      <c r="AB7" s="195" t="s">
        <v>20</v>
      </c>
      <c r="AC7" s="195"/>
      <c r="AD7" s="195"/>
      <c r="AE7" s="195" t="s">
        <v>21</v>
      </c>
      <c r="AF7" s="195"/>
      <c r="AG7" s="195"/>
      <c r="AH7" s="195" t="s">
        <v>22</v>
      </c>
      <c r="AI7" s="195"/>
      <c r="AJ7" s="195"/>
      <c r="AK7" s="200"/>
      <c r="AL7" s="200"/>
    </row>
    <row r="8" spans="1:38" ht="29.25" customHeight="1">
      <c r="A8" s="170"/>
      <c r="B8" s="170"/>
      <c r="C8" s="28"/>
      <c r="D8" s="181"/>
      <c r="E8" s="29" t="s">
        <v>23</v>
      </c>
      <c r="F8" s="29" t="s">
        <v>24</v>
      </c>
      <c r="G8" s="178"/>
      <c r="H8" s="181"/>
      <c r="I8" s="178"/>
      <c r="J8" s="178"/>
      <c r="K8" s="29" t="s">
        <v>25</v>
      </c>
      <c r="L8" s="29" t="s">
        <v>26</v>
      </c>
      <c r="M8" s="29" t="s">
        <v>27</v>
      </c>
      <c r="N8" s="30" t="s">
        <v>28</v>
      </c>
      <c r="O8" s="29" t="s">
        <v>29</v>
      </c>
      <c r="P8" s="193" t="s">
        <v>30</v>
      </c>
      <c r="Q8" s="194"/>
      <c r="R8" s="29" t="s">
        <v>24</v>
      </c>
      <c r="S8" s="193" t="s">
        <v>30</v>
      </c>
      <c r="T8" s="194"/>
      <c r="U8" s="29" t="s">
        <v>24</v>
      </c>
      <c r="V8" s="193" t="s">
        <v>30</v>
      </c>
      <c r="W8" s="193"/>
      <c r="X8" s="29" t="s">
        <v>24</v>
      </c>
      <c r="Y8" s="193" t="s">
        <v>30</v>
      </c>
      <c r="Z8" s="193"/>
      <c r="AA8" s="29" t="s">
        <v>24</v>
      </c>
      <c r="AB8" s="193" t="s">
        <v>30</v>
      </c>
      <c r="AC8" s="193"/>
      <c r="AD8" s="29" t="s">
        <v>24</v>
      </c>
      <c r="AE8" s="193" t="s">
        <v>30</v>
      </c>
      <c r="AF8" s="193"/>
      <c r="AG8" s="29" t="s">
        <v>24</v>
      </c>
      <c r="AH8" s="193" t="s">
        <v>30</v>
      </c>
      <c r="AI8" s="193"/>
      <c r="AJ8" s="29" t="s">
        <v>24</v>
      </c>
      <c r="AK8" s="200"/>
      <c r="AL8" s="200"/>
    </row>
    <row r="9" spans="1:38" ht="26.25" customHeight="1">
      <c r="A9" s="154" t="s">
        <v>31</v>
      </c>
      <c r="B9" s="154"/>
      <c r="C9" s="154"/>
      <c r="D9" s="31"/>
      <c r="E9" s="32">
        <f t="shared" ref="E9:E19" si="0">IF(SUM(K9:O9)=SUM(P9,S9,V9,Y9,AB9,AE9,AH9),SUM(K9:O9),"BŁĄD")</f>
        <v>224</v>
      </c>
      <c r="F9" s="33">
        <f>SUM(F10:F20)</f>
        <v>21</v>
      </c>
      <c r="G9" s="33">
        <f>SUM(G14:G19)</f>
        <v>0</v>
      </c>
      <c r="H9" s="33">
        <f t="shared" ref="H9:P9" si="1">SUM(H10:H19)</f>
        <v>0</v>
      </c>
      <c r="I9" s="33">
        <f t="shared" si="1"/>
        <v>0</v>
      </c>
      <c r="J9" s="33">
        <f t="shared" si="1"/>
        <v>10</v>
      </c>
      <c r="K9" s="34">
        <f t="shared" si="1"/>
        <v>66</v>
      </c>
      <c r="L9" s="34">
        <f t="shared" si="1"/>
        <v>158</v>
      </c>
      <c r="M9" s="34">
        <f t="shared" si="1"/>
        <v>0</v>
      </c>
      <c r="N9" s="34">
        <f t="shared" si="1"/>
        <v>0</v>
      </c>
      <c r="O9" s="34">
        <f t="shared" si="1"/>
        <v>0</v>
      </c>
      <c r="P9" s="197">
        <f t="shared" si="1"/>
        <v>114</v>
      </c>
      <c r="Q9" s="197">
        <f>SUM(Q10:Q14,Q15:Q20)</f>
        <v>0</v>
      </c>
      <c r="R9" s="33">
        <f>SUM(R10:R19)</f>
        <v>13</v>
      </c>
      <c r="S9" s="197">
        <f>SUM(S10:S19)</f>
        <v>50</v>
      </c>
      <c r="T9" s="197">
        <f>SUM(T10:T14,T15:T20)</f>
        <v>0</v>
      </c>
      <c r="U9" s="33">
        <f>SUM(U14:U19)</f>
        <v>4</v>
      </c>
      <c r="V9" s="197">
        <f>SUM(V10:V19)</f>
        <v>30</v>
      </c>
      <c r="W9" s="197">
        <f>SUM(W10:W14,W15:W20)</f>
        <v>0</v>
      </c>
      <c r="X9" s="33">
        <f>SUM(X10:X19)</f>
        <v>2</v>
      </c>
      <c r="Y9" s="197">
        <f>SUM(Y10:Y19)</f>
        <v>30</v>
      </c>
      <c r="Z9" s="197">
        <f>SUM(Z10:Z14,Z15:Z20)</f>
        <v>0</v>
      </c>
      <c r="AA9" s="33">
        <f>SUM(AA10:AA19)</f>
        <v>2</v>
      </c>
      <c r="AB9" s="197">
        <f>SUM(AB10:AB19)</f>
        <v>0</v>
      </c>
      <c r="AC9" s="197">
        <f>SUM(AC10:AC14,AC15:AC20)</f>
        <v>0</v>
      </c>
      <c r="AD9" s="33">
        <f>SUM(AD10:AD19)</f>
        <v>0</v>
      </c>
      <c r="AE9" s="197">
        <f>SUM(AE10:AE19)</f>
        <v>0</v>
      </c>
      <c r="AF9" s="197">
        <f>SUM(AF10:AF14,AF15:AF20)</f>
        <v>0</v>
      </c>
      <c r="AG9" s="33">
        <f>SUM(AG10:AG19)</f>
        <v>0</v>
      </c>
      <c r="AH9" s="197">
        <f>SUM(AH10:AH19)</f>
        <v>0</v>
      </c>
      <c r="AI9" s="197">
        <f>SUM(AI10:AI14,AI15:AI20)</f>
        <v>0</v>
      </c>
      <c r="AJ9" s="33">
        <f>SUM(AJ10:AJ19)</f>
        <v>0</v>
      </c>
      <c r="AK9" s="33"/>
      <c r="AL9" s="35"/>
    </row>
    <row r="10" spans="1:38" ht="15.75">
      <c r="A10" s="11">
        <v>1</v>
      </c>
      <c r="B10" s="161" t="s">
        <v>32</v>
      </c>
      <c r="C10" s="161"/>
      <c r="D10" s="13" t="s">
        <v>33</v>
      </c>
      <c r="E10" s="36">
        <f t="shared" si="0"/>
        <v>12</v>
      </c>
      <c r="F10" s="20">
        <f t="shared" ref="F10:F19" si="2">SUM(R10,U10,X10,AA10,AD10,AG10,AJ10)</f>
        <v>1.5</v>
      </c>
      <c r="G10" s="37"/>
      <c r="H10" s="37"/>
      <c r="I10" s="37"/>
      <c r="J10" s="38">
        <v>0.5</v>
      </c>
      <c r="K10" s="13">
        <v>10</v>
      </c>
      <c r="L10" s="13">
        <v>2</v>
      </c>
      <c r="M10" s="13"/>
      <c r="N10" s="13"/>
      <c r="O10" s="13"/>
      <c r="P10" s="13">
        <v>12</v>
      </c>
      <c r="Q10" s="39" t="s">
        <v>34</v>
      </c>
      <c r="R10" s="13">
        <v>1.5</v>
      </c>
      <c r="S10" s="13"/>
      <c r="T10" s="39"/>
      <c r="U10" s="13"/>
      <c r="V10" s="13"/>
      <c r="W10" s="39"/>
      <c r="X10" s="13"/>
      <c r="Y10" s="13"/>
      <c r="Z10" s="39"/>
      <c r="AA10" s="13"/>
      <c r="AB10" s="22"/>
      <c r="AC10" s="23"/>
      <c r="AD10" s="40"/>
      <c r="AE10" s="22"/>
      <c r="AF10" s="23"/>
      <c r="AG10" s="40"/>
      <c r="AH10" s="22"/>
      <c r="AI10" s="23"/>
      <c r="AJ10" s="40"/>
      <c r="AK10" s="13" t="s">
        <v>35</v>
      </c>
      <c r="AL10" s="11"/>
    </row>
    <row r="11" spans="1:38" ht="22.5">
      <c r="A11" s="11">
        <v>2</v>
      </c>
      <c r="B11" s="161" t="s">
        <v>36</v>
      </c>
      <c r="C11" s="161"/>
      <c r="D11" s="13" t="s">
        <v>33</v>
      </c>
      <c r="E11" s="36">
        <v>4</v>
      </c>
      <c r="F11" s="20">
        <f t="shared" si="2"/>
        <v>0.5</v>
      </c>
      <c r="G11" s="37"/>
      <c r="H11" s="37"/>
      <c r="I11" s="37"/>
      <c r="J11" s="38">
        <v>0.5</v>
      </c>
      <c r="K11" s="13">
        <v>4</v>
      </c>
      <c r="L11" s="13"/>
      <c r="M11" s="13"/>
      <c r="N11" s="13"/>
      <c r="O11" s="13"/>
      <c r="P11" s="13">
        <v>4</v>
      </c>
      <c r="Q11" s="39" t="s">
        <v>34</v>
      </c>
      <c r="R11" s="13">
        <v>0.5</v>
      </c>
      <c r="S11" s="13"/>
      <c r="T11" s="39"/>
      <c r="U11" s="13"/>
      <c r="V11" s="13"/>
      <c r="W11" s="39"/>
      <c r="X11" s="13"/>
      <c r="Y11" s="13"/>
      <c r="Z11" s="39"/>
      <c r="AA11" s="13"/>
      <c r="AB11" s="22"/>
      <c r="AC11" s="23"/>
      <c r="AD11" s="40"/>
      <c r="AE11" s="22"/>
      <c r="AF11" s="23"/>
      <c r="AG11" s="40"/>
      <c r="AH11" s="22"/>
      <c r="AI11" s="23"/>
      <c r="AJ11" s="40"/>
      <c r="AK11" s="41" t="s">
        <v>37</v>
      </c>
      <c r="AL11" s="11"/>
    </row>
    <row r="12" spans="1:38" ht="15.75">
      <c r="A12" s="11">
        <v>3</v>
      </c>
      <c r="B12" s="161" t="s">
        <v>38</v>
      </c>
      <c r="C12" s="161"/>
      <c r="D12" s="13" t="s">
        <v>39</v>
      </c>
      <c r="E12" s="36">
        <f t="shared" si="0"/>
        <v>20</v>
      </c>
      <c r="F12" s="20">
        <f t="shared" si="2"/>
        <v>3</v>
      </c>
      <c r="G12" s="37"/>
      <c r="H12" s="37"/>
      <c r="I12" s="37"/>
      <c r="J12" s="38">
        <v>1</v>
      </c>
      <c r="K12" s="13">
        <v>12</v>
      </c>
      <c r="L12" s="13">
        <v>8</v>
      </c>
      <c r="M12" s="13"/>
      <c r="N12" s="13"/>
      <c r="O12" s="13"/>
      <c r="P12" s="13">
        <v>20</v>
      </c>
      <c r="Q12" s="39" t="s">
        <v>34</v>
      </c>
      <c r="R12" s="13">
        <v>3</v>
      </c>
      <c r="S12" s="13"/>
      <c r="T12" s="39"/>
      <c r="U12" s="13"/>
      <c r="V12" s="13"/>
      <c r="W12" s="39"/>
      <c r="X12" s="13"/>
      <c r="Y12" s="13"/>
      <c r="Z12" s="39"/>
      <c r="AA12" s="13"/>
      <c r="AB12" s="22"/>
      <c r="AC12" s="23"/>
      <c r="AD12" s="40"/>
      <c r="AE12" s="22"/>
      <c r="AF12" s="23"/>
      <c r="AG12" s="40"/>
      <c r="AH12" s="22"/>
      <c r="AI12" s="23"/>
      <c r="AJ12" s="40"/>
      <c r="AK12" s="13" t="s">
        <v>35</v>
      </c>
      <c r="AL12" s="11"/>
    </row>
    <row r="13" spans="1:38" ht="15.75">
      <c r="A13" s="11">
        <v>4</v>
      </c>
      <c r="B13" s="161" t="s">
        <v>40</v>
      </c>
      <c r="C13" s="161"/>
      <c r="D13" s="13" t="s">
        <v>41</v>
      </c>
      <c r="E13" s="36">
        <f t="shared" si="0"/>
        <v>10</v>
      </c>
      <c r="F13" s="20">
        <f t="shared" si="2"/>
        <v>1.5</v>
      </c>
      <c r="G13" s="37"/>
      <c r="H13" s="37"/>
      <c r="I13" s="37"/>
      <c r="J13" s="38">
        <v>0.5</v>
      </c>
      <c r="K13" s="13">
        <v>8</v>
      </c>
      <c r="L13" s="13">
        <v>2</v>
      </c>
      <c r="M13" s="13"/>
      <c r="N13" s="13"/>
      <c r="O13" s="13"/>
      <c r="P13" s="13">
        <v>10</v>
      </c>
      <c r="Q13" s="39" t="s">
        <v>34</v>
      </c>
      <c r="R13" s="13">
        <v>1.5</v>
      </c>
      <c r="S13" s="13"/>
      <c r="T13" s="39"/>
      <c r="U13" s="13"/>
      <c r="V13" s="13"/>
      <c r="W13" s="39"/>
      <c r="X13" s="13"/>
      <c r="Y13" s="13"/>
      <c r="Z13" s="39"/>
      <c r="AA13" s="13"/>
      <c r="AB13" s="22"/>
      <c r="AC13" s="23"/>
      <c r="AD13" s="40"/>
      <c r="AE13" s="22"/>
      <c r="AF13" s="23"/>
      <c r="AG13" s="40"/>
      <c r="AH13" s="22"/>
      <c r="AI13" s="23"/>
      <c r="AJ13" s="40"/>
      <c r="AK13" s="13" t="s">
        <v>35</v>
      </c>
      <c r="AL13" s="11"/>
    </row>
    <row r="14" spans="1:38" ht="15.75">
      <c r="A14" s="11">
        <v>5</v>
      </c>
      <c r="B14" s="161" t="s">
        <v>42</v>
      </c>
      <c r="C14" s="161"/>
      <c r="D14" s="13" t="s">
        <v>43</v>
      </c>
      <c r="E14" s="36">
        <v>24</v>
      </c>
      <c r="F14" s="20">
        <f t="shared" si="2"/>
        <v>3</v>
      </c>
      <c r="G14" s="37"/>
      <c r="H14" s="37"/>
      <c r="I14" s="37"/>
      <c r="J14" s="38">
        <v>1</v>
      </c>
      <c r="K14" s="13">
        <v>8</v>
      </c>
      <c r="L14" s="13">
        <v>16</v>
      </c>
      <c r="M14" s="13"/>
      <c r="N14" s="13"/>
      <c r="O14" s="13"/>
      <c r="P14" s="13">
        <v>24</v>
      </c>
      <c r="Q14" s="39" t="s">
        <v>34</v>
      </c>
      <c r="R14" s="13">
        <v>3</v>
      </c>
      <c r="S14" s="13"/>
      <c r="T14" s="39"/>
      <c r="U14" s="13"/>
      <c r="V14" s="13"/>
      <c r="W14" s="39"/>
      <c r="X14" s="13"/>
      <c r="Y14" s="13"/>
      <c r="Z14" s="39"/>
      <c r="AA14" s="13">
        <v>0</v>
      </c>
      <c r="AB14" s="22"/>
      <c r="AC14" s="23"/>
      <c r="AD14" s="40"/>
      <c r="AE14" s="22"/>
      <c r="AF14" s="23"/>
      <c r="AG14" s="40"/>
      <c r="AH14" s="22"/>
      <c r="AI14" s="23"/>
      <c r="AJ14" s="40"/>
      <c r="AK14" s="13" t="s">
        <v>35</v>
      </c>
      <c r="AL14" s="11"/>
    </row>
    <row r="15" spans="1:38" ht="15.75">
      <c r="A15" s="11">
        <v>7</v>
      </c>
      <c r="B15" s="162" t="s">
        <v>44</v>
      </c>
      <c r="C15" s="162"/>
      <c r="D15" s="13" t="s">
        <v>45</v>
      </c>
      <c r="E15" s="36">
        <f t="shared" si="0"/>
        <v>120</v>
      </c>
      <c r="F15" s="20">
        <f t="shared" si="2"/>
        <v>8</v>
      </c>
      <c r="G15" s="42"/>
      <c r="H15" s="42"/>
      <c r="I15" s="42"/>
      <c r="J15" s="38">
        <v>5</v>
      </c>
      <c r="K15" s="13"/>
      <c r="L15" s="13">
        <v>120</v>
      </c>
      <c r="M15" s="13"/>
      <c r="N15" s="13"/>
      <c r="O15" s="13"/>
      <c r="P15" s="13">
        <v>30</v>
      </c>
      <c r="Q15" s="39" t="s">
        <v>34</v>
      </c>
      <c r="R15" s="13">
        <v>2</v>
      </c>
      <c r="S15" s="13">
        <v>30</v>
      </c>
      <c r="T15" s="39" t="s">
        <v>34</v>
      </c>
      <c r="U15" s="13">
        <v>2</v>
      </c>
      <c r="V15" s="13">
        <v>30</v>
      </c>
      <c r="W15" s="39" t="s">
        <v>34</v>
      </c>
      <c r="X15" s="13">
        <v>2</v>
      </c>
      <c r="Y15" s="13">
        <v>30</v>
      </c>
      <c r="Z15" s="39" t="s">
        <v>34</v>
      </c>
      <c r="AA15" s="13">
        <v>2</v>
      </c>
      <c r="AB15" s="22"/>
      <c r="AC15" s="23"/>
      <c r="AD15" s="22"/>
      <c r="AE15" s="22"/>
      <c r="AF15" s="23"/>
      <c r="AG15" s="40"/>
      <c r="AH15" s="22"/>
      <c r="AI15" s="23"/>
      <c r="AJ15" s="40"/>
      <c r="AK15" s="13" t="s">
        <v>46</v>
      </c>
      <c r="AL15" s="11"/>
    </row>
    <row r="16" spans="1:38" ht="15.75">
      <c r="A16" s="11"/>
      <c r="B16" s="43" t="s">
        <v>47</v>
      </c>
      <c r="C16" s="43"/>
      <c r="D16" s="13"/>
      <c r="E16" s="36"/>
      <c r="F16" s="20"/>
      <c r="G16" s="42"/>
      <c r="H16" s="42"/>
      <c r="I16" s="42"/>
      <c r="J16" s="38"/>
      <c r="K16" s="13"/>
      <c r="L16" s="13"/>
      <c r="M16" s="13"/>
      <c r="N16" s="13"/>
      <c r="O16" s="13"/>
      <c r="P16" s="13"/>
      <c r="Q16" s="39"/>
      <c r="R16" s="13"/>
      <c r="S16" s="13"/>
      <c r="T16" s="39"/>
      <c r="U16" s="13"/>
      <c r="V16" s="13"/>
      <c r="W16" s="39"/>
      <c r="X16" s="13"/>
      <c r="Y16" s="13"/>
      <c r="Z16" s="39" t="s">
        <v>48</v>
      </c>
      <c r="AA16" s="13"/>
      <c r="AB16" s="22"/>
      <c r="AC16" s="23"/>
      <c r="AD16" s="22"/>
      <c r="AE16" s="22"/>
      <c r="AF16" s="23"/>
      <c r="AG16" s="40"/>
      <c r="AH16" s="22"/>
      <c r="AI16" s="23"/>
      <c r="AJ16" s="40"/>
      <c r="AK16" s="13"/>
      <c r="AL16" s="11"/>
    </row>
    <row r="17" spans="1:38" ht="15.75">
      <c r="A17" s="11">
        <v>8</v>
      </c>
      <c r="B17" s="161" t="s">
        <v>49</v>
      </c>
      <c r="C17" s="161"/>
      <c r="D17" s="13" t="s">
        <v>50</v>
      </c>
      <c r="E17" s="36">
        <f t="shared" si="0"/>
        <v>20</v>
      </c>
      <c r="F17" s="20">
        <f t="shared" si="2"/>
        <v>2</v>
      </c>
      <c r="G17" s="42"/>
      <c r="H17" s="42"/>
      <c r="I17" s="42"/>
      <c r="J17" s="44">
        <v>1</v>
      </c>
      <c r="K17" s="13">
        <v>12</v>
      </c>
      <c r="L17" s="13">
        <v>8</v>
      </c>
      <c r="M17" s="13"/>
      <c r="N17" s="13"/>
      <c r="O17" s="13"/>
      <c r="P17" s="13"/>
      <c r="Q17" s="39"/>
      <c r="R17" s="13"/>
      <c r="S17" s="13">
        <v>20</v>
      </c>
      <c r="T17" s="39" t="s">
        <v>34</v>
      </c>
      <c r="U17" s="13">
        <v>2</v>
      </c>
      <c r="V17" s="13"/>
      <c r="W17" s="39"/>
      <c r="X17" s="13"/>
      <c r="Y17" s="13"/>
      <c r="Z17" s="39"/>
      <c r="AA17" s="13"/>
      <c r="AB17" s="22"/>
      <c r="AC17" s="23"/>
      <c r="AD17" s="22"/>
      <c r="AE17" s="22"/>
      <c r="AF17" s="23"/>
      <c r="AG17" s="40"/>
      <c r="AH17" s="22"/>
      <c r="AI17" s="23"/>
      <c r="AJ17" s="40"/>
      <c r="AK17" s="13" t="s">
        <v>35</v>
      </c>
      <c r="AL17" s="11"/>
    </row>
    <row r="18" spans="1:38" ht="15.75">
      <c r="A18" s="11">
        <v>9</v>
      </c>
      <c r="B18" s="161" t="s">
        <v>51</v>
      </c>
      <c r="C18" s="161"/>
      <c r="D18" s="13" t="s">
        <v>52</v>
      </c>
      <c r="E18" s="36">
        <f t="shared" si="0"/>
        <v>10</v>
      </c>
      <c r="F18" s="20">
        <f t="shared" si="2"/>
        <v>1.5</v>
      </c>
      <c r="G18" s="42"/>
      <c r="H18" s="42"/>
      <c r="I18" s="42"/>
      <c r="J18" s="38">
        <v>0.5</v>
      </c>
      <c r="K18" s="13">
        <v>8</v>
      </c>
      <c r="L18" s="13">
        <v>2</v>
      </c>
      <c r="M18" s="13"/>
      <c r="N18" s="13"/>
      <c r="O18" s="13"/>
      <c r="P18" s="13">
        <v>10</v>
      </c>
      <c r="Q18" s="39" t="s">
        <v>34</v>
      </c>
      <c r="R18" s="13">
        <v>1.5</v>
      </c>
      <c r="S18" s="13"/>
      <c r="T18" s="39"/>
      <c r="U18" s="13"/>
      <c r="V18" s="13"/>
      <c r="W18" s="39"/>
      <c r="X18" s="13"/>
      <c r="Y18" s="13"/>
      <c r="Z18" s="39"/>
      <c r="AA18" s="13"/>
      <c r="AB18" s="22"/>
      <c r="AC18" s="23"/>
      <c r="AD18" s="22"/>
      <c r="AE18" s="22"/>
      <c r="AF18" s="23"/>
      <c r="AG18" s="40"/>
      <c r="AH18" s="22"/>
      <c r="AI18" s="23"/>
      <c r="AJ18" s="40"/>
      <c r="AK18" s="13" t="s">
        <v>35</v>
      </c>
      <c r="AL18" s="11"/>
    </row>
    <row r="19" spans="1:38" ht="15.75">
      <c r="A19" s="11">
        <v>10</v>
      </c>
      <c r="B19" s="161" t="s">
        <v>53</v>
      </c>
      <c r="C19" s="161"/>
      <c r="D19" s="13"/>
      <c r="E19" s="36">
        <f t="shared" si="0"/>
        <v>4</v>
      </c>
      <c r="F19" s="20">
        <f t="shared" si="2"/>
        <v>0</v>
      </c>
      <c r="G19" s="37"/>
      <c r="H19" s="37"/>
      <c r="I19" s="37"/>
      <c r="J19" s="38"/>
      <c r="K19" s="13">
        <v>4</v>
      </c>
      <c r="L19" s="13"/>
      <c r="M19" s="13"/>
      <c r="N19" s="13"/>
      <c r="O19" s="13"/>
      <c r="P19" s="13">
        <v>4</v>
      </c>
      <c r="Q19" s="39"/>
      <c r="R19" s="13"/>
      <c r="S19" s="13"/>
      <c r="T19" s="39"/>
      <c r="U19" s="13"/>
      <c r="V19" s="13"/>
      <c r="W19" s="39"/>
      <c r="X19" s="13"/>
      <c r="Y19" s="13"/>
      <c r="Z19" s="39"/>
      <c r="AA19" s="13"/>
      <c r="AB19" s="22"/>
      <c r="AC19" s="23"/>
      <c r="AD19" s="40"/>
      <c r="AE19" s="22"/>
      <c r="AF19" s="23"/>
      <c r="AG19" s="40"/>
      <c r="AH19" s="22"/>
      <c r="AI19" s="23"/>
      <c r="AJ19" s="40"/>
      <c r="AK19" s="13" t="s">
        <v>53</v>
      </c>
      <c r="AL19" s="11"/>
    </row>
    <row r="20" spans="1:38" ht="19.5" hidden="1" customHeight="1">
      <c r="A20" s="45"/>
      <c r="B20" s="46"/>
      <c r="C20" s="47"/>
      <c r="D20" s="48">
        <f t="shared" ref="D20:J20" si="3">SUM(D21)</f>
        <v>0</v>
      </c>
      <c r="E20" s="48">
        <f t="shared" si="3"/>
        <v>0</v>
      </c>
      <c r="F20" s="49">
        <f t="shared" si="3"/>
        <v>0</v>
      </c>
      <c r="G20" s="50" t="e">
        <f t="shared" si="3"/>
        <v>#REF!</v>
      </c>
      <c r="H20" s="50"/>
      <c r="I20" s="50" t="e">
        <f t="shared" si="3"/>
        <v>#REF!</v>
      </c>
      <c r="J20" s="50" t="e">
        <f t="shared" si="3"/>
        <v>#REF!</v>
      </c>
      <c r="K20" s="48">
        <f t="shared" ref="K20:P20" si="4">SUM(K21)</f>
        <v>0</v>
      </c>
      <c r="L20" s="48">
        <f t="shared" si="4"/>
        <v>0</v>
      </c>
      <c r="M20" s="48">
        <f t="shared" si="4"/>
        <v>0</v>
      </c>
      <c r="N20" s="48">
        <f t="shared" si="4"/>
        <v>0</v>
      </c>
      <c r="O20" s="48">
        <f t="shared" si="4"/>
        <v>0</v>
      </c>
      <c r="P20" s="48">
        <f t="shared" si="4"/>
        <v>0</v>
      </c>
      <c r="Q20" s="51"/>
      <c r="R20" s="52">
        <f>SUM(R21)</f>
        <v>0</v>
      </c>
      <c r="S20" s="48">
        <f>SUM(S21)</f>
        <v>0</v>
      </c>
      <c r="T20" s="51"/>
      <c r="U20" s="52">
        <f>SUM(U21)</f>
        <v>0</v>
      </c>
      <c r="V20" s="48">
        <f>SUM(V21)</f>
        <v>0</v>
      </c>
      <c r="W20" s="51"/>
      <c r="X20" s="52">
        <f>SUM(X21)</f>
        <v>0</v>
      </c>
      <c r="Y20" s="48">
        <f>SUM(Y21)</f>
        <v>0</v>
      </c>
      <c r="Z20" s="51"/>
      <c r="AA20" s="52">
        <f>SUM(AA21)</f>
        <v>0</v>
      </c>
      <c r="AB20" s="48">
        <f>SUM(AB21)</f>
        <v>0</v>
      </c>
      <c r="AC20" s="51"/>
      <c r="AD20" s="52">
        <f>SUM(AD21)</f>
        <v>0</v>
      </c>
      <c r="AE20" s="48">
        <f>SUM(AE21)</f>
        <v>0</v>
      </c>
      <c r="AF20" s="51"/>
      <c r="AG20" s="52">
        <f>SUM(AG21)</f>
        <v>0</v>
      </c>
      <c r="AH20" s="48">
        <f>SUM(AH21)</f>
        <v>0</v>
      </c>
      <c r="AI20" s="51"/>
      <c r="AJ20" s="52">
        <f>SUM(AJ21)</f>
        <v>0</v>
      </c>
      <c r="AK20" s="52"/>
      <c r="AL20" s="53"/>
    </row>
    <row r="21" spans="1:38" ht="19.5" hidden="1" customHeight="1" thickBot="1">
      <c r="A21" s="11"/>
      <c r="B21" s="54"/>
      <c r="C21" s="55"/>
      <c r="D21" s="175"/>
      <c r="E21" s="176">
        <f>IF(SUM(K21:O22)=SUM(P21:P22,S21:S22,V21:V22,Y21:Y22,AB21:AB22,AE21:AE22,AH21:AH22),SUM(K21:O22),"BŁĄD")</f>
        <v>0</v>
      </c>
      <c r="F21" s="177">
        <f>SUM(R21:R22,U21:U22,X21:X22,AA21:AA22,AD21:AD22,AG21:AG22,AJ21:AJ22)</f>
        <v>0</v>
      </c>
      <c r="G21" s="174" t="e">
        <f>#REF!</f>
        <v>#REF!</v>
      </c>
      <c r="H21" s="42"/>
      <c r="I21" s="174" t="e">
        <f>#REF!</f>
        <v>#REF!</v>
      </c>
      <c r="J21" s="174" t="e">
        <f>#REF!</f>
        <v>#REF!</v>
      </c>
      <c r="K21" s="173"/>
      <c r="L21" s="173"/>
      <c r="M21" s="173"/>
      <c r="N21" s="173"/>
      <c r="O21" s="173"/>
      <c r="P21" s="173"/>
      <c r="Q21" s="172"/>
      <c r="R21" s="189"/>
      <c r="S21" s="173"/>
      <c r="T21" s="172"/>
      <c r="U21" s="189"/>
      <c r="V21" s="173"/>
      <c r="W21" s="172"/>
      <c r="X21" s="189"/>
      <c r="Y21" s="173"/>
      <c r="Z21" s="172"/>
      <c r="AA21" s="189"/>
      <c r="AB21" s="173"/>
      <c r="AC21" s="172"/>
      <c r="AD21" s="189"/>
      <c r="AE21" s="173"/>
      <c r="AF21" s="172"/>
      <c r="AG21" s="189"/>
      <c r="AH21" s="173"/>
      <c r="AI21" s="172"/>
      <c r="AJ21" s="189"/>
      <c r="AK21" s="40"/>
      <c r="AL21" s="192"/>
    </row>
    <row r="22" spans="1:38" ht="19.5" hidden="1" customHeight="1" thickBot="1">
      <c r="A22" s="11"/>
      <c r="B22" s="54"/>
      <c r="C22" s="55"/>
      <c r="D22" s="175"/>
      <c r="E22" s="176"/>
      <c r="F22" s="177"/>
      <c r="G22" s="174"/>
      <c r="H22" s="42"/>
      <c r="I22" s="174"/>
      <c r="J22" s="174"/>
      <c r="K22" s="173"/>
      <c r="L22" s="173"/>
      <c r="M22" s="173"/>
      <c r="N22" s="173"/>
      <c r="O22" s="173"/>
      <c r="P22" s="173"/>
      <c r="Q22" s="172"/>
      <c r="R22" s="189"/>
      <c r="S22" s="173"/>
      <c r="T22" s="172"/>
      <c r="U22" s="189"/>
      <c r="V22" s="173"/>
      <c r="W22" s="172"/>
      <c r="X22" s="189"/>
      <c r="Y22" s="173"/>
      <c r="Z22" s="172"/>
      <c r="AA22" s="189"/>
      <c r="AB22" s="173"/>
      <c r="AC22" s="172"/>
      <c r="AD22" s="189"/>
      <c r="AE22" s="173"/>
      <c r="AF22" s="172"/>
      <c r="AG22" s="189"/>
      <c r="AH22" s="173"/>
      <c r="AI22" s="172"/>
      <c r="AJ22" s="189"/>
      <c r="AK22" s="40"/>
      <c r="AL22" s="192"/>
    </row>
    <row r="23" spans="1:38" ht="26.25" customHeight="1">
      <c r="A23" s="155" t="s">
        <v>54</v>
      </c>
      <c r="B23" s="155"/>
      <c r="C23" s="155"/>
      <c r="D23" s="56">
        <f t="shared" ref="D23:O23" si="5">SUM(D24:D39)</f>
        <v>0</v>
      </c>
      <c r="E23" s="32">
        <f t="shared" si="5"/>
        <v>444</v>
      </c>
      <c r="F23" s="57">
        <f t="shared" si="5"/>
        <v>60</v>
      </c>
      <c r="G23" s="57">
        <f t="shared" si="5"/>
        <v>0</v>
      </c>
      <c r="H23" s="57">
        <f t="shared" si="5"/>
        <v>0</v>
      </c>
      <c r="I23" s="57">
        <f t="shared" si="5"/>
        <v>25.5</v>
      </c>
      <c r="J23" s="57">
        <f t="shared" si="5"/>
        <v>20</v>
      </c>
      <c r="K23" s="58">
        <f t="shared" si="5"/>
        <v>208</v>
      </c>
      <c r="L23" s="58">
        <f t="shared" si="5"/>
        <v>176</v>
      </c>
      <c r="M23" s="58">
        <f t="shared" si="5"/>
        <v>60</v>
      </c>
      <c r="N23" s="58">
        <f t="shared" si="5"/>
        <v>0</v>
      </c>
      <c r="O23" s="58">
        <f t="shared" si="5"/>
        <v>0</v>
      </c>
      <c r="P23" s="166">
        <f>SUM(P24:Q39)</f>
        <v>116</v>
      </c>
      <c r="Q23" s="166"/>
      <c r="R23" s="57">
        <f>SUM(R24:R39)</f>
        <v>17</v>
      </c>
      <c r="S23" s="166">
        <f>SUM(S24:T39)</f>
        <v>176</v>
      </c>
      <c r="T23" s="166"/>
      <c r="U23" s="57">
        <f>SUM(U24:U39)</f>
        <v>26</v>
      </c>
      <c r="V23" s="166">
        <f>SUM(V24:V39)</f>
        <v>152</v>
      </c>
      <c r="W23" s="166"/>
      <c r="X23" s="57">
        <f>SUM(X24:X39)</f>
        <v>17</v>
      </c>
      <c r="Y23" s="166">
        <f>SUM(Y24:Z39)</f>
        <v>0</v>
      </c>
      <c r="Z23" s="166"/>
      <c r="AA23" s="57">
        <f>SUM(AA24:AA39)</f>
        <v>0</v>
      </c>
      <c r="AB23" s="166">
        <f>SUM(AB24:AC39)</f>
        <v>0</v>
      </c>
      <c r="AC23" s="166"/>
      <c r="AD23" s="57">
        <f>SUM(AD24:AD39)</f>
        <v>0</v>
      </c>
      <c r="AE23" s="166">
        <f>SUM(AE24:AF39)</f>
        <v>0</v>
      </c>
      <c r="AF23" s="166"/>
      <c r="AG23" s="57">
        <f>SUM(AG24:AG39)</f>
        <v>0</v>
      </c>
      <c r="AH23" s="166">
        <f>SUM(AH24:AI39)</f>
        <v>0</v>
      </c>
      <c r="AI23" s="166"/>
      <c r="AJ23" s="57">
        <f>SUM(AJ24:AJ39)</f>
        <v>0</v>
      </c>
      <c r="AK23" s="57"/>
      <c r="AL23" s="58"/>
    </row>
    <row r="24" spans="1:38" ht="15.75">
      <c r="A24" s="11">
        <v>1</v>
      </c>
      <c r="B24" s="163" t="s">
        <v>55</v>
      </c>
      <c r="C24" s="163"/>
      <c r="D24" s="13" t="s">
        <v>56</v>
      </c>
      <c r="E24" s="15">
        <f t="shared" ref="E24:E39" si="6">IF(SUM(K24:O24)=SUM(P24,S24,V24,Y24,AB24,AE24,AH24),SUM(K24:O24),"BŁĄD")</f>
        <v>16</v>
      </c>
      <c r="F24" s="20">
        <f t="shared" ref="F24:F28" si="7">SUM(R24,U24,X24,AA24,AD24,AG24,AJ24)</f>
        <v>2</v>
      </c>
      <c r="G24" s="12"/>
      <c r="H24" s="12"/>
      <c r="I24" s="12">
        <v>1</v>
      </c>
      <c r="J24" s="12">
        <v>1</v>
      </c>
      <c r="K24" s="13">
        <v>8</v>
      </c>
      <c r="L24" s="13">
        <v>8</v>
      </c>
      <c r="M24" s="59"/>
      <c r="N24" s="13"/>
      <c r="O24" s="13"/>
      <c r="P24" s="13">
        <v>16</v>
      </c>
      <c r="Q24" s="60" t="s">
        <v>34</v>
      </c>
      <c r="R24" s="13">
        <v>2</v>
      </c>
      <c r="S24" s="13"/>
      <c r="T24" s="39"/>
      <c r="U24" s="13"/>
      <c r="V24" s="13"/>
      <c r="W24" s="39"/>
      <c r="X24" s="13"/>
      <c r="Y24" s="40"/>
      <c r="Z24" s="61"/>
      <c r="AA24" s="40"/>
      <c r="AB24" s="40"/>
      <c r="AC24" s="61"/>
      <c r="AD24" s="40"/>
      <c r="AE24" s="40"/>
      <c r="AF24" s="61"/>
      <c r="AG24" s="40"/>
      <c r="AH24" s="40"/>
      <c r="AI24" s="61"/>
      <c r="AJ24" s="40"/>
      <c r="AK24" s="13" t="s">
        <v>57</v>
      </c>
      <c r="AL24" s="13"/>
    </row>
    <row r="25" spans="1:38" ht="15.75">
      <c r="A25" s="11">
        <v>2</v>
      </c>
      <c r="B25" s="157" t="s">
        <v>58</v>
      </c>
      <c r="C25" s="157"/>
      <c r="D25" s="13" t="s">
        <v>59</v>
      </c>
      <c r="E25" s="15">
        <f t="shared" si="6"/>
        <v>40</v>
      </c>
      <c r="F25" s="20">
        <f t="shared" si="7"/>
        <v>6</v>
      </c>
      <c r="G25" s="12"/>
      <c r="H25" s="12"/>
      <c r="I25" s="12"/>
      <c r="J25" s="62">
        <v>1.5</v>
      </c>
      <c r="K25" s="13">
        <v>18</v>
      </c>
      <c r="L25" s="13">
        <v>22</v>
      </c>
      <c r="M25" s="13"/>
      <c r="N25" s="13"/>
      <c r="O25" s="13"/>
      <c r="P25" s="13">
        <v>40</v>
      </c>
      <c r="Q25" s="39" t="s">
        <v>48</v>
      </c>
      <c r="R25" s="13">
        <v>6</v>
      </c>
      <c r="S25" s="13"/>
      <c r="T25" s="39"/>
      <c r="U25" s="13"/>
      <c r="V25" s="13"/>
      <c r="W25" s="39"/>
      <c r="X25" s="13"/>
      <c r="Y25" s="40"/>
      <c r="Z25" s="61"/>
      <c r="AA25" s="40"/>
      <c r="AB25" s="40"/>
      <c r="AC25" s="61"/>
      <c r="AD25" s="40"/>
      <c r="AE25" s="40"/>
      <c r="AF25" s="61"/>
      <c r="AG25" s="40"/>
      <c r="AH25" s="40"/>
      <c r="AI25" s="61"/>
      <c r="AJ25" s="40"/>
      <c r="AK25" s="13" t="s">
        <v>35</v>
      </c>
      <c r="AL25" s="13"/>
    </row>
    <row r="26" spans="1:38" ht="15.75">
      <c r="A26" s="11">
        <v>3</v>
      </c>
      <c r="B26" s="157" t="s">
        <v>60</v>
      </c>
      <c r="C26" s="157"/>
      <c r="D26" s="13" t="s">
        <v>59</v>
      </c>
      <c r="E26" s="15">
        <f t="shared" si="6"/>
        <v>40</v>
      </c>
      <c r="F26" s="20">
        <f t="shared" si="7"/>
        <v>6</v>
      </c>
      <c r="G26" s="12"/>
      <c r="H26" s="12"/>
      <c r="I26" s="12"/>
      <c r="J26" s="62">
        <v>1.5</v>
      </c>
      <c r="K26" s="13">
        <v>18</v>
      </c>
      <c r="L26" s="13">
        <v>22</v>
      </c>
      <c r="M26" s="13"/>
      <c r="N26" s="13"/>
      <c r="O26" s="13"/>
      <c r="P26" s="13">
        <v>40</v>
      </c>
      <c r="Q26" s="39" t="s">
        <v>48</v>
      </c>
      <c r="R26" s="13">
        <v>6</v>
      </c>
      <c r="S26" s="13"/>
      <c r="T26" s="39"/>
      <c r="U26" s="13"/>
      <c r="V26" s="13"/>
      <c r="W26" s="39"/>
      <c r="X26" s="13"/>
      <c r="Y26" s="40"/>
      <c r="Z26" s="61"/>
      <c r="AA26" s="40"/>
      <c r="AB26" s="40"/>
      <c r="AC26" s="61"/>
      <c r="AD26" s="40"/>
      <c r="AE26" s="40"/>
      <c r="AF26" s="61"/>
      <c r="AG26" s="40"/>
      <c r="AH26" s="40"/>
      <c r="AI26" s="61" t="s">
        <v>61</v>
      </c>
      <c r="AJ26" s="40"/>
      <c r="AK26" s="13" t="s">
        <v>35</v>
      </c>
      <c r="AL26" s="13"/>
    </row>
    <row r="27" spans="1:38" ht="15.75">
      <c r="A27" s="11">
        <v>4</v>
      </c>
      <c r="B27" s="163" t="s">
        <v>62</v>
      </c>
      <c r="C27" s="163"/>
      <c r="D27" s="13" t="s">
        <v>63</v>
      </c>
      <c r="E27" s="15">
        <f t="shared" si="6"/>
        <v>20</v>
      </c>
      <c r="F27" s="20">
        <f>SUM(R27,U27,X27,AA27,AD27,AG27,AJ27)</f>
        <v>3</v>
      </c>
      <c r="G27" s="12"/>
      <c r="H27" s="12"/>
      <c r="I27" s="12">
        <v>3</v>
      </c>
      <c r="J27" s="62" t="s">
        <v>64</v>
      </c>
      <c r="K27" s="13">
        <v>8</v>
      </c>
      <c r="L27" s="13">
        <v>12</v>
      </c>
      <c r="M27" s="13"/>
      <c r="N27" s="13"/>
      <c r="O27" s="13"/>
      <c r="P27" s="13">
        <v>20</v>
      </c>
      <c r="Q27" s="39" t="s">
        <v>34</v>
      </c>
      <c r="R27" s="13">
        <v>3</v>
      </c>
      <c r="S27" s="13"/>
      <c r="T27" s="39"/>
      <c r="U27" s="13"/>
      <c r="V27" s="13"/>
      <c r="W27" s="39"/>
      <c r="X27" s="13"/>
      <c r="Y27" s="40"/>
      <c r="Z27" s="61"/>
      <c r="AA27" s="40"/>
      <c r="AB27" s="40"/>
      <c r="AC27" s="61"/>
      <c r="AD27" s="40"/>
      <c r="AE27" s="40"/>
      <c r="AF27" s="61"/>
      <c r="AG27" s="40"/>
      <c r="AH27" s="40"/>
      <c r="AI27" s="61"/>
      <c r="AJ27" s="40"/>
      <c r="AK27" s="13" t="s">
        <v>65</v>
      </c>
      <c r="AL27" s="13"/>
    </row>
    <row r="28" spans="1:38" ht="15.75">
      <c r="A28" s="11">
        <v>5</v>
      </c>
      <c r="B28" s="157" t="s">
        <v>66</v>
      </c>
      <c r="C28" s="157"/>
      <c r="D28" s="13" t="s">
        <v>59</v>
      </c>
      <c r="E28" s="15">
        <f t="shared" si="6"/>
        <v>26</v>
      </c>
      <c r="F28" s="20">
        <f t="shared" si="7"/>
        <v>4</v>
      </c>
      <c r="G28" s="12"/>
      <c r="H28" s="12"/>
      <c r="I28" s="12"/>
      <c r="J28" s="62">
        <v>1</v>
      </c>
      <c r="K28" s="13">
        <v>14</v>
      </c>
      <c r="L28" s="13">
        <v>12</v>
      </c>
      <c r="M28" s="13"/>
      <c r="N28" s="13"/>
      <c r="O28" s="13"/>
      <c r="P28" s="13"/>
      <c r="Q28" s="39"/>
      <c r="R28" s="13"/>
      <c r="S28" s="13">
        <v>26</v>
      </c>
      <c r="T28" s="39" t="s">
        <v>48</v>
      </c>
      <c r="U28" s="13">
        <v>4</v>
      </c>
      <c r="V28" s="13"/>
      <c r="W28" s="39"/>
      <c r="X28" s="13"/>
      <c r="Y28" s="40"/>
      <c r="Z28" s="61"/>
      <c r="AA28" s="40"/>
      <c r="AB28" s="40"/>
      <c r="AC28" s="61"/>
      <c r="AD28" s="40"/>
      <c r="AE28" s="40"/>
      <c r="AF28" s="61"/>
      <c r="AG28" s="40"/>
      <c r="AH28" s="40"/>
      <c r="AI28" s="61"/>
      <c r="AJ28" s="40"/>
      <c r="AK28" s="13" t="s">
        <v>35</v>
      </c>
      <c r="AL28" s="13"/>
    </row>
    <row r="29" spans="1:38" ht="15.75">
      <c r="A29" s="11">
        <v>6</v>
      </c>
      <c r="B29" s="158" t="s">
        <v>67</v>
      </c>
      <c r="C29" s="158"/>
      <c r="D29" s="13" t="s">
        <v>68</v>
      </c>
      <c r="E29" s="15">
        <v>50</v>
      </c>
      <c r="F29" s="20">
        <f t="shared" ref="F29:F34" si="8">SUM(R29,U29,X29,AA29,AD29,AG29,AJ29)</f>
        <v>6</v>
      </c>
      <c r="G29" s="12"/>
      <c r="H29" s="12"/>
      <c r="I29" s="12"/>
      <c r="J29" s="62">
        <v>2</v>
      </c>
      <c r="K29" s="13">
        <v>24</v>
      </c>
      <c r="L29" s="13">
        <v>20</v>
      </c>
      <c r="M29" s="13">
        <v>6</v>
      </c>
      <c r="N29" s="13"/>
      <c r="O29" s="13"/>
      <c r="P29" s="13"/>
      <c r="Q29" s="39"/>
      <c r="R29" s="13"/>
      <c r="S29" s="13">
        <v>50</v>
      </c>
      <c r="T29" s="39" t="s">
        <v>48</v>
      </c>
      <c r="U29" s="13">
        <v>6</v>
      </c>
      <c r="V29" s="13"/>
      <c r="W29" s="39"/>
      <c r="X29" s="13"/>
      <c r="Y29" s="40"/>
      <c r="Z29" s="61"/>
      <c r="AA29" s="40"/>
      <c r="AB29" s="40"/>
      <c r="AC29" s="61"/>
      <c r="AD29" s="40"/>
      <c r="AE29" s="40"/>
      <c r="AF29" s="61"/>
      <c r="AG29" s="40"/>
      <c r="AH29" s="40"/>
      <c r="AI29" s="61"/>
      <c r="AJ29" s="40"/>
      <c r="AK29" s="13" t="s">
        <v>69</v>
      </c>
      <c r="AL29" s="13"/>
    </row>
    <row r="30" spans="1:38" ht="15.75">
      <c r="A30" s="11">
        <v>7</v>
      </c>
      <c r="B30" s="159" t="s">
        <v>70</v>
      </c>
      <c r="C30" s="159"/>
      <c r="D30" s="13" t="s">
        <v>63</v>
      </c>
      <c r="E30" s="15">
        <f t="shared" si="6"/>
        <v>18</v>
      </c>
      <c r="F30" s="20">
        <f t="shared" si="8"/>
        <v>3</v>
      </c>
      <c r="G30" s="12"/>
      <c r="H30" s="12"/>
      <c r="I30" s="12">
        <v>3</v>
      </c>
      <c r="J30" s="62">
        <v>1.5</v>
      </c>
      <c r="K30" s="13">
        <v>8</v>
      </c>
      <c r="L30" s="13">
        <v>10</v>
      </c>
      <c r="M30" s="13"/>
      <c r="N30" s="13"/>
      <c r="O30" s="13"/>
      <c r="P30" s="14"/>
      <c r="Q30" s="63"/>
      <c r="R30" s="14"/>
      <c r="S30" s="14">
        <v>18</v>
      </c>
      <c r="T30" s="39" t="s">
        <v>34</v>
      </c>
      <c r="U30" s="14">
        <v>3</v>
      </c>
      <c r="V30" s="14"/>
      <c r="W30" s="63"/>
      <c r="X30" s="14"/>
      <c r="Y30" s="40"/>
      <c r="Z30" s="61"/>
      <c r="AA30" s="40"/>
      <c r="AB30" s="40"/>
      <c r="AC30" s="61"/>
      <c r="AD30" s="40"/>
      <c r="AE30" s="40"/>
      <c r="AF30" s="61"/>
      <c r="AG30" s="40"/>
      <c r="AH30" s="40"/>
      <c r="AI30" s="61"/>
      <c r="AJ30" s="40"/>
      <c r="AK30" s="13" t="s">
        <v>65</v>
      </c>
      <c r="AL30" s="13"/>
    </row>
    <row r="31" spans="1:38" ht="15.75">
      <c r="A31" s="11">
        <v>8</v>
      </c>
      <c r="B31" s="160" t="s">
        <v>71</v>
      </c>
      <c r="C31" s="160"/>
      <c r="D31" s="13" t="s">
        <v>43</v>
      </c>
      <c r="E31" s="15">
        <f t="shared" si="6"/>
        <v>18</v>
      </c>
      <c r="F31" s="20">
        <f t="shared" si="8"/>
        <v>3</v>
      </c>
      <c r="G31" s="12"/>
      <c r="H31" s="12"/>
      <c r="I31" s="12">
        <v>2</v>
      </c>
      <c r="J31" s="62">
        <v>1.5</v>
      </c>
      <c r="K31" s="13">
        <v>8</v>
      </c>
      <c r="L31" s="13">
        <v>10</v>
      </c>
      <c r="M31" s="13"/>
      <c r="N31" s="13"/>
      <c r="O31" s="13"/>
      <c r="P31" s="14"/>
      <c r="Q31" s="63"/>
      <c r="R31" s="14"/>
      <c r="S31" s="14">
        <v>18</v>
      </c>
      <c r="T31" s="39" t="s">
        <v>34</v>
      </c>
      <c r="U31" s="14">
        <v>3</v>
      </c>
      <c r="V31" s="14"/>
      <c r="W31" s="63"/>
      <c r="X31" s="14"/>
      <c r="Y31" s="40"/>
      <c r="Z31" s="61"/>
      <c r="AA31" s="40"/>
      <c r="AB31" s="40"/>
      <c r="AC31" s="61"/>
      <c r="AD31" s="40"/>
      <c r="AE31" s="40"/>
      <c r="AF31" s="61"/>
      <c r="AG31" s="40"/>
      <c r="AH31" s="40"/>
      <c r="AI31" s="61"/>
      <c r="AJ31" s="40"/>
      <c r="AK31" s="13" t="s">
        <v>72</v>
      </c>
      <c r="AL31" s="13"/>
    </row>
    <row r="32" spans="1:38" ht="15.75">
      <c r="A32" s="11">
        <v>9</v>
      </c>
      <c r="B32" s="169" t="s">
        <v>73</v>
      </c>
      <c r="C32" s="169"/>
      <c r="D32" s="13" t="s">
        <v>63</v>
      </c>
      <c r="E32" s="15">
        <f t="shared" ref="E32:E33" si="9">IF(SUM(K32:O32)=SUM(P32,S32,V32,Y32,AB32,AE32,AH32),SUM(K32:O32),"BŁĄD")</f>
        <v>24</v>
      </c>
      <c r="F32" s="20">
        <f t="shared" ref="F32:F33" si="10">SUM(R32,U32,X32,AA32,AD32,AG32,AJ32)</f>
        <v>4</v>
      </c>
      <c r="G32" s="12"/>
      <c r="H32" s="12"/>
      <c r="I32" s="12"/>
      <c r="J32" s="62">
        <v>1</v>
      </c>
      <c r="K32" s="13">
        <v>18</v>
      </c>
      <c r="L32" s="13">
        <v>6</v>
      </c>
      <c r="M32" s="13"/>
      <c r="N32" s="13"/>
      <c r="O32" s="13"/>
      <c r="P32" s="14"/>
      <c r="Q32" s="63"/>
      <c r="R32" s="14"/>
      <c r="S32" s="14">
        <v>24</v>
      </c>
      <c r="T32" s="39" t="s">
        <v>48</v>
      </c>
      <c r="U32" s="14">
        <v>4</v>
      </c>
      <c r="V32" s="14"/>
      <c r="W32" s="63"/>
      <c r="X32" s="14"/>
      <c r="Y32" s="40"/>
      <c r="Z32" s="61"/>
      <c r="AA32" s="40"/>
      <c r="AB32" s="40"/>
      <c r="AC32" s="61"/>
      <c r="AD32" s="40"/>
      <c r="AE32" s="40"/>
      <c r="AF32" s="61"/>
      <c r="AG32" s="40"/>
      <c r="AH32" s="40"/>
      <c r="AI32" s="61"/>
      <c r="AJ32" s="40"/>
      <c r="AK32" s="13" t="s">
        <v>74</v>
      </c>
      <c r="AL32" s="13"/>
    </row>
    <row r="33" spans="1:38" ht="15.75">
      <c r="A33" s="11">
        <v>10</v>
      </c>
      <c r="B33" s="169" t="s">
        <v>75</v>
      </c>
      <c r="C33" s="169"/>
      <c r="D33" s="13" t="s">
        <v>63</v>
      </c>
      <c r="E33" s="15">
        <f t="shared" si="9"/>
        <v>24</v>
      </c>
      <c r="F33" s="20">
        <f t="shared" si="10"/>
        <v>3</v>
      </c>
      <c r="G33" s="12"/>
      <c r="H33" s="12"/>
      <c r="I33" s="12">
        <v>2.5</v>
      </c>
      <c r="J33" s="62">
        <v>1</v>
      </c>
      <c r="K33" s="13">
        <v>18</v>
      </c>
      <c r="L33" s="13">
        <v>6</v>
      </c>
      <c r="M33" s="13"/>
      <c r="N33" s="13"/>
      <c r="O33" s="13"/>
      <c r="P33" s="14"/>
      <c r="Q33" s="63"/>
      <c r="R33" s="14"/>
      <c r="S33" s="14">
        <v>24</v>
      </c>
      <c r="T33" s="39" t="s">
        <v>34</v>
      </c>
      <c r="U33" s="14">
        <v>3</v>
      </c>
      <c r="V33" s="14"/>
      <c r="W33" s="63"/>
      <c r="X33" s="14"/>
      <c r="Y33" s="40"/>
      <c r="Z33" s="61"/>
      <c r="AA33" s="40"/>
      <c r="AB33" s="40"/>
      <c r="AC33" s="61"/>
      <c r="AD33" s="40"/>
      <c r="AE33" s="40"/>
      <c r="AF33" s="61"/>
      <c r="AG33" s="40"/>
      <c r="AH33" s="40"/>
      <c r="AI33" s="61"/>
      <c r="AJ33" s="40"/>
      <c r="AK33" s="13" t="s">
        <v>74</v>
      </c>
      <c r="AL33" s="13"/>
    </row>
    <row r="34" spans="1:38" ht="15.75">
      <c r="A34" s="11">
        <v>11</v>
      </c>
      <c r="B34" s="160" t="s">
        <v>76</v>
      </c>
      <c r="C34" s="160"/>
      <c r="D34" s="13" t="s">
        <v>63</v>
      </c>
      <c r="E34" s="15">
        <f t="shared" si="6"/>
        <v>16</v>
      </c>
      <c r="F34" s="20">
        <f t="shared" si="8"/>
        <v>3</v>
      </c>
      <c r="G34" s="12"/>
      <c r="H34" s="12"/>
      <c r="I34" s="12">
        <v>2</v>
      </c>
      <c r="J34" s="62">
        <v>1</v>
      </c>
      <c r="K34" s="13">
        <v>12</v>
      </c>
      <c r="L34" s="13">
        <v>4</v>
      </c>
      <c r="M34" s="13"/>
      <c r="N34" s="13"/>
      <c r="O34" s="13"/>
      <c r="P34" s="14"/>
      <c r="Q34" s="63"/>
      <c r="R34" s="14"/>
      <c r="S34" s="14">
        <v>16</v>
      </c>
      <c r="T34" s="39" t="s">
        <v>34</v>
      </c>
      <c r="U34" s="14">
        <v>3</v>
      </c>
      <c r="V34" s="14"/>
      <c r="W34" s="63"/>
      <c r="X34" s="14"/>
      <c r="Y34" s="40"/>
      <c r="Z34" s="61"/>
      <c r="AA34" s="40"/>
      <c r="AB34" s="40"/>
      <c r="AC34" s="61"/>
      <c r="AD34" s="40"/>
      <c r="AE34" s="40"/>
      <c r="AF34" s="61"/>
      <c r="AG34" s="40"/>
      <c r="AH34" s="40"/>
      <c r="AI34" s="61"/>
      <c r="AJ34" s="40"/>
      <c r="AK34" s="13" t="s">
        <v>65</v>
      </c>
      <c r="AL34" s="13"/>
    </row>
    <row r="35" spans="1:38" ht="15.75">
      <c r="A35" s="11">
        <v>12</v>
      </c>
      <c r="B35" s="158" t="s">
        <v>77</v>
      </c>
      <c r="C35" s="158"/>
      <c r="D35" s="13" t="s">
        <v>68</v>
      </c>
      <c r="E35" s="15">
        <f t="shared" si="6"/>
        <v>24</v>
      </c>
      <c r="F35" s="20">
        <f t="shared" ref="F35:F38" si="11">SUM(R35,U35,X35,AA35,AD35,AG35,AJ35)</f>
        <v>4</v>
      </c>
      <c r="G35" s="12"/>
      <c r="H35" s="12"/>
      <c r="I35" s="12"/>
      <c r="J35" s="62">
        <v>1</v>
      </c>
      <c r="K35" s="13">
        <v>12</v>
      </c>
      <c r="L35" s="13">
        <v>6</v>
      </c>
      <c r="M35" s="13">
        <v>6</v>
      </c>
      <c r="N35" s="13"/>
      <c r="O35" s="13"/>
      <c r="P35" s="13"/>
      <c r="Q35" s="39"/>
      <c r="R35" s="13"/>
      <c r="S35" s="13"/>
      <c r="T35" s="60"/>
      <c r="U35" s="13"/>
      <c r="V35" s="13">
        <v>24</v>
      </c>
      <c r="W35" s="39" t="s">
        <v>48</v>
      </c>
      <c r="X35" s="13">
        <v>4</v>
      </c>
      <c r="Y35" s="40"/>
      <c r="Z35" s="61"/>
      <c r="AA35" s="40"/>
      <c r="AB35" s="40"/>
      <c r="AC35" s="61"/>
      <c r="AD35" s="40"/>
      <c r="AE35" s="40"/>
      <c r="AF35" s="61"/>
      <c r="AG35" s="40"/>
      <c r="AH35" s="40"/>
      <c r="AI35" s="61"/>
      <c r="AJ35" s="40"/>
      <c r="AK35" s="13" t="s">
        <v>69</v>
      </c>
      <c r="AL35" s="13"/>
    </row>
    <row r="36" spans="1:38" ht="15.75">
      <c r="A36" s="11">
        <v>13</v>
      </c>
      <c r="B36" s="160" t="s">
        <v>78</v>
      </c>
      <c r="C36" s="160"/>
      <c r="D36" s="13" t="s">
        <v>56</v>
      </c>
      <c r="E36" s="15">
        <f t="shared" ref="E36:E37" si="12">IF(SUM(K36:O36)=SUM(P36,S36,V36,Y36,AB36,AE36,AH36),SUM(K36:O36),"BŁĄD")</f>
        <v>38</v>
      </c>
      <c r="F36" s="20">
        <f>SUM(R36,U36,X36,AA36,AD36,AG36,AJ36)</f>
        <v>4</v>
      </c>
      <c r="G36" s="12"/>
      <c r="H36" s="12"/>
      <c r="I36" s="12">
        <v>3.5</v>
      </c>
      <c r="J36" s="62">
        <v>2</v>
      </c>
      <c r="K36" s="13">
        <v>22</v>
      </c>
      <c r="L36" s="13">
        <v>16</v>
      </c>
      <c r="M36" s="13"/>
      <c r="N36" s="13"/>
      <c r="O36" s="13"/>
      <c r="P36" s="14"/>
      <c r="Q36" s="63"/>
      <c r="R36" s="14"/>
      <c r="S36" s="14"/>
      <c r="T36" s="63"/>
      <c r="U36" s="14"/>
      <c r="V36" s="14">
        <v>38</v>
      </c>
      <c r="W36" s="39" t="s">
        <v>48</v>
      </c>
      <c r="X36" s="14">
        <v>4</v>
      </c>
      <c r="Y36" s="40"/>
      <c r="Z36" s="61"/>
      <c r="AA36" s="40"/>
      <c r="AB36" s="40"/>
      <c r="AC36" s="61"/>
      <c r="AD36" s="40"/>
      <c r="AE36" s="40"/>
      <c r="AF36" s="61"/>
      <c r="AG36" s="40"/>
      <c r="AH36" s="40"/>
      <c r="AI36" s="61"/>
      <c r="AJ36" s="40"/>
      <c r="AK36" s="13" t="s">
        <v>79</v>
      </c>
      <c r="AL36" s="13"/>
    </row>
    <row r="37" spans="1:38" ht="15.75" customHeight="1">
      <c r="A37" s="11">
        <v>14</v>
      </c>
      <c r="B37" s="153" t="s">
        <v>80</v>
      </c>
      <c r="C37" s="153"/>
      <c r="D37" s="13" t="s">
        <v>56</v>
      </c>
      <c r="E37" s="15">
        <f t="shared" si="12"/>
        <v>22</v>
      </c>
      <c r="F37" s="20">
        <f>SUM(R37,U37,X37,AA37,AD37,AG37,AJ37)</f>
        <v>2</v>
      </c>
      <c r="G37" s="12"/>
      <c r="H37" s="12"/>
      <c r="I37" s="12">
        <v>3</v>
      </c>
      <c r="J37" s="62">
        <v>1</v>
      </c>
      <c r="K37" s="13"/>
      <c r="L37" s="13"/>
      <c r="M37" s="13">
        <v>22</v>
      </c>
      <c r="N37" s="13"/>
      <c r="O37" s="13"/>
      <c r="P37" s="13"/>
      <c r="Q37" s="60"/>
      <c r="R37" s="13"/>
      <c r="S37" s="13"/>
      <c r="T37" s="60"/>
      <c r="U37" s="13"/>
      <c r="V37" s="14">
        <v>22</v>
      </c>
      <c r="W37" s="39" t="s">
        <v>34</v>
      </c>
      <c r="X37" s="14">
        <v>2</v>
      </c>
      <c r="Y37" s="40"/>
      <c r="Z37" s="61"/>
      <c r="AA37" s="40"/>
      <c r="AB37" s="40"/>
      <c r="AC37" s="61"/>
      <c r="AD37" s="40"/>
      <c r="AE37" s="40"/>
      <c r="AF37" s="61"/>
      <c r="AG37" s="40"/>
      <c r="AH37" s="40"/>
      <c r="AI37" s="61"/>
      <c r="AJ37" s="40"/>
      <c r="AK37" s="13" t="s">
        <v>79</v>
      </c>
      <c r="AL37" s="13"/>
    </row>
    <row r="38" spans="1:38" ht="15.75">
      <c r="A38" s="11">
        <v>15</v>
      </c>
      <c r="B38" s="160" t="s">
        <v>81</v>
      </c>
      <c r="C38" s="160"/>
      <c r="D38" s="13" t="s">
        <v>63</v>
      </c>
      <c r="E38" s="15">
        <f t="shared" si="6"/>
        <v>42</v>
      </c>
      <c r="F38" s="20">
        <f t="shared" si="11"/>
        <v>5</v>
      </c>
      <c r="G38" s="12"/>
      <c r="H38" s="12"/>
      <c r="I38" s="12">
        <v>4</v>
      </c>
      <c r="J38" s="62">
        <v>2</v>
      </c>
      <c r="K38" s="13">
        <v>20</v>
      </c>
      <c r="L38" s="13">
        <v>22</v>
      </c>
      <c r="M38" s="13"/>
      <c r="N38" s="13"/>
      <c r="O38" s="13"/>
      <c r="P38" s="14"/>
      <c r="Q38" s="63"/>
      <c r="R38" s="14"/>
      <c r="S38" s="14"/>
      <c r="T38" s="63"/>
      <c r="U38" s="14"/>
      <c r="V38" s="14">
        <v>42</v>
      </c>
      <c r="W38" s="39" t="s">
        <v>48</v>
      </c>
      <c r="X38" s="14">
        <v>5</v>
      </c>
      <c r="Y38" s="40"/>
      <c r="Z38" s="61"/>
      <c r="AA38" s="40"/>
      <c r="AB38" s="40"/>
      <c r="AC38" s="61"/>
      <c r="AD38" s="40"/>
      <c r="AE38" s="40"/>
      <c r="AF38" s="61"/>
      <c r="AG38" s="40"/>
      <c r="AH38" s="40"/>
      <c r="AI38" s="61"/>
      <c r="AJ38" s="40"/>
      <c r="AK38" s="13" t="s">
        <v>74</v>
      </c>
      <c r="AL38" s="13"/>
    </row>
    <row r="39" spans="1:38" ht="19.5" customHeight="1">
      <c r="A39" s="11">
        <v>16</v>
      </c>
      <c r="B39" s="153" t="s">
        <v>82</v>
      </c>
      <c r="C39" s="153"/>
      <c r="D39" s="13" t="s">
        <v>63</v>
      </c>
      <c r="E39" s="15">
        <f t="shared" si="6"/>
        <v>26</v>
      </c>
      <c r="F39" s="20">
        <f t="shared" ref="F39" si="13">SUM(R39,U39,X39,AA39,AD39,AG39,AJ39)</f>
        <v>2</v>
      </c>
      <c r="G39" s="12"/>
      <c r="H39" s="12"/>
      <c r="I39" s="12">
        <v>1.5</v>
      </c>
      <c r="J39" s="62">
        <v>1</v>
      </c>
      <c r="K39" s="13"/>
      <c r="L39" s="13"/>
      <c r="M39" s="13">
        <v>26</v>
      </c>
      <c r="N39" s="13"/>
      <c r="O39" s="13"/>
      <c r="P39" s="13"/>
      <c r="Q39" s="60"/>
      <c r="R39" s="13"/>
      <c r="S39" s="13"/>
      <c r="T39" s="60"/>
      <c r="U39" s="13"/>
      <c r="V39" s="14">
        <v>26</v>
      </c>
      <c r="W39" s="39" t="s">
        <v>34</v>
      </c>
      <c r="X39" s="14">
        <v>2</v>
      </c>
      <c r="Y39" s="40"/>
      <c r="Z39" s="61"/>
      <c r="AA39" s="40"/>
      <c r="AB39" s="40"/>
      <c r="AC39" s="61"/>
      <c r="AD39" s="40"/>
      <c r="AE39" s="40"/>
      <c r="AF39" s="61"/>
      <c r="AG39" s="40"/>
      <c r="AH39" s="40"/>
      <c r="AI39" s="61"/>
      <c r="AJ39" s="40"/>
      <c r="AK39" s="13" t="s">
        <v>74</v>
      </c>
      <c r="AL39" s="13"/>
    </row>
    <row r="40" spans="1:38" ht="26.25" customHeight="1">
      <c r="A40" s="155" t="s">
        <v>83</v>
      </c>
      <c r="B40" s="155"/>
      <c r="C40" s="155"/>
      <c r="D40" s="64"/>
      <c r="E40" s="65"/>
      <c r="F40" s="57"/>
      <c r="G40" s="65"/>
      <c r="H40" s="65"/>
      <c r="I40" s="65"/>
      <c r="J40" s="57"/>
      <c r="K40" s="65"/>
      <c r="L40" s="65"/>
      <c r="M40" s="65"/>
      <c r="N40" s="65"/>
      <c r="O40" s="65"/>
      <c r="P40" s="166"/>
      <c r="Q40" s="166"/>
      <c r="R40" s="57"/>
      <c r="S40" s="166"/>
      <c r="T40" s="166"/>
      <c r="U40" s="57"/>
      <c r="V40" s="166"/>
      <c r="W40" s="166"/>
      <c r="X40" s="57"/>
      <c r="Y40" s="166"/>
      <c r="Z40" s="166"/>
      <c r="AA40" s="57"/>
      <c r="AB40" s="166"/>
      <c r="AC40" s="166"/>
      <c r="AD40" s="57"/>
      <c r="AE40" s="166"/>
      <c r="AF40" s="166"/>
      <c r="AG40" s="57"/>
      <c r="AH40" s="166"/>
      <c r="AI40" s="166"/>
      <c r="AJ40" s="57"/>
      <c r="AK40" s="66"/>
      <c r="AL40" s="58"/>
    </row>
    <row r="41" spans="1:38" ht="26.25" customHeight="1">
      <c r="A41" s="156" t="s">
        <v>84</v>
      </c>
      <c r="B41" s="156"/>
      <c r="C41" s="156"/>
      <c r="D41" s="67"/>
      <c r="E41" s="68">
        <f>SUM(E42:E53)</f>
        <v>376</v>
      </c>
      <c r="F41" s="69">
        <f>SUM(F42:H53)</f>
        <v>46</v>
      </c>
      <c r="G41" s="68">
        <f t="shared" ref="G41:P41" si="14">SUM(G45:G53)</f>
        <v>0</v>
      </c>
      <c r="H41" s="68">
        <f t="shared" si="14"/>
        <v>0</v>
      </c>
      <c r="I41" s="69">
        <f t="shared" ref="I41:N41" si="15">SUM(I42:I53)</f>
        <v>34.5</v>
      </c>
      <c r="J41" s="69">
        <f t="shared" si="15"/>
        <v>19</v>
      </c>
      <c r="K41" s="68">
        <f t="shared" si="15"/>
        <v>114</v>
      </c>
      <c r="L41" s="68">
        <f t="shared" si="15"/>
        <v>90</v>
      </c>
      <c r="M41" s="68">
        <f t="shared" si="15"/>
        <v>160</v>
      </c>
      <c r="N41" s="68">
        <f t="shared" si="15"/>
        <v>12</v>
      </c>
      <c r="O41" s="68">
        <f t="shared" si="14"/>
        <v>0</v>
      </c>
      <c r="P41" s="149">
        <f t="shared" si="14"/>
        <v>0</v>
      </c>
      <c r="Q41" s="149"/>
      <c r="R41" s="68">
        <f>SUM(R45:R53)</f>
        <v>0</v>
      </c>
      <c r="S41" s="149">
        <f>SUM(S45:S53)</f>
        <v>0</v>
      </c>
      <c r="T41" s="149"/>
      <c r="U41" s="68">
        <f>SUM(U45:U53)</f>
        <v>0</v>
      </c>
      <c r="V41" s="149">
        <f>SUM(V42:V53)</f>
        <v>104</v>
      </c>
      <c r="W41" s="149"/>
      <c r="X41" s="68">
        <f>SUM(X42:X53)</f>
        <v>11</v>
      </c>
      <c r="Y41" s="149">
        <f>SUM(Y42:Y53)</f>
        <v>226</v>
      </c>
      <c r="Z41" s="149"/>
      <c r="AA41" s="68">
        <f>SUM(AA42:AA53)</f>
        <v>28</v>
      </c>
      <c r="AB41" s="149">
        <f>SUM(AB42:AB53)</f>
        <v>46</v>
      </c>
      <c r="AC41" s="149"/>
      <c r="AD41" s="68">
        <f>SUM(AD42:AD53)</f>
        <v>7</v>
      </c>
      <c r="AE41" s="149"/>
      <c r="AF41" s="149"/>
      <c r="AG41" s="68"/>
      <c r="AH41" s="149"/>
      <c r="AI41" s="149"/>
      <c r="AJ41" s="68"/>
      <c r="AK41" s="70"/>
      <c r="AL41" s="71"/>
    </row>
    <row r="42" spans="1:38" ht="19.5" customHeight="1">
      <c r="A42" s="11">
        <v>1</v>
      </c>
      <c r="B42" s="153" t="s">
        <v>85</v>
      </c>
      <c r="C42" s="153"/>
      <c r="D42" s="13" t="s">
        <v>63</v>
      </c>
      <c r="E42" s="15">
        <f t="shared" ref="E42:E53" si="16">IF(SUM(K42:O42)=SUM(P42,S42,V42,Y42,AB42,AE42,AH42),SUM(K42:O42),"BŁĄD")</f>
        <v>38</v>
      </c>
      <c r="F42" s="20">
        <f t="shared" ref="F42:F44" si="17">SUM(R42,U42,X42,AA42,AD42,AG42,AJ42)</f>
        <v>5</v>
      </c>
      <c r="G42" s="12"/>
      <c r="H42" s="12"/>
      <c r="I42" s="12">
        <v>4</v>
      </c>
      <c r="J42" s="62">
        <v>2</v>
      </c>
      <c r="K42" s="13">
        <v>16</v>
      </c>
      <c r="L42" s="13">
        <v>22</v>
      </c>
      <c r="M42" s="13"/>
      <c r="N42" s="13"/>
      <c r="O42" s="13"/>
      <c r="P42" s="13"/>
      <c r="Q42" s="60"/>
      <c r="R42" s="13"/>
      <c r="S42" s="13"/>
      <c r="T42" s="60"/>
      <c r="U42" s="13"/>
      <c r="V42" s="14">
        <v>38</v>
      </c>
      <c r="W42" s="63" t="s">
        <v>48</v>
      </c>
      <c r="X42" s="14">
        <v>5</v>
      </c>
      <c r="Y42" s="14"/>
      <c r="Z42" s="63"/>
      <c r="AA42" s="14"/>
      <c r="AB42" s="72"/>
      <c r="AC42" s="72"/>
      <c r="AD42" s="72"/>
      <c r="AE42" s="73"/>
      <c r="AF42" s="73"/>
      <c r="AG42" s="73"/>
      <c r="AH42" s="73"/>
      <c r="AI42" s="73"/>
      <c r="AJ42" s="73"/>
      <c r="AK42" s="13" t="s">
        <v>74</v>
      </c>
      <c r="AL42" s="40"/>
    </row>
    <row r="43" spans="1:38" ht="19.5" customHeight="1">
      <c r="A43" s="11">
        <v>2</v>
      </c>
      <c r="B43" s="167" t="s">
        <v>86</v>
      </c>
      <c r="C43" s="167"/>
      <c r="D43" s="13" t="s">
        <v>63</v>
      </c>
      <c r="E43" s="15">
        <f t="shared" si="16"/>
        <v>36</v>
      </c>
      <c r="F43" s="20">
        <f t="shared" si="17"/>
        <v>3</v>
      </c>
      <c r="G43" s="12"/>
      <c r="H43" s="12"/>
      <c r="I43" s="12">
        <v>2</v>
      </c>
      <c r="J43" s="62">
        <v>1.5</v>
      </c>
      <c r="K43" s="13"/>
      <c r="L43" s="13"/>
      <c r="M43" s="13">
        <v>32</v>
      </c>
      <c r="N43" s="13">
        <v>4</v>
      </c>
      <c r="O43" s="13"/>
      <c r="P43" s="13"/>
      <c r="Q43" s="60"/>
      <c r="R43" s="13"/>
      <c r="S43" s="13"/>
      <c r="T43" s="60"/>
      <c r="U43" s="13"/>
      <c r="V43" s="14">
        <v>36</v>
      </c>
      <c r="W43" s="63" t="s">
        <v>34</v>
      </c>
      <c r="X43" s="14">
        <v>3</v>
      </c>
      <c r="Y43" s="14"/>
      <c r="Z43" s="63"/>
      <c r="AA43" s="14"/>
      <c r="AB43" s="72"/>
      <c r="AC43" s="72"/>
      <c r="AD43" s="72"/>
      <c r="AE43" s="73"/>
      <c r="AF43" s="73"/>
      <c r="AG43" s="73"/>
      <c r="AH43" s="73"/>
      <c r="AI43" s="73"/>
      <c r="AJ43" s="73"/>
      <c r="AK43" s="13" t="s">
        <v>74</v>
      </c>
      <c r="AL43" s="40"/>
    </row>
    <row r="44" spans="1:38" ht="31.5" customHeight="1">
      <c r="A44" s="11">
        <v>3</v>
      </c>
      <c r="B44" s="168" t="s">
        <v>87</v>
      </c>
      <c r="C44" s="168"/>
      <c r="D44" s="13" t="s">
        <v>63</v>
      </c>
      <c r="E44" s="15">
        <f t="shared" si="16"/>
        <v>30</v>
      </c>
      <c r="F44" s="20">
        <f t="shared" si="17"/>
        <v>3</v>
      </c>
      <c r="G44" s="12"/>
      <c r="H44" s="12"/>
      <c r="I44" s="12">
        <v>2</v>
      </c>
      <c r="J44" s="62">
        <v>1.5</v>
      </c>
      <c r="K44" s="13">
        <v>6</v>
      </c>
      <c r="L44" s="13"/>
      <c r="M44" s="13">
        <v>24</v>
      </c>
      <c r="N44" s="13"/>
      <c r="O44" s="13"/>
      <c r="P44" s="13"/>
      <c r="Q44" s="60"/>
      <c r="R44" s="13"/>
      <c r="S44" s="13"/>
      <c r="T44" s="60"/>
      <c r="U44" s="13"/>
      <c r="V44" s="14">
        <v>30</v>
      </c>
      <c r="W44" s="63" t="s">
        <v>34</v>
      </c>
      <c r="X44" s="14">
        <v>3</v>
      </c>
      <c r="Y44" s="14"/>
      <c r="Z44" s="63"/>
      <c r="AA44" s="14"/>
      <c r="AB44" s="72"/>
      <c r="AC44" s="72"/>
      <c r="AD44" s="72"/>
      <c r="AE44" s="73"/>
      <c r="AF44" s="73"/>
      <c r="AG44" s="73"/>
      <c r="AH44" s="73"/>
      <c r="AI44" s="73"/>
      <c r="AJ44" s="73"/>
      <c r="AK44" s="13" t="s">
        <v>74</v>
      </c>
      <c r="AL44" s="40"/>
    </row>
    <row r="45" spans="1:38" ht="15.75">
      <c r="A45" s="11">
        <v>4</v>
      </c>
      <c r="B45" s="153" t="s">
        <v>88</v>
      </c>
      <c r="C45" s="153"/>
      <c r="D45" s="13" t="s">
        <v>56</v>
      </c>
      <c r="E45" s="15">
        <f t="shared" si="16"/>
        <v>28</v>
      </c>
      <c r="F45" s="20">
        <v>4</v>
      </c>
      <c r="G45" s="12"/>
      <c r="H45" s="12"/>
      <c r="I45" s="12">
        <v>2</v>
      </c>
      <c r="J45" s="62">
        <v>1.5</v>
      </c>
      <c r="K45" s="13">
        <v>8</v>
      </c>
      <c r="L45" s="13">
        <v>6</v>
      </c>
      <c r="M45" s="13">
        <v>14</v>
      </c>
      <c r="N45" s="13"/>
      <c r="O45" s="13"/>
      <c r="P45" s="13"/>
      <c r="Q45" s="60"/>
      <c r="R45" s="13"/>
      <c r="S45" s="13"/>
      <c r="T45" s="60"/>
      <c r="U45" s="13"/>
      <c r="V45" s="14"/>
      <c r="W45" s="63"/>
      <c r="X45" s="14"/>
      <c r="Y45" s="14">
        <v>28</v>
      </c>
      <c r="Z45" s="63" t="s">
        <v>48</v>
      </c>
      <c r="AA45" s="14">
        <v>4</v>
      </c>
      <c r="AB45" s="14"/>
      <c r="AC45" s="63"/>
      <c r="AD45" s="14"/>
      <c r="AE45" s="74"/>
      <c r="AF45" s="74"/>
      <c r="AG45" s="74"/>
      <c r="AH45" s="40"/>
      <c r="AI45" s="61"/>
      <c r="AJ45" s="40"/>
      <c r="AK45" s="13" t="s">
        <v>65</v>
      </c>
      <c r="AL45" s="13"/>
    </row>
    <row r="46" spans="1:38" ht="15.75">
      <c r="A46" s="11">
        <v>5</v>
      </c>
      <c r="B46" s="75" t="s">
        <v>89</v>
      </c>
      <c r="C46" s="75"/>
      <c r="D46" s="13" t="s">
        <v>63</v>
      </c>
      <c r="E46" s="15">
        <f t="shared" si="16"/>
        <v>18</v>
      </c>
      <c r="F46" s="20">
        <f t="shared" ref="F46:F53" si="18">SUM(R46,U46,X46,AA46,AD46,AG46,AJ46)</f>
        <v>2</v>
      </c>
      <c r="G46" s="12"/>
      <c r="H46" s="12"/>
      <c r="I46" s="12">
        <v>1.5</v>
      </c>
      <c r="J46" s="62">
        <v>1</v>
      </c>
      <c r="K46" s="13">
        <v>6</v>
      </c>
      <c r="L46" s="13">
        <v>6</v>
      </c>
      <c r="M46" s="13">
        <v>6</v>
      </c>
      <c r="N46" s="13"/>
      <c r="O46" s="13"/>
      <c r="P46" s="13"/>
      <c r="Q46" s="60"/>
      <c r="R46" s="13"/>
      <c r="S46" s="13"/>
      <c r="T46" s="60"/>
      <c r="U46" s="13"/>
      <c r="V46" s="14"/>
      <c r="W46" s="63"/>
      <c r="X46" s="14"/>
      <c r="Y46" s="14">
        <v>18</v>
      </c>
      <c r="Z46" s="63" t="s">
        <v>34</v>
      </c>
      <c r="AA46" s="14">
        <v>2</v>
      </c>
      <c r="AB46" s="14"/>
      <c r="AC46" s="63"/>
      <c r="AD46" s="14"/>
      <c r="AE46" s="74"/>
      <c r="AF46" s="74"/>
      <c r="AG46" s="74"/>
      <c r="AH46" s="40"/>
      <c r="AI46" s="61"/>
      <c r="AJ46" s="40"/>
      <c r="AK46" s="13" t="s">
        <v>79</v>
      </c>
      <c r="AL46" s="13"/>
    </row>
    <row r="47" spans="1:38" ht="15.75">
      <c r="A47" s="11">
        <v>6</v>
      </c>
      <c r="B47" s="153" t="s">
        <v>90</v>
      </c>
      <c r="C47" s="153"/>
      <c r="D47" s="13" t="s">
        <v>56</v>
      </c>
      <c r="E47" s="15">
        <f t="shared" si="16"/>
        <v>36</v>
      </c>
      <c r="F47" s="20">
        <f t="shared" si="18"/>
        <v>5</v>
      </c>
      <c r="G47" s="12"/>
      <c r="H47" s="12"/>
      <c r="I47" s="12">
        <v>4</v>
      </c>
      <c r="J47" s="62">
        <v>2.5</v>
      </c>
      <c r="K47" s="13">
        <v>12</v>
      </c>
      <c r="L47" s="13">
        <v>12</v>
      </c>
      <c r="M47" s="13">
        <v>12</v>
      </c>
      <c r="N47" s="13"/>
      <c r="O47" s="13"/>
      <c r="P47" s="13"/>
      <c r="Q47" s="60"/>
      <c r="R47" s="13"/>
      <c r="S47" s="13"/>
      <c r="T47" s="60"/>
      <c r="U47" s="13"/>
      <c r="V47" s="14"/>
      <c r="W47" s="63"/>
      <c r="X47" s="14"/>
      <c r="Y47" s="14">
        <v>36</v>
      </c>
      <c r="Z47" s="63" t="s">
        <v>48</v>
      </c>
      <c r="AA47" s="14">
        <v>5</v>
      </c>
      <c r="AB47" s="14"/>
      <c r="AC47" s="63"/>
      <c r="AD47" s="14"/>
      <c r="AE47" s="76"/>
      <c r="AF47" s="77"/>
      <c r="AG47" s="76"/>
      <c r="AH47" s="40"/>
      <c r="AI47" s="61"/>
      <c r="AJ47" s="40"/>
      <c r="AK47" s="13" t="s">
        <v>79</v>
      </c>
      <c r="AL47" s="13"/>
    </row>
    <row r="48" spans="1:38" ht="15.75">
      <c r="A48" s="11">
        <v>7</v>
      </c>
      <c r="B48" s="153" t="s">
        <v>91</v>
      </c>
      <c r="C48" s="153"/>
      <c r="D48" s="13" t="s">
        <v>63</v>
      </c>
      <c r="E48" s="15">
        <f t="shared" si="16"/>
        <v>18</v>
      </c>
      <c r="F48" s="20">
        <f t="shared" si="18"/>
        <v>3</v>
      </c>
      <c r="G48" s="12"/>
      <c r="H48" s="12"/>
      <c r="I48" s="12">
        <v>2</v>
      </c>
      <c r="J48" s="62">
        <v>1</v>
      </c>
      <c r="K48" s="13">
        <v>6</v>
      </c>
      <c r="L48" s="13">
        <v>8</v>
      </c>
      <c r="M48" s="13"/>
      <c r="N48" s="13">
        <v>4</v>
      </c>
      <c r="O48" s="13"/>
      <c r="P48" s="13"/>
      <c r="Q48" s="60"/>
      <c r="R48" s="13"/>
      <c r="S48" s="13"/>
      <c r="T48" s="60"/>
      <c r="U48" s="13"/>
      <c r="V48" s="14"/>
      <c r="W48" s="63"/>
      <c r="X48" s="14"/>
      <c r="Y48" s="14">
        <v>18</v>
      </c>
      <c r="Z48" s="63" t="s">
        <v>34</v>
      </c>
      <c r="AA48" s="14">
        <v>3</v>
      </c>
      <c r="AB48" s="14"/>
      <c r="AC48" s="63"/>
      <c r="AD48" s="14"/>
      <c r="AE48" s="74"/>
      <c r="AF48" s="74"/>
      <c r="AG48" s="74"/>
      <c r="AH48" s="40"/>
      <c r="AI48" s="61"/>
      <c r="AJ48" s="40"/>
      <c r="AK48" s="13" t="s">
        <v>74</v>
      </c>
      <c r="AL48" s="13"/>
    </row>
    <row r="49" spans="1:38" ht="15.75">
      <c r="A49" s="11">
        <v>8</v>
      </c>
      <c r="B49" s="153" t="s">
        <v>92</v>
      </c>
      <c r="C49" s="153"/>
      <c r="D49" s="13" t="s">
        <v>56</v>
      </c>
      <c r="E49" s="15">
        <f t="shared" si="16"/>
        <v>44</v>
      </c>
      <c r="F49" s="20">
        <f t="shared" si="18"/>
        <v>5</v>
      </c>
      <c r="G49" s="12"/>
      <c r="H49" s="12"/>
      <c r="I49" s="12">
        <v>5</v>
      </c>
      <c r="J49" s="62">
        <v>2</v>
      </c>
      <c r="K49" s="13">
        <v>18</v>
      </c>
      <c r="L49" s="13">
        <v>10</v>
      </c>
      <c r="M49" s="13">
        <v>16</v>
      </c>
      <c r="N49" s="13"/>
      <c r="O49" s="13"/>
      <c r="P49" s="13"/>
      <c r="Q49" s="60"/>
      <c r="R49" s="13"/>
      <c r="S49" s="13"/>
      <c r="T49" s="60"/>
      <c r="U49" s="13"/>
      <c r="V49" s="14"/>
      <c r="W49" s="63"/>
      <c r="X49" s="14"/>
      <c r="Y49" s="14">
        <v>44</v>
      </c>
      <c r="Z49" s="63" t="s">
        <v>48</v>
      </c>
      <c r="AA49" s="14">
        <v>5</v>
      </c>
      <c r="AB49" s="14"/>
      <c r="AC49" s="63"/>
      <c r="AD49" s="14"/>
      <c r="AE49" s="74"/>
      <c r="AF49" s="74"/>
      <c r="AG49" s="74"/>
      <c r="AH49" s="40"/>
      <c r="AI49" s="61"/>
      <c r="AJ49" s="40"/>
      <c r="AK49" s="13" t="s">
        <v>79</v>
      </c>
      <c r="AL49" s="13"/>
    </row>
    <row r="50" spans="1:38" ht="15.75">
      <c r="A50" s="11">
        <v>9</v>
      </c>
      <c r="B50" s="153" t="s">
        <v>93</v>
      </c>
      <c r="C50" s="153"/>
      <c r="D50" s="13" t="s">
        <v>63</v>
      </c>
      <c r="E50" s="15">
        <f t="shared" si="16"/>
        <v>46</v>
      </c>
      <c r="F50" s="20">
        <f t="shared" si="18"/>
        <v>5</v>
      </c>
      <c r="G50" s="12"/>
      <c r="H50" s="12"/>
      <c r="I50" s="12">
        <v>4</v>
      </c>
      <c r="J50" s="62">
        <v>2</v>
      </c>
      <c r="K50" s="13">
        <v>10</v>
      </c>
      <c r="L50" s="13">
        <v>14</v>
      </c>
      <c r="M50" s="13">
        <v>22</v>
      </c>
      <c r="N50" s="13"/>
      <c r="O50" s="13"/>
      <c r="P50" s="13"/>
      <c r="Q50" s="60"/>
      <c r="R50" s="13"/>
      <c r="S50" s="13"/>
      <c r="T50" s="60"/>
      <c r="U50" s="13"/>
      <c r="V50" s="14"/>
      <c r="W50" s="63"/>
      <c r="X50" s="14"/>
      <c r="Y50" s="14">
        <v>46</v>
      </c>
      <c r="Z50" s="63" t="s">
        <v>34</v>
      </c>
      <c r="AA50" s="14">
        <v>5</v>
      </c>
      <c r="AB50" s="14"/>
      <c r="AC50" s="63"/>
      <c r="AD50" s="14"/>
      <c r="AE50" s="74"/>
      <c r="AF50" s="74"/>
      <c r="AG50" s="74"/>
      <c r="AH50" s="40"/>
      <c r="AI50" s="61"/>
      <c r="AJ50" s="40"/>
      <c r="AK50" s="13" t="s">
        <v>79</v>
      </c>
      <c r="AL50" s="13"/>
    </row>
    <row r="51" spans="1:38" ht="15.75">
      <c r="A51" s="11">
        <v>10</v>
      </c>
      <c r="B51" s="153" t="s">
        <v>94</v>
      </c>
      <c r="C51" s="153"/>
      <c r="D51" s="13" t="s">
        <v>63</v>
      </c>
      <c r="E51" s="15">
        <f t="shared" si="16"/>
        <v>36</v>
      </c>
      <c r="F51" s="20">
        <f t="shared" si="18"/>
        <v>4</v>
      </c>
      <c r="G51" s="12"/>
      <c r="H51" s="12"/>
      <c r="I51" s="12">
        <v>3</v>
      </c>
      <c r="J51" s="62">
        <v>2</v>
      </c>
      <c r="K51" s="13">
        <v>16</v>
      </c>
      <c r="L51" s="13">
        <v>4</v>
      </c>
      <c r="M51" s="13">
        <v>12</v>
      </c>
      <c r="N51" s="13">
        <v>4</v>
      </c>
      <c r="O51" s="13"/>
      <c r="P51" s="13"/>
      <c r="Q51" s="60"/>
      <c r="R51" s="13"/>
      <c r="S51" s="13"/>
      <c r="T51" s="60"/>
      <c r="U51" s="13"/>
      <c r="V51" s="14"/>
      <c r="W51" s="63"/>
      <c r="X51" s="14"/>
      <c r="Y51" s="14">
        <v>36</v>
      </c>
      <c r="Z51" s="63" t="s">
        <v>48</v>
      </c>
      <c r="AA51" s="14">
        <v>4</v>
      </c>
      <c r="AB51" s="14"/>
      <c r="AC51" s="63"/>
      <c r="AD51" s="14"/>
      <c r="AE51" s="74"/>
      <c r="AF51" s="74"/>
      <c r="AG51" s="74"/>
      <c r="AH51" s="40"/>
      <c r="AI51" s="61"/>
      <c r="AJ51" s="40"/>
      <c r="AK51" s="13" t="s">
        <v>79</v>
      </c>
      <c r="AL51" s="13"/>
    </row>
    <row r="52" spans="1:38" ht="15.75">
      <c r="A52" s="11">
        <v>11</v>
      </c>
      <c r="B52" s="75" t="s">
        <v>95</v>
      </c>
      <c r="C52" s="75"/>
      <c r="D52" s="13" t="s">
        <v>96</v>
      </c>
      <c r="E52" s="15">
        <f t="shared" si="16"/>
        <v>18</v>
      </c>
      <c r="F52" s="20">
        <f t="shared" si="18"/>
        <v>3</v>
      </c>
      <c r="G52" s="12"/>
      <c r="H52" s="12"/>
      <c r="I52" s="12">
        <v>2</v>
      </c>
      <c r="J52" s="62">
        <v>1</v>
      </c>
      <c r="K52" s="13">
        <v>6</v>
      </c>
      <c r="L52" s="13">
        <v>8</v>
      </c>
      <c r="M52" s="13">
        <v>4</v>
      </c>
      <c r="N52" s="13"/>
      <c r="O52" s="13"/>
      <c r="P52" s="13"/>
      <c r="Q52" s="60"/>
      <c r="R52" s="13"/>
      <c r="S52" s="13"/>
      <c r="T52" s="60"/>
      <c r="U52" s="13"/>
      <c r="V52" s="14"/>
      <c r="W52" s="63"/>
      <c r="X52" s="14"/>
      <c r="Y52" s="14"/>
      <c r="Z52" s="63"/>
      <c r="AA52" s="14"/>
      <c r="AB52" s="14">
        <v>18</v>
      </c>
      <c r="AC52" s="63" t="s">
        <v>34</v>
      </c>
      <c r="AD52" s="14">
        <v>3</v>
      </c>
      <c r="AE52" s="74"/>
      <c r="AF52" s="74"/>
      <c r="AG52" s="74"/>
      <c r="AH52" s="40"/>
      <c r="AI52" s="61"/>
      <c r="AJ52" s="40"/>
      <c r="AK52" s="13" t="s">
        <v>79</v>
      </c>
      <c r="AL52" s="13"/>
    </row>
    <row r="53" spans="1:38" ht="15.75">
      <c r="A53" s="11">
        <v>12</v>
      </c>
      <c r="B53" s="153" t="s">
        <v>97</v>
      </c>
      <c r="C53" s="153"/>
      <c r="D53" s="13" t="s">
        <v>56</v>
      </c>
      <c r="E53" s="15">
        <f t="shared" si="16"/>
        <v>28</v>
      </c>
      <c r="F53" s="20">
        <f t="shared" si="18"/>
        <v>4</v>
      </c>
      <c r="G53" s="12"/>
      <c r="H53" s="12"/>
      <c r="I53" s="12">
        <v>3</v>
      </c>
      <c r="J53" s="62">
        <v>1</v>
      </c>
      <c r="K53" s="13">
        <v>10</v>
      </c>
      <c r="L53" s="13"/>
      <c r="M53" s="13">
        <v>18</v>
      </c>
      <c r="N53" s="13"/>
      <c r="O53" s="13"/>
      <c r="P53" s="13"/>
      <c r="Q53" s="39"/>
      <c r="R53" s="13"/>
      <c r="S53" s="13"/>
      <c r="T53" s="60"/>
      <c r="U53" s="13"/>
      <c r="V53" s="14"/>
      <c r="W53" s="63"/>
      <c r="X53" s="14"/>
      <c r="Y53" s="14"/>
      <c r="Z53" s="63"/>
      <c r="AA53" s="14"/>
      <c r="AB53" s="14">
        <v>28</v>
      </c>
      <c r="AC53" s="63" t="s">
        <v>34</v>
      </c>
      <c r="AD53" s="14">
        <v>4</v>
      </c>
      <c r="AE53" s="74"/>
      <c r="AF53" s="74"/>
      <c r="AG53" s="74"/>
      <c r="AH53" s="40"/>
      <c r="AI53" s="61"/>
      <c r="AJ53" s="40"/>
      <c r="AK53" s="13" t="s">
        <v>98</v>
      </c>
      <c r="AL53" s="13"/>
    </row>
    <row r="54" spans="1:38" ht="26.25" customHeight="1">
      <c r="A54" s="155" t="s">
        <v>99</v>
      </c>
      <c r="B54" s="155"/>
      <c r="C54" s="155"/>
      <c r="D54" s="64">
        <f>SUM(D56:D68)</f>
        <v>0</v>
      </c>
      <c r="E54" s="32"/>
      <c r="F54" s="66"/>
      <c r="G54" s="66"/>
      <c r="H54" s="66"/>
      <c r="I54" s="66"/>
      <c r="J54" s="66"/>
      <c r="K54" s="64"/>
      <c r="L54" s="64"/>
      <c r="M54" s="64"/>
      <c r="N54" s="64"/>
      <c r="O54" s="64"/>
      <c r="P54" s="166"/>
      <c r="Q54" s="166"/>
      <c r="R54" s="57"/>
      <c r="S54" s="166"/>
      <c r="T54" s="166"/>
      <c r="U54" s="57"/>
      <c r="V54" s="166"/>
      <c r="W54" s="166"/>
      <c r="X54" s="57"/>
      <c r="Y54" s="166"/>
      <c r="Z54" s="166"/>
      <c r="AA54" s="57"/>
      <c r="AB54" s="166"/>
      <c r="AC54" s="166"/>
      <c r="AD54" s="57"/>
      <c r="AE54" s="166"/>
      <c r="AF54" s="166"/>
      <c r="AG54" s="57"/>
      <c r="AH54" s="166"/>
      <c r="AI54" s="166"/>
      <c r="AJ54" s="57"/>
      <c r="AK54" s="57"/>
      <c r="AL54" s="58"/>
    </row>
    <row r="55" spans="1:38" ht="33.75" customHeight="1">
      <c r="A55" s="165" t="s">
        <v>100</v>
      </c>
      <c r="B55" s="165"/>
      <c r="C55" s="165"/>
      <c r="D55" s="78"/>
      <c r="E55" s="79">
        <f t="shared" ref="E55:P55" si="19">SUM(E56:E68)</f>
        <v>426</v>
      </c>
      <c r="F55" s="80">
        <f t="shared" si="19"/>
        <v>57</v>
      </c>
      <c r="G55" s="79">
        <f t="shared" si="19"/>
        <v>0</v>
      </c>
      <c r="H55" s="79">
        <f t="shared" si="19"/>
        <v>0</v>
      </c>
      <c r="I55" s="79">
        <f t="shared" si="19"/>
        <v>42</v>
      </c>
      <c r="J55" s="79">
        <f t="shared" si="19"/>
        <v>20</v>
      </c>
      <c r="K55" s="79">
        <f>SUM(K56:K68)</f>
        <v>172</v>
      </c>
      <c r="L55" s="79">
        <f>SUM(L56:L68)</f>
        <v>102</v>
      </c>
      <c r="M55" s="79">
        <f>SUM(M56:M68)</f>
        <v>132</v>
      </c>
      <c r="N55" s="79">
        <f t="shared" si="19"/>
        <v>18</v>
      </c>
      <c r="O55" s="79">
        <f t="shared" si="19"/>
        <v>2</v>
      </c>
      <c r="P55" s="152">
        <f t="shared" si="19"/>
        <v>0</v>
      </c>
      <c r="Q55" s="152"/>
      <c r="R55" s="80">
        <f>SUM(R56:R68)</f>
        <v>0</v>
      </c>
      <c r="S55" s="152">
        <f>SUM(S56:S68)</f>
        <v>0</v>
      </c>
      <c r="T55" s="152"/>
      <c r="U55" s="80">
        <f>SUM(U56:U68)</f>
        <v>0</v>
      </c>
      <c r="V55" s="152">
        <f>SUM(V56:V68)</f>
        <v>0</v>
      </c>
      <c r="W55" s="152"/>
      <c r="X55" s="80">
        <f>SUM(X56:X68)</f>
        <v>0</v>
      </c>
      <c r="Y55" s="152">
        <f>SUM(Y56:Y68)</f>
        <v>0</v>
      </c>
      <c r="Z55" s="152"/>
      <c r="AA55" s="80">
        <f>SUM(AA56:AA68)</f>
        <v>0</v>
      </c>
      <c r="AB55" s="152">
        <f>SUM(AB56:AB68)</f>
        <v>190</v>
      </c>
      <c r="AC55" s="152"/>
      <c r="AD55" s="80">
        <f>SUM(AD56:AD68)</f>
        <v>23</v>
      </c>
      <c r="AE55" s="152">
        <f>SUM(AE56:AE68)</f>
        <v>194</v>
      </c>
      <c r="AF55" s="152"/>
      <c r="AG55" s="80">
        <f>SUM(AG56:AG68)</f>
        <v>30</v>
      </c>
      <c r="AH55" s="152">
        <f>SUM(AH56:AH68)</f>
        <v>42</v>
      </c>
      <c r="AI55" s="152"/>
      <c r="AJ55" s="80">
        <f>SUM(AJ56:AJ68)</f>
        <v>4</v>
      </c>
      <c r="AK55" s="81"/>
      <c r="AL55" s="82"/>
    </row>
    <row r="56" spans="1:38" ht="23.25" hidden="1" customHeight="1" outlineLevel="1">
      <c r="A56" s="11">
        <v>1</v>
      </c>
      <c r="B56" s="151" t="s">
        <v>101</v>
      </c>
      <c r="C56" s="151"/>
      <c r="D56" s="13" t="s">
        <v>96</v>
      </c>
      <c r="E56" s="15">
        <f t="shared" ref="E56:E67" si="20">IF(SUM(K56:O56)=SUM(P56,S56,V56,Y56,AB56,AE56,AH56),SUM(K56:O56),"BŁĄD")</f>
        <v>24</v>
      </c>
      <c r="F56" s="20">
        <f t="shared" ref="F56:F68" si="21">SUM(R56,U56,X56,AA56,AD56,AG56,AJ56)</f>
        <v>3</v>
      </c>
      <c r="G56" s="83"/>
      <c r="H56" s="83"/>
      <c r="I56" s="62">
        <v>2.5</v>
      </c>
      <c r="J56" s="62">
        <v>1</v>
      </c>
      <c r="K56" s="14">
        <v>8</v>
      </c>
      <c r="L56" s="14">
        <v>8</v>
      </c>
      <c r="M56" s="14">
        <v>8</v>
      </c>
      <c r="N56" s="84"/>
      <c r="O56" s="84"/>
      <c r="P56" s="40"/>
      <c r="Q56" s="61"/>
      <c r="R56" s="40"/>
      <c r="S56" s="40"/>
      <c r="T56" s="61"/>
      <c r="U56" s="40"/>
      <c r="V56" s="85"/>
      <c r="W56" s="85"/>
      <c r="X56" s="40"/>
      <c r="Y56" s="40"/>
      <c r="Z56" s="61"/>
      <c r="AA56" s="40"/>
      <c r="AB56" s="15">
        <v>24</v>
      </c>
      <c r="AC56" s="86" t="s">
        <v>48</v>
      </c>
      <c r="AD56" s="15">
        <v>3</v>
      </c>
      <c r="AE56" s="11"/>
      <c r="AF56" s="87"/>
      <c r="AG56" s="40"/>
      <c r="AH56" s="11"/>
      <c r="AI56" s="11"/>
      <c r="AJ56" s="40"/>
      <c r="AK56" s="13" t="s">
        <v>79</v>
      </c>
      <c r="AL56" s="13"/>
    </row>
    <row r="57" spans="1:38" ht="30" hidden="1" outlineLevel="1">
      <c r="A57" s="11">
        <v>2</v>
      </c>
      <c r="B57" s="88" t="s">
        <v>102</v>
      </c>
      <c r="C57" s="89"/>
      <c r="D57" s="13" t="s">
        <v>63</v>
      </c>
      <c r="E57" s="15">
        <f t="shared" si="20"/>
        <v>32</v>
      </c>
      <c r="F57" s="20">
        <f t="shared" si="21"/>
        <v>3</v>
      </c>
      <c r="G57" s="83"/>
      <c r="H57" s="83"/>
      <c r="I57" s="62">
        <v>2</v>
      </c>
      <c r="J57" s="62">
        <v>1.5</v>
      </c>
      <c r="K57" s="14">
        <v>12</v>
      </c>
      <c r="L57" s="14">
        <v>12</v>
      </c>
      <c r="M57" s="14">
        <v>8</v>
      </c>
      <c r="N57" s="84"/>
      <c r="O57" s="84"/>
      <c r="P57" s="40"/>
      <c r="Q57" s="61"/>
      <c r="R57" s="40"/>
      <c r="S57" s="40"/>
      <c r="T57" s="61"/>
      <c r="U57" s="40"/>
      <c r="V57" s="85"/>
      <c r="W57" s="85"/>
      <c r="X57" s="40"/>
      <c r="Y57" s="40"/>
      <c r="Z57" s="61"/>
      <c r="AA57" s="40"/>
      <c r="AB57" s="16">
        <v>32</v>
      </c>
      <c r="AC57" s="90" t="s">
        <v>34</v>
      </c>
      <c r="AD57" s="16">
        <v>3</v>
      </c>
      <c r="AE57" s="11"/>
      <c r="AF57" s="87"/>
      <c r="AG57" s="40"/>
      <c r="AH57" s="11"/>
      <c r="AI57" s="11"/>
      <c r="AJ57" s="40"/>
      <c r="AK57" s="13" t="s">
        <v>79</v>
      </c>
      <c r="AL57" s="13"/>
    </row>
    <row r="58" spans="1:38" ht="15.75" hidden="1" outlineLevel="1">
      <c r="A58" s="11">
        <v>3</v>
      </c>
      <c r="B58" s="91" t="s">
        <v>103</v>
      </c>
      <c r="C58" s="92"/>
      <c r="D58" s="13" t="s">
        <v>96</v>
      </c>
      <c r="E58" s="15">
        <f t="shared" si="20"/>
        <v>32</v>
      </c>
      <c r="F58" s="20">
        <f t="shared" si="21"/>
        <v>3</v>
      </c>
      <c r="G58" s="83"/>
      <c r="H58" s="83"/>
      <c r="I58" s="62">
        <v>2</v>
      </c>
      <c r="J58" s="62">
        <v>1.5</v>
      </c>
      <c r="K58" s="14">
        <v>16</v>
      </c>
      <c r="L58" s="14">
        <v>8</v>
      </c>
      <c r="M58" s="14">
        <v>8</v>
      </c>
      <c r="N58" s="14"/>
      <c r="O58" s="93"/>
      <c r="P58" s="40"/>
      <c r="Q58" s="61"/>
      <c r="R58" s="40"/>
      <c r="S58" s="40"/>
      <c r="T58" s="61"/>
      <c r="U58" s="40"/>
      <c r="V58" s="85"/>
      <c r="W58" s="85"/>
      <c r="X58" s="40"/>
      <c r="Y58" s="40"/>
      <c r="Z58" s="61"/>
      <c r="AA58" s="40"/>
      <c r="AB58" s="16">
        <v>32</v>
      </c>
      <c r="AC58" s="16" t="s">
        <v>34</v>
      </c>
      <c r="AD58" s="16">
        <v>3</v>
      </c>
      <c r="AE58" s="11"/>
      <c r="AF58" s="87"/>
      <c r="AG58" s="40"/>
      <c r="AH58" s="11"/>
      <c r="AI58" s="11"/>
      <c r="AJ58" s="40"/>
      <c r="AK58" s="13" t="s">
        <v>79</v>
      </c>
      <c r="AL58" s="13"/>
    </row>
    <row r="59" spans="1:38" ht="15.75" hidden="1" outlineLevel="1">
      <c r="A59" s="11">
        <v>4</v>
      </c>
      <c r="B59" s="75" t="s">
        <v>104</v>
      </c>
      <c r="C59" s="92"/>
      <c r="D59" s="13" t="s">
        <v>43</v>
      </c>
      <c r="E59" s="16">
        <f t="shared" si="20"/>
        <v>32</v>
      </c>
      <c r="F59" s="20">
        <f t="shared" si="21"/>
        <v>6</v>
      </c>
      <c r="G59" s="83"/>
      <c r="H59" s="83"/>
      <c r="I59" s="62">
        <v>5</v>
      </c>
      <c r="J59" s="62">
        <v>1.5</v>
      </c>
      <c r="K59" s="14">
        <v>16</v>
      </c>
      <c r="L59" s="14">
        <v>8</v>
      </c>
      <c r="M59" s="14">
        <v>8</v>
      </c>
      <c r="N59" s="14"/>
      <c r="O59" s="93"/>
      <c r="P59" s="40"/>
      <c r="Q59" s="61"/>
      <c r="R59" s="40"/>
      <c r="S59" s="40"/>
      <c r="T59" s="61"/>
      <c r="U59" s="40"/>
      <c r="V59" s="85"/>
      <c r="W59" s="85"/>
      <c r="X59" s="40"/>
      <c r="Y59" s="40"/>
      <c r="Z59" s="61"/>
      <c r="AA59" s="40"/>
      <c r="AB59" s="16">
        <v>32</v>
      </c>
      <c r="AC59" s="16" t="s">
        <v>48</v>
      </c>
      <c r="AD59" s="16">
        <v>6</v>
      </c>
      <c r="AE59" s="11"/>
      <c r="AF59" s="87"/>
      <c r="AG59" s="40"/>
      <c r="AH59" s="11"/>
      <c r="AI59" s="11"/>
      <c r="AJ59" s="40"/>
      <c r="AK59" s="13" t="s">
        <v>79</v>
      </c>
      <c r="AL59" s="13"/>
    </row>
    <row r="60" spans="1:38" ht="15.75" hidden="1" outlineLevel="1">
      <c r="A60" s="11">
        <v>5</v>
      </c>
      <c r="B60" s="91" t="s">
        <v>105</v>
      </c>
      <c r="C60" s="92"/>
      <c r="D60" s="13" t="s">
        <v>106</v>
      </c>
      <c r="E60" s="16">
        <f t="shared" si="20"/>
        <v>36</v>
      </c>
      <c r="F60" s="20">
        <f t="shared" si="21"/>
        <v>5</v>
      </c>
      <c r="G60" s="83"/>
      <c r="H60" s="83"/>
      <c r="I60" s="62">
        <v>4</v>
      </c>
      <c r="J60" s="62">
        <v>1.5</v>
      </c>
      <c r="K60" s="14">
        <v>14</v>
      </c>
      <c r="L60" s="14">
        <v>8</v>
      </c>
      <c r="M60" s="14">
        <v>14</v>
      </c>
      <c r="N60" s="14"/>
      <c r="O60" s="93"/>
      <c r="P60" s="40"/>
      <c r="Q60" s="61"/>
      <c r="R60" s="40"/>
      <c r="S60" s="40"/>
      <c r="T60" s="61"/>
      <c r="U60" s="40"/>
      <c r="V60" s="85"/>
      <c r="W60" s="85"/>
      <c r="X60" s="40"/>
      <c r="Y60" s="40"/>
      <c r="Z60" s="61"/>
      <c r="AA60" s="40"/>
      <c r="AB60" s="16">
        <v>36</v>
      </c>
      <c r="AC60" s="16" t="s">
        <v>34</v>
      </c>
      <c r="AD60" s="16">
        <v>5</v>
      </c>
      <c r="AE60" s="11"/>
      <c r="AF60" s="87"/>
      <c r="AG60" s="40"/>
      <c r="AH60" s="11"/>
      <c r="AI60" s="11"/>
      <c r="AJ60" s="40"/>
      <c r="AK60" s="13" t="s">
        <v>79</v>
      </c>
      <c r="AL60" s="13"/>
    </row>
    <row r="61" spans="1:38" ht="15.75" hidden="1" outlineLevel="1">
      <c r="A61" s="11">
        <v>6</v>
      </c>
      <c r="B61" s="89" t="s">
        <v>107</v>
      </c>
      <c r="C61" s="92"/>
      <c r="D61" s="13" t="s">
        <v>63</v>
      </c>
      <c r="E61" s="16">
        <f t="shared" si="20"/>
        <v>34</v>
      </c>
      <c r="F61" s="20">
        <f t="shared" si="21"/>
        <v>3</v>
      </c>
      <c r="G61" s="83"/>
      <c r="H61" s="83"/>
      <c r="I61" s="62">
        <v>0</v>
      </c>
      <c r="J61" s="62">
        <v>1.5</v>
      </c>
      <c r="K61" s="14">
        <v>22</v>
      </c>
      <c r="L61" s="14">
        <v>12</v>
      </c>
      <c r="M61" s="14"/>
      <c r="N61" s="14"/>
      <c r="O61" s="93"/>
      <c r="P61" s="40"/>
      <c r="Q61" s="61"/>
      <c r="R61" s="40"/>
      <c r="S61" s="40"/>
      <c r="T61" s="61"/>
      <c r="U61" s="40"/>
      <c r="V61" s="85"/>
      <c r="W61" s="85"/>
      <c r="X61" s="40"/>
      <c r="Y61" s="40"/>
      <c r="Z61" s="61"/>
      <c r="AA61" s="40"/>
      <c r="AB61" s="16">
        <v>34</v>
      </c>
      <c r="AC61" s="16" t="s">
        <v>34</v>
      </c>
      <c r="AD61" s="16">
        <v>3</v>
      </c>
      <c r="AE61" s="11"/>
      <c r="AF61" s="87"/>
      <c r="AG61" s="40"/>
      <c r="AH61" s="11"/>
      <c r="AI61" s="11"/>
      <c r="AJ61" s="40"/>
      <c r="AK61" s="13" t="s">
        <v>79</v>
      </c>
      <c r="AL61" s="13"/>
    </row>
    <row r="62" spans="1:38" ht="15.75" hidden="1" outlineLevel="1">
      <c r="A62" s="11">
        <v>7</v>
      </c>
      <c r="B62" s="89" t="s">
        <v>108</v>
      </c>
      <c r="C62" s="92"/>
      <c r="D62" s="13" t="s">
        <v>63</v>
      </c>
      <c r="E62" s="16">
        <f t="shared" si="20"/>
        <v>36</v>
      </c>
      <c r="F62" s="20">
        <v>5</v>
      </c>
      <c r="G62" s="83"/>
      <c r="H62" s="83"/>
      <c r="I62" s="62">
        <v>3</v>
      </c>
      <c r="J62" s="62">
        <v>1.5</v>
      </c>
      <c r="K62" s="14">
        <v>14</v>
      </c>
      <c r="L62" s="14">
        <v>10</v>
      </c>
      <c r="M62" s="14">
        <v>12</v>
      </c>
      <c r="N62" s="14"/>
      <c r="O62" s="93"/>
      <c r="P62" s="40"/>
      <c r="Q62" s="61"/>
      <c r="R62" s="40"/>
      <c r="S62" s="40"/>
      <c r="T62" s="61"/>
      <c r="U62" s="40"/>
      <c r="V62" s="85"/>
      <c r="W62" s="85"/>
      <c r="X62" s="40"/>
      <c r="Y62" s="40"/>
      <c r="Z62" s="61"/>
      <c r="AA62" s="40"/>
      <c r="AB62" s="16"/>
      <c r="AC62" s="26"/>
      <c r="AD62" s="16"/>
      <c r="AE62" s="11">
        <v>36</v>
      </c>
      <c r="AF62" s="86" t="s">
        <v>34</v>
      </c>
      <c r="AG62" s="13">
        <v>5</v>
      </c>
      <c r="AH62" s="11"/>
      <c r="AI62" s="11"/>
      <c r="AJ62" s="40"/>
      <c r="AK62" s="13" t="s">
        <v>79</v>
      </c>
      <c r="AL62" s="13"/>
    </row>
    <row r="63" spans="1:38" ht="15.75" hidden="1" outlineLevel="1">
      <c r="A63" s="11">
        <v>8</v>
      </c>
      <c r="B63" s="75" t="s">
        <v>109</v>
      </c>
      <c r="C63" s="92"/>
      <c r="D63" s="13" t="s">
        <v>56</v>
      </c>
      <c r="E63" s="16">
        <f t="shared" si="20"/>
        <v>36</v>
      </c>
      <c r="F63" s="20">
        <f t="shared" si="21"/>
        <v>6</v>
      </c>
      <c r="G63" s="83"/>
      <c r="H63" s="83"/>
      <c r="I63" s="62">
        <v>5</v>
      </c>
      <c r="J63" s="62">
        <v>2</v>
      </c>
      <c r="K63" s="14">
        <v>12</v>
      </c>
      <c r="L63" s="14">
        <v>8</v>
      </c>
      <c r="M63" s="14">
        <v>16</v>
      </c>
      <c r="N63" s="14"/>
      <c r="O63" s="93"/>
      <c r="P63" s="40"/>
      <c r="Q63" s="61"/>
      <c r="R63" s="40"/>
      <c r="S63" s="40"/>
      <c r="T63" s="61"/>
      <c r="U63" s="40"/>
      <c r="V63" s="85"/>
      <c r="W63" s="85"/>
      <c r="X63" s="40"/>
      <c r="Y63" s="40"/>
      <c r="Z63" s="61"/>
      <c r="AA63" s="40"/>
      <c r="AB63" s="22"/>
      <c r="AC63" s="87"/>
      <c r="AD63" s="40"/>
      <c r="AE63" s="16">
        <v>36</v>
      </c>
      <c r="AF63" s="86" t="s">
        <v>48</v>
      </c>
      <c r="AG63" s="16">
        <v>6</v>
      </c>
      <c r="AH63" s="11"/>
      <c r="AI63" s="87"/>
      <c r="AJ63" s="40"/>
      <c r="AK63" s="13" t="s">
        <v>79</v>
      </c>
      <c r="AL63" s="13"/>
    </row>
    <row r="64" spans="1:38" ht="15.75" hidden="1" outlineLevel="1">
      <c r="A64" s="11">
        <v>9</v>
      </c>
      <c r="B64" s="94" t="s">
        <v>110</v>
      </c>
      <c r="C64" s="92"/>
      <c r="D64" s="13" t="s">
        <v>63</v>
      </c>
      <c r="E64" s="16">
        <f t="shared" si="20"/>
        <v>36</v>
      </c>
      <c r="F64" s="20">
        <v>6</v>
      </c>
      <c r="G64" s="83"/>
      <c r="H64" s="83"/>
      <c r="I64" s="62">
        <v>5</v>
      </c>
      <c r="J64" s="62">
        <v>2</v>
      </c>
      <c r="K64" s="14">
        <v>14</v>
      </c>
      <c r="L64" s="14">
        <v>6</v>
      </c>
      <c r="M64" s="14">
        <v>10</v>
      </c>
      <c r="N64" s="14">
        <v>6</v>
      </c>
      <c r="O64" s="95"/>
      <c r="P64" s="40"/>
      <c r="Q64" s="61"/>
      <c r="R64" s="40"/>
      <c r="S64" s="40"/>
      <c r="T64" s="61"/>
      <c r="U64" s="40"/>
      <c r="V64" s="85"/>
      <c r="W64" s="85"/>
      <c r="X64" s="40"/>
      <c r="Y64" s="40"/>
      <c r="Z64" s="61"/>
      <c r="AA64" s="40"/>
      <c r="AB64" s="22"/>
      <c r="AC64" s="87"/>
      <c r="AD64" s="40"/>
      <c r="AE64" s="16">
        <v>36</v>
      </c>
      <c r="AF64" s="86" t="s">
        <v>48</v>
      </c>
      <c r="AG64" s="16">
        <v>6</v>
      </c>
      <c r="AH64" s="11"/>
      <c r="AI64" s="87"/>
      <c r="AJ64" s="40"/>
      <c r="AK64" s="13" t="s">
        <v>79</v>
      </c>
      <c r="AL64" s="13"/>
    </row>
    <row r="65" spans="1:38" ht="15.75" hidden="1" outlineLevel="1">
      <c r="A65" s="11">
        <v>10</v>
      </c>
      <c r="B65" s="89" t="s">
        <v>111</v>
      </c>
      <c r="C65" s="92"/>
      <c r="D65" s="13" t="s">
        <v>63</v>
      </c>
      <c r="E65" s="16">
        <f t="shared" si="20"/>
        <v>30</v>
      </c>
      <c r="F65" s="20">
        <f t="shared" si="21"/>
        <v>3</v>
      </c>
      <c r="G65" s="83"/>
      <c r="H65" s="83"/>
      <c r="I65" s="62">
        <v>2</v>
      </c>
      <c r="J65" s="62">
        <v>1.5</v>
      </c>
      <c r="K65" s="14">
        <v>12</v>
      </c>
      <c r="L65" s="14">
        <v>6</v>
      </c>
      <c r="M65" s="14">
        <v>12</v>
      </c>
      <c r="N65" s="14"/>
      <c r="O65" s="93"/>
      <c r="P65" s="40"/>
      <c r="Q65" s="61"/>
      <c r="R65" s="40"/>
      <c r="S65" s="40"/>
      <c r="T65" s="61"/>
      <c r="U65" s="40"/>
      <c r="V65" s="85"/>
      <c r="W65" s="85"/>
      <c r="X65" s="40"/>
      <c r="Y65" s="40"/>
      <c r="Z65" s="61"/>
      <c r="AA65" s="40"/>
      <c r="AB65" s="22"/>
      <c r="AC65" s="87"/>
      <c r="AD65" s="40"/>
      <c r="AE65" s="16">
        <v>30</v>
      </c>
      <c r="AF65" s="63" t="s">
        <v>34</v>
      </c>
      <c r="AG65" s="16">
        <v>3</v>
      </c>
      <c r="AH65" s="11"/>
      <c r="AI65" s="11"/>
      <c r="AJ65" s="40"/>
      <c r="AK65" s="13" t="s">
        <v>79</v>
      </c>
      <c r="AL65" s="13"/>
    </row>
    <row r="66" spans="1:38" ht="15.75" hidden="1" outlineLevel="1">
      <c r="A66" s="11">
        <v>11</v>
      </c>
      <c r="B66" s="96" t="s">
        <v>112</v>
      </c>
      <c r="C66" s="92"/>
      <c r="D66" s="13" t="s">
        <v>63</v>
      </c>
      <c r="E66" s="16">
        <f t="shared" si="20"/>
        <v>10</v>
      </c>
      <c r="F66" s="20">
        <f t="shared" si="21"/>
        <v>3</v>
      </c>
      <c r="G66" s="83"/>
      <c r="H66" s="83"/>
      <c r="I66" s="62">
        <v>3</v>
      </c>
      <c r="J66" s="62">
        <v>0.5</v>
      </c>
      <c r="K66" s="14"/>
      <c r="L66" s="14"/>
      <c r="M66" s="14"/>
      <c r="N66" s="14">
        <v>10</v>
      </c>
      <c r="O66" s="95"/>
      <c r="P66" s="40"/>
      <c r="Q66" s="61"/>
      <c r="R66" s="40"/>
      <c r="S66" s="40"/>
      <c r="T66" s="61"/>
      <c r="U66" s="40"/>
      <c r="V66" s="85"/>
      <c r="W66" s="85"/>
      <c r="X66" s="40"/>
      <c r="Y66" s="40"/>
      <c r="Z66" s="61"/>
      <c r="AA66" s="40"/>
      <c r="AB66" s="11"/>
      <c r="AC66" s="87"/>
      <c r="AD66" s="40"/>
      <c r="AE66" s="16">
        <v>10</v>
      </c>
      <c r="AF66" s="63" t="s">
        <v>34</v>
      </c>
      <c r="AG66" s="16">
        <v>3</v>
      </c>
      <c r="AH66" s="11"/>
      <c r="AI66" s="11"/>
      <c r="AJ66" s="40"/>
      <c r="AK66" s="13" t="s">
        <v>79</v>
      </c>
      <c r="AL66" s="13"/>
    </row>
    <row r="67" spans="1:38" ht="15.75" hidden="1" outlineLevel="1">
      <c r="A67" s="11">
        <v>13</v>
      </c>
      <c r="B67" s="97" t="s">
        <v>113</v>
      </c>
      <c r="C67" s="40"/>
      <c r="D67" s="13" t="s">
        <v>96</v>
      </c>
      <c r="E67" s="16">
        <f t="shared" si="20"/>
        <v>46</v>
      </c>
      <c r="F67" s="20">
        <f t="shared" si="21"/>
        <v>7</v>
      </c>
      <c r="G67" s="83"/>
      <c r="H67" s="83"/>
      <c r="I67" s="62">
        <v>5</v>
      </c>
      <c r="J67" s="62">
        <v>2</v>
      </c>
      <c r="K67" s="14">
        <v>16</v>
      </c>
      <c r="L67" s="14">
        <v>10</v>
      </c>
      <c r="M67" s="14">
        <v>20</v>
      </c>
      <c r="N67" s="14"/>
      <c r="O67" s="95"/>
      <c r="P67" s="40"/>
      <c r="Q67" s="61"/>
      <c r="R67" s="40"/>
      <c r="S67" s="40"/>
      <c r="T67" s="61"/>
      <c r="U67" s="40"/>
      <c r="V67" s="85"/>
      <c r="W67" s="85"/>
      <c r="X67" s="40"/>
      <c r="Y67" s="40"/>
      <c r="Z67" s="61"/>
      <c r="AA67" s="40"/>
      <c r="AB67" s="22"/>
      <c r="AC67" s="87"/>
      <c r="AD67" s="40"/>
      <c r="AE67" s="16">
        <v>46</v>
      </c>
      <c r="AF67" s="86" t="s">
        <v>48</v>
      </c>
      <c r="AG67" s="16">
        <v>7</v>
      </c>
      <c r="AH67" s="11"/>
      <c r="AI67" s="87"/>
      <c r="AJ67" s="40"/>
      <c r="AK67" s="13" t="s">
        <v>79</v>
      </c>
      <c r="AL67" s="13"/>
    </row>
    <row r="68" spans="1:38" ht="15.75" hidden="1" outlineLevel="1">
      <c r="A68" s="11">
        <v>14</v>
      </c>
      <c r="B68" s="97" t="s">
        <v>114</v>
      </c>
      <c r="C68" s="55"/>
      <c r="D68" s="13" t="s">
        <v>63</v>
      </c>
      <c r="E68" s="16">
        <f t="shared" ref="E68:E81" si="22">IF(SUM(K68:O68)=SUM(P68,S68,V68,Y68,AB68,AE68,AH68),SUM(K68:O68),"BŁĄD")</f>
        <v>42</v>
      </c>
      <c r="F68" s="20">
        <f t="shared" si="21"/>
        <v>4</v>
      </c>
      <c r="G68" s="83"/>
      <c r="H68" s="83"/>
      <c r="I68" s="62">
        <v>3.5</v>
      </c>
      <c r="J68" s="62">
        <v>2</v>
      </c>
      <c r="K68" s="14">
        <v>16</v>
      </c>
      <c r="L68" s="14">
        <v>6</v>
      </c>
      <c r="M68" s="14">
        <v>16</v>
      </c>
      <c r="N68" s="14">
        <v>2</v>
      </c>
      <c r="O68" s="16">
        <v>2</v>
      </c>
      <c r="P68" s="40"/>
      <c r="Q68" s="61"/>
      <c r="R68" s="40"/>
      <c r="S68" s="40"/>
      <c r="T68" s="61"/>
      <c r="U68" s="40"/>
      <c r="V68" s="40"/>
      <c r="W68" s="61"/>
      <c r="X68" s="40"/>
      <c r="Y68" s="40"/>
      <c r="Z68" s="61"/>
      <c r="AA68" s="40"/>
      <c r="AB68" s="22"/>
      <c r="AC68" s="87"/>
      <c r="AD68" s="40"/>
      <c r="AE68" s="11"/>
      <c r="AF68" s="11"/>
      <c r="AG68" s="40"/>
      <c r="AH68" s="16">
        <v>42</v>
      </c>
      <c r="AI68" s="90" t="s">
        <v>34</v>
      </c>
      <c r="AJ68" s="16">
        <v>4</v>
      </c>
      <c r="AK68" s="13" t="s">
        <v>79</v>
      </c>
      <c r="AL68" s="13"/>
    </row>
    <row r="69" spans="1:38" ht="33.75" customHeight="1" collapsed="1">
      <c r="A69" s="150" t="s">
        <v>115</v>
      </c>
      <c r="B69" s="150"/>
      <c r="C69" s="150"/>
      <c r="D69" s="67"/>
      <c r="E69" s="98">
        <f t="shared" ref="E69:P69" si="23">SUM(E70:E81)</f>
        <v>454</v>
      </c>
      <c r="F69" s="99">
        <f t="shared" si="23"/>
        <v>57</v>
      </c>
      <c r="G69" s="98">
        <f t="shared" si="23"/>
        <v>0</v>
      </c>
      <c r="H69" s="98">
        <f t="shared" si="23"/>
        <v>0</v>
      </c>
      <c r="I69" s="99">
        <f>SUM(I70:I81)</f>
        <v>45</v>
      </c>
      <c r="J69" s="98">
        <f t="shared" si="23"/>
        <v>21.5</v>
      </c>
      <c r="K69" s="98">
        <f t="shared" si="23"/>
        <v>126</v>
      </c>
      <c r="L69" s="98">
        <f t="shared" si="23"/>
        <v>90</v>
      </c>
      <c r="M69" s="98">
        <f t="shared" si="23"/>
        <v>144</v>
      </c>
      <c r="N69" s="98">
        <f t="shared" si="23"/>
        <v>70</v>
      </c>
      <c r="O69" s="98">
        <f t="shared" si="23"/>
        <v>24</v>
      </c>
      <c r="P69" s="148">
        <f t="shared" si="23"/>
        <v>0</v>
      </c>
      <c r="Q69" s="148"/>
      <c r="R69" s="99">
        <f>SUM(R70:R81)</f>
        <v>0</v>
      </c>
      <c r="S69" s="148">
        <f>SUM(S70:S81)</f>
        <v>0</v>
      </c>
      <c r="T69" s="148"/>
      <c r="U69" s="99">
        <f>SUM(U70:U81)</f>
        <v>0</v>
      </c>
      <c r="V69" s="148">
        <f>SUM(V70:V81)</f>
        <v>0</v>
      </c>
      <c r="W69" s="148"/>
      <c r="X69" s="99">
        <f>SUM(X70:X81)</f>
        <v>0</v>
      </c>
      <c r="Y69" s="148">
        <f>SUM(Y70:Y81)</f>
        <v>0</v>
      </c>
      <c r="Z69" s="148"/>
      <c r="AA69" s="99">
        <f>SUM(AA70:AA81)</f>
        <v>0</v>
      </c>
      <c r="AB69" s="148">
        <f>SUM(AB70:AB81)</f>
        <v>188</v>
      </c>
      <c r="AC69" s="148"/>
      <c r="AD69" s="99">
        <f>SUM(AD70:AD81)</f>
        <v>23</v>
      </c>
      <c r="AE69" s="148">
        <f>SUM(AE70:AE81)</f>
        <v>230</v>
      </c>
      <c r="AF69" s="148"/>
      <c r="AG69" s="99">
        <f>SUM(AG70:AG81)</f>
        <v>30</v>
      </c>
      <c r="AH69" s="148">
        <f>SUM(AH70:AH81)</f>
        <v>36</v>
      </c>
      <c r="AI69" s="148"/>
      <c r="AJ69" s="99">
        <f>SUM(AJ70:AJ81)</f>
        <v>4</v>
      </c>
      <c r="AK69" s="67"/>
      <c r="AL69" s="100"/>
    </row>
    <row r="70" spans="1:38" ht="30">
      <c r="A70" s="11">
        <v>1</v>
      </c>
      <c r="B70" s="101" t="s">
        <v>116</v>
      </c>
      <c r="C70" s="101"/>
      <c r="D70" s="13" t="s">
        <v>63</v>
      </c>
      <c r="E70" s="102">
        <f t="shared" si="22"/>
        <v>48</v>
      </c>
      <c r="F70" s="20">
        <f t="shared" ref="F70:F81" si="24">SUM(R70,U70,X70,AA70,AD70,AG70,AJ70)</f>
        <v>6</v>
      </c>
      <c r="G70" s="42"/>
      <c r="H70" s="42"/>
      <c r="I70" s="103">
        <v>5</v>
      </c>
      <c r="J70" s="103">
        <v>2</v>
      </c>
      <c r="K70" s="14">
        <v>10</v>
      </c>
      <c r="L70" s="14">
        <v>10</v>
      </c>
      <c r="M70" s="14">
        <v>14</v>
      </c>
      <c r="N70" s="14">
        <v>8</v>
      </c>
      <c r="O70" s="14">
        <v>6</v>
      </c>
      <c r="P70" s="40"/>
      <c r="Q70" s="104"/>
      <c r="R70" s="22"/>
      <c r="S70" s="40"/>
      <c r="T70" s="104"/>
      <c r="U70" s="22"/>
      <c r="V70" s="74"/>
      <c r="W70" s="105"/>
      <c r="X70" s="74"/>
      <c r="Y70" s="74"/>
      <c r="Z70" s="105"/>
      <c r="AA70" s="74"/>
      <c r="AB70" s="16">
        <v>48</v>
      </c>
      <c r="AC70" s="16" t="s">
        <v>48</v>
      </c>
      <c r="AD70" s="16">
        <v>6</v>
      </c>
      <c r="AE70" s="106"/>
      <c r="AF70" s="106"/>
      <c r="AG70" s="106"/>
      <c r="AH70" s="106"/>
      <c r="AI70" s="106"/>
      <c r="AJ70" s="106"/>
      <c r="AK70" s="24" t="s">
        <v>74</v>
      </c>
      <c r="AL70" s="13"/>
    </row>
    <row r="71" spans="1:38" ht="15.75">
      <c r="A71" s="11">
        <v>2</v>
      </c>
      <c r="B71" s="101" t="s">
        <v>117</v>
      </c>
      <c r="C71" s="101"/>
      <c r="D71" s="13" t="s">
        <v>43</v>
      </c>
      <c r="E71" s="102">
        <f t="shared" si="22"/>
        <v>38</v>
      </c>
      <c r="F71" s="20">
        <f t="shared" si="24"/>
        <v>4</v>
      </c>
      <c r="G71" s="42"/>
      <c r="H71" s="42"/>
      <c r="I71" s="103">
        <v>3</v>
      </c>
      <c r="J71" s="103">
        <v>2</v>
      </c>
      <c r="K71" s="14">
        <v>10</v>
      </c>
      <c r="L71" s="14">
        <v>6</v>
      </c>
      <c r="M71" s="14">
        <v>10</v>
      </c>
      <c r="N71" s="14">
        <v>12</v>
      </c>
      <c r="O71" s="14"/>
      <c r="P71" s="40"/>
      <c r="Q71" s="104"/>
      <c r="R71" s="22"/>
      <c r="S71" s="40"/>
      <c r="T71" s="104"/>
      <c r="U71" s="22"/>
      <c r="V71" s="74"/>
      <c r="W71" s="105"/>
      <c r="X71" s="74"/>
      <c r="Y71" s="74"/>
      <c r="Z71" s="105"/>
      <c r="AA71" s="74"/>
      <c r="AB71" s="16">
        <v>38</v>
      </c>
      <c r="AC71" s="16" t="s">
        <v>34</v>
      </c>
      <c r="AD71" s="16">
        <v>4</v>
      </c>
      <c r="AE71" s="106"/>
      <c r="AF71" s="106"/>
      <c r="AG71" s="106"/>
      <c r="AH71" s="106"/>
      <c r="AI71" s="106"/>
      <c r="AJ71" s="106"/>
      <c r="AK71" s="24" t="s">
        <v>74</v>
      </c>
      <c r="AL71" s="13"/>
    </row>
    <row r="72" spans="1:38" ht="19.5" customHeight="1">
      <c r="A72" s="11">
        <v>3</v>
      </c>
      <c r="B72" s="153" t="s">
        <v>118</v>
      </c>
      <c r="C72" s="204"/>
      <c r="D72" s="13" t="s">
        <v>63</v>
      </c>
      <c r="E72" s="102">
        <f t="shared" si="22"/>
        <v>36</v>
      </c>
      <c r="F72" s="20">
        <f t="shared" si="24"/>
        <v>4</v>
      </c>
      <c r="G72" s="42"/>
      <c r="H72" s="42"/>
      <c r="I72" s="103">
        <v>4</v>
      </c>
      <c r="J72" s="103">
        <v>1.5</v>
      </c>
      <c r="K72" s="14">
        <v>12</v>
      </c>
      <c r="L72" s="14"/>
      <c r="M72" s="14">
        <v>18</v>
      </c>
      <c r="N72" s="14">
        <v>6</v>
      </c>
      <c r="O72" s="14"/>
      <c r="P72" s="40"/>
      <c r="Q72" s="104"/>
      <c r="R72" s="22"/>
      <c r="S72" s="40"/>
      <c r="T72" s="104"/>
      <c r="U72" s="22"/>
      <c r="V72" s="74"/>
      <c r="W72" s="105"/>
      <c r="X72" s="74"/>
      <c r="Y72" s="74"/>
      <c r="Z72" s="105"/>
      <c r="AA72" s="74"/>
      <c r="AB72" s="16">
        <v>36</v>
      </c>
      <c r="AC72" s="16" t="s">
        <v>34</v>
      </c>
      <c r="AD72" s="16">
        <v>4</v>
      </c>
      <c r="AE72" s="16"/>
      <c r="AF72" s="107"/>
      <c r="AG72" s="106"/>
      <c r="AH72" s="106"/>
      <c r="AI72" s="106"/>
      <c r="AJ72" s="106"/>
      <c r="AK72" s="24" t="s">
        <v>74</v>
      </c>
      <c r="AL72" s="13"/>
    </row>
    <row r="73" spans="1:38" ht="15.75">
      <c r="A73" s="11">
        <v>4</v>
      </c>
      <c r="B73" s="92" t="s">
        <v>108</v>
      </c>
      <c r="C73" s="92"/>
      <c r="D73" s="13" t="s">
        <v>63</v>
      </c>
      <c r="E73" s="102">
        <f t="shared" si="22"/>
        <v>30</v>
      </c>
      <c r="F73" s="20">
        <f t="shared" si="24"/>
        <v>4</v>
      </c>
      <c r="G73" s="83"/>
      <c r="H73" s="83"/>
      <c r="I73" s="103">
        <v>3</v>
      </c>
      <c r="J73" s="103">
        <v>1.5</v>
      </c>
      <c r="K73" s="14">
        <v>16</v>
      </c>
      <c r="L73" s="14">
        <v>6</v>
      </c>
      <c r="M73" s="14">
        <v>8</v>
      </c>
      <c r="N73" s="14"/>
      <c r="O73" s="14"/>
      <c r="P73" s="40"/>
      <c r="Q73" s="61"/>
      <c r="R73" s="40"/>
      <c r="S73" s="40"/>
      <c r="T73" s="61"/>
      <c r="U73" s="40"/>
      <c r="V73" s="85"/>
      <c r="W73" s="85"/>
      <c r="X73" s="40"/>
      <c r="Y73" s="40"/>
      <c r="Z73" s="61"/>
      <c r="AA73" s="40"/>
      <c r="AB73" s="16">
        <v>30</v>
      </c>
      <c r="AC73" s="16" t="s">
        <v>34</v>
      </c>
      <c r="AD73" s="16">
        <v>4</v>
      </c>
      <c r="AE73" s="108"/>
      <c r="AF73" s="108"/>
      <c r="AG73" s="106"/>
      <c r="AH73" s="106"/>
      <c r="AI73" s="106"/>
      <c r="AJ73" s="106"/>
      <c r="AK73" s="24" t="s">
        <v>79</v>
      </c>
      <c r="AL73" s="13"/>
    </row>
    <row r="74" spans="1:38" ht="15.75">
      <c r="A74" s="11">
        <v>5</v>
      </c>
      <c r="B74" s="75" t="s">
        <v>119</v>
      </c>
      <c r="C74" s="109"/>
      <c r="D74" s="13" t="s">
        <v>63</v>
      </c>
      <c r="E74" s="102">
        <f t="shared" si="22"/>
        <v>36</v>
      </c>
      <c r="F74" s="20">
        <f t="shared" si="24"/>
        <v>5</v>
      </c>
      <c r="G74" s="83"/>
      <c r="H74" s="83"/>
      <c r="I74" s="103">
        <v>4</v>
      </c>
      <c r="J74" s="103">
        <v>1.5</v>
      </c>
      <c r="K74" s="14">
        <v>14</v>
      </c>
      <c r="L74" s="14">
        <v>6</v>
      </c>
      <c r="M74" s="14">
        <v>16</v>
      </c>
      <c r="N74" s="14"/>
      <c r="O74" s="14"/>
      <c r="P74" s="40"/>
      <c r="Q74" s="61"/>
      <c r="R74" s="40"/>
      <c r="S74" s="40"/>
      <c r="T74" s="61"/>
      <c r="U74" s="40"/>
      <c r="V74" s="85"/>
      <c r="W74" s="85"/>
      <c r="X74" s="40"/>
      <c r="Y74" s="40"/>
      <c r="Z74" s="61"/>
      <c r="AA74" s="40"/>
      <c r="AB74" s="16">
        <v>36</v>
      </c>
      <c r="AC74" s="16" t="s">
        <v>48</v>
      </c>
      <c r="AD74" s="16">
        <v>5</v>
      </c>
      <c r="AE74" s="108"/>
      <c r="AF74" s="108"/>
      <c r="AG74" s="108"/>
      <c r="AH74" s="106"/>
      <c r="AI74" s="106"/>
      <c r="AJ74" s="106"/>
      <c r="AK74" s="24" t="s">
        <v>74</v>
      </c>
      <c r="AL74" s="13"/>
    </row>
    <row r="75" spans="1:38" ht="15.75">
      <c r="A75" s="11">
        <v>6</v>
      </c>
      <c r="B75" s="75" t="s">
        <v>120</v>
      </c>
      <c r="C75" s="110"/>
      <c r="D75" s="13" t="s">
        <v>63</v>
      </c>
      <c r="E75" s="102">
        <f t="shared" si="22"/>
        <v>30</v>
      </c>
      <c r="F75" s="20">
        <f t="shared" si="24"/>
        <v>3</v>
      </c>
      <c r="G75" s="83"/>
      <c r="H75" s="83"/>
      <c r="I75" s="103">
        <v>2</v>
      </c>
      <c r="J75" s="103">
        <v>1.5</v>
      </c>
      <c r="K75" s="14">
        <v>14</v>
      </c>
      <c r="L75" s="14">
        <v>6</v>
      </c>
      <c r="M75" s="14"/>
      <c r="N75" s="14">
        <v>6</v>
      </c>
      <c r="O75" s="14">
        <v>4</v>
      </c>
      <c r="P75" s="40"/>
      <c r="Q75" s="61"/>
      <c r="R75" s="40"/>
      <c r="S75" s="40"/>
      <c r="T75" s="61"/>
      <c r="U75" s="40"/>
      <c r="V75" s="85"/>
      <c r="W75" s="85"/>
      <c r="X75" s="40"/>
      <c r="Y75" s="40"/>
      <c r="Z75" s="61"/>
      <c r="AA75" s="40"/>
      <c r="AB75" s="16"/>
      <c r="AC75" s="107"/>
      <c r="AD75" s="93"/>
      <c r="AE75" s="16">
        <v>30</v>
      </c>
      <c r="AF75" s="16" t="s">
        <v>34</v>
      </c>
      <c r="AG75" s="16">
        <v>3</v>
      </c>
      <c r="AH75" s="93"/>
      <c r="AI75" s="93"/>
      <c r="AJ75" s="93"/>
      <c r="AK75" s="24" t="s">
        <v>74</v>
      </c>
      <c r="AL75" s="13"/>
    </row>
    <row r="76" spans="1:38" ht="15.75">
      <c r="A76" s="11">
        <v>7</v>
      </c>
      <c r="B76" s="75" t="s">
        <v>121</v>
      </c>
      <c r="C76" s="109"/>
      <c r="D76" s="13" t="s">
        <v>63</v>
      </c>
      <c r="E76" s="102">
        <f t="shared" si="22"/>
        <v>36</v>
      </c>
      <c r="F76" s="20">
        <f t="shared" si="24"/>
        <v>5</v>
      </c>
      <c r="G76" s="83"/>
      <c r="H76" s="83"/>
      <c r="I76" s="103">
        <v>4</v>
      </c>
      <c r="J76" s="103">
        <v>1.5</v>
      </c>
      <c r="K76" s="14">
        <v>8</v>
      </c>
      <c r="L76" s="14">
        <v>6</v>
      </c>
      <c r="M76" s="14">
        <v>22</v>
      </c>
      <c r="N76" s="14"/>
      <c r="O76" s="14"/>
      <c r="P76" s="40"/>
      <c r="Q76" s="61"/>
      <c r="R76" s="40"/>
      <c r="S76" s="40"/>
      <c r="T76" s="61"/>
      <c r="U76" s="40"/>
      <c r="V76" s="85"/>
      <c r="W76" s="85"/>
      <c r="X76" s="40"/>
      <c r="Y76" s="40"/>
      <c r="Z76" s="61"/>
      <c r="AA76" s="40"/>
      <c r="AB76" s="16"/>
      <c r="AC76" s="107"/>
      <c r="AD76" s="106"/>
      <c r="AE76" s="16">
        <v>36</v>
      </c>
      <c r="AF76" s="16" t="s">
        <v>34</v>
      </c>
      <c r="AG76" s="16">
        <v>5</v>
      </c>
      <c r="AH76" s="106"/>
      <c r="AI76" s="106"/>
      <c r="AJ76" s="106"/>
      <c r="AK76" s="24" t="s">
        <v>122</v>
      </c>
      <c r="AL76" s="13"/>
    </row>
    <row r="77" spans="1:38" ht="15.75">
      <c r="A77" s="11">
        <v>8</v>
      </c>
      <c r="B77" s="75" t="s">
        <v>123</v>
      </c>
      <c r="C77" s="109"/>
      <c r="D77" s="13" t="s">
        <v>63</v>
      </c>
      <c r="E77" s="102">
        <f t="shared" si="22"/>
        <v>48</v>
      </c>
      <c r="F77" s="20">
        <f t="shared" si="24"/>
        <v>6</v>
      </c>
      <c r="G77" s="83"/>
      <c r="H77" s="83"/>
      <c r="I77" s="103">
        <v>5</v>
      </c>
      <c r="J77" s="103">
        <v>2</v>
      </c>
      <c r="K77" s="14">
        <v>8</v>
      </c>
      <c r="L77" s="14">
        <v>4</v>
      </c>
      <c r="M77" s="14">
        <v>32</v>
      </c>
      <c r="N77" s="14">
        <v>4</v>
      </c>
      <c r="O77" s="14"/>
      <c r="P77" s="40"/>
      <c r="Q77" s="61"/>
      <c r="R77" s="40"/>
      <c r="S77" s="40"/>
      <c r="T77" s="61"/>
      <c r="U77" s="40"/>
      <c r="V77" s="85"/>
      <c r="W77" s="85"/>
      <c r="X77" s="40"/>
      <c r="Y77" s="40"/>
      <c r="Z77" s="61"/>
      <c r="AA77" s="40"/>
      <c r="AB77" s="16"/>
      <c r="AC77" s="111"/>
      <c r="AD77" s="106"/>
      <c r="AE77" s="16">
        <v>48</v>
      </c>
      <c r="AF77" s="16" t="s">
        <v>48</v>
      </c>
      <c r="AG77" s="16">
        <v>6</v>
      </c>
      <c r="AH77" s="106"/>
      <c r="AI77" s="106"/>
      <c r="AJ77" s="106"/>
      <c r="AK77" s="24" t="s">
        <v>74</v>
      </c>
      <c r="AL77" s="13"/>
    </row>
    <row r="78" spans="1:38" ht="15.75">
      <c r="A78" s="11">
        <v>9</v>
      </c>
      <c r="B78" s="75" t="s">
        <v>124</v>
      </c>
      <c r="C78" s="109"/>
      <c r="D78" s="13" t="s">
        <v>63</v>
      </c>
      <c r="E78" s="102">
        <f>IF(SUM(K78:O78)=SUM(P78,S78,V78,Y78,AB78,AE78,AH78),SUM(K78:O78),"BŁĄD")</f>
        <v>54</v>
      </c>
      <c r="F78" s="20">
        <f t="shared" si="24"/>
        <v>7</v>
      </c>
      <c r="G78" s="83"/>
      <c r="H78" s="83"/>
      <c r="I78" s="103">
        <v>6</v>
      </c>
      <c r="J78" s="103">
        <v>2.5</v>
      </c>
      <c r="K78" s="14">
        <v>8</v>
      </c>
      <c r="L78" s="14">
        <v>26</v>
      </c>
      <c r="M78" s="14"/>
      <c r="N78" s="14">
        <v>20</v>
      </c>
      <c r="O78" s="14"/>
      <c r="P78" s="40"/>
      <c r="Q78" s="61"/>
      <c r="R78" s="40"/>
      <c r="S78" s="40"/>
      <c r="T78" s="61"/>
      <c r="U78" s="40"/>
      <c r="V78" s="85"/>
      <c r="W78" s="85"/>
      <c r="X78" s="40"/>
      <c r="Y78" s="40"/>
      <c r="Z78" s="61"/>
      <c r="AA78" s="40"/>
      <c r="AB78" s="16"/>
      <c r="AC78" s="111"/>
      <c r="AD78" s="106"/>
      <c r="AE78" s="16">
        <v>54</v>
      </c>
      <c r="AF78" s="16" t="s">
        <v>48</v>
      </c>
      <c r="AG78" s="16">
        <v>7</v>
      </c>
      <c r="AH78" s="106"/>
      <c r="AI78" s="106"/>
      <c r="AJ78" s="106"/>
      <c r="AK78" s="24" t="s">
        <v>74</v>
      </c>
      <c r="AL78" s="13"/>
    </row>
    <row r="79" spans="1:38" ht="15.75">
      <c r="A79" s="11">
        <v>10</v>
      </c>
      <c r="B79" s="75" t="s">
        <v>125</v>
      </c>
      <c r="C79" s="109"/>
      <c r="D79" s="13" t="s">
        <v>63</v>
      </c>
      <c r="E79" s="102">
        <f t="shared" si="22"/>
        <v>36</v>
      </c>
      <c r="F79" s="20">
        <f t="shared" si="24"/>
        <v>5</v>
      </c>
      <c r="G79" s="83"/>
      <c r="H79" s="83"/>
      <c r="I79" s="103">
        <v>4</v>
      </c>
      <c r="J79" s="103">
        <v>2</v>
      </c>
      <c r="K79" s="14">
        <v>10</v>
      </c>
      <c r="L79" s="14">
        <v>4</v>
      </c>
      <c r="M79" s="14">
        <v>14</v>
      </c>
      <c r="N79" s="14">
        <v>8</v>
      </c>
      <c r="O79" s="14"/>
      <c r="P79" s="40"/>
      <c r="Q79" s="61"/>
      <c r="R79" s="40"/>
      <c r="S79" s="40"/>
      <c r="T79" s="61"/>
      <c r="U79" s="40"/>
      <c r="V79" s="40"/>
      <c r="W79" s="61"/>
      <c r="X79" s="40"/>
      <c r="Y79" s="40"/>
      <c r="Z79" s="61"/>
      <c r="AA79" s="40"/>
      <c r="AB79" s="16"/>
      <c r="AC79" s="111"/>
      <c r="AD79" s="106"/>
      <c r="AE79" s="16">
        <v>36</v>
      </c>
      <c r="AF79" s="16" t="s">
        <v>48</v>
      </c>
      <c r="AG79" s="16">
        <v>5</v>
      </c>
      <c r="AH79" s="108"/>
      <c r="AI79" s="108"/>
      <c r="AJ79" s="108"/>
      <c r="AK79" s="24" t="s">
        <v>74</v>
      </c>
      <c r="AL79" s="13"/>
    </row>
    <row r="80" spans="1:38" ht="15.75">
      <c r="A80" s="11">
        <v>11</v>
      </c>
      <c r="B80" s="75" t="s">
        <v>126</v>
      </c>
      <c r="C80" s="109"/>
      <c r="D80" s="13" t="s">
        <v>63</v>
      </c>
      <c r="E80" s="102">
        <f t="shared" si="22"/>
        <v>26</v>
      </c>
      <c r="F80" s="20">
        <f t="shared" si="24"/>
        <v>4</v>
      </c>
      <c r="G80" s="83"/>
      <c r="H80" s="83"/>
      <c r="I80" s="103">
        <v>3</v>
      </c>
      <c r="J80" s="103">
        <v>2</v>
      </c>
      <c r="K80" s="14">
        <v>6</v>
      </c>
      <c r="L80" s="14">
        <v>4</v>
      </c>
      <c r="M80" s="14">
        <v>10</v>
      </c>
      <c r="N80" s="14">
        <v>6</v>
      </c>
      <c r="O80" s="14"/>
      <c r="P80" s="40"/>
      <c r="Q80" s="61"/>
      <c r="R80" s="40"/>
      <c r="S80" s="40"/>
      <c r="T80" s="61"/>
      <c r="U80" s="40"/>
      <c r="V80" s="40"/>
      <c r="W80" s="61"/>
      <c r="X80" s="40"/>
      <c r="Y80" s="40"/>
      <c r="Z80" s="61"/>
      <c r="AA80" s="40"/>
      <c r="AB80" s="16"/>
      <c r="AC80" s="111"/>
      <c r="AD80" s="106"/>
      <c r="AE80" s="16">
        <v>26</v>
      </c>
      <c r="AF80" s="16" t="s">
        <v>34</v>
      </c>
      <c r="AG80" s="16">
        <v>4</v>
      </c>
      <c r="AH80" s="108"/>
      <c r="AI80" s="108"/>
      <c r="AJ80" s="108"/>
      <c r="AK80" s="24" t="s">
        <v>74</v>
      </c>
      <c r="AL80" s="13"/>
    </row>
    <row r="81" spans="1:38" ht="15.75">
      <c r="A81" s="11">
        <v>12</v>
      </c>
      <c r="B81" s="89" t="s">
        <v>127</v>
      </c>
      <c r="C81" s="112"/>
      <c r="D81" s="13" t="s">
        <v>63</v>
      </c>
      <c r="E81" s="102">
        <f t="shared" si="22"/>
        <v>36</v>
      </c>
      <c r="F81" s="20">
        <f t="shared" si="24"/>
        <v>4</v>
      </c>
      <c r="G81" s="83"/>
      <c r="H81" s="83"/>
      <c r="I81" s="103">
        <v>2</v>
      </c>
      <c r="J81" s="103">
        <v>1.5</v>
      </c>
      <c r="K81" s="14">
        <v>10</v>
      </c>
      <c r="L81" s="14">
        <v>12</v>
      </c>
      <c r="M81" s="14"/>
      <c r="N81" s="14"/>
      <c r="O81" s="14">
        <v>14</v>
      </c>
      <c r="P81" s="40"/>
      <c r="Q81" s="61"/>
      <c r="R81" s="40"/>
      <c r="S81" s="40"/>
      <c r="T81" s="61"/>
      <c r="U81" s="40"/>
      <c r="V81" s="40"/>
      <c r="W81" s="61"/>
      <c r="X81" s="40"/>
      <c r="Y81" s="40"/>
      <c r="Z81" s="61"/>
      <c r="AA81" s="40"/>
      <c r="AB81" s="106"/>
      <c r="AC81" s="106"/>
      <c r="AD81" s="106"/>
      <c r="AE81" s="106"/>
      <c r="AF81" s="106"/>
      <c r="AG81" s="106"/>
      <c r="AH81" s="16">
        <v>36</v>
      </c>
      <c r="AI81" s="24" t="s">
        <v>34</v>
      </c>
      <c r="AJ81" s="16">
        <v>4</v>
      </c>
      <c r="AK81" s="24" t="s">
        <v>74</v>
      </c>
      <c r="AL81" s="13"/>
    </row>
    <row r="82" spans="1:38" ht="26.25" customHeight="1">
      <c r="A82" s="155" t="s">
        <v>128</v>
      </c>
      <c r="B82" s="155"/>
      <c r="C82" s="155"/>
      <c r="D82" s="113">
        <f>SUM(D83:D84)</f>
        <v>0</v>
      </c>
      <c r="E82" s="114">
        <f>SUM(E83:E84)</f>
        <v>16</v>
      </c>
      <c r="F82" s="57">
        <f>SUM(F83:F84)</f>
        <v>22</v>
      </c>
      <c r="G82" s="57">
        <f>SUM(G83:G84)</f>
        <v>0</v>
      </c>
      <c r="H82" s="57"/>
      <c r="I82" s="57">
        <f>SUM(I83:I84)</f>
        <v>4</v>
      </c>
      <c r="J82" s="57">
        <f>SUM(J83:J84)</f>
        <v>4.5</v>
      </c>
      <c r="K82" s="64">
        <f t="shared" ref="K82:P82" si="25">SUM(K83)</f>
        <v>0</v>
      </c>
      <c r="L82" s="64">
        <f t="shared" si="25"/>
        <v>0</v>
      </c>
      <c r="M82" s="64">
        <f t="shared" si="25"/>
        <v>0</v>
      </c>
      <c r="N82" s="64">
        <f t="shared" si="25"/>
        <v>0</v>
      </c>
      <c r="O82" s="64">
        <f>SUM(O83:O84)</f>
        <v>16</v>
      </c>
      <c r="P82" s="166">
        <f t="shared" si="25"/>
        <v>0</v>
      </c>
      <c r="Q82" s="166"/>
      <c r="R82" s="58">
        <f>SUM(R83:R84)</f>
        <v>0</v>
      </c>
      <c r="S82" s="166">
        <f>SUM(S83)</f>
        <v>0</v>
      </c>
      <c r="T82" s="166"/>
      <c r="U82" s="58">
        <f>SUM(U83:U84)</f>
        <v>0</v>
      </c>
      <c r="V82" s="166">
        <f>SUM(V83)</f>
        <v>0</v>
      </c>
      <c r="W82" s="166"/>
      <c r="X82" s="58">
        <f>SUM(X83:X84)</f>
        <v>0</v>
      </c>
      <c r="Y82" s="166">
        <f>SUM(Y83)</f>
        <v>0</v>
      </c>
      <c r="Z82" s="166"/>
      <c r="AA82" s="58">
        <f>SUM(AA83:AA84)</f>
        <v>0</v>
      </c>
      <c r="AB82" s="166">
        <f>SUM(AB83)</f>
        <v>0</v>
      </c>
      <c r="AC82" s="166"/>
      <c r="AD82" s="58">
        <f>SUM(AD83:AD84)</f>
        <v>0</v>
      </c>
      <c r="AE82" s="166">
        <f>SUM(AE83)</f>
        <v>4</v>
      </c>
      <c r="AF82" s="166"/>
      <c r="AG82" s="58">
        <f>SUM(AG83:AG84)</f>
        <v>0</v>
      </c>
      <c r="AH82" s="166">
        <f>SUM(AH83:AH84)</f>
        <v>12</v>
      </c>
      <c r="AI82" s="166"/>
      <c r="AJ82" s="58">
        <f>SUM(AJ83:AJ84)</f>
        <v>22</v>
      </c>
      <c r="AK82" s="58"/>
      <c r="AL82" s="115"/>
    </row>
    <row r="83" spans="1:38" ht="19.5" customHeight="1">
      <c r="A83" s="11">
        <v>1</v>
      </c>
      <c r="B83" s="54" t="s">
        <v>129</v>
      </c>
      <c r="C83" s="55"/>
      <c r="D83" s="13" t="s">
        <v>63</v>
      </c>
      <c r="E83" s="102">
        <f t="shared" ref="E83" si="26">IF(SUM(K83:O83)=SUM(P83,S83,V83,Y83,AB83,AE83,AH83),SUM(K83:O83),"BŁĄD")</f>
        <v>16</v>
      </c>
      <c r="F83" s="20">
        <f t="shared" ref="F83:F86" si="27">SUM(R83,U83,X83,AA83,AD83,AG83,AJ83)</f>
        <v>2</v>
      </c>
      <c r="G83" s="116"/>
      <c r="H83" s="116"/>
      <c r="I83" s="12"/>
      <c r="J83" s="12">
        <v>1.5</v>
      </c>
      <c r="K83" s="40"/>
      <c r="L83" s="40"/>
      <c r="M83" s="40"/>
      <c r="N83" s="40"/>
      <c r="O83" s="13">
        <v>16</v>
      </c>
      <c r="P83" s="40"/>
      <c r="Q83" s="61"/>
      <c r="R83" s="40"/>
      <c r="S83" s="40"/>
      <c r="T83" s="61"/>
      <c r="U83" s="40"/>
      <c r="V83" s="40"/>
      <c r="W83" s="61"/>
      <c r="X83" s="40"/>
      <c r="Y83" s="40"/>
      <c r="Z83" s="61"/>
      <c r="AA83" s="40"/>
      <c r="AB83" s="40"/>
      <c r="AC83" s="61"/>
      <c r="AD83" s="40"/>
      <c r="AE83" s="13">
        <v>4</v>
      </c>
      <c r="AF83" s="39" t="s">
        <v>130</v>
      </c>
      <c r="AG83" s="13"/>
      <c r="AH83" s="13">
        <v>12</v>
      </c>
      <c r="AI83" s="39" t="s">
        <v>34</v>
      </c>
      <c r="AJ83" s="13">
        <v>2</v>
      </c>
      <c r="AK83" s="13" t="s">
        <v>72</v>
      </c>
      <c r="AL83" s="13"/>
    </row>
    <row r="84" spans="1:38" ht="15.75">
      <c r="A84" s="11">
        <v>2</v>
      </c>
      <c r="B84" s="54" t="s">
        <v>131</v>
      </c>
      <c r="C84" s="55"/>
      <c r="D84" s="13" t="s">
        <v>63</v>
      </c>
      <c r="E84" s="36">
        <f t="shared" ref="E84" si="28">IF(SUM(K84:O84)=SUM(P84,S84,V84,Y84,AB84,AE84,AH84),SUM(K84:O84),"BŁĄD")</f>
        <v>0</v>
      </c>
      <c r="F84" s="20">
        <f t="shared" si="27"/>
        <v>20</v>
      </c>
      <c r="G84" s="116"/>
      <c r="H84" s="116"/>
      <c r="I84" s="12">
        <v>4</v>
      </c>
      <c r="J84" s="12">
        <v>3</v>
      </c>
      <c r="K84" s="40"/>
      <c r="L84" s="40"/>
      <c r="M84" s="40"/>
      <c r="N84" s="40"/>
      <c r="O84" s="22"/>
      <c r="P84" s="40"/>
      <c r="Q84" s="61"/>
      <c r="R84" s="40"/>
      <c r="S84" s="40"/>
      <c r="T84" s="61"/>
      <c r="U84" s="40"/>
      <c r="V84" s="40"/>
      <c r="W84" s="61"/>
      <c r="X84" s="40"/>
      <c r="Y84" s="40"/>
      <c r="Z84" s="61"/>
      <c r="AA84" s="40"/>
      <c r="AB84" s="40"/>
      <c r="AC84" s="61"/>
      <c r="AD84" s="40"/>
      <c r="AE84" s="13"/>
      <c r="AF84" s="39"/>
      <c r="AG84" s="13"/>
      <c r="AH84" s="13"/>
      <c r="AI84" s="39" t="s">
        <v>130</v>
      </c>
      <c r="AJ84" s="13">
        <v>20</v>
      </c>
      <c r="AK84" s="13" t="s">
        <v>72</v>
      </c>
      <c r="AL84" s="13"/>
    </row>
    <row r="85" spans="1:38" customFormat="1" ht="24.75" customHeight="1">
      <c r="A85" s="164" t="s">
        <v>132</v>
      </c>
      <c r="B85" s="164"/>
      <c r="C85" s="164"/>
      <c r="D85" s="117"/>
      <c r="E85" s="117"/>
      <c r="F85" s="118">
        <f>F86</f>
        <v>4</v>
      </c>
      <c r="G85" s="118"/>
      <c r="H85" s="118"/>
      <c r="I85" s="118"/>
      <c r="J85" s="57">
        <f>J86</f>
        <v>2</v>
      </c>
      <c r="K85" s="186" t="s">
        <v>133</v>
      </c>
      <c r="L85" s="186"/>
      <c r="M85" s="186"/>
      <c r="N85" s="186"/>
      <c r="O85" s="186"/>
      <c r="P85" s="166">
        <f t="shared" ref="P85:AD85" si="29">SUM(P86:P86)</f>
        <v>0</v>
      </c>
      <c r="Q85" s="166">
        <f t="shared" si="29"/>
        <v>0</v>
      </c>
      <c r="R85" s="58">
        <f t="shared" si="29"/>
        <v>0</v>
      </c>
      <c r="S85" s="166">
        <f t="shared" si="29"/>
        <v>0</v>
      </c>
      <c r="T85" s="166">
        <f t="shared" si="29"/>
        <v>0</v>
      </c>
      <c r="U85" s="58">
        <f t="shared" si="29"/>
        <v>0</v>
      </c>
      <c r="V85" s="166">
        <f t="shared" si="29"/>
        <v>0</v>
      </c>
      <c r="W85" s="166">
        <f t="shared" si="29"/>
        <v>0</v>
      </c>
      <c r="X85" s="58">
        <f t="shared" si="29"/>
        <v>0</v>
      </c>
      <c r="Y85" s="166">
        <f t="shared" si="29"/>
        <v>0</v>
      </c>
      <c r="Z85" s="166">
        <f t="shared" si="29"/>
        <v>0</v>
      </c>
      <c r="AA85" s="58">
        <f t="shared" si="29"/>
        <v>0</v>
      </c>
      <c r="AB85" s="166">
        <f t="shared" si="29"/>
        <v>0</v>
      </c>
      <c r="AC85" s="166">
        <f t="shared" si="29"/>
        <v>0</v>
      </c>
      <c r="AD85" s="58">
        <f t="shared" si="29"/>
        <v>0</v>
      </c>
      <c r="AE85" s="166"/>
      <c r="AF85" s="166"/>
      <c r="AG85" s="58"/>
      <c r="AH85" s="166">
        <f>SUM(AH86)</f>
        <v>0</v>
      </c>
      <c r="AI85" s="166">
        <f>SUM(AI86:AI86)</f>
        <v>0</v>
      </c>
      <c r="AJ85" s="58">
        <f>SUM(AJ86:AJ86)</f>
        <v>4</v>
      </c>
      <c r="AK85" s="58"/>
      <c r="AL85" s="119"/>
    </row>
    <row r="86" spans="1:38" customFormat="1" ht="19.5" customHeight="1">
      <c r="A86" s="13">
        <v>1</v>
      </c>
      <c r="B86" s="43" t="s">
        <v>134</v>
      </c>
      <c r="C86" s="120"/>
      <c r="D86" s="13" t="s">
        <v>63</v>
      </c>
      <c r="E86" s="22"/>
      <c r="F86" s="20">
        <f t="shared" si="27"/>
        <v>4</v>
      </c>
      <c r="G86" s="116"/>
      <c r="H86" s="116"/>
      <c r="I86" s="116"/>
      <c r="J86" s="12">
        <v>2</v>
      </c>
      <c r="K86" s="185" t="s">
        <v>135</v>
      </c>
      <c r="L86" s="185"/>
      <c r="M86" s="185"/>
      <c r="N86" s="185"/>
      <c r="O86" s="185"/>
      <c r="P86" s="121"/>
      <c r="Q86" s="122"/>
      <c r="R86" s="121"/>
      <c r="S86" s="121"/>
      <c r="T86" s="122"/>
      <c r="U86" s="121"/>
      <c r="V86" s="121"/>
      <c r="W86" s="122"/>
      <c r="X86" s="121"/>
      <c r="Y86" s="121"/>
      <c r="Z86" s="122"/>
      <c r="AA86" s="121"/>
      <c r="AB86" s="121"/>
      <c r="AC86" s="122"/>
      <c r="AD86" s="121"/>
      <c r="AE86" s="121"/>
      <c r="AF86" s="122"/>
      <c r="AG86" s="22"/>
      <c r="AH86" s="121"/>
      <c r="AI86" s="39" t="s">
        <v>34</v>
      </c>
      <c r="AJ86" s="123">
        <v>4</v>
      </c>
      <c r="AK86" s="124"/>
      <c r="AL86" s="13"/>
    </row>
    <row r="87" spans="1:38" s="4" customFormat="1" ht="27" customHeight="1">
      <c r="A87" s="188" t="s">
        <v>136</v>
      </c>
      <c r="B87" s="188"/>
      <c r="C87" s="125"/>
      <c r="D87" s="126">
        <f>SUM(D83,D54,D40,D23,D9)</f>
        <v>0</v>
      </c>
      <c r="E87" s="127">
        <f>E9+E23+E41+E55+E82</f>
        <v>1486</v>
      </c>
      <c r="F87" s="128">
        <f>F9+F23+F41+F55+F82+F86</f>
        <v>210</v>
      </c>
      <c r="G87" s="128"/>
      <c r="H87" s="128"/>
      <c r="I87" s="128">
        <f>I9+I23+I41+I55+I82+I86</f>
        <v>106</v>
      </c>
      <c r="J87" s="128">
        <f>J9+J23+J41+J55+J82+J86</f>
        <v>75.5</v>
      </c>
      <c r="K87" s="129">
        <f>K9+K23+K41+K55+K82</f>
        <v>560</v>
      </c>
      <c r="L87" s="129">
        <f>L9+L23+L41+L55+L82</f>
        <v>526</v>
      </c>
      <c r="M87" s="129">
        <f>M9+M23+M41+M55+M82</f>
        <v>352</v>
      </c>
      <c r="N87" s="129">
        <f>N9+N23+N41+N55+N82</f>
        <v>30</v>
      </c>
      <c r="O87" s="129">
        <f>O9+O23+O40+O55+O82</f>
        <v>18</v>
      </c>
      <c r="P87" s="171">
        <f>P9+P23+P40+P55+P82</f>
        <v>230</v>
      </c>
      <c r="Q87" s="171"/>
      <c r="R87" s="128">
        <f>R9+R23+R40+R55+R82+R85</f>
        <v>30</v>
      </c>
      <c r="S87" s="171">
        <f>S9+S23+S41+S55+S82</f>
        <v>226</v>
      </c>
      <c r="T87" s="171"/>
      <c r="U87" s="128">
        <f>U9+U23+U40+U55+U82+U85</f>
        <v>30</v>
      </c>
      <c r="V87" s="171">
        <f>V9+V23+V41+V55+V82</f>
        <v>286</v>
      </c>
      <c r="W87" s="171"/>
      <c r="X87" s="128">
        <f>X9+X23+X41+X55+X82+X85</f>
        <v>30</v>
      </c>
      <c r="Y87" s="171">
        <f>Y9+Y23+Y41+Y55+Y82</f>
        <v>256</v>
      </c>
      <c r="Z87" s="171"/>
      <c r="AA87" s="128">
        <f>AA9+AA23+AA41+AA55+AA82+AA85</f>
        <v>30</v>
      </c>
      <c r="AB87" s="171">
        <f>AB9+AB23+AB41+AB55+AB82</f>
        <v>236</v>
      </c>
      <c r="AC87" s="171"/>
      <c r="AD87" s="128">
        <f>AD9+AD23+AD41+AD55+AD82+AD85</f>
        <v>30</v>
      </c>
      <c r="AE87" s="171">
        <f>AE9+AE23+AE40+AE55+AE82</f>
        <v>198</v>
      </c>
      <c r="AF87" s="171"/>
      <c r="AG87" s="128">
        <f>AG9+AG23+AG40+AG55+AG82+AG85</f>
        <v>30</v>
      </c>
      <c r="AH87" s="171">
        <f>AH9+AH23+AH40+AH55+AH82</f>
        <v>54</v>
      </c>
      <c r="AI87" s="171"/>
      <c r="AJ87" s="128">
        <f>AJ9+AJ23+AJ40+AJ55+AJ82+AJ85</f>
        <v>30</v>
      </c>
      <c r="AK87" s="130"/>
      <c r="AL87" s="126"/>
    </row>
    <row r="88" spans="1:38" s="4" customFormat="1" ht="27" customHeight="1">
      <c r="A88" s="188" t="s">
        <v>137</v>
      </c>
      <c r="B88" s="188"/>
      <c r="C88" s="125"/>
      <c r="D88" s="126">
        <f>SUM(D84,D55,D41,D24,D10)</f>
        <v>0</v>
      </c>
      <c r="E88" s="127">
        <f>E9+E23+E69+E41+E82</f>
        <v>1514</v>
      </c>
      <c r="F88" s="128">
        <f>F9+F23+F41+F69+F82+F85</f>
        <v>210</v>
      </c>
      <c r="G88" s="128"/>
      <c r="H88" s="128"/>
      <c r="I88" s="128">
        <f>I9+I23+I41+I69+I82+I86</f>
        <v>109</v>
      </c>
      <c r="J88" s="128">
        <f>J9+J23+J41+J69+J82+J86</f>
        <v>77</v>
      </c>
      <c r="K88" s="129">
        <f>K9+K23+K41+K69+K82</f>
        <v>514</v>
      </c>
      <c r="L88" s="129">
        <f>L9+L23+L41+L69+L82</f>
        <v>514</v>
      </c>
      <c r="M88" s="129">
        <f>M9+M23+M41+M69+M82</f>
        <v>364</v>
      </c>
      <c r="N88" s="129">
        <f>N9+N23+N41+N69+N82</f>
        <v>82</v>
      </c>
      <c r="O88" s="129">
        <f>O9+O23+O40+O69+O82</f>
        <v>40</v>
      </c>
      <c r="P88" s="171">
        <f>P9+P23+P40+P69+P82</f>
        <v>230</v>
      </c>
      <c r="Q88" s="171"/>
      <c r="R88" s="128">
        <f>R9+R23+R40+R69+R82+R85</f>
        <v>30</v>
      </c>
      <c r="S88" s="171">
        <f>S9+S23+S40+S69+S82</f>
        <v>226</v>
      </c>
      <c r="T88" s="171"/>
      <c r="U88" s="128">
        <f>U9+U23+U40+U69+U82+U85</f>
        <v>30</v>
      </c>
      <c r="V88" s="171">
        <f>V9+V23+V41+V69+V82</f>
        <v>286</v>
      </c>
      <c r="W88" s="171"/>
      <c r="X88" s="128">
        <f>X9+X23+X41+X69+X82+X85</f>
        <v>30</v>
      </c>
      <c r="Y88" s="171">
        <f>Y9+Y23+Y41+Y69+Y82</f>
        <v>256</v>
      </c>
      <c r="Z88" s="171"/>
      <c r="AA88" s="128">
        <f>AA9+AA23+AA41+AA69+AA82+AA85</f>
        <v>30</v>
      </c>
      <c r="AB88" s="171">
        <f>AB9+AB23+AB41+AB69+AB82</f>
        <v>234</v>
      </c>
      <c r="AC88" s="171"/>
      <c r="AD88" s="128">
        <f>AD9+AD23+AD41+AD69+AD82+AD85</f>
        <v>30</v>
      </c>
      <c r="AE88" s="171">
        <f>AE9+AE23+AE40+AE69+AE82</f>
        <v>234</v>
      </c>
      <c r="AF88" s="171"/>
      <c r="AG88" s="128">
        <f>AG9+AG23+AG40+AG69+AG82+AG85</f>
        <v>30</v>
      </c>
      <c r="AH88" s="171">
        <f>AH9+AH23+AH40+AH69+AH82</f>
        <v>48</v>
      </c>
      <c r="AI88" s="171"/>
      <c r="AJ88" s="128">
        <f>AJ9+AJ23+AJ40+AJ69+AJ82+AJ85</f>
        <v>30</v>
      </c>
      <c r="AK88" s="130"/>
      <c r="AL88" s="126"/>
    </row>
    <row r="89" spans="1:38" s="4" customFormat="1" ht="21.75" customHeight="1">
      <c r="A89" s="182" t="s">
        <v>138</v>
      </c>
      <c r="B89" s="182"/>
      <c r="C89" s="131"/>
      <c r="D89" s="131"/>
      <c r="E89" s="131"/>
      <c r="F89" s="131"/>
      <c r="G89" s="131"/>
      <c r="H89" s="131"/>
      <c r="I89" s="131"/>
      <c r="J89" s="131"/>
      <c r="K89" s="131"/>
      <c r="L89" s="131"/>
      <c r="M89" s="131"/>
      <c r="N89" s="131"/>
      <c r="O89" s="131"/>
      <c r="P89" s="182"/>
      <c r="Q89" s="182"/>
      <c r="R89" s="182"/>
      <c r="S89" s="182"/>
      <c r="T89" s="182"/>
      <c r="U89" s="182"/>
      <c r="V89" s="182"/>
      <c r="W89" s="182"/>
      <c r="X89" s="182"/>
      <c r="Y89" s="182"/>
      <c r="Z89" s="182"/>
      <c r="AA89" s="182"/>
      <c r="AB89" s="182"/>
      <c r="AC89" s="182"/>
      <c r="AD89" s="182"/>
      <c r="AE89" s="182"/>
      <c r="AF89" s="182"/>
      <c r="AG89" s="182"/>
      <c r="AH89" s="182"/>
      <c r="AI89" s="182"/>
      <c r="AJ89" s="182"/>
      <c r="AK89" s="132"/>
      <c r="AL89" s="126"/>
    </row>
    <row r="90" spans="1:38" ht="15.75">
      <c r="A90" s="187" t="s">
        <v>139</v>
      </c>
      <c r="B90" s="187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133" t="s">
        <v>140</v>
      </c>
      <c r="P90" s="172" t="s">
        <v>141</v>
      </c>
      <c r="Q90" s="173"/>
      <c r="R90" s="173"/>
      <c r="S90" s="172" t="s">
        <v>142</v>
      </c>
      <c r="T90" s="173"/>
      <c r="U90" s="173"/>
      <c r="V90" s="172" t="s">
        <v>143</v>
      </c>
      <c r="W90" s="173"/>
      <c r="X90" s="173"/>
      <c r="Y90" s="172" t="s">
        <v>144</v>
      </c>
      <c r="Z90" s="173"/>
      <c r="AA90" s="173"/>
      <c r="AB90" s="173">
        <v>2</v>
      </c>
      <c r="AC90" s="173"/>
      <c r="AD90" s="173"/>
      <c r="AE90" s="173">
        <v>3</v>
      </c>
      <c r="AF90" s="173"/>
      <c r="AG90" s="173"/>
      <c r="AH90" s="173">
        <v>0</v>
      </c>
      <c r="AI90" s="173"/>
      <c r="AJ90" s="173"/>
      <c r="AK90" s="22"/>
      <c r="AL90" s="40"/>
    </row>
    <row r="91" spans="1:38" ht="15.75">
      <c r="A91" s="187"/>
      <c r="B91" s="187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133" t="s">
        <v>145</v>
      </c>
      <c r="P91" s="173">
        <v>9</v>
      </c>
      <c r="Q91" s="173"/>
      <c r="R91" s="173"/>
      <c r="S91" s="173">
        <v>7</v>
      </c>
      <c r="T91" s="173"/>
      <c r="U91" s="173"/>
      <c r="V91" s="173">
        <v>5</v>
      </c>
      <c r="W91" s="173"/>
      <c r="X91" s="173"/>
      <c r="Y91" s="173">
        <v>4</v>
      </c>
      <c r="Z91" s="173"/>
      <c r="AA91" s="173"/>
      <c r="AB91" s="172" t="s">
        <v>146</v>
      </c>
      <c r="AC91" s="172"/>
      <c r="AD91" s="172"/>
      <c r="AE91" s="173">
        <v>3</v>
      </c>
      <c r="AF91" s="173"/>
      <c r="AG91" s="173"/>
      <c r="AH91" s="173">
        <v>3</v>
      </c>
      <c r="AI91" s="173"/>
      <c r="AJ91" s="173"/>
      <c r="AK91" s="22"/>
      <c r="AL91" s="40"/>
    </row>
    <row r="92" spans="1:38" ht="15.75">
      <c r="A92" s="187"/>
      <c r="B92" s="187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133" t="s">
        <v>147</v>
      </c>
      <c r="P92" s="183"/>
      <c r="Q92" s="184"/>
      <c r="R92" s="184"/>
      <c r="S92" s="183"/>
      <c r="T92" s="184"/>
      <c r="U92" s="184"/>
      <c r="V92" s="183"/>
      <c r="W92" s="184"/>
      <c r="X92" s="184"/>
      <c r="Y92" s="183"/>
      <c r="Z92" s="184"/>
      <c r="AA92" s="184"/>
      <c r="AB92" s="183"/>
      <c r="AC92" s="184"/>
      <c r="AD92" s="184"/>
      <c r="AE92" s="183">
        <v>1</v>
      </c>
      <c r="AF92" s="184"/>
      <c r="AG92" s="184"/>
      <c r="AH92" s="183">
        <v>1</v>
      </c>
      <c r="AI92" s="184"/>
      <c r="AJ92" s="184"/>
      <c r="AK92" s="134"/>
      <c r="AL92" s="40"/>
    </row>
    <row r="93" spans="1:38" ht="38.25" customHeight="1">
      <c r="A93" s="135" t="s">
        <v>148</v>
      </c>
      <c r="B93" s="136"/>
      <c r="C93" s="137"/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8"/>
      <c r="R93" s="138"/>
      <c r="S93" s="139" t="s">
        <v>149</v>
      </c>
      <c r="T93" s="136"/>
      <c r="U93" s="136"/>
      <c r="V93" s="136"/>
      <c r="W93" s="136"/>
      <c r="X93" s="136"/>
      <c r="Y93" s="140"/>
      <c r="Z93" s="140"/>
      <c r="AA93" s="140"/>
      <c r="AB93" s="140"/>
      <c r="AC93" s="140"/>
      <c r="AD93" s="140"/>
      <c r="AE93" s="140"/>
      <c r="AF93" s="140"/>
      <c r="AG93" s="140"/>
      <c r="AH93" s="140"/>
      <c r="AI93" s="140"/>
      <c r="AJ93" s="140"/>
      <c r="AK93" s="140"/>
      <c r="AL93" s="141"/>
    </row>
    <row r="94" spans="1:38" ht="18">
      <c r="A94" s="142" t="s">
        <v>150</v>
      </c>
      <c r="B94" s="138"/>
      <c r="C94" s="143"/>
      <c r="D94" s="138"/>
      <c r="E94" s="144"/>
      <c r="F94" s="138"/>
      <c r="G94" s="138"/>
      <c r="H94" s="138"/>
      <c r="I94" s="138"/>
      <c r="J94" s="138"/>
      <c r="K94" s="138"/>
      <c r="L94" s="138"/>
      <c r="M94" s="138"/>
      <c r="N94" s="138"/>
      <c r="O94" s="138"/>
      <c r="P94" s="138"/>
      <c r="Q94" s="138"/>
      <c r="R94" s="138"/>
      <c r="S94" s="145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41"/>
    </row>
    <row r="95" spans="1:38" ht="18">
      <c r="A95" s="146" t="s">
        <v>151</v>
      </c>
      <c r="B95" s="147"/>
      <c r="C95" s="137"/>
      <c r="D95" s="138"/>
      <c r="E95" s="144"/>
      <c r="F95" s="138"/>
      <c r="G95" s="138"/>
      <c r="H95" s="138"/>
      <c r="I95" s="138"/>
      <c r="J95" s="138"/>
      <c r="K95" s="138"/>
      <c r="L95" s="138"/>
      <c r="M95" s="138"/>
      <c r="N95" s="138"/>
      <c r="O95" s="138"/>
      <c r="P95" s="138"/>
      <c r="Q95" s="138"/>
      <c r="R95" s="138"/>
      <c r="S95" s="145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41"/>
    </row>
    <row r="96" spans="1:38" ht="18">
      <c r="A96" s="6"/>
      <c r="B96" s="7"/>
      <c r="C96" s="5"/>
      <c r="D96" s="7"/>
      <c r="E96" s="9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21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6"/>
    </row>
    <row r="97" spans="1:38" ht="21">
      <c r="A97" s="8"/>
      <c r="B97" s="7"/>
      <c r="C97" s="5"/>
      <c r="D97" s="7"/>
      <c r="E97" s="9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6"/>
    </row>
    <row r="98" spans="1:38">
      <c r="A98" s="6"/>
      <c r="B98" s="7"/>
      <c r="C98" s="5"/>
      <c r="D98" s="7"/>
      <c r="E98" s="9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6"/>
    </row>
    <row r="99" spans="1:38" ht="21">
      <c r="A99" s="8"/>
      <c r="B99" s="7"/>
      <c r="C99" s="5"/>
      <c r="D99" s="7"/>
      <c r="E99" s="9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6"/>
    </row>
    <row r="100" spans="1:38" ht="21">
      <c r="A100" s="8"/>
      <c r="B100" s="18"/>
      <c r="C100" s="5"/>
      <c r="D100" s="19"/>
      <c r="E100" s="9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6"/>
    </row>
    <row r="101" spans="1:38" ht="21">
      <c r="A101" s="8"/>
      <c r="B101" s="18"/>
      <c r="C101" s="5"/>
      <c r="D101" s="19"/>
      <c r="E101" s="9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6"/>
    </row>
    <row r="102" spans="1:38" ht="21">
      <c r="A102" s="8"/>
      <c r="B102" s="7"/>
      <c r="C102" s="5"/>
      <c r="D102" s="7"/>
      <c r="E102" s="9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6"/>
    </row>
    <row r="103" spans="1:38" ht="21">
      <c r="A103" s="8"/>
      <c r="B103" s="7"/>
      <c r="C103" s="5"/>
      <c r="D103" s="7"/>
      <c r="E103" s="1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6"/>
    </row>
    <row r="104" spans="1:38" ht="21">
      <c r="A104" s="8"/>
      <c r="B104" s="7"/>
      <c r="C104" s="5"/>
      <c r="D104" s="7"/>
      <c r="E104" s="9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6"/>
    </row>
    <row r="105" spans="1:38" ht="21">
      <c r="A105" s="8"/>
      <c r="B105" s="7"/>
      <c r="C105" s="5"/>
      <c r="D105" s="7"/>
      <c r="E105" s="9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6"/>
    </row>
  </sheetData>
  <mergeCells count="220">
    <mergeCell ref="AH88:AI88"/>
    <mergeCell ref="V7:X7"/>
    <mergeCell ref="AE9:AF9"/>
    <mergeCell ref="R21:R22"/>
    <mergeCell ref="AJ21:AJ22"/>
    <mergeCell ref="Y9:Z9"/>
    <mergeCell ref="B3:AL3"/>
    <mergeCell ref="AK6:AK8"/>
    <mergeCell ref="AB9:AC9"/>
    <mergeCell ref="AK4:AL4"/>
    <mergeCell ref="I21:I22"/>
    <mergeCell ref="G6:G8"/>
    <mergeCell ref="O21:O22"/>
    <mergeCell ref="Q21:Q22"/>
    <mergeCell ref="V9:W9"/>
    <mergeCell ref="S8:T8"/>
    <mergeCell ref="V8:W8"/>
    <mergeCell ref="S7:U7"/>
    <mergeCell ref="AF21:AF22"/>
    <mergeCell ref="AG21:AG22"/>
    <mergeCell ref="B10:C10"/>
    <mergeCell ref="B11:C11"/>
    <mergeCell ref="B12:C12"/>
    <mergeCell ref="B72:C72"/>
    <mergeCell ref="B1:AL1"/>
    <mergeCell ref="AL21:AL22"/>
    <mergeCell ref="P6:AJ6"/>
    <mergeCell ref="AH7:AJ7"/>
    <mergeCell ref="AB7:AD7"/>
    <mergeCell ref="AE7:AG7"/>
    <mergeCell ref="AB8:AC8"/>
    <mergeCell ref="P21:P22"/>
    <mergeCell ref="T21:T22"/>
    <mergeCell ref="K6:O7"/>
    <mergeCell ref="Y7:AA7"/>
    <mergeCell ref="Y8:Z8"/>
    <mergeCell ref="P7:R7"/>
    <mergeCell ref="AH9:AI9"/>
    <mergeCell ref="AE8:AF8"/>
    <mergeCell ref="B2:AL2"/>
    <mergeCell ref="P9:Q9"/>
    <mergeCell ref="S9:T9"/>
    <mergeCell ref="AL6:AL8"/>
    <mergeCell ref="J6:J8"/>
    <mergeCell ref="AD21:AD22"/>
    <mergeCell ref="AH8:AI8"/>
    <mergeCell ref="P8:Q8"/>
    <mergeCell ref="B4:AH4"/>
    <mergeCell ref="AI21:AI22"/>
    <mergeCell ref="AH23:AI23"/>
    <mergeCell ref="Y21:Y22"/>
    <mergeCell ref="W21:W22"/>
    <mergeCell ref="A90:B92"/>
    <mergeCell ref="A87:B87"/>
    <mergeCell ref="A89:B89"/>
    <mergeCell ref="S23:T23"/>
    <mergeCell ref="Y23:Z23"/>
    <mergeCell ref="AB23:AC23"/>
    <mergeCell ref="AH21:AH22"/>
    <mergeCell ref="AE21:AE22"/>
    <mergeCell ref="U21:U22"/>
    <mergeCell ref="V21:V22"/>
    <mergeCell ref="AA21:AA22"/>
    <mergeCell ref="V23:W23"/>
    <mergeCell ref="AE23:AF23"/>
    <mergeCell ref="X21:X22"/>
    <mergeCell ref="S21:S22"/>
    <mergeCell ref="Z21:Z22"/>
    <mergeCell ref="AB21:AB22"/>
    <mergeCell ref="AC21:AC22"/>
    <mergeCell ref="A88:B88"/>
    <mergeCell ref="AH90:AJ90"/>
    <mergeCell ref="K86:O86"/>
    <mergeCell ref="P82:Q82"/>
    <mergeCell ref="S90:U90"/>
    <mergeCell ref="P92:R92"/>
    <mergeCell ref="K85:O85"/>
    <mergeCell ref="P85:Q85"/>
    <mergeCell ref="P90:R90"/>
    <mergeCell ref="S87:T87"/>
    <mergeCell ref="S92:U92"/>
    <mergeCell ref="P89:R89"/>
    <mergeCell ref="S89:U89"/>
    <mergeCell ref="P91:R91"/>
    <mergeCell ref="S91:U91"/>
    <mergeCell ref="AH92:AJ92"/>
    <mergeCell ref="AH82:AI82"/>
    <mergeCell ref="AE89:AG89"/>
    <mergeCell ref="P88:Q88"/>
    <mergeCell ref="S88:T88"/>
    <mergeCell ref="V88:W88"/>
    <mergeCell ref="Y88:Z88"/>
    <mergeCell ref="AB88:AC88"/>
    <mergeCell ref="AE40:AF40"/>
    <mergeCell ref="AB40:AC40"/>
    <mergeCell ref="AB92:AD92"/>
    <mergeCell ref="AH91:AJ91"/>
    <mergeCell ref="AE91:AG91"/>
    <mergeCell ref="AE92:AG92"/>
    <mergeCell ref="AB91:AD91"/>
    <mergeCell ref="Y91:AA91"/>
    <mergeCell ref="V91:X91"/>
    <mergeCell ref="V92:X92"/>
    <mergeCell ref="Y92:AA92"/>
    <mergeCell ref="AE90:AG90"/>
    <mergeCell ref="AB90:AD90"/>
    <mergeCell ref="S54:T54"/>
    <mergeCell ref="V54:W54"/>
    <mergeCell ref="S85:T85"/>
    <mergeCell ref="E6:F7"/>
    <mergeCell ref="D6:D8"/>
    <mergeCell ref="H6:H8"/>
    <mergeCell ref="AH87:AI87"/>
    <mergeCell ref="AH85:AI85"/>
    <mergeCell ref="AH89:AJ89"/>
    <mergeCell ref="AH40:AI40"/>
    <mergeCell ref="AH54:AI54"/>
    <mergeCell ref="AB54:AC54"/>
    <mergeCell ref="V85:W85"/>
    <mergeCell ref="V89:X89"/>
    <mergeCell ref="Y89:AA89"/>
    <mergeCell ref="Y54:Z54"/>
    <mergeCell ref="AE54:AF54"/>
    <mergeCell ref="AB89:AD89"/>
    <mergeCell ref="AB82:AC82"/>
    <mergeCell ref="AE82:AF82"/>
    <mergeCell ref="AE85:AF85"/>
    <mergeCell ref="Y85:Z85"/>
    <mergeCell ref="AB85:AC85"/>
    <mergeCell ref="AE87:AF87"/>
    <mergeCell ref="AB87:AC87"/>
    <mergeCell ref="AE88:AF88"/>
    <mergeCell ref="Y82:Z82"/>
    <mergeCell ref="A6:B8"/>
    <mergeCell ref="S82:T82"/>
    <mergeCell ref="V87:W87"/>
    <mergeCell ref="Y87:Z87"/>
    <mergeCell ref="V82:W82"/>
    <mergeCell ref="P87:Q87"/>
    <mergeCell ref="V90:X90"/>
    <mergeCell ref="Y90:AA90"/>
    <mergeCell ref="P23:Q23"/>
    <mergeCell ref="M21:M22"/>
    <mergeCell ref="N21:N22"/>
    <mergeCell ref="K21:K22"/>
    <mergeCell ref="L21:L22"/>
    <mergeCell ref="G21:G22"/>
    <mergeCell ref="J21:J22"/>
    <mergeCell ref="D21:D22"/>
    <mergeCell ref="E21:E22"/>
    <mergeCell ref="F21:F22"/>
    <mergeCell ref="Y40:Z40"/>
    <mergeCell ref="P40:Q40"/>
    <mergeCell ref="S40:T40"/>
    <mergeCell ref="B26:C26"/>
    <mergeCell ref="P54:Q54"/>
    <mergeCell ref="I6:I8"/>
    <mergeCell ref="A82:C82"/>
    <mergeCell ref="A85:C85"/>
    <mergeCell ref="A23:C23"/>
    <mergeCell ref="A55:C55"/>
    <mergeCell ref="V40:W40"/>
    <mergeCell ref="B36:C36"/>
    <mergeCell ref="B48:C48"/>
    <mergeCell ref="P41:Q41"/>
    <mergeCell ref="S41:T41"/>
    <mergeCell ref="V41:W41"/>
    <mergeCell ref="B35:C35"/>
    <mergeCell ref="B38:C38"/>
    <mergeCell ref="B39:C39"/>
    <mergeCell ref="B42:C42"/>
    <mergeCell ref="B43:C43"/>
    <mergeCell ref="B44:C44"/>
    <mergeCell ref="A54:C54"/>
    <mergeCell ref="B32:C32"/>
    <mergeCell ref="B33:C33"/>
    <mergeCell ref="B37:C37"/>
    <mergeCell ref="A9:C9"/>
    <mergeCell ref="A40:C40"/>
    <mergeCell ref="A41:C41"/>
    <mergeCell ref="B45:C45"/>
    <mergeCell ref="B47:C47"/>
    <mergeCell ref="B28:C28"/>
    <mergeCell ref="B29:C29"/>
    <mergeCell ref="B30:C30"/>
    <mergeCell ref="B31:C31"/>
    <mergeCell ref="B34:C34"/>
    <mergeCell ref="B14:C14"/>
    <mergeCell ref="B15:C15"/>
    <mergeCell ref="B17:C17"/>
    <mergeCell ref="B18:C18"/>
    <mergeCell ref="B19:C19"/>
    <mergeCell ref="B24:C24"/>
    <mergeCell ref="B25:C25"/>
    <mergeCell ref="B27:C27"/>
    <mergeCell ref="B13:C13"/>
    <mergeCell ref="Y69:Z69"/>
    <mergeCell ref="AB69:AC69"/>
    <mergeCell ref="AE69:AF69"/>
    <mergeCell ref="AH69:AI69"/>
    <mergeCell ref="Y41:Z41"/>
    <mergeCell ref="AB41:AC41"/>
    <mergeCell ref="AE41:AF41"/>
    <mergeCell ref="AH41:AI41"/>
    <mergeCell ref="A69:C69"/>
    <mergeCell ref="B56:C56"/>
    <mergeCell ref="P55:Q55"/>
    <mergeCell ref="S55:T55"/>
    <mergeCell ref="B49:C49"/>
    <mergeCell ref="B50:C50"/>
    <mergeCell ref="B51:C51"/>
    <mergeCell ref="V55:W55"/>
    <mergeCell ref="Y55:Z55"/>
    <mergeCell ref="AB55:AC55"/>
    <mergeCell ref="AE55:AF55"/>
    <mergeCell ref="AH55:AI55"/>
    <mergeCell ref="P69:Q69"/>
    <mergeCell ref="S69:T69"/>
    <mergeCell ref="V69:W69"/>
    <mergeCell ref="B53:C53"/>
  </mergeCells>
  <phoneticPr fontId="0" type="noConversion"/>
  <conditionalFormatting sqref="AL85:AL86">
    <cfRule type="cellIs" dxfId="0" priority="7" stopIfTrue="1" operator="equal">
      <formula>"KLog"</formula>
    </cfRule>
  </conditionalFormatting>
  <printOptions horizontalCentered="1" verticalCentered="1"/>
  <pageMargins left="0.23622047244094491" right="0.23622047244094491" top="0.23622047244094491" bottom="0" header="0.11811023622047245" footer="0.15748031496062992"/>
  <pageSetup paperSize="8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Prywatny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Robson</dc:creator>
  <cp:keywords/>
  <dc:description/>
  <cp:lastModifiedBy>Paszkowski Robert</cp:lastModifiedBy>
  <cp:revision/>
  <dcterms:created xsi:type="dcterms:W3CDTF">2006-06-28T20:42:18Z</dcterms:created>
  <dcterms:modified xsi:type="dcterms:W3CDTF">2022-10-09T09:30:26Z</dcterms:modified>
  <cp:category/>
  <cp:contentStatus/>
</cp:coreProperties>
</file>