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5600" windowHeight="7500" tabRatio="838"/>
  </bookViews>
  <sheets>
    <sheet name="Introduction" sheetId="10" r:id="rId1"/>
    <sheet name="Trainee Master" sheetId="1" r:id="rId2"/>
    <sheet name="Session Master" sheetId="2" r:id="rId3"/>
    <sheet name="Feedback Master" sheetId="3" r:id="rId4"/>
    <sheet name="Trainer Backend" sheetId="6" r:id="rId5"/>
    <sheet name="Trainer feedback" sheetId="5" r:id="rId6"/>
    <sheet name="MRM Backend" sheetId="7" r:id="rId7"/>
    <sheet name="MRM Report" sheetId="9" r:id="rId8"/>
  </sheets>
  <externalReferences>
    <externalReference r:id="rId9"/>
  </externalReferences>
  <definedNames>
    <definedName name="_Toc435712186" localSheetId="0">Introduction!$M$14</definedName>
    <definedName name="_xlnm.Print_Area" localSheetId="5">'Trainer feedback'!$A$1:$M$41</definedName>
    <definedName name="Training_Feedback.accdb" localSheetId="2" hidden="1">'Session Master'!$A$1:$G$23</definedName>
    <definedName name="TrnList">TblSession[ID]</definedName>
  </definedNames>
  <calcPr calcId="144525"/>
  <pivotCaches>
    <pivotCache cacheId="6" r:id="rId10"/>
    <pivotCache cacheId="7" r:id="rId11"/>
  </pivotCaches>
</workbook>
</file>

<file path=xl/calcChain.xml><?xml version="1.0" encoding="utf-8"?>
<calcChain xmlns="http://schemas.openxmlformats.org/spreadsheetml/2006/main">
  <c r="D6" i="9" l="1"/>
  <c r="M230" i="3" l="1"/>
  <c r="M231" i="3"/>
  <c r="M232" i="3"/>
  <c r="M233" i="3"/>
  <c r="M234" i="3"/>
  <c r="M235" i="3"/>
  <c r="N230" i="3"/>
  <c r="N231" i="3"/>
  <c r="N232" i="3"/>
  <c r="N233" i="3"/>
  <c r="N234" i="3"/>
  <c r="N235" i="3"/>
  <c r="O230" i="3"/>
  <c r="O231" i="3"/>
  <c r="O232" i="3"/>
  <c r="O233" i="3"/>
  <c r="O234" i="3"/>
  <c r="O235" i="3"/>
  <c r="P230" i="3"/>
  <c r="P231" i="3"/>
  <c r="P232" i="3"/>
  <c r="P233" i="3"/>
  <c r="P234" i="3"/>
  <c r="P235" i="3"/>
  <c r="Q230" i="3"/>
  <c r="Q231" i="3"/>
  <c r="Q232" i="3"/>
  <c r="Q233" i="3"/>
  <c r="Q234" i="3"/>
  <c r="Q235" i="3"/>
  <c r="R230" i="3"/>
  <c r="R231" i="3"/>
  <c r="R232" i="3"/>
  <c r="R233" i="3"/>
  <c r="R234" i="3"/>
  <c r="R235" i="3"/>
  <c r="S230" i="3"/>
  <c r="S231" i="3"/>
  <c r="S232" i="3"/>
  <c r="S233" i="3"/>
  <c r="S234" i="3"/>
  <c r="S235" i="3"/>
  <c r="T230" i="3"/>
  <c r="T231" i="3"/>
  <c r="T232" i="3"/>
  <c r="T233" i="3"/>
  <c r="T234" i="3"/>
  <c r="T235" i="3"/>
  <c r="U230" i="3"/>
  <c r="U231" i="3"/>
  <c r="U232" i="3"/>
  <c r="U233" i="3"/>
  <c r="U234" i="3"/>
  <c r="U235" i="3"/>
  <c r="V230" i="3"/>
  <c r="V231" i="3"/>
  <c r="V232" i="3"/>
  <c r="V233" i="3"/>
  <c r="V234" i="3"/>
  <c r="V235" i="3"/>
  <c r="W230" i="3"/>
  <c r="W231" i="3"/>
  <c r="W232" i="3"/>
  <c r="W233" i="3"/>
  <c r="W234" i="3"/>
  <c r="W235" i="3"/>
  <c r="X230" i="3"/>
  <c r="X231" i="3"/>
  <c r="X232" i="3"/>
  <c r="X233" i="3"/>
  <c r="X234" i="3"/>
  <c r="X235" i="3"/>
  <c r="Y230" i="3"/>
  <c r="Y231" i="3"/>
  <c r="Y232" i="3"/>
  <c r="Y233" i="3"/>
  <c r="Y234" i="3"/>
  <c r="Y235" i="3"/>
  <c r="Z230" i="3"/>
  <c r="AA230" i="3" s="1"/>
  <c r="Z231" i="3"/>
  <c r="AA231" i="3" s="1"/>
  <c r="Z232" i="3"/>
  <c r="Z233" i="3"/>
  <c r="Z234" i="3"/>
  <c r="AA234" i="3" s="1"/>
  <c r="Z235" i="3"/>
  <c r="M229" i="3"/>
  <c r="N229" i="3"/>
  <c r="Y229" i="3" s="1"/>
  <c r="O229" i="3"/>
  <c r="P229" i="3"/>
  <c r="Q229" i="3"/>
  <c r="R229" i="3"/>
  <c r="S229" i="3"/>
  <c r="T229" i="3"/>
  <c r="U229" i="3"/>
  <c r="V229" i="3"/>
  <c r="W229" i="3"/>
  <c r="X229" i="3"/>
  <c r="AA233" i="3" l="1"/>
  <c r="AA235" i="3"/>
  <c r="Z229" i="3"/>
  <c r="AA229" i="3" s="1"/>
  <c r="AA232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5" i="3" l="1"/>
  <c r="AA226" i="3"/>
  <c r="AA228" i="3"/>
  <c r="AA227" i="3"/>
  <c r="AA224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M222" i="3"/>
  <c r="N222" i="3"/>
  <c r="Y222" i="3" s="1"/>
  <c r="O222" i="3"/>
  <c r="P222" i="3"/>
  <c r="Q222" i="3"/>
  <c r="R222" i="3"/>
  <c r="S222" i="3"/>
  <c r="T222" i="3"/>
  <c r="U222" i="3"/>
  <c r="V222" i="3"/>
  <c r="W222" i="3"/>
  <c r="X222" i="3"/>
  <c r="Z222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3" i="3" l="1"/>
  <c r="AA222" i="3"/>
  <c r="AA220" i="3"/>
  <c r="AA221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M216" i="3"/>
  <c r="N216" i="3"/>
  <c r="Y216" i="3" s="1"/>
  <c r="O216" i="3"/>
  <c r="P216" i="3"/>
  <c r="Q216" i="3"/>
  <c r="R216" i="3"/>
  <c r="S216" i="3"/>
  <c r="T216" i="3"/>
  <c r="U216" i="3"/>
  <c r="V216" i="3"/>
  <c r="W216" i="3"/>
  <c r="X216" i="3"/>
  <c r="Z216" i="3"/>
  <c r="AA218" i="3" l="1"/>
  <c r="AA219" i="3"/>
  <c r="AA217" i="3"/>
  <c r="AA216" i="3"/>
  <c r="M215" i="3"/>
  <c r="N215" i="3"/>
  <c r="Y215" i="3" s="1"/>
  <c r="O215" i="3"/>
  <c r="P215" i="3"/>
  <c r="Q215" i="3"/>
  <c r="R215" i="3"/>
  <c r="S215" i="3"/>
  <c r="T215" i="3"/>
  <c r="U215" i="3"/>
  <c r="V215" i="3"/>
  <c r="W215" i="3"/>
  <c r="X215" i="3"/>
  <c r="M214" i="3"/>
  <c r="N214" i="3"/>
  <c r="Y214" i="3" s="1"/>
  <c r="O214" i="3"/>
  <c r="P214" i="3"/>
  <c r="Q214" i="3"/>
  <c r="R214" i="3"/>
  <c r="S214" i="3"/>
  <c r="T214" i="3"/>
  <c r="U214" i="3"/>
  <c r="V214" i="3"/>
  <c r="W214" i="3"/>
  <c r="X214" i="3"/>
  <c r="M213" i="3"/>
  <c r="N213" i="3"/>
  <c r="Y213" i="3" s="1"/>
  <c r="O213" i="3"/>
  <c r="P213" i="3"/>
  <c r="Q213" i="3"/>
  <c r="R213" i="3"/>
  <c r="S213" i="3"/>
  <c r="T213" i="3"/>
  <c r="U213" i="3"/>
  <c r="V213" i="3"/>
  <c r="W213" i="3"/>
  <c r="X213" i="3"/>
  <c r="M212" i="3"/>
  <c r="N212" i="3"/>
  <c r="Y212" i="3" s="1"/>
  <c r="O212" i="3"/>
  <c r="P212" i="3"/>
  <c r="Q212" i="3"/>
  <c r="R212" i="3"/>
  <c r="S212" i="3"/>
  <c r="T212" i="3"/>
  <c r="U212" i="3"/>
  <c r="V212" i="3"/>
  <c r="W212" i="3"/>
  <c r="X212" i="3"/>
  <c r="M211" i="3"/>
  <c r="N211" i="3"/>
  <c r="Y211" i="3" s="1"/>
  <c r="O211" i="3"/>
  <c r="P211" i="3"/>
  <c r="Q211" i="3"/>
  <c r="R211" i="3"/>
  <c r="S211" i="3"/>
  <c r="T211" i="3"/>
  <c r="U211" i="3"/>
  <c r="V211" i="3"/>
  <c r="W211" i="3"/>
  <c r="X211" i="3"/>
  <c r="M210" i="3"/>
  <c r="N210" i="3"/>
  <c r="Y210" i="3" s="1"/>
  <c r="O210" i="3"/>
  <c r="P210" i="3"/>
  <c r="Q210" i="3"/>
  <c r="R210" i="3"/>
  <c r="S210" i="3"/>
  <c r="T210" i="3"/>
  <c r="U210" i="3"/>
  <c r="V210" i="3"/>
  <c r="W210" i="3"/>
  <c r="X210" i="3"/>
  <c r="M209" i="3"/>
  <c r="N209" i="3"/>
  <c r="Y209" i="3" s="1"/>
  <c r="O209" i="3"/>
  <c r="P209" i="3"/>
  <c r="Q209" i="3"/>
  <c r="R209" i="3"/>
  <c r="S209" i="3"/>
  <c r="T209" i="3"/>
  <c r="U209" i="3"/>
  <c r="V209" i="3"/>
  <c r="W209" i="3"/>
  <c r="X209" i="3"/>
  <c r="M208" i="3"/>
  <c r="N208" i="3"/>
  <c r="Y208" i="3" s="1"/>
  <c r="O208" i="3"/>
  <c r="P208" i="3"/>
  <c r="Q208" i="3"/>
  <c r="R208" i="3"/>
  <c r="S208" i="3"/>
  <c r="T208" i="3"/>
  <c r="U208" i="3"/>
  <c r="V208" i="3"/>
  <c r="W208" i="3"/>
  <c r="X208" i="3"/>
  <c r="M207" i="3"/>
  <c r="N207" i="3"/>
  <c r="Y207" i="3" s="1"/>
  <c r="O207" i="3"/>
  <c r="P207" i="3"/>
  <c r="Q207" i="3"/>
  <c r="R207" i="3"/>
  <c r="S207" i="3"/>
  <c r="T207" i="3"/>
  <c r="U207" i="3"/>
  <c r="V207" i="3"/>
  <c r="W207" i="3"/>
  <c r="X207" i="3"/>
  <c r="M206" i="3"/>
  <c r="N206" i="3"/>
  <c r="Y206" i="3" s="1"/>
  <c r="O206" i="3"/>
  <c r="P206" i="3"/>
  <c r="Q206" i="3"/>
  <c r="R206" i="3"/>
  <c r="S206" i="3"/>
  <c r="T206" i="3"/>
  <c r="U206" i="3"/>
  <c r="V206" i="3"/>
  <c r="W206" i="3"/>
  <c r="X206" i="3"/>
  <c r="M205" i="3"/>
  <c r="N205" i="3"/>
  <c r="Y205" i="3" s="1"/>
  <c r="O205" i="3"/>
  <c r="P205" i="3"/>
  <c r="Q205" i="3"/>
  <c r="R205" i="3"/>
  <c r="S205" i="3"/>
  <c r="T205" i="3"/>
  <c r="U205" i="3"/>
  <c r="V205" i="3"/>
  <c r="W205" i="3"/>
  <c r="X205" i="3"/>
  <c r="M204" i="3"/>
  <c r="N204" i="3"/>
  <c r="Y204" i="3" s="1"/>
  <c r="O204" i="3"/>
  <c r="P204" i="3"/>
  <c r="Q204" i="3"/>
  <c r="R204" i="3"/>
  <c r="S204" i="3"/>
  <c r="T204" i="3"/>
  <c r="U204" i="3"/>
  <c r="V204" i="3"/>
  <c r="W204" i="3"/>
  <c r="X204" i="3"/>
  <c r="M203" i="3"/>
  <c r="N203" i="3"/>
  <c r="Y203" i="3" s="1"/>
  <c r="O203" i="3"/>
  <c r="P203" i="3"/>
  <c r="Q203" i="3"/>
  <c r="R203" i="3"/>
  <c r="S203" i="3"/>
  <c r="T203" i="3"/>
  <c r="U203" i="3"/>
  <c r="V203" i="3"/>
  <c r="W203" i="3"/>
  <c r="X203" i="3"/>
  <c r="M202" i="3"/>
  <c r="N202" i="3"/>
  <c r="Y202" i="3" s="1"/>
  <c r="O202" i="3"/>
  <c r="P202" i="3"/>
  <c r="Q202" i="3"/>
  <c r="R202" i="3"/>
  <c r="S202" i="3"/>
  <c r="T202" i="3"/>
  <c r="U202" i="3"/>
  <c r="V202" i="3"/>
  <c r="W202" i="3"/>
  <c r="X202" i="3"/>
  <c r="Z209" i="3" l="1"/>
  <c r="AA209" i="3" s="1"/>
  <c r="Z205" i="3"/>
  <c r="AA205" i="3" s="1"/>
  <c r="Z213" i="3"/>
  <c r="AA213" i="3" s="1"/>
  <c r="Z203" i="3"/>
  <c r="AA203" i="3" s="1"/>
  <c r="Z207" i="3"/>
  <c r="AA207" i="3" s="1"/>
  <c r="Z211" i="3"/>
  <c r="AA211" i="3" s="1"/>
  <c r="Z215" i="3"/>
  <c r="Z202" i="3"/>
  <c r="AA202" i="3" s="1"/>
  <c r="Z204" i="3"/>
  <c r="AA204" i="3" s="1"/>
  <c r="Z206" i="3"/>
  <c r="AA206" i="3" s="1"/>
  <c r="Z208" i="3"/>
  <c r="AA208" i="3" s="1"/>
  <c r="Z210" i="3"/>
  <c r="AA210" i="3" s="1"/>
  <c r="Z212" i="3"/>
  <c r="AA212" i="3" s="1"/>
  <c r="Z214" i="3"/>
  <c r="AA214" i="3" s="1"/>
  <c r="AA215" i="3"/>
  <c r="M201" i="3"/>
  <c r="N201" i="3"/>
  <c r="Y201" i="3" s="1"/>
  <c r="O201" i="3"/>
  <c r="P201" i="3"/>
  <c r="Q201" i="3"/>
  <c r="R201" i="3"/>
  <c r="S201" i="3"/>
  <c r="T201" i="3"/>
  <c r="U201" i="3"/>
  <c r="V201" i="3"/>
  <c r="W201" i="3"/>
  <c r="X201" i="3"/>
  <c r="M200" i="3"/>
  <c r="N200" i="3"/>
  <c r="Y200" i="3" s="1"/>
  <c r="O200" i="3"/>
  <c r="P200" i="3"/>
  <c r="Q200" i="3"/>
  <c r="R200" i="3"/>
  <c r="S200" i="3"/>
  <c r="T200" i="3"/>
  <c r="U200" i="3"/>
  <c r="V200" i="3"/>
  <c r="W200" i="3"/>
  <c r="X200" i="3"/>
  <c r="M199" i="3"/>
  <c r="N199" i="3"/>
  <c r="Y199" i="3" s="1"/>
  <c r="O199" i="3"/>
  <c r="P199" i="3"/>
  <c r="Q199" i="3"/>
  <c r="R199" i="3"/>
  <c r="S199" i="3"/>
  <c r="T199" i="3"/>
  <c r="U199" i="3"/>
  <c r="V199" i="3"/>
  <c r="W199" i="3"/>
  <c r="X199" i="3"/>
  <c r="M198" i="3"/>
  <c r="N198" i="3"/>
  <c r="Y198" i="3" s="1"/>
  <c r="O198" i="3"/>
  <c r="P198" i="3"/>
  <c r="Q198" i="3"/>
  <c r="R198" i="3"/>
  <c r="S198" i="3"/>
  <c r="T198" i="3"/>
  <c r="U198" i="3"/>
  <c r="V198" i="3"/>
  <c r="W198" i="3"/>
  <c r="X198" i="3"/>
  <c r="M197" i="3"/>
  <c r="N197" i="3"/>
  <c r="Y197" i="3" s="1"/>
  <c r="O197" i="3"/>
  <c r="P197" i="3"/>
  <c r="Q197" i="3"/>
  <c r="R197" i="3"/>
  <c r="S197" i="3"/>
  <c r="T197" i="3"/>
  <c r="U197" i="3"/>
  <c r="V197" i="3"/>
  <c r="W197" i="3"/>
  <c r="X197" i="3"/>
  <c r="M196" i="3"/>
  <c r="N196" i="3"/>
  <c r="Y196" i="3" s="1"/>
  <c r="O196" i="3"/>
  <c r="P196" i="3"/>
  <c r="Q196" i="3"/>
  <c r="R196" i="3"/>
  <c r="S196" i="3"/>
  <c r="T196" i="3"/>
  <c r="U196" i="3"/>
  <c r="V196" i="3"/>
  <c r="W196" i="3"/>
  <c r="X196" i="3"/>
  <c r="M195" i="3"/>
  <c r="N195" i="3"/>
  <c r="Y195" i="3" s="1"/>
  <c r="O195" i="3"/>
  <c r="P195" i="3"/>
  <c r="Q195" i="3"/>
  <c r="R195" i="3"/>
  <c r="S195" i="3"/>
  <c r="T195" i="3"/>
  <c r="U195" i="3"/>
  <c r="V195" i="3"/>
  <c r="W195" i="3"/>
  <c r="X195" i="3"/>
  <c r="M194" i="3"/>
  <c r="N194" i="3"/>
  <c r="Y194" i="3" s="1"/>
  <c r="O194" i="3"/>
  <c r="P194" i="3"/>
  <c r="Q194" i="3"/>
  <c r="R194" i="3"/>
  <c r="S194" i="3"/>
  <c r="T194" i="3"/>
  <c r="U194" i="3"/>
  <c r="V194" i="3"/>
  <c r="W194" i="3"/>
  <c r="X194" i="3"/>
  <c r="M193" i="3"/>
  <c r="N193" i="3"/>
  <c r="Y193" i="3" s="1"/>
  <c r="O193" i="3"/>
  <c r="P193" i="3"/>
  <c r="Q193" i="3"/>
  <c r="R193" i="3"/>
  <c r="S193" i="3"/>
  <c r="T193" i="3"/>
  <c r="U193" i="3"/>
  <c r="V193" i="3"/>
  <c r="W193" i="3"/>
  <c r="X193" i="3"/>
  <c r="M192" i="3"/>
  <c r="N192" i="3"/>
  <c r="Y192" i="3" s="1"/>
  <c r="O192" i="3"/>
  <c r="P192" i="3"/>
  <c r="Q192" i="3"/>
  <c r="R192" i="3"/>
  <c r="S192" i="3"/>
  <c r="T192" i="3"/>
  <c r="U192" i="3"/>
  <c r="V192" i="3"/>
  <c r="W192" i="3"/>
  <c r="X192" i="3"/>
  <c r="M191" i="3"/>
  <c r="N191" i="3"/>
  <c r="Y191" i="3" s="1"/>
  <c r="O191" i="3"/>
  <c r="P191" i="3"/>
  <c r="Q191" i="3"/>
  <c r="R191" i="3"/>
  <c r="S191" i="3"/>
  <c r="T191" i="3"/>
  <c r="U191" i="3"/>
  <c r="V191" i="3"/>
  <c r="W191" i="3"/>
  <c r="X191" i="3"/>
  <c r="M190" i="3"/>
  <c r="N190" i="3"/>
  <c r="Y190" i="3" s="1"/>
  <c r="O190" i="3"/>
  <c r="P190" i="3"/>
  <c r="Q190" i="3"/>
  <c r="R190" i="3"/>
  <c r="S190" i="3"/>
  <c r="T190" i="3"/>
  <c r="U190" i="3"/>
  <c r="V190" i="3"/>
  <c r="W190" i="3"/>
  <c r="X190" i="3"/>
  <c r="M189" i="3"/>
  <c r="N189" i="3"/>
  <c r="Y189" i="3" s="1"/>
  <c r="O189" i="3"/>
  <c r="P189" i="3"/>
  <c r="Q189" i="3"/>
  <c r="R189" i="3"/>
  <c r="S189" i="3"/>
  <c r="T189" i="3"/>
  <c r="U189" i="3"/>
  <c r="V189" i="3"/>
  <c r="W189" i="3"/>
  <c r="X189" i="3"/>
  <c r="M188" i="3"/>
  <c r="N188" i="3"/>
  <c r="Y188" i="3" s="1"/>
  <c r="O188" i="3"/>
  <c r="P188" i="3"/>
  <c r="Q188" i="3"/>
  <c r="R188" i="3"/>
  <c r="S188" i="3"/>
  <c r="T188" i="3"/>
  <c r="U188" i="3"/>
  <c r="V188" i="3"/>
  <c r="W188" i="3"/>
  <c r="X188" i="3"/>
  <c r="M187" i="3"/>
  <c r="N187" i="3"/>
  <c r="Y187" i="3" s="1"/>
  <c r="O187" i="3"/>
  <c r="P187" i="3"/>
  <c r="Q187" i="3"/>
  <c r="R187" i="3"/>
  <c r="S187" i="3"/>
  <c r="T187" i="3"/>
  <c r="U187" i="3"/>
  <c r="V187" i="3"/>
  <c r="W187" i="3"/>
  <c r="X187" i="3"/>
  <c r="M186" i="3"/>
  <c r="N186" i="3"/>
  <c r="Y186" i="3" s="1"/>
  <c r="O186" i="3"/>
  <c r="P186" i="3"/>
  <c r="Q186" i="3"/>
  <c r="R186" i="3"/>
  <c r="S186" i="3"/>
  <c r="T186" i="3"/>
  <c r="U186" i="3"/>
  <c r="V186" i="3"/>
  <c r="W186" i="3"/>
  <c r="X186" i="3"/>
  <c r="M185" i="3"/>
  <c r="N185" i="3"/>
  <c r="Y185" i="3" s="1"/>
  <c r="O185" i="3"/>
  <c r="P185" i="3"/>
  <c r="Q185" i="3"/>
  <c r="R185" i="3"/>
  <c r="S185" i="3"/>
  <c r="T185" i="3"/>
  <c r="U185" i="3"/>
  <c r="V185" i="3"/>
  <c r="W185" i="3"/>
  <c r="X185" i="3"/>
  <c r="M184" i="3"/>
  <c r="N184" i="3"/>
  <c r="Y184" i="3" s="1"/>
  <c r="O184" i="3"/>
  <c r="P184" i="3"/>
  <c r="Q184" i="3"/>
  <c r="R184" i="3"/>
  <c r="S184" i="3"/>
  <c r="T184" i="3"/>
  <c r="U184" i="3"/>
  <c r="V184" i="3"/>
  <c r="W184" i="3"/>
  <c r="X184" i="3"/>
  <c r="M183" i="3"/>
  <c r="N183" i="3"/>
  <c r="Y183" i="3" s="1"/>
  <c r="O183" i="3"/>
  <c r="P183" i="3"/>
  <c r="Q183" i="3"/>
  <c r="R183" i="3"/>
  <c r="S183" i="3"/>
  <c r="T183" i="3"/>
  <c r="U183" i="3"/>
  <c r="V183" i="3"/>
  <c r="W183" i="3"/>
  <c r="X183" i="3"/>
  <c r="M182" i="3"/>
  <c r="N182" i="3"/>
  <c r="Y182" i="3" s="1"/>
  <c r="O182" i="3"/>
  <c r="P182" i="3"/>
  <c r="Q182" i="3"/>
  <c r="R182" i="3"/>
  <c r="S182" i="3"/>
  <c r="T182" i="3"/>
  <c r="U182" i="3"/>
  <c r="V182" i="3"/>
  <c r="W182" i="3"/>
  <c r="X182" i="3"/>
  <c r="M181" i="3"/>
  <c r="N181" i="3"/>
  <c r="Y181" i="3" s="1"/>
  <c r="O181" i="3"/>
  <c r="P181" i="3"/>
  <c r="Q181" i="3"/>
  <c r="R181" i="3"/>
  <c r="S181" i="3"/>
  <c r="T181" i="3"/>
  <c r="U181" i="3"/>
  <c r="V181" i="3"/>
  <c r="W181" i="3"/>
  <c r="X181" i="3"/>
  <c r="M180" i="3"/>
  <c r="N180" i="3"/>
  <c r="Y180" i="3" s="1"/>
  <c r="O180" i="3"/>
  <c r="P180" i="3"/>
  <c r="Q180" i="3"/>
  <c r="R180" i="3"/>
  <c r="S180" i="3"/>
  <c r="T180" i="3"/>
  <c r="U180" i="3"/>
  <c r="V180" i="3"/>
  <c r="W180" i="3"/>
  <c r="X180" i="3"/>
  <c r="M179" i="3"/>
  <c r="N179" i="3"/>
  <c r="Y179" i="3" s="1"/>
  <c r="O179" i="3"/>
  <c r="P179" i="3"/>
  <c r="Q179" i="3"/>
  <c r="R179" i="3"/>
  <c r="S179" i="3"/>
  <c r="T179" i="3"/>
  <c r="U179" i="3"/>
  <c r="V179" i="3"/>
  <c r="W179" i="3"/>
  <c r="X179" i="3"/>
  <c r="M178" i="3"/>
  <c r="N178" i="3"/>
  <c r="Y178" i="3" s="1"/>
  <c r="O178" i="3"/>
  <c r="P178" i="3"/>
  <c r="Q178" i="3"/>
  <c r="R178" i="3"/>
  <c r="S178" i="3"/>
  <c r="T178" i="3"/>
  <c r="U178" i="3"/>
  <c r="V178" i="3"/>
  <c r="W178" i="3"/>
  <c r="X178" i="3"/>
  <c r="M177" i="3"/>
  <c r="N177" i="3"/>
  <c r="Y177" i="3" s="1"/>
  <c r="O177" i="3"/>
  <c r="P177" i="3"/>
  <c r="Q177" i="3"/>
  <c r="R177" i="3"/>
  <c r="S177" i="3"/>
  <c r="T177" i="3"/>
  <c r="U177" i="3"/>
  <c r="V177" i="3"/>
  <c r="W177" i="3"/>
  <c r="X177" i="3"/>
  <c r="M176" i="3"/>
  <c r="N176" i="3"/>
  <c r="Y176" i="3" s="1"/>
  <c r="O176" i="3"/>
  <c r="P176" i="3"/>
  <c r="Q176" i="3"/>
  <c r="R176" i="3"/>
  <c r="S176" i="3"/>
  <c r="T176" i="3"/>
  <c r="U176" i="3"/>
  <c r="V176" i="3"/>
  <c r="W176" i="3"/>
  <c r="X176" i="3"/>
  <c r="M175" i="3"/>
  <c r="N175" i="3"/>
  <c r="Y175" i="3" s="1"/>
  <c r="O175" i="3"/>
  <c r="P175" i="3"/>
  <c r="Q175" i="3"/>
  <c r="R175" i="3"/>
  <c r="S175" i="3"/>
  <c r="T175" i="3"/>
  <c r="U175" i="3"/>
  <c r="V175" i="3"/>
  <c r="W175" i="3"/>
  <c r="X175" i="3"/>
  <c r="M174" i="3"/>
  <c r="N174" i="3"/>
  <c r="Y174" i="3" s="1"/>
  <c r="O174" i="3"/>
  <c r="P174" i="3"/>
  <c r="Q174" i="3"/>
  <c r="R174" i="3"/>
  <c r="S174" i="3"/>
  <c r="T174" i="3"/>
  <c r="U174" i="3"/>
  <c r="V174" i="3"/>
  <c r="W174" i="3"/>
  <c r="X174" i="3"/>
  <c r="M173" i="3"/>
  <c r="N173" i="3"/>
  <c r="Y173" i="3" s="1"/>
  <c r="O173" i="3"/>
  <c r="P173" i="3"/>
  <c r="Q173" i="3"/>
  <c r="R173" i="3"/>
  <c r="S173" i="3"/>
  <c r="T173" i="3"/>
  <c r="U173" i="3"/>
  <c r="V173" i="3"/>
  <c r="W173" i="3"/>
  <c r="X173" i="3"/>
  <c r="M172" i="3"/>
  <c r="N172" i="3"/>
  <c r="Y172" i="3" s="1"/>
  <c r="O172" i="3"/>
  <c r="P172" i="3"/>
  <c r="Q172" i="3"/>
  <c r="R172" i="3"/>
  <c r="S172" i="3"/>
  <c r="T172" i="3"/>
  <c r="U172" i="3"/>
  <c r="V172" i="3"/>
  <c r="W172" i="3"/>
  <c r="X172" i="3"/>
  <c r="M171" i="3"/>
  <c r="N171" i="3"/>
  <c r="Y171" i="3" s="1"/>
  <c r="O171" i="3"/>
  <c r="P171" i="3"/>
  <c r="Q171" i="3"/>
  <c r="R171" i="3"/>
  <c r="S171" i="3"/>
  <c r="T171" i="3"/>
  <c r="U171" i="3"/>
  <c r="V171" i="3"/>
  <c r="W171" i="3"/>
  <c r="X171" i="3"/>
  <c r="M170" i="3"/>
  <c r="N170" i="3"/>
  <c r="Y170" i="3" s="1"/>
  <c r="O170" i="3"/>
  <c r="P170" i="3"/>
  <c r="Q170" i="3"/>
  <c r="R170" i="3"/>
  <c r="S170" i="3"/>
  <c r="T170" i="3"/>
  <c r="U170" i="3"/>
  <c r="V170" i="3"/>
  <c r="W170" i="3"/>
  <c r="X170" i="3"/>
  <c r="M169" i="3"/>
  <c r="N169" i="3"/>
  <c r="Y169" i="3" s="1"/>
  <c r="O169" i="3"/>
  <c r="P169" i="3"/>
  <c r="Q169" i="3"/>
  <c r="R169" i="3"/>
  <c r="S169" i="3"/>
  <c r="T169" i="3"/>
  <c r="U169" i="3"/>
  <c r="V169" i="3"/>
  <c r="W169" i="3"/>
  <c r="X169" i="3"/>
  <c r="M168" i="3"/>
  <c r="N168" i="3"/>
  <c r="Y168" i="3" s="1"/>
  <c r="O168" i="3"/>
  <c r="P168" i="3"/>
  <c r="Q168" i="3"/>
  <c r="R168" i="3"/>
  <c r="S168" i="3"/>
  <c r="T168" i="3"/>
  <c r="U168" i="3"/>
  <c r="V168" i="3"/>
  <c r="W168" i="3"/>
  <c r="X168" i="3"/>
  <c r="M167" i="3"/>
  <c r="N167" i="3"/>
  <c r="Y167" i="3" s="1"/>
  <c r="O167" i="3"/>
  <c r="P167" i="3"/>
  <c r="Q167" i="3"/>
  <c r="R167" i="3"/>
  <c r="S167" i="3"/>
  <c r="T167" i="3"/>
  <c r="U167" i="3"/>
  <c r="V167" i="3"/>
  <c r="W167" i="3"/>
  <c r="X167" i="3"/>
  <c r="M166" i="3"/>
  <c r="N166" i="3"/>
  <c r="Y166" i="3" s="1"/>
  <c r="O166" i="3"/>
  <c r="P166" i="3"/>
  <c r="Q166" i="3"/>
  <c r="R166" i="3"/>
  <c r="S166" i="3"/>
  <c r="T166" i="3"/>
  <c r="U166" i="3"/>
  <c r="V166" i="3"/>
  <c r="W166" i="3"/>
  <c r="X166" i="3"/>
  <c r="M165" i="3"/>
  <c r="N165" i="3"/>
  <c r="Y165" i="3" s="1"/>
  <c r="O165" i="3"/>
  <c r="P165" i="3"/>
  <c r="Q165" i="3"/>
  <c r="R165" i="3"/>
  <c r="S165" i="3"/>
  <c r="T165" i="3"/>
  <c r="U165" i="3"/>
  <c r="V165" i="3"/>
  <c r="W165" i="3"/>
  <c r="X165" i="3"/>
  <c r="M164" i="3"/>
  <c r="N164" i="3"/>
  <c r="Y164" i="3" s="1"/>
  <c r="O164" i="3"/>
  <c r="P164" i="3"/>
  <c r="Q164" i="3"/>
  <c r="R164" i="3"/>
  <c r="S164" i="3"/>
  <c r="T164" i="3"/>
  <c r="U164" i="3"/>
  <c r="V164" i="3"/>
  <c r="W164" i="3"/>
  <c r="X164" i="3"/>
  <c r="M163" i="3"/>
  <c r="N163" i="3"/>
  <c r="Y163" i="3" s="1"/>
  <c r="O163" i="3"/>
  <c r="P163" i="3"/>
  <c r="Q163" i="3"/>
  <c r="R163" i="3"/>
  <c r="S163" i="3"/>
  <c r="T163" i="3"/>
  <c r="U163" i="3"/>
  <c r="V163" i="3"/>
  <c r="W163" i="3"/>
  <c r="X163" i="3"/>
  <c r="M162" i="3"/>
  <c r="N162" i="3"/>
  <c r="Y162" i="3" s="1"/>
  <c r="O162" i="3"/>
  <c r="P162" i="3"/>
  <c r="Q162" i="3"/>
  <c r="R162" i="3"/>
  <c r="S162" i="3"/>
  <c r="T162" i="3"/>
  <c r="U162" i="3"/>
  <c r="V162" i="3"/>
  <c r="W162" i="3"/>
  <c r="X162" i="3"/>
  <c r="T44" i="3"/>
  <c r="T56" i="3"/>
  <c r="Z194" i="3" l="1"/>
  <c r="Z175" i="3"/>
  <c r="AA175" i="3" s="1"/>
  <c r="Z187" i="3"/>
  <c r="Z198" i="3"/>
  <c r="AA198" i="3" s="1"/>
  <c r="Z180" i="3"/>
  <c r="Z192" i="3"/>
  <c r="AA192" i="3" s="1"/>
  <c r="Z196" i="3"/>
  <c r="Z200" i="3"/>
  <c r="AA200" i="3" s="1"/>
  <c r="Z178" i="3"/>
  <c r="Z182" i="3"/>
  <c r="AA182" i="3" s="1"/>
  <c r="Z191" i="3"/>
  <c r="Z193" i="3"/>
  <c r="AA193" i="3" s="1"/>
  <c r="Z195" i="3"/>
  <c r="AA195" i="3" s="1"/>
  <c r="Z197" i="3"/>
  <c r="AA197" i="3" s="1"/>
  <c r="Z199" i="3"/>
  <c r="AA199" i="3" s="1"/>
  <c r="Z201" i="3"/>
  <c r="AA201" i="3" s="1"/>
  <c r="Z169" i="3"/>
  <c r="Z177" i="3"/>
  <c r="AA177" i="3" s="1"/>
  <c r="Z179" i="3"/>
  <c r="Z181" i="3"/>
  <c r="AA181" i="3" s="1"/>
  <c r="Z183" i="3"/>
  <c r="Z190" i="3"/>
  <c r="AA190" i="3" s="1"/>
  <c r="Z176" i="3"/>
  <c r="Z174" i="3"/>
  <c r="AA174" i="3" s="1"/>
  <c r="Z189" i="3"/>
  <c r="AA189" i="3" s="1"/>
  <c r="Z186" i="3"/>
  <c r="AA186" i="3" s="1"/>
  <c r="Z188" i="3"/>
  <c r="AA188" i="3" s="1"/>
  <c r="Z167" i="3"/>
  <c r="AA167" i="3" s="1"/>
  <c r="Z173" i="3"/>
  <c r="AA173" i="3" s="1"/>
  <c r="Z185" i="3"/>
  <c r="AA185" i="3" s="1"/>
  <c r="AA196" i="3"/>
  <c r="AA194" i="3"/>
  <c r="Z168" i="3"/>
  <c r="AA168" i="3" s="1"/>
  <c r="Z171" i="3"/>
  <c r="AA171" i="3" s="1"/>
  <c r="Z165" i="3"/>
  <c r="AA165" i="3" s="1"/>
  <c r="Z170" i="3"/>
  <c r="AA170" i="3" s="1"/>
  <c r="Z172" i="3"/>
  <c r="AA172" i="3" s="1"/>
  <c r="Z184" i="3"/>
  <c r="AA184" i="3" s="1"/>
  <c r="AA191" i="3"/>
  <c r="Z163" i="3"/>
  <c r="AA163" i="3" s="1"/>
  <c r="AA187" i="3"/>
  <c r="Z162" i="3"/>
  <c r="AA162" i="3" s="1"/>
  <c r="Z164" i="3"/>
  <c r="AA164" i="3" s="1"/>
  <c r="Z166" i="3"/>
  <c r="AA166" i="3" s="1"/>
  <c r="AA183" i="3"/>
  <c r="AA178" i="3"/>
  <c r="AA180" i="3"/>
  <c r="AA179" i="3"/>
  <c r="AA176" i="3"/>
  <c r="AA169" i="3"/>
  <c r="M161" i="3"/>
  <c r="N161" i="3"/>
  <c r="Z161" i="3" s="1"/>
  <c r="O161" i="3"/>
  <c r="P161" i="3"/>
  <c r="Q161" i="3"/>
  <c r="R161" i="3"/>
  <c r="S161" i="3"/>
  <c r="T161" i="3"/>
  <c r="U161" i="3"/>
  <c r="V161" i="3"/>
  <c r="W161" i="3"/>
  <c r="X161" i="3"/>
  <c r="M160" i="3"/>
  <c r="N160" i="3"/>
  <c r="Z160" i="3" s="1"/>
  <c r="O160" i="3"/>
  <c r="P160" i="3"/>
  <c r="Q160" i="3"/>
  <c r="R160" i="3"/>
  <c r="S160" i="3"/>
  <c r="T160" i="3"/>
  <c r="U160" i="3"/>
  <c r="V160" i="3"/>
  <c r="W160" i="3"/>
  <c r="X160" i="3"/>
  <c r="M159" i="3"/>
  <c r="N159" i="3"/>
  <c r="Z159" i="3" s="1"/>
  <c r="O159" i="3"/>
  <c r="P159" i="3"/>
  <c r="Q159" i="3"/>
  <c r="R159" i="3"/>
  <c r="S159" i="3"/>
  <c r="T159" i="3"/>
  <c r="U159" i="3"/>
  <c r="V159" i="3"/>
  <c r="W159" i="3"/>
  <c r="X159" i="3"/>
  <c r="M158" i="3"/>
  <c r="N158" i="3"/>
  <c r="Z158" i="3" s="1"/>
  <c r="O158" i="3"/>
  <c r="P158" i="3"/>
  <c r="Q158" i="3"/>
  <c r="R158" i="3"/>
  <c r="S158" i="3"/>
  <c r="T158" i="3"/>
  <c r="U158" i="3"/>
  <c r="V158" i="3"/>
  <c r="W158" i="3"/>
  <c r="X158" i="3"/>
  <c r="M157" i="3"/>
  <c r="N157" i="3"/>
  <c r="Z157" i="3" s="1"/>
  <c r="O157" i="3"/>
  <c r="P157" i="3"/>
  <c r="Q157" i="3"/>
  <c r="R157" i="3"/>
  <c r="S157" i="3"/>
  <c r="T157" i="3"/>
  <c r="U157" i="3"/>
  <c r="V157" i="3"/>
  <c r="W157" i="3"/>
  <c r="X157" i="3"/>
  <c r="M156" i="3"/>
  <c r="N156" i="3"/>
  <c r="Z156" i="3" s="1"/>
  <c r="O156" i="3"/>
  <c r="P156" i="3"/>
  <c r="Q156" i="3"/>
  <c r="R156" i="3"/>
  <c r="S156" i="3"/>
  <c r="T156" i="3"/>
  <c r="U156" i="3"/>
  <c r="V156" i="3"/>
  <c r="W156" i="3"/>
  <c r="X156" i="3"/>
  <c r="M155" i="3"/>
  <c r="N155" i="3"/>
  <c r="Z155" i="3" s="1"/>
  <c r="O155" i="3"/>
  <c r="P155" i="3"/>
  <c r="Q155" i="3"/>
  <c r="R155" i="3"/>
  <c r="S155" i="3"/>
  <c r="T155" i="3"/>
  <c r="U155" i="3"/>
  <c r="V155" i="3"/>
  <c r="W155" i="3"/>
  <c r="X155" i="3"/>
  <c r="M154" i="3"/>
  <c r="N154" i="3"/>
  <c r="Z154" i="3" s="1"/>
  <c r="O154" i="3"/>
  <c r="P154" i="3"/>
  <c r="Q154" i="3"/>
  <c r="R154" i="3"/>
  <c r="S154" i="3"/>
  <c r="T154" i="3"/>
  <c r="U154" i="3"/>
  <c r="V154" i="3"/>
  <c r="W154" i="3"/>
  <c r="X154" i="3"/>
  <c r="M153" i="3"/>
  <c r="N153" i="3"/>
  <c r="Z153" i="3" s="1"/>
  <c r="O153" i="3"/>
  <c r="P153" i="3"/>
  <c r="Q153" i="3"/>
  <c r="R153" i="3"/>
  <c r="S153" i="3"/>
  <c r="T153" i="3"/>
  <c r="U153" i="3"/>
  <c r="V153" i="3"/>
  <c r="W153" i="3"/>
  <c r="X153" i="3"/>
  <c r="M152" i="3"/>
  <c r="N152" i="3"/>
  <c r="Z152" i="3" s="1"/>
  <c r="O152" i="3"/>
  <c r="P152" i="3"/>
  <c r="Q152" i="3"/>
  <c r="R152" i="3"/>
  <c r="S152" i="3"/>
  <c r="T152" i="3"/>
  <c r="U152" i="3"/>
  <c r="V152" i="3"/>
  <c r="W152" i="3"/>
  <c r="X152" i="3"/>
  <c r="M151" i="3"/>
  <c r="N151" i="3"/>
  <c r="Z151" i="3" s="1"/>
  <c r="O151" i="3"/>
  <c r="P151" i="3"/>
  <c r="Q151" i="3"/>
  <c r="R151" i="3"/>
  <c r="S151" i="3"/>
  <c r="T151" i="3"/>
  <c r="U151" i="3"/>
  <c r="V151" i="3"/>
  <c r="W151" i="3"/>
  <c r="X151" i="3"/>
  <c r="M150" i="3"/>
  <c r="N150" i="3"/>
  <c r="Z150" i="3" s="1"/>
  <c r="O150" i="3"/>
  <c r="P150" i="3"/>
  <c r="Q150" i="3"/>
  <c r="R150" i="3"/>
  <c r="S150" i="3"/>
  <c r="T150" i="3"/>
  <c r="U150" i="3"/>
  <c r="V150" i="3"/>
  <c r="W150" i="3"/>
  <c r="X150" i="3"/>
  <c r="M149" i="3"/>
  <c r="N149" i="3"/>
  <c r="Z149" i="3" s="1"/>
  <c r="O149" i="3"/>
  <c r="P149" i="3"/>
  <c r="Q149" i="3"/>
  <c r="R149" i="3"/>
  <c r="S149" i="3"/>
  <c r="T149" i="3"/>
  <c r="U149" i="3"/>
  <c r="V149" i="3"/>
  <c r="W149" i="3"/>
  <c r="X149" i="3"/>
  <c r="M148" i="3"/>
  <c r="N148" i="3"/>
  <c r="Z148" i="3" s="1"/>
  <c r="O148" i="3"/>
  <c r="P148" i="3"/>
  <c r="Q148" i="3"/>
  <c r="R148" i="3"/>
  <c r="S148" i="3"/>
  <c r="T148" i="3"/>
  <c r="U148" i="3"/>
  <c r="V148" i="3"/>
  <c r="W148" i="3"/>
  <c r="X148" i="3"/>
  <c r="M147" i="3"/>
  <c r="N147" i="3"/>
  <c r="Z147" i="3" s="1"/>
  <c r="O147" i="3"/>
  <c r="P147" i="3"/>
  <c r="Q147" i="3"/>
  <c r="R147" i="3"/>
  <c r="S147" i="3"/>
  <c r="T147" i="3"/>
  <c r="U147" i="3"/>
  <c r="V147" i="3"/>
  <c r="W147" i="3"/>
  <c r="X147" i="3"/>
  <c r="M146" i="3"/>
  <c r="N146" i="3"/>
  <c r="Z146" i="3" s="1"/>
  <c r="O146" i="3"/>
  <c r="P146" i="3"/>
  <c r="Q146" i="3"/>
  <c r="R146" i="3"/>
  <c r="S146" i="3"/>
  <c r="T146" i="3"/>
  <c r="U146" i="3"/>
  <c r="V146" i="3"/>
  <c r="W146" i="3"/>
  <c r="X146" i="3"/>
  <c r="M145" i="3"/>
  <c r="N145" i="3"/>
  <c r="Z145" i="3" s="1"/>
  <c r="O145" i="3"/>
  <c r="P145" i="3"/>
  <c r="Q145" i="3"/>
  <c r="R145" i="3"/>
  <c r="S145" i="3"/>
  <c r="T145" i="3"/>
  <c r="U145" i="3"/>
  <c r="V145" i="3"/>
  <c r="W145" i="3"/>
  <c r="X145" i="3"/>
  <c r="M144" i="3"/>
  <c r="N144" i="3"/>
  <c r="Z144" i="3" s="1"/>
  <c r="O144" i="3"/>
  <c r="P144" i="3"/>
  <c r="Q144" i="3"/>
  <c r="R144" i="3"/>
  <c r="S144" i="3"/>
  <c r="T144" i="3"/>
  <c r="U144" i="3"/>
  <c r="V144" i="3"/>
  <c r="W144" i="3"/>
  <c r="X144" i="3"/>
  <c r="M143" i="3"/>
  <c r="N143" i="3"/>
  <c r="Z143" i="3" s="1"/>
  <c r="O143" i="3"/>
  <c r="P143" i="3"/>
  <c r="Q143" i="3"/>
  <c r="R143" i="3"/>
  <c r="S143" i="3"/>
  <c r="T143" i="3"/>
  <c r="U143" i="3"/>
  <c r="V143" i="3"/>
  <c r="W143" i="3"/>
  <c r="X143" i="3"/>
  <c r="M142" i="3"/>
  <c r="N142" i="3"/>
  <c r="Z142" i="3" s="1"/>
  <c r="O142" i="3"/>
  <c r="P142" i="3"/>
  <c r="Q142" i="3"/>
  <c r="R142" i="3"/>
  <c r="S142" i="3"/>
  <c r="T142" i="3"/>
  <c r="U142" i="3"/>
  <c r="V142" i="3"/>
  <c r="W142" i="3"/>
  <c r="X142" i="3"/>
  <c r="M141" i="3"/>
  <c r="N141" i="3"/>
  <c r="Z141" i="3" s="1"/>
  <c r="O141" i="3"/>
  <c r="P141" i="3"/>
  <c r="Q141" i="3"/>
  <c r="R141" i="3"/>
  <c r="S141" i="3"/>
  <c r="T141" i="3"/>
  <c r="U141" i="3"/>
  <c r="V141" i="3"/>
  <c r="W141" i="3"/>
  <c r="X141" i="3"/>
  <c r="M140" i="3"/>
  <c r="N140" i="3"/>
  <c r="Z140" i="3" s="1"/>
  <c r="O140" i="3"/>
  <c r="P140" i="3"/>
  <c r="Q140" i="3"/>
  <c r="R140" i="3"/>
  <c r="S140" i="3"/>
  <c r="T140" i="3"/>
  <c r="U140" i="3"/>
  <c r="V140" i="3"/>
  <c r="W140" i="3"/>
  <c r="X140" i="3"/>
  <c r="M139" i="3"/>
  <c r="N139" i="3"/>
  <c r="Z139" i="3" s="1"/>
  <c r="O139" i="3"/>
  <c r="P139" i="3"/>
  <c r="Q139" i="3"/>
  <c r="R139" i="3"/>
  <c r="S139" i="3"/>
  <c r="T139" i="3"/>
  <c r="U139" i="3"/>
  <c r="V139" i="3"/>
  <c r="W139" i="3"/>
  <c r="X139" i="3"/>
  <c r="M138" i="3"/>
  <c r="N138" i="3"/>
  <c r="Z138" i="3" s="1"/>
  <c r="O138" i="3"/>
  <c r="P138" i="3"/>
  <c r="Q138" i="3"/>
  <c r="R138" i="3"/>
  <c r="S138" i="3"/>
  <c r="T138" i="3"/>
  <c r="U138" i="3"/>
  <c r="V138" i="3"/>
  <c r="W138" i="3"/>
  <c r="X138" i="3"/>
  <c r="M137" i="3"/>
  <c r="N137" i="3"/>
  <c r="Z137" i="3" s="1"/>
  <c r="O137" i="3"/>
  <c r="P137" i="3"/>
  <c r="Q137" i="3"/>
  <c r="R137" i="3"/>
  <c r="S137" i="3"/>
  <c r="T137" i="3"/>
  <c r="U137" i="3"/>
  <c r="V137" i="3"/>
  <c r="W137" i="3"/>
  <c r="X137" i="3"/>
  <c r="M136" i="3"/>
  <c r="N136" i="3"/>
  <c r="Z136" i="3" s="1"/>
  <c r="O136" i="3"/>
  <c r="P136" i="3"/>
  <c r="Q136" i="3"/>
  <c r="R136" i="3"/>
  <c r="S136" i="3"/>
  <c r="T136" i="3"/>
  <c r="U136" i="3"/>
  <c r="V136" i="3"/>
  <c r="W136" i="3"/>
  <c r="X136" i="3"/>
  <c r="M135" i="3"/>
  <c r="N135" i="3"/>
  <c r="Z135" i="3" s="1"/>
  <c r="O135" i="3"/>
  <c r="P135" i="3"/>
  <c r="Q135" i="3"/>
  <c r="R135" i="3"/>
  <c r="S135" i="3"/>
  <c r="T135" i="3"/>
  <c r="U135" i="3"/>
  <c r="V135" i="3"/>
  <c r="W135" i="3"/>
  <c r="X135" i="3"/>
  <c r="M134" i="3"/>
  <c r="N134" i="3"/>
  <c r="Z134" i="3" s="1"/>
  <c r="O134" i="3"/>
  <c r="P134" i="3"/>
  <c r="Q134" i="3"/>
  <c r="R134" i="3"/>
  <c r="S134" i="3"/>
  <c r="T134" i="3"/>
  <c r="U134" i="3"/>
  <c r="V134" i="3"/>
  <c r="W134" i="3"/>
  <c r="X134" i="3"/>
  <c r="M133" i="3"/>
  <c r="N133" i="3"/>
  <c r="Z133" i="3" s="1"/>
  <c r="O133" i="3"/>
  <c r="P133" i="3"/>
  <c r="Q133" i="3"/>
  <c r="R133" i="3"/>
  <c r="S133" i="3"/>
  <c r="T133" i="3"/>
  <c r="U133" i="3"/>
  <c r="V133" i="3"/>
  <c r="W133" i="3"/>
  <c r="X133" i="3"/>
  <c r="M132" i="3"/>
  <c r="N132" i="3"/>
  <c r="Z132" i="3" s="1"/>
  <c r="O132" i="3"/>
  <c r="P132" i="3"/>
  <c r="Q132" i="3"/>
  <c r="R132" i="3"/>
  <c r="S132" i="3"/>
  <c r="T132" i="3"/>
  <c r="U132" i="3"/>
  <c r="V132" i="3"/>
  <c r="W132" i="3"/>
  <c r="X132" i="3"/>
  <c r="M131" i="3"/>
  <c r="N131" i="3"/>
  <c r="Z131" i="3" s="1"/>
  <c r="O131" i="3"/>
  <c r="P131" i="3"/>
  <c r="Q131" i="3"/>
  <c r="R131" i="3"/>
  <c r="S131" i="3"/>
  <c r="T131" i="3"/>
  <c r="U131" i="3"/>
  <c r="V131" i="3"/>
  <c r="W131" i="3"/>
  <c r="X131" i="3"/>
  <c r="M130" i="3"/>
  <c r="N130" i="3"/>
  <c r="Z130" i="3" s="1"/>
  <c r="O130" i="3"/>
  <c r="P130" i="3"/>
  <c r="Q130" i="3"/>
  <c r="R130" i="3"/>
  <c r="S130" i="3"/>
  <c r="T130" i="3"/>
  <c r="U130" i="3"/>
  <c r="V130" i="3"/>
  <c r="W130" i="3"/>
  <c r="X130" i="3"/>
  <c r="M129" i="3"/>
  <c r="N129" i="3"/>
  <c r="Z129" i="3" s="1"/>
  <c r="O129" i="3"/>
  <c r="P129" i="3"/>
  <c r="Q129" i="3"/>
  <c r="R129" i="3"/>
  <c r="S129" i="3"/>
  <c r="T129" i="3"/>
  <c r="U129" i="3"/>
  <c r="V129" i="3"/>
  <c r="W129" i="3"/>
  <c r="X129" i="3"/>
  <c r="M128" i="3"/>
  <c r="N128" i="3"/>
  <c r="Z128" i="3" s="1"/>
  <c r="O128" i="3"/>
  <c r="P128" i="3"/>
  <c r="Q128" i="3"/>
  <c r="R128" i="3"/>
  <c r="S128" i="3"/>
  <c r="T128" i="3"/>
  <c r="U128" i="3"/>
  <c r="V128" i="3"/>
  <c r="W128" i="3"/>
  <c r="X128" i="3"/>
  <c r="M127" i="3"/>
  <c r="N127" i="3"/>
  <c r="Z127" i="3" s="1"/>
  <c r="O127" i="3"/>
  <c r="P127" i="3"/>
  <c r="Q127" i="3"/>
  <c r="R127" i="3"/>
  <c r="S127" i="3"/>
  <c r="T127" i="3"/>
  <c r="U127" i="3"/>
  <c r="V127" i="3"/>
  <c r="W127" i="3"/>
  <c r="X127" i="3"/>
  <c r="M126" i="3"/>
  <c r="N126" i="3"/>
  <c r="Z126" i="3" s="1"/>
  <c r="O126" i="3"/>
  <c r="P126" i="3"/>
  <c r="Q126" i="3"/>
  <c r="R126" i="3"/>
  <c r="S126" i="3"/>
  <c r="T126" i="3"/>
  <c r="U126" i="3"/>
  <c r="V126" i="3"/>
  <c r="W126" i="3"/>
  <c r="X126" i="3"/>
  <c r="M125" i="3"/>
  <c r="N125" i="3"/>
  <c r="Z125" i="3" s="1"/>
  <c r="O125" i="3"/>
  <c r="P125" i="3"/>
  <c r="Q125" i="3"/>
  <c r="R125" i="3"/>
  <c r="S125" i="3"/>
  <c r="T125" i="3"/>
  <c r="U125" i="3"/>
  <c r="V125" i="3"/>
  <c r="W125" i="3"/>
  <c r="X125" i="3"/>
  <c r="M124" i="3"/>
  <c r="N124" i="3"/>
  <c r="Z124" i="3" s="1"/>
  <c r="O124" i="3"/>
  <c r="P124" i="3"/>
  <c r="Q124" i="3"/>
  <c r="R124" i="3"/>
  <c r="S124" i="3"/>
  <c r="T124" i="3"/>
  <c r="U124" i="3"/>
  <c r="V124" i="3"/>
  <c r="W124" i="3"/>
  <c r="X124" i="3"/>
  <c r="M123" i="3"/>
  <c r="N123" i="3"/>
  <c r="Z123" i="3" s="1"/>
  <c r="O123" i="3"/>
  <c r="P123" i="3"/>
  <c r="Q123" i="3"/>
  <c r="R123" i="3"/>
  <c r="S123" i="3"/>
  <c r="T123" i="3"/>
  <c r="U123" i="3"/>
  <c r="V123" i="3"/>
  <c r="W123" i="3"/>
  <c r="X123" i="3"/>
  <c r="M122" i="3"/>
  <c r="N122" i="3"/>
  <c r="Z122" i="3" s="1"/>
  <c r="O122" i="3"/>
  <c r="P122" i="3"/>
  <c r="Q122" i="3"/>
  <c r="R122" i="3"/>
  <c r="S122" i="3"/>
  <c r="T122" i="3"/>
  <c r="U122" i="3"/>
  <c r="V122" i="3"/>
  <c r="W122" i="3"/>
  <c r="X122" i="3"/>
  <c r="M121" i="3"/>
  <c r="N121" i="3"/>
  <c r="Z121" i="3" s="1"/>
  <c r="O121" i="3"/>
  <c r="P121" i="3"/>
  <c r="Q121" i="3"/>
  <c r="R121" i="3"/>
  <c r="S121" i="3"/>
  <c r="T121" i="3"/>
  <c r="U121" i="3"/>
  <c r="V121" i="3"/>
  <c r="W121" i="3"/>
  <c r="X121" i="3"/>
  <c r="M120" i="3"/>
  <c r="N120" i="3"/>
  <c r="Z120" i="3" s="1"/>
  <c r="O120" i="3"/>
  <c r="P120" i="3"/>
  <c r="Q120" i="3"/>
  <c r="R120" i="3"/>
  <c r="S120" i="3"/>
  <c r="T120" i="3"/>
  <c r="U120" i="3"/>
  <c r="V120" i="3"/>
  <c r="W120" i="3"/>
  <c r="X120" i="3"/>
  <c r="M119" i="3"/>
  <c r="N119" i="3"/>
  <c r="Z119" i="3" s="1"/>
  <c r="O119" i="3"/>
  <c r="P119" i="3"/>
  <c r="Q119" i="3"/>
  <c r="R119" i="3"/>
  <c r="S119" i="3"/>
  <c r="T119" i="3"/>
  <c r="U119" i="3"/>
  <c r="V119" i="3"/>
  <c r="W119" i="3"/>
  <c r="X119" i="3"/>
  <c r="M118" i="3"/>
  <c r="N118" i="3"/>
  <c r="Z118" i="3" s="1"/>
  <c r="O118" i="3"/>
  <c r="P118" i="3"/>
  <c r="Q118" i="3"/>
  <c r="R118" i="3"/>
  <c r="S118" i="3"/>
  <c r="T118" i="3"/>
  <c r="U118" i="3"/>
  <c r="V118" i="3"/>
  <c r="W118" i="3"/>
  <c r="X118" i="3"/>
  <c r="M117" i="3"/>
  <c r="N117" i="3"/>
  <c r="Z117" i="3" s="1"/>
  <c r="O117" i="3"/>
  <c r="P117" i="3"/>
  <c r="Q117" i="3"/>
  <c r="R117" i="3"/>
  <c r="S117" i="3"/>
  <c r="T117" i="3"/>
  <c r="U117" i="3"/>
  <c r="V117" i="3"/>
  <c r="W117" i="3"/>
  <c r="X117" i="3"/>
  <c r="M116" i="3"/>
  <c r="N116" i="3"/>
  <c r="Z116" i="3" s="1"/>
  <c r="O116" i="3"/>
  <c r="P116" i="3"/>
  <c r="Q116" i="3"/>
  <c r="R116" i="3"/>
  <c r="S116" i="3"/>
  <c r="T116" i="3"/>
  <c r="U116" i="3"/>
  <c r="V116" i="3"/>
  <c r="W116" i="3"/>
  <c r="X116" i="3"/>
  <c r="M115" i="3"/>
  <c r="N115" i="3"/>
  <c r="Z115" i="3" s="1"/>
  <c r="O115" i="3"/>
  <c r="P115" i="3"/>
  <c r="Q115" i="3"/>
  <c r="R115" i="3"/>
  <c r="S115" i="3"/>
  <c r="T115" i="3"/>
  <c r="U115" i="3"/>
  <c r="V115" i="3"/>
  <c r="W115" i="3"/>
  <c r="X115" i="3"/>
  <c r="M114" i="3"/>
  <c r="N114" i="3"/>
  <c r="Z114" i="3" s="1"/>
  <c r="O114" i="3"/>
  <c r="P114" i="3"/>
  <c r="Q114" i="3"/>
  <c r="R114" i="3"/>
  <c r="S114" i="3"/>
  <c r="T114" i="3"/>
  <c r="U114" i="3"/>
  <c r="V114" i="3"/>
  <c r="W114" i="3"/>
  <c r="X114" i="3"/>
  <c r="M113" i="3"/>
  <c r="N113" i="3"/>
  <c r="Z113" i="3" s="1"/>
  <c r="O113" i="3"/>
  <c r="P113" i="3"/>
  <c r="Q113" i="3"/>
  <c r="R113" i="3"/>
  <c r="S113" i="3"/>
  <c r="T113" i="3"/>
  <c r="U113" i="3"/>
  <c r="V113" i="3"/>
  <c r="W113" i="3"/>
  <c r="X113" i="3"/>
  <c r="M112" i="3"/>
  <c r="N112" i="3"/>
  <c r="Z112" i="3" s="1"/>
  <c r="O112" i="3"/>
  <c r="P112" i="3"/>
  <c r="Q112" i="3"/>
  <c r="R112" i="3"/>
  <c r="S112" i="3"/>
  <c r="T112" i="3"/>
  <c r="U112" i="3"/>
  <c r="V112" i="3"/>
  <c r="W112" i="3"/>
  <c r="X112" i="3"/>
  <c r="M111" i="3"/>
  <c r="N111" i="3"/>
  <c r="Z111" i="3" s="1"/>
  <c r="O111" i="3"/>
  <c r="P111" i="3"/>
  <c r="Q111" i="3"/>
  <c r="R111" i="3"/>
  <c r="S111" i="3"/>
  <c r="T111" i="3"/>
  <c r="U111" i="3"/>
  <c r="V111" i="3"/>
  <c r="W111" i="3"/>
  <c r="X111" i="3"/>
  <c r="M110" i="3"/>
  <c r="N110" i="3"/>
  <c r="Z110" i="3" s="1"/>
  <c r="O110" i="3"/>
  <c r="P110" i="3"/>
  <c r="Q110" i="3"/>
  <c r="R110" i="3"/>
  <c r="S110" i="3"/>
  <c r="T110" i="3"/>
  <c r="U110" i="3"/>
  <c r="V110" i="3"/>
  <c r="W110" i="3"/>
  <c r="X110" i="3"/>
  <c r="M109" i="3"/>
  <c r="N109" i="3"/>
  <c r="Z109" i="3" s="1"/>
  <c r="O109" i="3"/>
  <c r="P109" i="3"/>
  <c r="Q109" i="3"/>
  <c r="R109" i="3"/>
  <c r="S109" i="3"/>
  <c r="T109" i="3"/>
  <c r="U109" i="3"/>
  <c r="V109" i="3"/>
  <c r="W109" i="3"/>
  <c r="X109" i="3"/>
  <c r="M108" i="3"/>
  <c r="N108" i="3"/>
  <c r="Z108" i="3" s="1"/>
  <c r="O108" i="3"/>
  <c r="P108" i="3"/>
  <c r="Q108" i="3"/>
  <c r="R108" i="3"/>
  <c r="S108" i="3"/>
  <c r="T108" i="3"/>
  <c r="U108" i="3"/>
  <c r="V108" i="3"/>
  <c r="W108" i="3"/>
  <c r="X108" i="3"/>
  <c r="M107" i="3"/>
  <c r="N107" i="3"/>
  <c r="Z107" i="3" s="1"/>
  <c r="O107" i="3"/>
  <c r="P107" i="3"/>
  <c r="Q107" i="3"/>
  <c r="R107" i="3"/>
  <c r="S107" i="3"/>
  <c r="T107" i="3"/>
  <c r="U107" i="3"/>
  <c r="V107" i="3"/>
  <c r="W107" i="3"/>
  <c r="X107" i="3"/>
  <c r="M106" i="3"/>
  <c r="N106" i="3"/>
  <c r="Z106" i="3" s="1"/>
  <c r="O106" i="3"/>
  <c r="P106" i="3"/>
  <c r="Q106" i="3"/>
  <c r="R106" i="3"/>
  <c r="S106" i="3"/>
  <c r="T106" i="3"/>
  <c r="U106" i="3"/>
  <c r="V106" i="3"/>
  <c r="W106" i="3"/>
  <c r="X106" i="3"/>
  <c r="M105" i="3"/>
  <c r="N105" i="3"/>
  <c r="Z105" i="3" s="1"/>
  <c r="O105" i="3"/>
  <c r="P105" i="3"/>
  <c r="Q105" i="3"/>
  <c r="R105" i="3"/>
  <c r="S105" i="3"/>
  <c r="T105" i="3"/>
  <c r="U105" i="3"/>
  <c r="V105" i="3"/>
  <c r="W105" i="3"/>
  <c r="X105" i="3"/>
  <c r="M104" i="3"/>
  <c r="N104" i="3"/>
  <c r="Z104" i="3" s="1"/>
  <c r="O104" i="3"/>
  <c r="P104" i="3"/>
  <c r="Q104" i="3"/>
  <c r="R104" i="3"/>
  <c r="S104" i="3"/>
  <c r="T104" i="3"/>
  <c r="U104" i="3"/>
  <c r="V104" i="3"/>
  <c r="W104" i="3"/>
  <c r="X104" i="3"/>
  <c r="M103" i="3"/>
  <c r="N103" i="3"/>
  <c r="Z103" i="3" s="1"/>
  <c r="O103" i="3"/>
  <c r="P103" i="3"/>
  <c r="Q103" i="3"/>
  <c r="R103" i="3"/>
  <c r="S103" i="3"/>
  <c r="T103" i="3"/>
  <c r="U103" i="3"/>
  <c r="V103" i="3"/>
  <c r="W103" i="3"/>
  <c r="X103" i="3"/>
  <c r="M102" i="3"/>
  <c r="N102" i="3"/>
  <c r="Z102" i="3" s="1"/>
  <c r="O102" i="3"/>
  <c r="P102" i="3"/>
  <c r="Q102" i="3"/>
  <c r="R102" i="3"/>
  <c r="S102" i="3"/>
  <c r="T102" i="3"/>
  <c r="U102" i="3"/>
  <c r="V102" i="3"/>
  <c r="W102" i="3"/>
  <c r="X102" i="3"/>
  <c r="M101" i="3"/>
  <c r="N101" i="3"/>
  <c r="Z101" i="3" s="1"/>
  <c r="O101" i="3"/>
  <c r="P101" i="3"/>
  <c r="Q101" i="3"/>
  <c r="R101" i="3"/>
  <c r="S101" i="3"/>
  <c r="T101" i="3"/>
  <c r="U101" i="3"/>
  <c r="V101" i="3"/>
  <c r="W101" i="3"/>
  <c r="X101" i="3"/>
  <c r="M100" i="3"/>
  <c r="N100" i="3"/>
  <c r="Z100" i="3" s="1"/>
  <c r="O100" i="3"/>
  <c r="P100" i="3"/>
  <c r="Q100" i="3"/>
  <c r="R100" i="3"/>
  <c r="S100" i="3"/>
  <c r="T100" i="3"/>
  <c r="U100" i="3"/>
  <c r="V100" i="3"/>
  <c r="W100" i="3"/>
  <c r="X100" i="3"/>
  <c r="M99" i="3"/>
  <c r="N99" i="3"/>
  <c r="Z99" i="3" s="1"/>
  <c r="O99" i="3"/>
  <c r="P99" i="3"/>
  <c r="Q99" i="3"/>
  <c r="R99" i="3"/>
  <c r="S99" i="3"/>
  <c r="T99" i="3"/>
  <c r="U99" i="3"/>
  <c r="V99" i="3"/>
  <c r="W99" i="3"/>
  <c r="X99" i="3"/>
  <c r="M98" i="3"/>
  <c r="N98" i="3"/>
  <c r="Z98" i="3" s="1"/>
  <c r="O98" i="3"/>
  <c r="P98" i="3"/>
  <c r="Q98" i="3"/>
  <c r="R98" i="3"/>
  <c r="S98" i="3"/>
  <c r="T98" i="3"/>
  <c r="U98" i="3"/>
  <c r="V98" i="3"/>
  <c r="W98" i="3"/>
  <c r="X98" i="3"/>
  <c r="M97" i="3"/>
  <c r="N97" i="3"/>
  <c r="Z97" i="3" s="1"/>
  <c r="O97" i="3"/>
  <c r="P97" i="3"/>
  <c r="Q97" i="3"/>
  <c r="R97" i="3"/>
  <c r="S97" i="3"/>
  <c r="T97" i="3"/>
  <c r="U97" i="3"/>
  <c r="V97" i="3"/>
  <c r="W97" i="3"/>
  <c r="X97" i="3"/>
  <c r="M96" i="3"/>
  <c r="N96" i="3"/>
  <c r="Z96" i="3" s="1"/>
  <c r="O96" i="3"/>
  <c r="P96" i="3"/>
  <c r="Q96" i="3"/>
  <c r="R96" i="3"/>
  <c r="S96" i="3"/>
  <c r="T96" i="3"/>
  <c r="U96" i="3"/>
  <c r="V96" i="3"/>
  <c r="W96" i="3"/>
  <c r="X96" i="3"/>
  <c r="M95" i="3"/>
  <c r="N95" i="3"/>
  <c r="Z95" i="3" s="1"/>
  <c r="O95" i="3"/>
  <c r="P95" i="3"/>
  <c r="Q95" i="3"/>
  <c r="R95" i="3"/>
  <c r="S95" i="3"/>
  <c r="T95" i="3"/>
  <c r="U95" i="3"/>
  <c r="V95" i="3"/>
  <c r="W95" i="3"/>
  <c r="X95" i="3"/>
  <c r="M94" i="3"/>
  <c r="N94" i="3"/>
  <c r="Z94" i="3" s="1"/>
  <c r="O94" i="3"/>
  <c r="P94" i="3"/>
  <c r="Q94" i="3"/>
  <c r="R94" i="3"/>
  <c r="S94" i="3"/>
  <c r="T94" i="3"/>
  <c r="U94" i="3"/>
  <c r="V94" i="3"/>
  <c r="W94" i="3"/>
  <c r="X94" i="3"/>
  <c r="M93" i="3"/>
  <c r="N93" i="3"/>
  <c r="Z93" i="3" s="1"/>
  <c r="O93" i="3"/>
  <c r="P93" i="3"/>
  <c r="Q93" i="3"/>
  <c r="R93" i="3"/>
  <c r="S93" i="3"/>
  <c r="T93" i="3"/>
  <c r="U93" i="3"/>
  <c r="V93" i="3"/>
  <c r="W93" i="3"/>
  <c r="X93" i="3"/>
  <c r="M92" i="3"/>
  <c r="N92" i="3"/>
  <c r="Z92" i="3" s="1"/>
  <c r="O92" i="3"/>
  <c r="P92" i="3"/>
  <c r="Q92" i="3"/>
  <c r="R92" i="3"/>
  <c r="S92" i="3"/>
  <c r="T92" i="3"/>
  <c r="U92" i="3"/>
  <c r="V92" i="3"/>
  <c r="W92" i="3"/>
  <c r="X92" i="3"/>
  <c r="M91" i="3"/>
  <c r="N91" i="3"/>
  <c r="Z91" i="3" s="1"/>
  <c r="O91" i="3"/>
  <c r="P91" i="3"/>
  <c r="Q91" i="3"/>
  <c r="R91" i="3"/>
  <c r="S91" i="3"/>
  <c r="T91" i="3"/>
  <c r="U91" i="3"/>
  <c r="V91" i="3"/>
  <c r="W91" i="3"/>
  <c r="X91" i="3"/>
  <c r="M90" i="3"/>
  <c r="N90" i="3"/>
  <c r="Z90" i="3" s="1"/>
  <c r="O90" i="3"/>
  <c r="P90" i="3"/>
  <c r="Q90" i="3"/>
  <c r="R90" i="3"/>
  <c r="S90" i="3"/>
  <c r="T90" i="3"/>
  <c r="U90" i="3"/>
  <c r="V90" i="3"/>
  <c r="W90" i="3"/>
  <c r="X90" i="3"/>
  <c r="M89" i="3"/>
  <c r="N89" i="3"/>
  <c r="Z89" i="3" s="1"/>
  <c r="O89" i="3"/>
  <c r="P89" i="3"/>
  <c r="Q89" i="3"/>
  <c r="R89" i="3"/>
  <c r="S89" i="3"/>
  <c r="T89" i="3"/>
  <c r="U89" i="3"/>
  <c r="V89" i="3"/>
  <c r="W89" i="3"/>
  <c r="X89" i="3"/>
  <c r="M88" i="3"/>
  <c r="N88" i="3"/>
  <c r="Z88" i="3" s="1"/>
  <c r="O88" i="3"/>
  <c r="P88" i="3"/>
  <c r="Q88" i="3"/>
  <c r="R88" i="3"/>
  <c r="S88" i="3"/>
  <c r="T88" i="3"/>
  <c r="U88" i="3"/>
  <c r="V88" i="3"/>
  <c r="W88" i="3"/>
  <c r="X88" i="3"/>
  <c r="M87" i="3"/>
  <c r="N87" i="3"/>
  <c r="Z87" i="3" s="1"/>
  <c r="O87" i="3"/>
  <c r="P87" i="3"/>
  <c r="Q87" i="3"/>
  <c r="R87" i="3"/>
  <c r="S87" i="3"/>
  <c r="T87" i="3"/>
  <c r="U87" i="3"/>
  <c r="V87" i="3"/>
  <c r="W87" i="3"/>
  <c r="X87" i="3"/>
  <c r="M86" i="3"/>
  <c r="N86" i="3"/>
  <c r="Z86" i="3" s="1"/>
  <c r="O86" i="3"/>
  <c r="P86" i="3"/>
  <c r="Q86" i="3"/>
  <c r="R86" i="3"/>
  <c r="S86" i="3"/>
  <c r="T86" i="3"/>
  <c r="U86" i="3"/>
  <c r="V86" i="3"/>
  <c r="W86" i="3"/>
  <c r="X86" i="3"/>
  <c r="M85" i="3"/>
  <c r="N85" i="3"/>
  <c r="Z85" i="3" s="1"/>
  <c r="O85" i="3"/>
  <c r="P85" i="3"/>
  <c r="Q85" i="3"/>
  <c r="R85" i="3"/>
  <c r="S85" i="3"/>
  <c r="T85" i="3"/>
  <c r="U85" i="3"/>
  <c r="V85" i="3"/>
  <c r="W85" i="3"/>
  <c r="X85" i="3"/>
  <c r="M84" i="3"/>
  <c r="N84" i="3"/>
  <c r="Z84" i="3" s="1"/>
  <c r="O84" i="3"/>
  <c r="P84" i="3"/>
  <c r="Q84" i="3"/>
  <c r="R84" i="3"/>
  <c r="S84" i="3"/>
  <c r="T84" i="3"/>
  <c r="U84" i="3"/>
  <c r="V84" i="3"/>
  <c r="W84" i="3"/>
  <c r="X84" i="3"/>
  <c r="M83" i="3"/>
  <c r="N83" i="3"/>
  <c r="Z83" i="3" s="1"/>
  <c r="O83" i="3"/>
  <c r="P83" i="3"/>
  <c r="Q83" i="3"/>
  <c r="R83" i="3"/>
  <c r="S83" i="3"/>
  <c r="T83" i="3"/>
  <c r="U83" i="3"/>
  <c r="V83" i="3"/>
  <c r="W83" i="3"/>
  <c r="X83" i="3"/>
  <c r="M82" i="3"/>
  <c r="N82" i="3"/>
  <c r="Z82" i="3" s="1"/>
  <c r="O82" i="3"/>
  <c r="P82" i="3"/>
  <c r="Q82" i="3"/>
  <c r="R82" i="3"/>
  <c r="S82" i="3"/>
  <c r="T82" i="3"/>
  <c r="U82" i="3"/>
  <c r="V82" i="3"/>
  <c r="W82" i="3"/>
  <c r="X82" i="3"/>
  <c r="M81" i="3"/>
  <c r="N81" i="3"/>
  <c r="Z81" i="3" s="1"/>
  <c r="O81" i="3"/>
  <c r="P81" i="3"/>
  <c r="Q81" i="3"/>
  <c r="R81" i="3"/>
  <c r="S81" i="3"/>
  <c r="T81" i="3"/>
  <c r="U81" i="3"/>
  <c r="V81" i="3"/>
  <c r="W81" i="3"/>
  <c r="X81" i="3"/>
  <c r="M80" i="3"/>
  <c r="N80" i="3"/>
  <c r="Z80" i="3" s="1"/>
  <c r="O80" i="3"/>
  <c r="P80" i="3"/>
  <c r="Q80" i="3"/>
  <c r="R80" i="3"/>
  <c r="S80" i="3"/>
  <c r="T80" i="3"/>
  <c r="U80" i="3"/>
  <c r="V80" i="3"/>
  <c r="W80" i="3"/>
  <c r="X80" i="3"/>
  <c r="M79" i="3"/>
  <c r="N79" i="3"/>
  <c r="Z79" i="3" s="1"/>
  <c r="O79" i="3"/>
  <c r="P79" i="3"/>
  <c r="Q79" i="3"/>
  <c r="R79" i="3"/>
  <c r="S79" i="3"/>
  <c r="T79" i="3"/>
  <c r="U79" i="3"/>
  <c r="V79" i="3"/>
  <c r="W79" i="3"/>
  <c r="X79" i="3"/>
  <c r="M78" i="3"/>
  <c r="N78" i="3"/>
  <c r="Z78" i="3" s="1"/>
  <c r="O78" i="3"/>
  <c r="P78" i="3"/>
  <c r="Q78" i="3"/>
  <c r="R78" i="3"/>
  <c r="S78" i="3"/>
  <c r="T78" i="3"/>
  <c r="U78" i="3"/>
  <c r="V78" i="3"/>
  <c r="W78" i="3"/>
  <c r="X78" i="3"/>
  <c r="M77" i="3"/>
  <c r="N77" i="3"/>
  <c r="Z77" i="3" s="1"/>
  <c r="O77" i="3"/>
  <c r="P77" i="3"/>
  <c r="Q77" i="3"/>
  <c r="R77" i="3"/>
  <c r="S77" i="3"/>
  <c r="T77" i="3"/>
  <c r="U77" i="3"/>
  <c r="V77" i="3"/>
  <c r="W77" i="3"/>
  <c r="X77" i="3"/>
  <c r="M76" i="3"/>
  <c r="N76" i="3"/>
  <c r="Z76" i="3" s="1"/>
  <c r="O76" i="3"/>
  <c r="P76" i="3"/>
  <c r="Q76" i="3"/>
  <c r="R76" i="3"/>
  <c r="S76" i="3"/>
  <c r="T76" i="3"/>
  <c r="U76" i="3"/>
  <c r="V76" i="3"/>
  <c r="W76" i="3"/>
  <c r="X76" i="3"/>
  <c r="M75" i="3"/>
  <c r="N75" i="3"/>
  <c r="Z75" i="3" s="1"/>
  <c r="O75" i="3"/>
  <c r="P75" i="3"/>
  <c r="Q75" i="3"/>
  <c r="R75" i="3"/>
  <c r="S75" i="3"/>
  <c r="T75" i="3"/>
  <c r="U75" i="3"/>
  <c r="V75" i="3"/>
  <c r="W75" i="3"/>
  <c r="X75" i="3"/>
  <c r="M74" i="3"/>
  <c r="N74" i="3"/>
  <c r="Z74" i="3" s="1"/>
  <c r="O74" i="3"/>
  <c r="P74" i="3"/>
  <c r="Q74" i="3"/>
  <c r="R74" i="3"/>
  <c r="S74" i="3"/>
  <c r="T74" i="3"/>
  <c r="U74" i="3"/>
  <c r="V74" i="3"/>
  <c r="W74" i="3"/>
  <c r="X74" i="3"/>
  <c r="M73" i="3"/>
  <c r="N73" i="3"/>
  <c r="Z73" i="3" s="1"/>
  <c r="O73" i="3"/>
  <c r="P73" i="3"/>
  <c r="Q73" i="3"/>
  <c r="R73" i="3"/>
  <c r="S73" i="3"/>
  <c r="T73" i="3"/>
  <c r="U73" i="3"/>
  <c r="V73" i="3"/>
  <c r="W73" i="3"/>
  <c r="X73" i="3"/>
  <c r="M72" i="3"/>
  <c r="N72" i="3"/>
  <c r="Z72" i="3" s="1"/>
  <c r="O72" i="3"/>
  <c r="P72" i="3"/>
  <c r="Q72" i="3"/>
  <c r="R72" i="3"/>
  <c r="S72" i="3"/>
  <c r="T72" i="3"/>
  <c r="U72" i="3"/>
  <c r="V72" i="3"/>
  <c r="W72" i="3"/>
  <c r="X72" i="3"/>
  <c r="M71" i="3"/>
  <c r="N71" i="3"/>
  <c r="Z71" i="3" s="1"/>
  <c r="O71" i="3"/>
  <c r="P71" i="3"/>
  <c r="Q71" i="3"/>
  <c r="R71" i="3"/>
  <c r="S71" i="3"/>
  <c r="T71" i="3"/>
  <c r="U71" i="3"/>
  <c r="V71" i="3"/>
  <c r="W71" i="3"/>
  <c r="X71" i="3"/>
  <c r="M70" i="3"/>
  <c r="N70" i="3"/>
  <c r="Z70" i="3" s="1"/>
  <c r="O70" i="3"/>
  <c r="P70" i="3"/>
  <c r="Q70" i="3"/>
  <c r="R70" i="3"/>
  <c r="S70" i="3"/>
  <c r="T70" i="3"/>
  <c r="U70" i="3"/>
  <c r="V70" i="3"/>
  <c r="W70" i="3"/>
  <c r="X70" i="3"/>
  <c r="M69" i="3"/>
  <c r="N69" i="3"/>
  <c r="Z69" i="3" s="1"/>
  <c r="O69" i="3"/>
  <c r="P69" i="3"/>
  <c r="Q69" i="3"/>
  <c r="R69" i="3"/>
  <c r="S69" i="3"/>
  <c r="T69" i="3"/>
  <c r="U69" i="3"/>
  <c r="V69" i="3"/>
  <c r="W69" i="3"/>
  <c r="X69" i="3"/>
  <c r="M68" i="3"/>
  <c r="N68" i="3"/>
  <c r="Z68" i="3" s="1"/>
  <c r="O68" i="3"/>
  <c r="P68" i="3"/>
  <c r="Q68" i="3"/>
  <c r="R68" i="3"/>
  <c r="S68" i="3"/>
  <c r="T68" i="3"/>
  <c r="U68" i="3"/>
  <c r="V68" i="3"/>
  <c r="W68" i="3"/>
  <c r="X68" i="3"/>
  <c r="M67" i="3"/>
  <c r="N67" i="3"/>
  <c r="Z67" i="3" s="1"/>
  <c r="O67" i="3"/>
  <c r="P67" i="3"/>
  <c r="Q67" i="3"/>
  <c r="R67" i="3"/>
  <c r="S67" i="3"/>
  <c r="T67" i="3"/>
  <c r="U67" i="3"/>
  <c r="V67" i="3"/>
  <c r="W67" i="3"/>
  <c r="X67" i="3"/>
  <c r="M66" i="3"/>
  <c r="N66" i="3"/>
  <c r="Z66" i="3" s="1"/>
  <c r="O66" i="3"/>
  <c r="P66" i="3"/>
  <c r="Q66" i="3"/>
  <c r="R66" i="3"/>
  <c r="S66" i="3"/>
  <c r="T66" i="3"/>
  <c r="U66" i="3"/>
  <c r="V66" i="3"/>
  <c r="W66" i="3"/>
  <c r="X66" i="3"/>
  <c r="M65" i="3"/>
  <c r="N65" i="3"/>
  <c r="Z65" i="3" s="1"/>
  <c r="O65" i="3"/>
  <c r="P65" i="3"/>
  <c r="Q65" i="3"/>
  <c r="R65" i="3"/>
  <c r="S65" i="3"/>
  <c r="T65" i="3"/>
  <c r="U65" i="3"/>
  <c r="V65" i="3"/>
  <c r="W65" i="3"/>
  <c r="X65" i="3"/>
  <c r="M64" i="3"/>
  <c r="N64" i="3"/>
  <c r="Z64" i="3" s="1"/>
  <c r="O64" i="3"/>
  <c r="P64" i="3"/>
  <c r="Q64" i="3"/>
  <c r="R64" i="3"/>
  <c r="S64" i="3"/>
  <c r="T64" i="3"/>
  <c r="U64" i="3"/>
  <c r="V64" i="3"/>
  <c r="W64" i="3"/>
  <c r="X64" i="3"/>
  <c r="M63" i="3"/>
  <c r="N63" i="3"/>
  <c r="Z63" i="3" s="1"/>
  <c r="O63" i="3"/>
  <c r="P63" i="3"/>
  <c r="Q63" i="3"/>
  <c r="R63" i="3"/>
  <c r="S63" i="3"/>
  <c r="T63" i="3"/>
  <c r="U63" i="3"/>
  <c r="V63" i="3"/>
  <c r="W63" i="3"/>
  <c r="X63" i="3"/>
  <c r="M62" i="3"/>
  <c r="N62" i="3"/>
  <c r="Z62" i="3" s="1"/>
  <c r="O62" i="3"/>
  <c r="P62" i="3"/>
  <c r="Q62" i="3"/>
  <c r="R62" i="3"/>
  <c r="S62" i="3"/>
  <c r="T62" i="3"/>
  <c r="U62" i="3"/>
  <c r="V62" i="3"/>
  <c r="W62" i="3"/>
  <c r="X62" i="3"/>
  <c r="M50" i="3"/>
  <c r="M51" i="3"/>
  <c r="M52" i="3"/>
  <c r="M53" i="3"/>
  <c r="M54" i="3"/>
  <c r="M55" i="3"/>
  <c r="M56" i="3"/>
  <c r="M57" i="3"/>
  <c r="M58" i="3"/>
  <c r="M59" i="3"/>
  <c r="M60" i="3"/>
  <c r="M61" i="3"/>
  <c r="N50" i="3"/>
  <c r="Z50" i="3" s="1"/>
  <c r="N51" i="3"/>
  <c r="Z51" i="3" s="1"/>
  <c r="N52" i="3"/>
  <c r="Z52" i="3" s="1"/>
  <c r="N53" i="3"/>
  <c r="Z53" i="3" s="1"/>
  <c r="N54" i="3"/>
  <c r="Z54" i="3" s="1"/>
  <c r="N55" i="3"/>
  <c r="Z55" i="3" s="1"/>
  <c r="N56" i="3"/>
  <c r="Z56" i="3" s="1"/>
  <c r="N57" i="3"/>
  <c r="Z57" i="3" s="1"/>
  <c r="N58" i="3"/>
  <c r="Z58" i="3" s="1"/>
  <c r="N59" i="3"/>
  <c r="Z59" i="3" s="1"/>
  <c r="N60" i="3"/>
  <c r="Z60" i="3" s="1"/>
  <c r="N61" i="3"/>
  <c r="Z61" i="3" s="1"/>
  <c r="O50" i="3"/>
  <c r="O51" i="3"/>
  <c r="O52" i="3"/>
  <c r="O53" i="3"/>
  <c r="O54" i="3"/>
  <c r="O55" i="3"/>
  <c r="O56" i="3"/>
  <c r="O57" i="3"/>
  <c r="O58" i="3"/>
  <c r="O59" i="3"/>
  <c r="O60" i="3"/>
  <c r="O61" i="3"/>
  <c r="P50" i="3"/>
  <c r="P51" i="3"/>
  <c r="P52" i="3"/>
  <c r="P53" i="3"/>
  <c r="P54" i="3"/>
  <c r="P55" i="3"/>
  <c r="P56" i="3"/>
  <c r="P57" i="3"/>
  <c r="P58" i="3"/>
  <c r="P59" i="3"/>
  <c r="P60" i="3"/>
  <c r="P61" i="3"/>
  <c r="Q50" i="3"/>
  <c r="Q51" i="3"/>
  <c r="Q52" i="3"/>
  <c r="Q53" i="3"/>
  <c r="Q54" i="3"/>
  <c r="Q55" i="3"/>
  <c r="Q56" i="3"/>
  <c r="Q57" i="3"/>
  <c r="Q58" i="3"/>
  <c r="Q59" i="3"/>
  <c r="Q60" i="3"/>
  <c r="Q61" i="3"/>
  <c r="R50" i="3"/>
  <c r="R51" i="3"/>
  <c r="R52" i="3"/>
  <c r="R53" i="3"/>
  <c r="R54" i="3"/>
  <c r="R55" i="3"/>
  <c r="R56" i="3"/>
  <c r="R57" i="3"/>
  <c r="R58" i="3"/>
  <c r="R59" i="3"/>
  <c r="R60" i="3"/>
  <c r="R61" i="3"/>
  <c r="S50" i="3"/>
  <c r="S51" i="3"/>
  <c r="S52" i="3"/>
  <c r="S53" i="3"/>
  <c r="S54" i="3"/>
  <c r="S55" i="3"/>
  <c r="S56" i="3"/>
  <c r="S57" i="3"/>
  <c r="S58" i="3"/>
  <c r="S59" i="3"/>
  <c r="S60" i="3"/>
  <c r="S61" i="3"/>
  <c r="T50" i="3"/>
  <c r="T51" i="3"/>
  <c r="T52" i="3"/>
  <c r="T53" i="3"/>
  <c r="T54" i="3"/>
  <c r="T55" i="3"/>
  <c r="T57" i="3"/>
  <c r="T58" i="3"/>
  <c r="T59" i="3"/>
  <c r="T60" i="3"/>
  <c r="T61" i="3"/>
  <c r="U50" i="3"/>
  <c r="U51" i="3"/>
  <c r="U52" i="3"/>
  <c r="U53" i="3"/>
  <c r="U54" i="3"/>
  <c r="U55" i="3"/>
  <c r="U56" i="3"/>
  <c r="U57" i="3"/>
  <c r="U58" i="3"/>
  <c r="U59" i="3"/>
  <c r="U60" i="3"/>
  <c r="U61" i="3"/>
  <c r="V50" i="3"/>
  <c r="V51" i="3"/>
  <c r="V52" i="3"/>
  <c r="V53" i="3"/>
  <c r="V54" i="3"/>
  <c r="V55" i="3"/>
  <c r="V56" i="3"/>
  <c r="V57" i="3"/>
  <c r="V58" i="3"/>
  <c r="V59" i="3"/>
  <c r="V60" i="3"/>
  <c r="V61" i="3"/>
  <c r="W50" i="3"/>
  <c r="W51" i="3"/>
  <c r="W52" i="3"/>
  <c r="W53" i="3"/>
  <c r="W54" i="3"/>
  <c r="W55" i="3"/>
  <c r="W56" i="3"/>
  <c r="W57" i="3"/>
  <c r="W58" i="3"/>
  <c r="W59" i="3"/>
  <c r="W60" i="3"/>
  <c r="W61" i="3"/>
  <c r="X50" i="3"/>
  <c r="X51" i="3"/>
  <c r="X52" i="3"/>
  <c r="X53" i="3"/>
  <c r="X54" i="3"/>
  <c r="X55" i="3"/>
  <c r="X56" i="3"/>
  <c r="X57" i="3"/>
  <c r="X58" i="3"/>
  <c r="X59" i="3"/>
  <c r="X60" i="3"/>
  <c r="X61" i="3"/>
  <c r="M49" i="3"/>
  <c r="N49" i="3"/>
  <c r="Z49" i="3" s="1"/>
  <c r="O49" i="3"/>
  <c r="P49" i="3"/>
  <c r="Q49" i="3"/>
  <c r="R49" i="3"/>
  <c r="S49" i="3"/>
  <c r="T49" i="3"/>
  <c r="U49" i="3"/>
  <c r="V49" i="3"/>
  <c r="W49" i="3"/>
  <c r="X49" i="3"/>
  <c r="M48" i="3"/>
  <c r="N48" i="3"/>
  <c r="Z48" i="3" s="1"/>
  <c r="O48" i="3"/>
  <c r="P48" i="3"/>
  <c r="Q48" i="3"/>
  <c r="R48" i="3"/>
  <c r="S48" i="3"/>
  <c r="T48" i="3"/>
  <c r="U48" i="3"/>
  <c r="V48" i="3"/>
  <c r="W48" i="3"/>
  <c r="X48" i="3"/>
  <c r="M47" i="3"/>
  <c r="N47" i="3"/>
  <c r="Z47" i="3" s="1"/>
  <c r="O47" i="3"/>
  <c r="P47" i="3"/>
  <c r="Q47" i="3"/>
  <c r="R47" i="3"/>
  <c r="S47" i="3"/>
  <c r="T47" i="3"/>
  <c r="U47" i="3"/>
  <c r="V47" i="3"/>
  <c r="W47" i="3"/>
  <c r="X47" i="3"/>
  <c r="M46" i="3"/>
  <c r="N46" i="3"/>
  <c r="Z46" i="3" s="1"/>
  <c r="O46" i="3"/>
  <c r="P46" i="3"/>
  <c r="Q46" i="3"/>
  <c r="R46" i="3"/>
  <c r="S46" i="3"/>
  <c r="T46" i="3"/>
  <c r="U46" i="3"/>
  <c r="V46" i="3"/>
  <c r="W46" i="3"/>
  <c r="X46" i="3"/>
  <c r="M45" i="3"/>
  <c r="N45" i="3"/>
  <c r="Z45" i="3" s="1"/>
  <c r="O45" i="3"/>
  <c r="P45" i="3"/>
  <c r="Q45" i="3"/>
  <c r="R45" i="3"/>
  <c r="S45" i="3"/>
  <c r="T45" i="3"/>
  <c r="U45" i="3"/>
  <c r="V45" i="3"/>
  <c r="W45" i="3"/>
  <c r="X45" i="3"/>
  <c r="M44" i="3"/>
  <c r="N44" i="3"/>
  <c r="Z44" i="3" s="1"/>
  <c r="O44" i="3"/>
  <c r="P44" i="3"/>
  <c r="Q44" i="3"/>
  <c r="R44" i="3"/>
  <c r="S44" i="3"/>
  <c r="U44" i="3"/>
  <c r="V44" i="3"/>
  <c r="W44" i="3"/>
  <c r="X44" i="3"/>
  <c r="M43" i="3"/>
  <c r="N43" i="3"/>
  <c r="Z43" i="3" s="1"/>
  <c r="O43" i="3"/>
  <c r="P43" i="3"/>
  <c r="Q43" i="3"/>
  <c r="R43" i="3"/>
  <c r="S43" i="3"/>
  <c r="T43" i="3"/>
  <c r="U43" i="3"/>
  <c r="V43" i="3"/>
  <c r="W43" i="3"/>
  <c r="X43" i="3"/>
  <c r="M42" i="3"/>
  <c r="N42" i="3"/>
  <c r="Z42" i="3" s="1"/>
  <c r="O42" i="3"/>
  <c r="P42" i="3"/>
  <c r="Q42" i="3"/>
  <c r="R42" i="3"/>
  <c r="S42" i="3"/>
  <c r="T42" i="3"/>
  <c r="U42" i="3"/>
  <c r="V42" i="3"/>
  <c r="W42" i="3"/>
  <c r="X42" i="3"/>
  <c r="M41" i="3"/>
  <c r="N41" i="3"/>
  <c r="Z41" i="3" s="1"/>
  <c r="O41" i="3"/>
  <c r="P41" i="3"/>
  <c r="Q41" i="3"/>
  <c r="R41" i="3"/>
  <c r="S41" i="3"/>
  <c r="T41" i="3"/>
  <c r="U41" i="3"/>
  <c r="V41" i="3"/>
  <c r="W41" i="3"/>
  <c r="X41" i="3"/>
  <c r="M40" i="3"/>
  <c r="N40" i="3"/>
  <c r="Z40" i="3" s="1"/>
  <c r="O40" i="3"/>
  <c r="P40" i="3"/>
  <c r="Q40" i="3"/>
  <c r="R40" i="3"/>
  <c r="S40" i="3"/>
  <c r="T40" i="3"/>
  <c r="U40" i="3"/>
  <c r="V40" i="3"/>
  <c r="W40" i="3"/>
  <c r="X40" i="3"/>
  <c r="M39" i="3"/>
  <c r="N39" i="3"/>
  <c r="Z39" i="3" s="1"/>
  <c r="O39" i="3"/>
  <c r="P39" i="3"/>
  <c r="Q39" i="3"/>
  <c r="R39" i="3"/>
  <c r="S39" i="3"/>
  <c r="T39" i="3"/>
  <c r="U39" i="3"/>
  <c r="V39" i="3"/>
  <c r="W39" i="3"/>
  <c r="X39" i="3"/>
  <c r="M38" i="3"/>
  <c r="N38" i="3"/>
  <c r="Z38" i="3" s="1"/>
  <c r="O38" i="3"/>
  <c r="P38" i="3"/>
  <c r="Q38" i="3"/>
  <c r="R38" i="3"/>
  <c r="S38" i="3"/>
  <c r="T38" i="3"/>
  <c r="U38" i="3"/>
  <c r="V38" i="3"/>
  <c r="W38" i="3"/>
  <c r="X38" i="3"/>
  <c r="M37" i="3"/>
  <c r="N37" i="3"/>
  <c r="Z37" i="3" s="1"/>
  <c r="O37" i="3"/>
  <c r="P37" i="3"/>
  <c r="Q37" i="3"/>
  <c r="R37" i="3"/>
  <c r="S37" i="3"/>
  <c r="T37" i="3"/>
  <c r="U37" i="3"/>
  <c r="V37" i="3"/>
  <c r="W37" i="3"/>
  <c r="X37" i="3"/>
  <c r="M36" i="3"/>
  <c r="N36" i="3"/>
  <c r="Z36" i="3" s="1"/>
  <c r="O36" i="3"/>
  <c r="P36" i="3"/>
  <c r="Q36" i="3"/>
  <c r="R36" i="3"/>
  <c r="S36" i="3"/>
  <c r="T36" i="3"/>
  <c r="U36" i="3"/>
  <c r="V36" i="3"/>
  <c r="W36" i="3"/>
  <c r="X36" i="3"/>
  <c r="M35" i="3"/>
  <c r="N35" i="3"/>
  <c r="Z35" i="3" s="1"/>
  <c r="O35" i="3"/>
  <c r="P35" i="3"/>
  <c r="Q35" i="3"/>
  <c r="R35" i="3"/>
  <c r="S35" i="3"/>
  <c r="T35" i="3"/>
  <c r="U35" i="3"/>
  <c r="V35" i="3"/>
  <c r="W35" i="3"/>
  <c r="X35" i="3"/>
  <c r="M34" i="3"/>
  <c r="N34" i="3"/>
  <c r="Z34" i="3" s="1"/>
  <c r="O34" i="3"/>
  <c r="P34" i="3"/>
  <c r="Q34" i="3"/>
  <c r="R34" i="3"/>
  <c r="S34" i="3"/>
  <c r="T34" i="3"/>
  <c r="U34" i="3"/>
  <c r="V34" i="3"/>
  <c r="W34" i="3"/>
  <c r="X34" i="3"/>
  <c r="M33" i="3"/>
  <c r="N33" i="3"/>
  <c r="Z33" i="3" s="1"/>
  <c r="O33" i="3"/>
  <c r="P33" i="3"/>
  <c r="Q33" i="3"/>
  <c r="R33" i="3"/>
  <c r="S33" i="3"/>
  <c r="T33" i="3"/>
  <c r="U33" i="3"/>
  <c r="V33" i="3"/>
  <c r="W33" i="3"/>
  <c r="X33" i="3"/>
  <c r="M12" i="3"/>
  <c r="N12" i="3"/>
  <c r="Z12" i="3" s="1"/>
  <c r="O12" i="3"/>
  <c r="P12" i="3"/>
  <c r="Q12" i="3"/>
  <c r="R12" i="3"/>
  <c r="S12" i="3"/>
  <c r="T12" i="3"/>
  <c r="U12" i="3"/>
  <c r="V12" i="3"/>
  <c r="W12" i="3"/>
  <c r="X12" i="3"/>
  <c r="M13" i="3"/>
  <c r="N13" i="3"/>
  <c r="Z13" i="3" s="1"/>
  <c r="O13" i="3"/>
  <c r="P13" i="3"/>
  <c r="Q13" i="3"/>
  <c r="R13" i="3"/>
  <c r="S13" i="3"/>
  <c r="T13" i="3"/>
  <c r="U13" i="3"/>
  <c r="V13" i="3"/>
  <c r="W13" i="3"/>
  <c r="X13" i="3"/>
  <c r="M14" i="3"/>
  <c r="N14" i="3"/>
  <c r="Z14" i="3" s="1"/>
  <c r="O14" i="3"/>
  <c r="P14" i="3"/>
  <c r="Q14" i="3"/>
  <c r="R14" i="3"/>
  <c r="S14" i="3"/>
  <c r="T14" i="3"/>
  <c r="U14" i="3"/>
  <c r="V14" i="3"/>
  <c r="W14" i="3"/>
  <c r="X14" i="3"/>
  <c r="M15" i="3"/>
  <c r="N15" i="3"/>
  <c r="Z15" i="3" s="1"/>
  <c r="O15" i="3"/>
  <c r="P15" i="3"/>
  <c r="Q15" i="3"/>
  <c r="R15" i="3"/>
  <c r="S15" i="3"/>
  <c r="T15" i="3"/>
  <c r="U15" i="3"/>
  <c r="V15" i="3"/>
  <c r="W15" i="3"/>
  <c r="X15" i="3"/>
  <c r="M16" i="3"/>
  <c r="N16" i="3"/>
  <c r="Z16" i="3" s="1"/>
  <c r="O16" i="3"/>
  <c r="P16" i="3"/>
  <c r="Q16" i="3"/>
  <c r="R16" i="3"/>
  <c r="S16" i="3"/>
  <c r="T16" i="3"/>
  <c r="U16" i="3"/>
  <c r="V16" i="3"/>
  <c r="W16" i="3"/>
  <c r="X16" i="3"/>
  <c r="M17" i="3"/>
  <c r="N17" i="3"/>
  <c r="Z17" i="3" s="1"/>
  <c r="O17" i="3"/>
  <c r="P17" i="3"/>
  <c r="Q17" i="3"/>
  <c r="R17" i="3"/>
  <c r="S17" i="3"/>
  <c r="T17" i="3"/>
  <c r="U17" i="3"/>
  <c r="V17" i="3"/>
  <c r="W17" i="3"/>
  <c r="X17" i="3"/>
  <c r="M18" i="3"/>
  <c r="N18" i="3"/>
  <c r="Z18" i="3" s="1"/>
  <c r="O18" i="3"/>
  <c r="P18" i="3"/>
  <c r="Q18" i="3"/>
  <c r="R18" i="3"/>
  <c r="S18" i="3"/>
  <c r="T18" i="3"/>
  <c r="U18" i="3"/>
  <c r="V18" i="3"/>
  <c r="W18" i="3"/>
  <c r="X18" i="3"/>
  <c r="M19" i="3"/>
  <c r="N19" i="3"/>
  <c r="Z19" i="3" s="1"/>
  <c r="O19" i="3"/>
  <c r="P19" i="3"/>
  <c r="Q19" i="3"/>
  <c r="R19" i="3"/>
  <c r="S19" i="3"/>
  <c r="T19" i="3"/>
  <c r="U19" i="3"/>
  <c r="V19" i="3"/>
  <c r="W19" i="3"/>
  <c r="X19" i="3"/>
  <c r="M20" i="3"/>
  <c r="N20" i="3"/>
  <c r="Z20" i="3" s="1"/>
  <c r="O20" i="3"/>
  <c r="P20" i="3"/>
  <c r="Q20" i="3"/>
  <c r="R20" i="3"/>
  <c r="S20" i="3"/>
  <c r="T20" i="3"/>
  <c r="U20" i="3"/>
  <c r="V20" i="3"/>
  <c r="W20" i="3"/>
  <c r="X20" i="3"/>
  <c r="M21" i="3"/>
  <c r="N21" i="3"/>
  <c r="Z21" i="3" s="1"/>
  <c r="O21" i="3"/>
  <c r="P21" i="3"/>
  <c r="Q21" i="3"/>
  <c r="R21" i="3"/>
  <c r="S21" i="3"/>
  <c r="T21" i="3"/>
  <c r="U21" i="3"/>
  <c r="V21" i="3"/>
  <c r="W21" i="3"/>
  <c r="X21" i="3"/>
  <c r="M22" i="3"/>
  <c r="N22" i="3"/>
  <c r="Z22" i="3" s="1"/>
  <c r="O22" i="3"/>
  <c r="P22" i="3"/>
  <c r="Q22" i="3"/>
  <c r="R22" i="3"/>
  <c r="S22" i="3"/>
  <c r="T22" i="3"/>
  <c r="U22" i="3"/>
  <c r="V22" i="3"/>
  <c r="W22" i="3"/>
  <c r="X22" i="3"/>
  <c r="M23" i="3"/>
  <c r="N23" i="3"/>
  <c r="Z23" i="3" s="1"/>
  <c r="O23" i="3"/>
  <c r="P23" i="3"/>
  <c r="Q23" i="3"/>
  <c r="R23" i="3"/>
  <c r="S23" i="3"/>
  <c r="T23" i="3"/>
  <c r="U23" i="3"/>
  <c r="V23" i="3"/>
  <c r="W23" i="3"/>
  <c r="X23" i="3"/>
  <c r="M24" i="3"/>
  <c r="N24" i="3"/>
  <c r="Z24" i="3" s="1"/>
  <c r="O24" i="3"/>
  <c r="P24" i="3"/>
  <c r="Q24" i="3"/>
  <c r="R24" i="3"/>
  <c r="S24" i="3"/>
  <c r="T24" i="3"/>
  <c r="U24" i="3"/>
  <c r="V24" i="3"/>
  <c r="W24" i="3"/>
  <c r="X24" i="3"/>
  <c r="M25" i="3"/>
  <c r="N25" i="3"/>
  <c r="Z25" i="3" s="1"/>
  <c r="O25" i="3"/>
  <c r="P25" i="3"/>
  <c r="Q25" i="3"/>
  <c r="R25" i="3"/>
  <c r="S25" i="3"/>
  <c r="T25" i="3"/>
  <c r="U25" i="3"/>
  <c r="V25" i="3"/>
  <c r="W25" i="3"/>
  <c r="X25" i="3"/>
  <c r="M26" i="3"/>
  <c r="N26" i="3"/>
  <c r="Z26" i="3" s="1"/>
  <c r="O26" i="3"/>
  <c r="P26" i="3"/>
  <c r="Q26" i="3"/>
  <c r="R26" i="3"/>
  <c r="S26" i="3"/>
  <c r="T26" i="3"/>
  <c r="U26" i="3"/>
  <c r="V26" i="3"/>
  <c r="W26" i="3"/>
  <c r="X26" i="3"/>
  <c r="M27" i="3"/>
  <c r="N27" i="3"/>
  <c r="Z27" i="3" s="1"/>
  <c r="O27" i="3"/>
  <c r="P27" i="3"/>
  <c r="Q27" i="3"/>
  <c r="R27" i="3"/>
  <c r="S27" i="3"/>
  <c r="T27" i="3"/>
  <c r="U27" i="3"/>
  <c r="V27" i="3"/>
  <c r="W27" i="3"/>
  <c r="X27" i="3"/>
  <c r="M28" i="3"/>
  <c r="N28" i="3"/>
  <c r="Z28" i="3" s="1"/>
  <c r="O28" i="3"/>
  <c r="P28" i="3"/>
  <c r="Q28" i="3"/>
  <c r="R28" i="3"/>
  <c r="S28" i="3"/>
  <c r="T28" i="3"/>
  <c r="U28" i="3"/>
  <c r="V28" i="3"/>
  <c r="W28" i="3"/>
  <c r="X28" i="3"/>
  <c r="M29" i="3"/>
  <c r="N29" i="3"/>
  <c r="Z29" i="3" s="1"/>
  <c r="O29" i="3"/>
  <c r="P29" i="3"/>
  <c r="Q29" i="3"/>
  <c r="R29" i="3"/>
  <c r="S29" i="3"/>
  <c r="T29" i="3"/>
  <c r="U29" i="3"/>
  <c r="V29" i="3"/>
  <c r="W29" i="3"/>
  <c r="X29" i="3"/>
  <c r="M30" i="3"/>
  <c r="N30" i="3"/>
  <c r="Z30" i="3" s="1"/>
  <c r="O30" i="3"/>
  <c r="P30" i="3"/>
  <c r="Q30" i="3"/>
  <c r="R30" i="3"/>
  <c r="S30" i="3"/>
  <c r="T30" i="3"/>
  <c r="U30" i="3"/>
  <c r="V30" i="3"/>
  <c r="W30" i="3"/>
  <c r="X30" i="3"/>
  <c r="M31" i="3"/>
  <c r="N31" i="3"/>
  <c r="Z31" i="3" s="1"/>
  <c r="O31" i="3"/>
  <c r="P31" i="3"/>
  <c r="Q31" i="3"/>
  <c r="R31" i="3"/>
  <c r="S31" i="3"/>
  <c r="T31" i="3"/>
  <c r="U31" i="3"/>
  <c r="V31" i="3"/>
  <c r="W31" i="3"/>
  <c r="X31" i="3"/>
  <c r="M32" i="3"/>
  <c r="N32" i="3"/>
  <c r="Z32" i="3" s="1"/>
  <c r="O32" i="3"/>
  <c r="P32" i="3"/>
  <c r="Q32" i="3"/>
  <c r="R32" i="3"/>
  <c r="S32" i="3"/>
  <c r="T32" i="3"/>
  <c r="U32" i="3"/>
  <c r="V32" i="3"/>
  <c r="W32" i="3"/>
  <c r="X32" i="3"/>
  <c r="Y160" i="3" l="1"/>
  <c r="AA160" i="3" s="1"/>
  <c r="Y158" i="3"/>
  <c r="AA158" i="3" s="1"/>
  <c r="Y156" i="3"/>
  <c r="AA156" i="3" s="1"/>
  <c r="Y154" i="3"/>
  <c r="AA154" i="3" s="1"/>
  <c r="Y152" i="3"/>
  <c r="AA152" i="3" s="1"/>
  <c r="Y150" i="3"/>
  <c r="AA150" i="3" s="1"/>
  <c r="Y148" i="3"/>
  <c r="AA148" i="3" s="1"/>
  <c r="Y146" i="3"/>
  <c r="AA146" i="3" s="1"/>
  <c r="Y144" i="3"/>
  <c r="AA144" i="3" s="1"/>
  <c r="Y142" i="3"/>
  <c r="AA142" i="3" s="1"/>
  <c r="Y140" i="3"/>
  <c r="AA140" i="3" s="1"/>
  <c r="Y138" i="3"/>
  <c r="AA138" i="3" s="1"/>
  <c r="Y136" i="3"/>
  <c r="AA136" i="3" s="1"/>
  <c r="Y134" i="3"/>
  <c r="AA134" i="3" s="1"/>
  <c r="Y132" i="3"/>
  <c r="AA132" i="3" s="1"/>
  <c r="Y130" i="3"/>
  <c r="AA130" i="3" s="1"/>
  <c r="Y128" i="3"/>
  <c r="AA128" i="3" s="1"/>
  <c r="Y126" i="3"/>
  <c r="AA126" i="3" s="1"/>
  <c r="Y124" i="3"/>
  <c r="AA124" i="3" s="1"/>
  <c r="Y122" i="3"/>
  <c r="AA122" i="3" s="1"/>
  <c r="Y120" i="3"/>
  <c r="AA120" i="3" s="1"/>
  <c r="Y118" i="3"/>
  <c r="AA118" i="3" s="1"/>
  <c r="Y116" i="3"/>
  <c r="AA116" i="3" s="1"/>
  <c r="Y114" i="3"/>
  <c r="AA114" i="3" s="1"/>
  <c r="Y112" i="3"/>
  <c r="AA112" i="3" s="1"/>
  <c r="Y110" i="3"/>
  <c r="AA110" i="3" s="1"/>
  <c r="Y108" i="3"/>
  <c r="AA108" i="3" s="1"/>
  <c r="Y106" i="3"/>
  <c r="AA106" i="3" s="1"/>
  <c r="Y104" i="3"/>
  <c r="AA104" i="3" s="1"/>
  <c r="Y102" i="3"/>
  <c r="AA102" i="3" s="1"/>
  <c r="Y100" i="3"/>
  <c r="AA100" i="3" s="1"/>
  <c r="Y98" i="3"/>
  <c r="AA98" i="3" s="1"/>
  <c r="Y96" i="3"/>
  <c r="AA96" i="3" s="1"/>
  <c r="Y94" i="3"/>
  <c r="AA94" i="3" s="1"/>
  <c r="Y92" i="3"/>
  <c r="AA92" i="3" s="1"/>
  <c r="Y90" i="3"/>
  <c r="AA90" i="3" s="1"/>
  <c r="Y88" i="3"/>
  <c r="AA88" i="3" s="1"/>
  <c r="Y86" i="3"/>
  <c r="AA86" i="3" s="1"/>
  <c r="Y84" i="3"/>
  <c r="AA84" i="3" s="1"/>
  <c r="Y82" i="3"/>
  <c r="AA82" i="3" s="1"/>
  <c r="Y80" i="3"/>
  <c r="AA80" i="3" s="1"/>
  <c r="Y78" i="3"/>
  <c r="AA78" i="3" s="1"/>
  <c r="Y76" i="3"/>
  <c r="AA76" i="3" s="1"/>
  <c r="Y74" i="3"/>
  <c r="AA74" i="3" s="1"/>
  <c r="Y72" i="3"/>
  <c r="AA72" i="3" s="1"/>
  <c r="Y70" i="3"/>
  <c r="AA70" i="3" s="1"/>
  <c r="Y68" i="3"/>
  <c r="AA68" i="3" s="1"/>
  <c r="Y66" i="3"/>
  <c r="AA66" i="3" s="1"/>
  <c r="Y64" i="3"/>
  <c r="AA64" i="3" s="1"/>
  <c r="Y62" i="3"/>
  <c r="AA62" i="3" s="1"/>
  <c r="Y60" i="3"/>
  <c r="AA60" i="3" s="1"/>
  <c r="Y58" i="3"/>
  <c r="AA58" i="3" s="1"/>
  <c r="Y56" i="3"/>
  <c r="AA56" i="3" s="1"/>
  <c r="Y54" i="3"/>
  <c r="AA54" i="3" s="1"/>
  <c r="Y52" i="3"/>
  <c r="AA52" i="3" s="1"/>
  <c r="Y50" i="3"/>
  <c r="AA50" i="3" s="1"/>
  <c r="Y48" i="3"/>
  <c r="AA48" i="3" s="1"/>
  <c r="Y46" i="3"/>
  <c r="AA46" i="3" s="1"/>
  <c r="Y44" i="3"/>
  <c r="AA44" i="3" s="1"/>
  <c r="Y42" i="3"/>
  <c r="AA42" i="3" s="1"/>
  <c r="Y40" i="3"/>
  <c r="AA40" i="3" s="1"/>
  <c r="Y38" i="3"/>
  <c r="AA38" i="3" s="1"/>
  <c r="Y36" i="3"/>
  <c r="AA36" i="3" s="1"/>
  <c r="Y34" i="3"/>
  <c r="AA34" i="3" s="1"/>
  <c r="Y32" i="3"/>
  <c r="AA32" i="3" s="1"/>
  <c r="Y30" i="3"/>
  <c r="AA30" i="3" s="1"/>
  <c r="Y28" i="3"/>
  <c r="AA28" i="3" s="1"/>
  <c r="Y26" i="3"/>
  <c r="AA26" i="3" s="1"/>
  <c r="Y24" i="3"/>
  <c r="AA24" i="3" s="1"/>
  <c r="Y22" i="3"/>
  <c r="AA22" i="3" s="1"/>
  <c r="Y20" i="3"/>
  <c r="AA20" i="3" s="1"/>
  <c r="Y18" i="3"/>
  <c r="AA18" i="3" s="1"/>
  <c r="Y16" i="3"/>
  <c r="AA16" i="3" s="1"/>
  <c r="Y14" i="3"/>
  <c r="AA14" i="3" s="1"/>
  <c r="Y12" i="3"/>
  <c r="AA12" i="3" s="1"/>
  <c r="Y161" i="3"/>
  <c r="AA161" i="3" s="1"/>
  <c r="Y159" i="3"/>
  <c r="AA159" i="3" s="1"/>
  <c r="Y157" i="3"/>
  <c r="AA157" i="3" s="1"/>
  <c r="Y155" i="3"/>
  <c r="AA155" i="3" s="1"/>
  <c r="Y153" i="3"/>
  <c r="AA153" i="3" s="1"/>
  <c r="Y151" i="3"/>
  <c r="AA151" i="3" s="1"/>
  <c r="Y149" i="3"/>
  <c r="AA149" i="3" s="1"/>
  <c r="Y147" i="3"/>
  <c r="AA147" i="3" s="1"/>
  <c r="Y145" i="3"/>
  <c r="AA145" i="3" s="1"/>
  <c r="Y143" i="3"/>
  <c r="AA143" i="3" s="1"/>
  <c r="Y141" i="3"/>
  <c r="AA141" i="3" s="1"/>
  <c r="Y139" i="3"/>
  <c r="AA139" i="3" s="1"/>
  <c r="Y137" i="3"/>
  <c r="AA137" i="3" s="1"/>
  <c r="Y135" i="3"/>
  <c r="AA135" i="3" s="1"/>
  <c r="Y133" i="3"/>
  <c r="AA133" i="3" s="1"/>
  <c r="Y131" i="3"/>
  <c r="AA131" i="3" s="1"/>
  <c r="Y129" i="3"/>
  <c r="AA129" i="3" s="1"/>
  <c r="Y127" i="3"/>
  <c r="AA127" i="3" s="1"/>
  <c r="Y125" i="3"/>
  <c r="AA125" i="3" s="1"/>
  <c r="Y123" i="3"/>
  <c r="AA123" i="3" s="1"/>
  <c r="Y121" i="3"/>
  <c r="AA121" i="3" s="1"/>
  <c r="Y119" i="3"/>
  <c r="AA119" i="3" s="1"/>
  <c r="Y117" i="3"/>
  <c r="AA117" i="3" s="1"/>
  <c r="Y115" i="3"/>
  <c r="AA115" i="3" s="1"/>
  <c r="Y113" i="3"/>
  <c r="AA113" i="3" s="1"/>
  <c r="Y111" i="3"/>
  <c r="AA111" i="3" s="1"/>
  <c r="Y109" i="3"/>
  <c r="AA109" i="3" s="1"/>
  <c r="Y107" i="3"/>
  <c r="AA107" i="3" s="1"/>
  <c r="Y105" i="3"/>
  <c r="AA105" i="3" s="1"/>
  <c r="Y103" i="3"/>
  <c r="AA103" i="3" s="1"/>
  <c r="Y101" i="3"/>
  <c r="AA101" i="3" s="1"/>
  <c r="Y99" i="3"/>
  <c r="AA99" i="3" s="1"/>
  <c r="Y97" i="3"/>
  <c r="AA97" i="3" s="1"/>
  <c r="Y95" i="3"/>
  <c r="AA95" i="3" s="1"/>
  <c r="Y93" i="3"/>
  <c r="AA93" i="3" s="1"/>
  <c r="Y91" i="3"/>
  <c r="AA91" i="3" s="1"/>
  <c r="Y89" i="3"/>
  <c r="AA89" i="3" s="1"/>
  <c r="Y87" i="3"/>
  <c r="AA87" i="3" s="1"/>
  <c r="Y85" i="3"/>
  <c r="AA85" i="3" s="1"/>
  <c r="Y83" i="3"/>
  <c r="AA83" i="3" s="1"/>
  <c r="Y81" i="3"/>
  <c r="AA81" i="3" s="1"/>
  <c r="Y79" i="3"/>
  <c r="AA79" i="3" s="1"/>
  <c r="Y77" i="3"/>
  <c r="AA77" i="3" s="1"/>
  <c r="Y75" i="3"/>
  <c r="AA75" i="3" s="1"/>
  <c r="Y73" i="3"/>
  <c r="AA73" i="3" s="1"/>
  <c r="Y71" i="3"/>
  <c r="AA71" i="3" s="1"/>
  <c r="Y69" i="3"/>
  <c r="AA69" i="3" s="1"/>
  <c r="Y67" i="3"/>
  <c r="AA67" i="3" s="1"/>
  <c r="Y65" i="3"/>
  <c r="AA65" i="3" s="1"/>
  <c r="Y63" i="3"/>
  <c r="AA63" i="3" s="1"/>
  <c r="Y61" i="3"/>
  <c r="AA61" i="3" s="1"/>
  <c r="Y59" i="3"/>
  <c r="AA59" i="3" s="1"/>
  <c r="Y57" i="3"/>
  <c r="AA57" i="3" s="1"/>
  <c r="Y55" i="3"/>
  <c r="AA55" i="3" s="1"/>
  <c r="Y53" i="3"/>
  <c r="AA53" i="3" s="1"/>
  <c r="Y51" i="3"/>
  <c r="AA51" i="3" s="1"/>
  <c r="Y49" i="3"/>
  <c r="AA49" i="3" s="1"/>
  <c r="Y47" i="3"/>
  <c r="AA47" i="3" s="1"/>
  <c r="Y45" i="3"/>
  <c r="AA45" i="3" s="1"/>
  <c r="Y43" i="3"/>
  <c r="AA43" i="3" s="1"/>
  <c r="Y41" i="3"/>
  <c r="AA41" i="3" s="1"/>
  <c r="Y39" i="3"/>
  <c r="AA39" i="3" s="1"/>
  <c r="Y37" i="3"/>
  <c r="AA37" i="3" s="1"/>
  <c r="Y35" i="3"/>
  <c r="AA35" i="3" s="1"/>
  <c r="Y33" i="3"/>
  <c r="AA33" i="3" s="1"/>
  <c r="Y31" i="3"/>
  <c r="AA31" i="3" s="1"/>
  <c r="Y29" i="3"/>
  <c r="AA29" i="3" s="1"/>
  <c r="Y27" i="3"/>
  <c r="AA27" i="3" s="1"/>
  <c r="Y25" i="3"/>
  <c r="AA25" i="3" s="1"/>
  <c r="Y23" i="3"/>
  <c r="AA23" i="3" s="1"/>
  <c r="Y21" i="3"/>
  <c r="AA21" i="3" s="1"/>
  <c r="Y19" i="3"/>
  <c r="AA19" i="3" s="1"/>
  <c r="Y17" i="3"/>
  <c r="AA17" i="3" s="1"/>
  <c r="Y15" i="3"/>
  <c r="AA15" i="3" s="1"/>
  <c r="Y13" i="3"/>
  <c r="AA13" i="3" s="1"/>
  <c r="M2" i="3"/>
  <c r="N2" i="3"/>
  <c r="O2" i="3"/>
  <c r="P2" i="3"/>
  <c r="Q2" i="3"/>
  <c r="R2" i="3"/>
  <c r="S2" i="3"/>
  <c r="T2" i="3"/>
  <c r="U2" i="3"/>
  <c r="V2" i="3"/>
  <c r="W2" i="3"/>
  <c r="X2" i="3"/>
  <c r="M3" i="3"/>
  <c r="N3" i="3"/>
  <c r="O3" i="3"/>
  <c r="P3" i="3"/>
  <c r="Q3" i="3"/>
  <c r="R3" i="3"/>
  <c r="S3" i="3"/>
  <c r="T3" i="3"/>
  <c r="U3" i="3"/>
  <c r="V3" i="3"/>
  <c r="W3" i="3"/>
  <c r="X3" i="3"/>
  <c r="M4" i="3"/>
  <c r="N4" i="3"/>
  <c r="O4" i="3"/>
  <c r="P4" i="3"/>
  <c r="Q4" i="3"/>
  <c r="R4" i="3"/>
  <c r="S4" i="3"/>
  <c r="T4" i="3"/>
  <c r="U4" i="3"/>
  <c r="V4" i="3"/>
  <c r="W4" i="3"/>
  <c r="X4" i="3"/>
  <c r="M5" i="3"/>
  <c r="N5" i="3"/>
  <c r="O5" i="3"/>
  <c r="P5" i="3"/>
  <c r="Q5" i="3"/>
  <c r="R5" i="3"/>
  <c r="S5" i="3"/>
  <c r="T5" i="3"/>
  <c r="U5" i="3"/>
  <c r="V5" i="3"/>
  <c r="W5" i="3"/>
  <c r="X5" i="3"/>
  <c r="M6" i="3"/>
  <c r="N6" i="3"/>
  <c r="O6" i="3"/>
  <c r="P6" i="3"/>
  <c r="Q6" i="3"/>
  <c r="R6" i="3"/>
  <c r="S6" i="3"/>
  <c r="T6" i="3"/>
  <c r="U6" i="3"/>
  <c r="V6" i="3"/>
  <c r="W6" i="3"/>
  <c r="X6" i="3"/>
  <c r="M7" i="3"/>
  <c r="N7" i="3"/>
  <c r="O7" i="3"/>
  <c r="P7" i="3"/>
  <c r="Q7" i="3"/>
  <c r="R7" i="3"/>
  <c r="S7" i="3"/>
  <c r="T7" i="3"/>
  <c r="U7" i="3"/>
  <c r="V7" i="3"/>
  <c r="W7" i="3"/>
  <c r="X7" i="3"/>
  <c r="M8" i="3"/>
  <c r="N8" i="3"/>
  <c r="O8" i="3"/>
  <c r="P8" i="3"/>
  <c r="Q8" i="3"/>
  <c r="R8" i="3"/>
  <c r="S8" i="3"/>
  <c r="T8" i="3"/>
  <c r="U8" i="3"/>
  <c r="V8" i="3"/>
  <c r="W8" i="3"/>
  <c r="X8" i="3"/>
  <c r="M9" i="3"/>
  <c r="N9" i="3"/>
  <c r="O9" i="3"/>
  <c r="P9" i="3"/>
  <c r="Q9" i="3"/>
  <c r="R9" i="3"/>
  <c r="S9" i="3"/>
  <c r="T9" i="3"/>
  <c r="U9" i="3"/>
  <c r="V9" i="3"/>
  <c r="W9" i="3"/>
  <c r="X9" i="3"/>
  <c r="M10" i="3"/>
  <c r="N10" i="3"/>
  <c r="O10" i="3"/>
  <c r="P10" i="3"/>
  <c r="Q10" i="3"/>
  <c r="R10" i="3"/>
  <c r="S10" i="3"/>
  <c r="T10" i="3"/>
  <c r="U10" i="3"/>
  <c r="V10" i="3"/>
  <c r="W10" i="3"/>
  <c r="X10" i="3"/>
  <c r="M11" i="3"/>
  <c r="N11" i="3"/>
  <c r="O11" i="3"/>
  <c r="P11" i="3"/>
  <c r="Q11" i="3"/>
  <c r="R11" i="3"/>
  <c r="S11" i="3"/>
  <c r="T11" i="3"/>
  <c r="U11" i="3"/>
  <c r="V11" i="3"/>
  <c r="W11" i="3"/>
  <c r="X11" i="3"/>
  <c r="J6" i="9" l="1"/>
  <c r="G6" i="9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2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2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412" i="1"/>
  <c r="F414" i="1"/>
  <c r="F416" i="1"/>
  <c r="F418" i="1"/>
  <c r="F420" i="1"/>
  <c r="F422" i="1"/>
  <c r="F424" i="1"/>
  <c r="F426" i="1"/>
  <c r="F428" i="1"/>
  <c r="F430" i="1"/>
  <c r="F432" i="1"/>
  <c r="F434" i="1"/>
  <c r="F436" i="1"/>
  <c r="F438" i="1"/>
  <c r="F440" i="1"/>
  <c r="F442" i="1"/>
  <c r="F444" i="1"/>
  <c r="F446" i="1"/>
  <c r="F448" i="1"/>
  <c r="F450" i="1"/>
  <c r="F452" i="1"/>
  <c r="F454" i="1"/>
  <c r="F456" i="1"/>
  <c r="F458" i="1"/>
  <c r="F460" i="1"/>
  <c r="F462" i="1"/>
  <c r="F466" i="1"/>
  <c r="F468" i="1"/>
  <c r="F470" i="1"/>
  <c r="F472" i="1"/>
  <c r="F474" i="1"/>
  <c r="F476" i="1"/>
  <c r="F478" i="1"/>
  <c r="F480" i="1"/>
  <c r="F482" i="1"/>
  <c r="F484" i="1"/>
  <c r="F486" i="1"/>
  <c r="F488" i="1"/>
  <c r="F490" i="1"/>
  <c r="F492" i="1"/>
  <c r="F494" i="1"/>
  <c r="F496" i="1"/>
  <c r="F498" i="1"/>
  <c r="F500" i="1"/>
  <c r="F502" i="1"/>
  <c r="F504" i="1"/>
  <c r="F506" i="1"/>
  <c r="F508" i="1"/>
  <c r="F510" i="1"/>
  <c r="F512" i="1"/>
  <c r="F514" i="1"/>
  <c r="F516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8" i="1"/>
  <c r="F580" i="1"/>
  <c r="F582" i="1"/>
  <c r="F584" i="1"/>
  <c r="F586" i="1"/>
  <c r="F588" i="1"/>
  <c r="F590" i="1"/>
  <c r="F592" i="1"/>
  <c r="F594" i="1"/>
  <c r="F596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598" i="1"/>
  <c r="F600" i="1"/>
  <c r="F602" i="1"/>
  <c r="F604" i="1"/>
  <c r="F606" i="1"/>
  <c r="F608" i="1"/>
  <c r="F610" i="1"/>
  <c r="F612" i="1"/>
  <c r="F614" i="1"/>
  <c r="F616" i="1"/>
  <c r="F618" i="1"/>
  <c r="F620" i="1"/>
  <c r="F622" i="1"/>
  <c r="F624" i="1"/>
  <c r="F626" i="1"/>
  <c r="F628" i="1"/>
  <c r="F630" i="1"/>
  <c r="F632" i="1"/>
  <c r="F634" i="1"/>
  <c r="F636" i="1"/>
  <c r="F638" i="1"/>
  <c r="F640" i="1"/>
  <c r="F642" i="1"/>
  <c r="F644" i="1"/>
  <c r="F646" i="1"/>
  <c r="F648" i="1"/>
  <c r="F650" i="1"/>
  <c r="F652" i="1"/>
  <c r="F654" i="1"/>
  <c r="F656" i="1"/>
  <c r="F658" i="1"/>
  <c r="F660" i="1"/>
  <c r="F662" i="1"/>
  <c r="F664" i="1"/>
  <c r="F666" i="1"/>
  <c r="F668" i="1"/>
  <c r="F670" i="1"/>
  <c r="F672" i="1"/>
  <c r="F674" i="1"/>
  <c r="F676" i="1"/>
  <c r="F678" i="1"/>
  <c r="F680" i="1"/>
  <c r="F682" i="1"/>
  <c r="F684" i="1"/>
  <c r="F686" i="1"/>
  <c r="F688" i="1"/>
  <c r="F690" i="1"/>
  <c r="F692" i="1"/>
  <c r="F694" i="1"/>
  <c r="F696" i="1"/>
  <c r="F698" i="1"/>
  <c r="F700" i="1"/>
  <c r="F702" i="1"/>
  <c r="F704" i="1"/>
  <c r="F706" i="1"/>
  <c r="F708" i="1"/>
  <c r="F710" i="1"/>
  <c r="F712" i="1"/>
  <c r="F714" i="1"/>
  <c r="F716" i="1"/>
  <c r="F718" i="1"/>
  <c r="F720" i="1"/>
  <c r="F722" i="1"/>
  <c r="F724" i="1"/>
  <c r="F726" i="1"/>
  <c r="F728" i="1"/>
  <c r="F730" i="1"/>
  <c r="F732" i="1"/>
  <c r="F734" i="1"/>
  <c r="F736" i="1"/>
  <c r="F738" i="1"/>
  <c r="F740" i="1"/>
  <c r="F742" i="1"/>
  <c r="F744" i="1"/>
  <c r="F746" i="1"/>
  <c r="F748" i="1"/>
  <c r="F750" i="1"/>
  <c r="F752" i="1"/>
  <c r="F754" i="1"/>
  <c r="F756" i="1"/>
  <c r="F758" i="1"/>
  <c r="F760" i="1"/>
  <c r="F762" i="1"/>
  <c r="F764" i="1"/>
  <c r="F766" i="1"/>
  <c r="F768" i="1"/>
  <c r="F770" i="1"/>
  <c r="F772" i="1"/>
  <c r="F774" i="1"/>
  <c r="F776" i="1"/>
  <c r="F778" i="1"/>
  <c r="F780" i="1"/>
  <c r="F782" i="1"/>
  <c r="F784" i="1"/>
  <c r="F786" i="1"/>
  <c r="F788" i="1"/>
  <c r="F790" i="1"/>
  <c r="F792" i="1"/>
  <c r="F794" i="1"/>
  <c r="F796" i="1"/>
  <c r="F798" i="1"/>
  <c r="F800" i="1"/>
  <c r="F802" i="1"/>
  <c r="F804" i="1"/>
  <c r="F806" i="1"/>
  <c r="F808" i="1"/>
  <c r="F810" i="1"/>
  <c r="F812" i="1"/>
  <c r="F814" i="1"/>
  <c r="F816" i="1"/>
  <c r="F818" i="1"/>
  <c r="F820" i="1"/>
  <c r="F822" i="1"/>
  <c r="F824" i="1"/>
  <c r="F826" i="1"/>
  <c r="F828" i="1"/>
  <c r="F830" i="1"/>
  <c r="F832" i="1"/>
  <c r="F834" i="1"/>
  <c r="F836" i="1"/>
  <c r="F838" i="1"/>
  <c r="F840" i="1"/>
  <c r="F842" i="1"/>
  <c r="F844" i="1"/>
  <c r="F846" i="1"/>
  <c r="F848" i="1"/>
  <c r="F850" i="1"/>
  <c r="F852" i="1"/>
  <c r="F854" i="1"/>
  <c r="F856" i="1"/>
  <c r="F858" i="1"/>
  <c r="F860" i="1"/>
  <c r="F862" i="1"/>
  <c r="F864" i="1"/>
  <c r="F866" i="1"/>
  <c r="F868" i="1"/>
  <c r="F870" i="1"/>
  <c r="F872" i="1"/>
  <c r="F874" i="1"/>
  <c r="F876" i="1"/>
  <c r="F878" i="1"/>
  <c r="F880" i="1"/>
  <c r="F882" i="1"/>
  <c r="F884" i="1"/>
  <c r="F886" i="1"/>
  <c r="F888" i="1"/>
  <c r="F890" i="1"/>
  <c r="F892" i="1"/>
  <c r="F894" i="1"/>
  <c r="F898" i="1"/>
  <c r="F900" i="1"/>
  <c r="F902" i="1"/>
  <c r="F904" i="1"/>
  <c r="F906" i="1"/>
  <c r="F908" i="1"/>
  <c r="F910" i="1"/>
  <c r="F912" i="1"/>
  <c r="F914" i="1"/>
  <c r="F916" i="1"/>
  <c r="F918" i="1"/>
  <c r="F920" i="1"/>
  <c r="F922" i="1"/>
  <c r="F924" i="1"/>
  <c r="F926" i="1"/>
  <c r="F928" i="1"/>
  <c r="F930" i="1"/>
  <c r="F932" i="1"/>
  <c r="F934" i="1"/>
  <c r="F936" i="1"/>
  <c r="F940" i="1"/>
  <c r="F942" i="1"/>
  <c r="F944" i="1"/>
  <c r="F946" i="1"/>
  <c r="F948" i="1"/>
  <c r="F950" i="1"/>
  <c r="F952" i="1"/>
  <c r="F954" i="1"/>
  <c r="F956" i="1"/>
  <c r="F958" i="1"/>
  <c r="F960" i="1"/>
  <c r="F962" i="1"/>
  <c r="F964" i="1"/>
  <c r="F966" i="1"/>
  <c r="F968" i="1"/>
  <c r="F970" i="1"/>
  <c r="F972" i="1"/>
  <c r="F974" i="1"/>
  <c r="F976" i="1"/>
  <c r="F978" i="1"/>
  <c r="F980" i="1"/>
  <c r="F982" i="1"/>
  <c r="F984" i="1"/>
  <c r="F986" i="1"/>
  <c r="F988" i="1"/>
  <c r="F990" i="1"/>
  <c r="F992" i="1"/>
  <c r="F994" i="1"/>
  <c r="F996" i="1"/>
  <c r="F998" i="1"/>
  <c r="F1000" i="1"/>
  <c r="F1002" i="1"/>
  <c r="F1004" i="1"/>
  <c r="F1006" i="1"/>
  <c r="F1008" i="1"/>
  <c r="F1010" i="1"/>
  <c r="F1012" i="1"/>
  <c r="F1014" i="1"/>
  <c r="F1016" i="1"/>
  <c r="F1018" i="1"/>
  <c r="F1020" i="1"/>
  <c r="F1022" i="1"/>
  <c r="F1024" i="1"/>
  <c r="F1026" i="1"/>
  <c r="F1028" i="1"/>
  <c r="F1030" i="1"/>
  <c r="F1032" i="1"/>
  <c r="F1034" i="1"/>
  <c r="F1036" i="1"/>
  <c r="F1038" i="1"/>
  <c r="F1040" i="1"/>
  <c r="F1042" i="1"/>
  <c r="F1044" i="1"/>
  <c r="F1046" i="1"/>
  <c r="F1048" i="1"/>
  <c r="F1050" i="1"/>
  <c r="F1052" i="1"/>
  <c r="F1054" i="1"/>
  <c r="F1056" i="1"/>
  <c r="F1058" i="1"/>
  <c r="F1060" i="1"/>
  <c r="F1062" i="1"/>
  <c r="F1064" i="1"/>
  <c r="F1066" i="1"/>
  <c r="F1068" i="1"/>
  <c r="F1070" i="1"/>
  <c r="F1072" i="1"/>
  <c r="F1074" i="1"/>
  <c r="F1076" i="1"/>
  <c r="F1078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983" i="1"/>
  <c r="F985" i="1"/>
  <c r="F987" i="1"/>
  <c r="F989" i="1"/>
  <c r="F991" i="1"/>
  <c r="F993" i="1"/>
  <c r="F995" i="1"/>
  <c r="F997" i="1"/>
  <c r="F999" i="1"/>
  <c r="F1001" i="1"/>
  <c r="F1003" i="1"/>
  <c r="F1005" i="1"/>
  <c r="F1007" i="1"/>
  <c r="F1009" i="1"/>
  <c r="F1011" i="1"/>
  <c r="F1013" i="1"/>
  <c r="F1015" i="1"/>
  <c r="F1017" i="1"/>
  <c r="F1019" i="1"/>
  <c r="F1021" i="1"/>
  <c r="F1025" i="1"/>
  <c r="F1027" i="1"/>
  <c r="F1029" i="1"/>
  <c r="F1031" i="1"/>
  <c r="F1033" i="1"/>
  <c r="F1035" i="1"/>
  <c r="F1037" i="1"/>
  <c r="F1039" i="1"/>
  <c r="F1041" i="1"/>
  <c r="F1043" i="1"/>
  <c r="F1045" i="1"/>
  <c r="F1047" i="1"/>
  <c r="F1049" i="1"/>
  <c r="F1051" i="1"/>
  <c r="F1053" i="1"/>
  <c r="F1055" i="1"/>
  <c r="F1057" i="1"/>
  <c r="F1059" i="1"/>
  <c r="F1061" i="1"/>
  <c r="F1063" i="1"/>
  <c r="F1065" i="1"/>
  <c r="F1067" i="1"/>
  <c r="F1071" i="1"/>
  <c r="F1073" i="1"/>
  <c r="F1075" i="1"/>
  <c r="F1077" i="1"/>
  <c r="Z11" i="3"/>
  <c r="Y11" i="3"/>
  <c r="Z10" i="3"/>
  <c r="Y10" i="3"/>
  <c r="Z9" i="3"/>
  <c r="Y9" i="3"/>
  <c r="Z8" i="3"/>
  <c r="Y8" i="3"/>
  <c r="Z7" i="3"/>
  <c r="Y7" i="3"/>
  <c r="Z6" i="3"/>
  <c r="Y6" i="3"/>
  <c r="Z5" i="3"/>
  <c r="Y5" i="3"/>
  <c r="Z4" i="3"/>
  <c r="Y4" i="3"/>
  <c r="Z3" i="3"/>
  <c r="Y3" i="3"/>
  <c r="Z2" i="3"/>
  <c r="Y2" i="3"/>
  <c r="F1" i="7"/>
  <c r="I71" i="7" s="1"/>
  <c r="H61" i="7"/>
  <c r="F71" i="9" s="1"/>
  <c r="G61" i="7"/>
  <c r="C71" i="9" s="1"/>
  <c r="H60" i="7"/>
  <c r="F70" i="9" s="1"/>
  <c r="G60" i="7"/>
  <c r="C70" i="9" s="1"/>
  <c r="H59" i="7"/>
  <c r="F69" i="9" s="1"/>
  <c r="G59" i="7"/>
  <c r="C69" i="9" s="1"/>
  <c r="H58" i="7"/>
  <c r="F68" i="9" s="1"/>
  <c r="G58" i="7"/>
  <c r="C68" i="9" s="1"/>
  <c r="H57" i="7"/>
  <c r="F67" i="9" s="1"/>
  <c r="G57" i="7"/>
  <c r="C67" i="9" s="1"/>
  <c r="H56" i="7"/>
  <c r="F66" i="9" s="1"/>
  <c r="G56" i="7"/>
  <c r="C66" i="9" s="1"/>
  <c r="H55" i="7"/>
  <c r="F65" i="9" s="1"/>
  <c r="G55" i="7"/>
  <c r="C65" i="9" s="1"/>
  <c r="H54" i="7"/>
  <c r="F64" i="9" s="1"/>
  <c r="G54" i="7"/>
  <c r="C64" i="9" s="1"/>
  <c r="H53" i="7"/>
  <c r="F63" i="9" s="1"/>
  <c r="G53" i="7"/>
  <c r="C63" i="9" s="1"/>
  <c r="G29" i="7"/>
  <c r="C27" i="9" s="1"/>
  <c r="G30" i="7"/>
  <c r="C28" i="9" s="1"/>
  <c r="G31" i="7"/>
  <c r="C29" i="9" s="1"/>
  <c r="G32" i="7"/>
  <c r="C30" i="9" s="1"/>
  <c r="G33" i="7"/>
  <c r="C31" i="9" s="1"/>
  <c r="G34" i="7"/>
  <c r="C32" i="9" s="1"/>
  <c r="G35" i="7"/>
  <c r="C33" i="9" s="1"/>
  <c r="G36" i="7"/>
  <c r="C34" i="9" s="1"/>
  <c r="G37" i="7"/>
  <c r="C35" i="9" s="1"/>
  <c r="G38" i="7"/>
  <c r="C36" i="9" s="1"/>
  <c r="G39" i="7"/>
  <c r="G40" i="7"/>
  <c r="G41" i="7"/>
  <c r="G42" i="7"/>
  <c r="G43" i="7"/>
  <c r="G28" i="7"/>
  <c r="C26" i="9" s="1"/>
  <c r="H29" i="7"/>
  <c r="F27" i="9" s="1"/>
  <c r="H30" i="7"/>
  <c r="F28" i="9" s="1"/>
  <c r="H31" i="7"/>
  <c r="F29" i="9" s="1"/>
  <c r="H32" i="7"/>
  <c r="F30" i="9" s="1"/>
  <c r="H33" i="7"/>
  <c r="F31" i="9" s="1"/>
  <c r="H34" i="7"/>
  <c r="F32" i="9" s="1"/>
  <c r="H35" i="7"/>
  <c r="F33" i="9" s="1"/>
  <c r="H36" i="7"/>
  <c r="F34" i="9" s="1"/>
  <c r="H37" i="7"/>
  <c r="F35" i="9" s="1"/>
  <c r="H38" i="7"/>
  <c r="F36" i="9" s="1"/>
  <c r="H39" i="7"/>
  <c r="H40" i="7"/>
  <c r="H41" i="7"/>
  <c r="H42" i="7"/>
  <c r="H43" i="7"/>
  <c r="H28" i="7"/>
  <c r="F26" i="9" s="1"/>
  <c r="H7" i="7"/>
  <c r="H8" i="7"/>
  <c r="F11" i="9" s="1"/>
  <c r="H10" i="7"/>
  <c r="F13" i="9" s="1"/>
  <c r="H11" i="7"/>
  <c r="F14" i="9" s="1"/>
  <c r="H12" i="7"/>
  <c r="F15" i="9" s="1"/>
  <c r="H13" i="7"/>
  <c r="F16" i="9" s="1"/>
  <c r="H14" i="7"/>
  <c r="F17" i="9" s="1"/>
  <c r="H15" i="7"/>
  <c r="F18" i="9" s="1"/>
  <c r="H16" i="7"/>
  <c r="F19" i="9" s="1"/>
  <c r="H17" i="7"/>
  <c r="F20" i="9" s="1"/>
  <c r="H18" i="7"/>
  <c r="F21" i="9" s="1"/>
  <c r="H9" i="7"/>
  <c r="F12" i="9" s="1"/>
  <c r="G8" i="7"/>
  <c r="C11" i="9" s="1"/>
  <c r="G9" i="7"/>
  <c r="C12" i="9" s="1"/>
  <c r="G10" i="7"/>
  <c r="C13" i="9" s="1"/>
  <c r="G11" i="7"/>
  <c r="C14" i="9" s="1"/>
  <c r="G12" i="7"/>
  <c r="C15" i="9" s="1"/>
  <c r="G13" i="7"/>
  <c r="C16" i="9" s="1"/>
  <c r="G14" i="7"/>
  <c r="C17" i="9" s="1"/>
  <c r="G15" i="7"/>
  <c r="C18" i="9" s="1"/>
  <c r="G16" i="7"/>
  <c r="C19" i="9" s="1"/>
  <c r="G17" i="7"/>
  <c r="C20" i="9" s="1"/>
  <c r="G18" i="7"/>
  <c r="C21" i="9" s="1"/>
  <c r="G7" i="7"/>
  <c r="I3" i="5"/>
  <c r="J6" i="5"/>
  <c r="G6" i="5"/>
  <c r="B3" i="6"/>
  <c r="D2" i="5"/>
  <c r="I56" i="7"/>
  <c r="K12" i="7"/>
  <c r="J18" i="7"/>
  <c r="H71" i="7"/>
  <c r="J7" i="7"/>
  <c r="I53" i="7"/>
  <c r="I36" i="7"/>
  <c r="I18" i="7"/>
  <c r="I11" i="7"/>
  <c r="K9" i="7"/>
  <c r="J15" i="7"/>
  <c r="I17" i="7"/>
  <c r="I58" i="7"/>
  <c r="I7" i="7"/>
  <c r="H72" i="7"/>
  <c r="I9" i="7"/>
  <c r="J8" i="7"/>
  <c r="I43" i="7"/>
  <c r="J9" i="7"/>
  <c r="H81" i="7"/>
  <c r="K18" i="7"/>
  <c r="J11" i="7"/>
  <c r="I8" i="7"/>
  <c r="K10" i="7"/>
  <c r="I60" i="7"/>
  <c r="H76" i="7"/>
  <c r="I37" i="7"/>
  <c r="I10" i="7"/>
  <c r="I33" i="7"/>
  <c r="H80" i="7"/>
  <c r="J12" i="7"/>
  <c r="I15" i="7"/>
  <c r="K7" i="7"/>
  <c r="I57" i="7"/>
  <c r="H75" i="7"/>
  <c r="H74" i="7"/>
  <c r="J16" i="7"/>
  <c r="H79" i="7"/>
  <c r="K17" i="7"/>
  <c r="I29" i="7"/>
  <c r="I55" i="7"/>
  <c r="I39" i="7"/>
  <c r="I59" i="7"/>
  <c r="I30" i="7"/>
  <c r="I41" i="7"/>
  <c r="I28" i="7"/>
  <c r="K16" i="7"/>
  <c r="I38" i="7"/>
  <c r="I16" i="7"/>
  <c r="I32" i="7"/>
  <c r="H73" i="7"/>
  <c r="K11" i="7"/>
  <c r="K15" i="7"/>
  <c r="K14" i="7"/>
  <c r="H78" i="7"/>
  <c r="I42" i="7"/>
  <c r="I34" i="7"/>
  <c r="J14" i="7"/>
  <c r="I31" i="7"/>
  <c r="J10" i="7"/>
  <c r="I40" i="7"/>
  <c r="K13" i="7"/>
  <c r="I12" i="7"/>
  <c r="J13" i="7"/>
  <c r="I61" i="7"/>
  <c r="I13" i="7"/>
  <c r="J17" i="7"/>
  <c r="I35" i="7"/>
  <c r="H70" i="7"/>
  <c r="I14" i="7"/>
  <c r="H77" i="7"/>
  <c r="K8" i="7"/>
  <c r="I54" i="7"/>
  <c r="H64" i="9" l="1"/>
  <c r="H71" i="9"/>
  <c r="H69" i="9"/>
  <c r="H65" i="9"/>
  <c r="H67" i="9"/>
  <c r="H70" i="9"/>
  <c r="H68" i="9"/>
  <c r="H63" i="9"/>
  <c r="H66" i="9"/>
  <c r="C130" i="6" a="1"/>
  <c r="C130" i="6" s="1"/>
  <c r="F10" i="6" a="1"/>
  <c r="F10" i="6" s="1"/>
  <c r="AA2" i="3"/>
  <c r="AA3" i="3"/>
  <c r="F464" i="1" s="1"/>
  <c r="AA4" i="3"/>
  <c r="F896" i="1" s="1"/>
  <c r="AA5" i="3"/>
  <c r="F791" i="1" s="1"/>
  <c r="AA6" i="3"/>
  <c r="F236" i="1" s="1"/>
  <c r="AA7" i="3"/>
  <c r="F675" i="1" s="1"/>
  <c r="AA8" i="3"/>
  <c r="F938" i="1" s="1"/>
  <c r="AA9" i="3"/>
  <c r="F1069" i="1" s="1"/>
  <c r="AA10" i="3"/>
  <c r="F719" i="1" s="1"/>
  <c r="AA11" i="3"/>
  <c r="F576" i="1" s="1"/>
  <c r="H13" i="9"/>
  <c r="H14" i="9"/>
  <c r="H15" i="9"/>
  <c r="H18" i="9"/>
  <c r="H12" i="9"/>
  <c r="H11" i="9"/>
  <c r="H20" i="9"/>
  <c r="H19" i="9"/>
  <c r="H17" i="9"/>
  <c r="H21" i="9"/>
  <c r="H16" i="9"/>
  <c r="I70" i="7"/>
  <c r="I80" i="7"/>
  <c r="I78" i="7"/>
  <c r="I76" i="7"/>
  <c r="I74" i="7"/>
  <c r="I72" i="7"/>
  <c r="I81" i="7"/>
  <c r="I79" i="7"/>
  <c r="I77" i="7"/>
  <c r="I75" i="7"/>
  <c r="I73" i="7"/>
  <c r="H26" i="9"/>
  <c r="H36" i="9"/>
  <c r="H34" i="9"/>
  <c r="H32" i="9"/>
  <c r="H30" i="9"/>
  <c r="H28" i="9"/>
  <c r="H35" i="9"/>
  <c r="H33" i="9"/>
  <c r="H31" i="9"/>
  <c r="H29" i="9"/>
  <c r="H27" i="9"/>
  <c r="K71" i="7"/>
  <c r="K73" i="7"/>
  <c r="K75" i="7"/>
  <c r="K77" i="7"/>
  <c r="K79" i="7"/>
  <c r="K81" i="7"/>
  <c r="K72" i="7"/>
  <c r="K74" i="7"/>
  <c r="K76" i="7"/>
  <c r="K78" i="7"/>
  <c r="K80" i="7"/>
  <c r="K70" i="7"/>
  <c r="L81" i="7"/>
  <c r="L7" i="7"/>
  <c r="I4" i="7"/>
  <c r="L17" i="7"/>
  <c r="L15" i="7"/>
  <c r="L13" i="7"/>
  <c r="L11" i="7"/>
  <c r="L9" i="7"/>
  <c r="L18" i="7"/>
  <c r="L16" i="7"/>
  <c r="L14" i="7"/>
  <c r="L12" i="7"/>
  <c r="L10" i="7"/>
  <c r="L8" i="7"/>
  <c r="G4" i="7" a="1"/>
  <c r="G4" i="7" s="1"/>
  <c r="AA134" i="6" a="1"/>
  <c r="AA134" i="6" s="1"/>
  <c r="AA102" i="6" a="1"/>
  <c r="AA102" i="6" s="1"/>
  <c r="AA118" i="6" a="1"/>
  <c r="AA118" i="6" s="1"/>
  <c r="AA84" i="6" a="1"/>
  <c r="AA84" i="6" s="1"/>
  <c r="AA142" i="6" a="1"/>
  <c r="AA142" i="6" s="1"/>
  <c r="AA126" i="6" a="1"/>
  <c r="AA126" i="6" s="1"/>
  <c r="AA110" i="6" a="1"/>
  <c r="AA110" i="6" s="1"/>
  <c r="AA94" i="6" a="1"/>
  <c r="AA94" i="6" s="1"/>
  <c r="AA61" i="6" a="1"/>
  <c r="AA61" i="6" s="1"/>
  <c r="AA146" i="6" a="1"/>
  <c r="AA146" i="6" s="1"/>
  <c r="AA138" i="6" a="1"/>
  <c r="AA138" i="6" s="1"/>
  <c r="AA130" i="6" a="1"/>
  <c r="AA130" i="6" s="1"/>
  <c r="AA122" i="6" a="1"/>
  <c r="AA122" i="6" s="1"/>
  <c r="AA114" i="6" a="1"/>
  <c r="AA114" i="6" s="1"/>
  <c r="AA106" i="6" a="1"/>
  <c r="AA106" i="6" s="1"/>
  <c r="AA98" i="6" a="1"/>
  <c r="AA98" i="6" s="1"/>
  <c r="AA90" i="6" a="1"/>
  <c r="AA90" i="6" s="1"/>
  <c r="AA76" i="6" a="1"/>
  <c r="AA76" i="6" s="1"/>
  <c r="AA46" i="6" a="1"/>
  <c r="AA46" i="6" s="1"/>
  <c r="AA148" i="6" a="1"/>
  <c r="AA148" i="6" s="1"/>
  <c r="AA144" i="6" a="1"/>
  <c r="AA144" i="6" s="1"/>
  <c r="AA140" i="6" a="1"/>
  <c r="AA140" i="6" s="1"/>
  <c r="AA136" i="6" a="1"/>
  <c r="AA136" i="6" s="1"/>
  <c r="AA132" i="6" a="1"/>
  <c r="AA132" i="6" s="1"/>
  <c r="AA128" i="6" a="1"/>
  <c r="AA128" i="6" s="1"/>
  <c r="AA124" i="6" a="1"/>
  <c r="AA124" i="6" s="1"/>
  <c r="AA120" i="6" a="1"/>
  <c r="AA120" i="6" s="1"/>
  <c r="AA116" i="6" a="1"/>
  <c r="AA116" i="6" s="1"/>
  <c r="AA112" i="6" a="1"/>
  <c r="AA112" i="6" s="1"/>
  <c r="AA108" i="6" a="1"/>
  <c r="AA108" i="6" s="1"/>
  <c r="AA104" i="6" a="1"/>
  <c r="AA104" i="6" s="1"/>
  <c r="AA100" i="6" a="1"/>
  <c r="AA100" i="6" s="1"/>
  <c r="AA96" i="6" a="1"/>
  <c r="AA96" i="6" s="1"/>
  <c r="AA92" i="6" a="1"/>
  <c r="AA92" i="6" s="1"/>
  <c r="AA88" i="6" a="1"/>
  <c r="AA88" i="6" s="1"/>
  <c r="AA80" i="6" a="1"/>
  <c r="AA80" i="6" s="1"/>
  <c r="AA69" i="6" a="1"/>
  <c r="AA69" i="6" s="1"/>
  <c r="AA53" i="6" a="1"/>
  <c r="AA53" i="6" s="1"/>
  <c r="AA30" i="6" a="1"/>
  <c r="AA30" i="6" s="1"/>
  <c r="H6" i="6" a="1"/>
  <c r="H6" i="6" s="1"/>
  <c r="V149" i="6" a="1"/>
  <c r="V149" i="6" s="1"/>
  <c r="N149" i="6" a="1"/>
  <c r="N149" i="6" s="1"/>
  <c r="F149" i="6" a="1"/>
  <c r="F149" i="6" s="1"/>
  <c r="U148" i="6" a="1"/>
  <c r="U148" i="6" s="1"/>
  <c r="M148" i="6" a="1"/>
  <c r="M148" i="6" s="1"/>
  <c r="E148" i="6" a="1"/>
  <c r="E148" i="6" s="1"/>
  <c r="T147" i="6" a="1"/>
  <c r="T147" i="6" s="1"/>
  <c r="L147" i="6" a="1"/>
  <c r="L147" i="6" s="1"/>
  <c r="D147" i="6" a="1"/>
  <c r="D147" i="6" s="1"/>
  <c r="S146" i="6" a="1"/>
  <c r="S146" i="6" s="1"/>
  <c r="K146" i="6" a="1"/>
  <c r="K146" i="6" s="1"/>
  <c r="C146" i="6" a="1"/>
  <c r="C146" i="6" s="1"/>
  <c r="R145" i="6" a="1"/>
  <c r="R145" i="6" s="1"/>
  <c r="J145" i="6" a="1"/>
  <c r="J145" i="6" s="1"/>
  <c r="B145" i="6" a="1"/>
  <c r="B145" i="6" s="1"/>
  <c r="Q144" i="6" a="1"/>
  <c r="Q144" i="6" s="1"/>
  <c r="I144" i="6" a="1"/>
  <c r="I144" i="6" s="1"/>
  <c r="X143" i="6" a="1"/>
  <c r="X143" i="6" s="1"/>
  <c r="P143" i="6" a="1"/>
  <c r="P143" i="6" s="1"/>
  <c r="H143" i="6" a="1"/>
  <c r="H143" i="6" s="1"/>
  <c r="W142" i="6" a="1"/>
  <c r="W142" i="6" s="1"/>
  <c r="O142" i="6" a="1"/>
  <c r="O142" i="6" s="1"/>
  <c r="G142" i="6" a="1"/>
  <c r="G142" i="6" s="1"/>
  <c r="V141" i="6" a="1"/>
  <c r="V141" i="6" s="1"/>
  <c r="N141" i="6" a="1"/>
  <c r="N141" i="6" s="1"/>
  <c r="F141" i="6" a="1"/>
  <c r="F141" i="6" s="1"/>
  <c r="U140" i="6" a="1"/>
  <c r="U140" i="6" s="1"/>
  <c r="M140" i="6" a="1"/>
  <c r="M140" i="6" s="1"/>
  <c r="E140" i="6" a="1"/>
  <c r="E140" i="6" s="1"/>
  <c r="T139" i="6" a="1"/>
  <c r="T139" i="6" s="1"/>
  <c r="L139" i="6" a="1"/>
  <c r="L139" i="6" s="1"/>
  <c r="D139" i="6" a="1"/>
  <c r="D139" i="6" s="1"/>
  <c r="S138" i="6" a="1"/>
  <c r="S138" i="6" s="1"/>
  <c r="K138" i="6" a="1"/>
  <c r="K138" i="6" s="1"/>
  <c r="C138" i="6" a="1"/>
  <c r="C138" i="6" s="1"/>
  <c r="R137" i="6" a="1"/>
  <c r="R137" i="6" s="1"/>
  <c r="J137" i="6" a="1"/>
  <c r="J137" i="6" s="1"/>
  <c r="B137" i="6" a="1"/>
  <c r="B137" i="6" s="1"/>
  <c r="Q136" i="6" a="1"/>
  <c r="Q136" i="6" s="1"/>
  <c r="I136" i="6" a="1"/>
  <c r="I136" i="6" s="1"/>
  <c r="X135" i="6" a="1"/>
  <c r="X135" i="6" s="1"/>
  <c r="P135" i="6" a="1"/>
  <c r="P135" i="6" s="1"/>
  <c r="H135" i="6" a="1"/>
  <c r="H135" i="6" s="1"/>
  <c r="W134" i="6" a="1"/>
  <c r="W134" i="6" s="1"/>
  <c r="O134" i="6" a="1"/>
  <c r="O134" i="6" s="1"/>
  <c r="G134" i="6" a="1"/>
  <c r="G134" i="6" s="1"/>
  <c r="V133" i="6" a="1"/>
  <c r="V133" i="6" s="1"/>
  <c r="N133" i="6" a="1"/>
  <c r="N133" i="6" s="1"/>
  <c r="F133" i="6" a="1"/>
  <c r="F133" i="6" s="1"/>
  <c r="U132" i="6" a="1"/>
  <c r="U132" i="6" s="1"/>
  <c r="M132" i="6" a="1"/>
  <c r="M132" i="6" s="1"/>
  <c r="E132" i="6" a="1"/>
  <c r="E132" i="6" s="1"/>
  <c r="T131" i="6" a="1"/>
  <c r="T131" i="6" s="1"/>
  <c r="L131" i="6" a="1"/>
  <c r="L131" i="6" s="1"/>
  <c r="D131" i="6" a="1"/>
  <c r="D131" i="6" s="1"/>
  <c r="S130" i="6" a="1"/>
  <c r="S130" i="6" s="1"/>
  <c r="K130" i="6" a="1"/>
  <c r="K130" i="6" s="1"/>
  <c r="P10" i="6" a="1"/>
  <c r="P10" i="6" s="1"/>
  <c r="K13" i="6" a="1"/>
  <c r="K13" i="6" s="1"/>
  <c r="B15" i="6" a="1"/>
  <c r="B15" i="6" s="1"/>
  <c r="K16" i="6" a="1"/>
  <c r="K16" i="6" s="1"/>
  <c r="P17" i="6" a="1"/>
  <c r="P17" i="6" s="1"/>
  <c r="I18" i="6" a="1"/>
  <c r="I18" i="6" s="1"/>
  <c r="B19" i="6" a="1"/>
  <c r="B19" i="6" s="1"/>
  <c r="F20" i="6" a="1"/>
  <c r="F20" i="6" s="1"/>
  <c r="O21" i="6" a="1"/>
  <c r="O21" i="6" s="1"/>
  <c r="X22" i="6" a="1"/>
  <c r="X22" i="6" s="1"/>
  <c r="S23" i="6" a="1"/>
  <c r="S23" i="6" s="1"/>
  <c r="L24" i="6" a="1"/>
  <c r="L24" i="6" s="1"/>
  <c r="E25" i="6" a="1"/>
  <c r="E25" i="6" s="1"/>
  <c r="U25" i="6" a="1"/>
  <c r="U25" i="6" s="1"/>
  <c r="N26" i="6" a="1"/>
  <c r="N26" i="6" s="1"/>
  <c r="G27" i="6" a="1"/>
  <c r="G27" i="6" s="1"/>
  <c r="W27" i="6" a="1"/>
  <c r="W27" i="6" s="1"/>
  <c r="P28" i="6" a="1"/>
  <c r="P28" i="6" s="1"/>
  <c r="I29" i="6" a="1"/>
  <c r="I29" i="6" s="1"/>
  <c r="B30" i="6" a="1"/>
  <c r="B30" i="6" s="1"/>
  <c r="R30" i="6" a="1"/>
  <c r="R30" i="6" s="1"/>
  <c r="K31" i="6" a="1"/>
  <c r="K31" i="6" s="1"/>
  <c r="D32" i="6" a="1"/>
  <c r="D32" i="6" s="1"/>
  <c r="T32" i="6" a="1"/>
  <c r="T32" i="6" s="1"/>
  <c r="M33" i="6" a="1"/>
  <c r="M33" i="6" s="1"/>
  <c r="F34" i="6" a="1"/>
  <c r="F34" i="6" s="1"/>
  <c r="V34" i="6" a="1"/>
  <c r="V34" i="6" s="1"/>
  <c r="O35" i="6" a="1"/>
  <c r="O35" i="6" s="1"/>
  <c r="H36" i="6" a="1"/>
  <c r="H36" i="6" s="1"/>
  <c r="X36" i="6" a="1"/>
  <c r="X36" i="6" s="1"/>
  <c r="Q37" i="6" a="1"/>
  <c r="Q37" i="6" s="1"/>
  <c r="J38" i="6" a="1"/>
  <c r="J38" i="6" s="1"/>
  <c r="C39" i="6" a="1"/>
  <c r="C39" i="6" s="1"/>
  <c r="S39" i="6" a="1"/>
  <c r="S39" i="6" s="1"/>
  <c r="L40" i="6" a="1"/>
  <c r="L40" i="6" s="1"/>
  <c r="E41" i="6" a="1"/>
  <c r="E41" i="6" s="1"/>
  <c r="U41" i="6" a="1"/>
  <c r="U41" i="6" s="1"/>
  <c r="N42" i="6" a="1"/>
  <c r="N42" i="6" s="1"/>
  <c r="G43" i="6" a="1"/>
  <c r="G43" i="6" s="1"/>
  <c r="W43" i="6" a="1"/>
  <c r="W43" i="6" s="1"/>
  <c r="P44" i="6" a="1"/>
  <c r="P44" i="6" s="1"/>
  <c r="I45" i="6" a="1"/>
  <c r="I45" i="6" s="1"/>
  <c r="R45" i="6" a="1"/>
  <c r="R45" i="6" s="1"/>
  <c r="C46" i="6" a="1"/>
  <c r="C46" i="6" s="1"/>
  <c r="K46" i="6" a="1"/>
  <c r="K46" i="6" s="1"/>
  <c r="S46" i="6" a="1"/>
  <c r="S46" i="6" s="1"/>
  <c r="D47" i="6" a="1"/>
  <c r="D47" i="6" s="1"/>
  <c r="L47" i="6" a="1"/>
  <c r="L47" i="6" s="1"/>
  <c r="T47" i="6" a="1"/>
  <c r="T47" i="6" s="1"/>
  <c r="E48" i="6" a="1"/>
  <c r="E48" i="6" s="1"/>
  <c r="M48" i="6" a="1"/>
  <c r="M48" i="6" s="1"/>
  <c r="U48" i="6" a="1"/>
  <c r="U48" i="6" s="1"/>
  <c r="F49" i="6" a="1"/>
  <c r="F49" i="6" s="1"/>
  <c r="N49" i="6" a="1"/>
  <c r="N49" i="6" s="1"/>
  <c r="V49" i="6" a="1"/>
  <c r="V49" i="6" s="1"/>
  <c r="G50" i="6" a="1"/>
  <c r="G50" i="6" s="1"/>
  <c r="O50" i="6" a="1"/>
  <c r="O50" i="6" s="1"/>
  <c r="W50" i="6" a="1"/>
  <c r="W50" i="6" s="1"/>
  <c r="H51" i="6" a="1"/>
  <c r="H51" i="6" s="1"/>
  <c r="P51" i="6" a="1"/>
  <c r="P51" i="6" s="1"/>
  <c r="X51" i="6" a="1"/>
  <c r="X51" i="6" s="1"/>
  <c r="I52" i="6" a="1"/>
  <c r="I52" i="6" s="1"/>
  <c r="Q52" i="6" a="1"/>
  <c r="Q52" i="6" s="1"/>
  <c r="B53" i="6" a="1"/>
  <c r="B53" i="6" s="1"/>
  <c r="J53" i="6" a="1"/>
  <c r="J53" i="6" s="1"/>
  <c r="R53" i="6" a="1"/>
  <c r="R53" i="6" s="1"/>
  <c r="C54" i="6" a="1"/>
  <c r="C54" i="6" s="1"/>
  <c r="K54" i="6" a="1"/>
  <c r="K54" i="6" s="1"/>
  <c r="S54" i="6" a="1"/>
  <c r="S54" i="6" s="1"/>
  <c r="D55" i="6" a="1"/>
  <c r="D55" i="6" s="1"/>
  <c r="L55" i="6" a="1"/>
  <c r="L55" i="6" s="1"/>
  <c r="T55" i="6" a="1"/>
  <c r="T55" i="6" s="1"/>
  <c r="E56" i="6" a="1"/>
  <c r="E56" i="6" s="1"/>
  <c r="M56" i="6" a="1"/>
  <c r="M56" i="6" s="1"/>
  <c r="U56" i="6" a="1"/>
  <c r="U56" i="6" s="1"/>
  <c r="F57" i="6" a="1"/>
  <c r="F57" i="6" s="1"/>
  <c r="N57" i="6" a="1"/>
  <c r="N57" i="6" s="1"/>
  <c r="V57" i="6" a="1"/>
  <c r="V57" i="6" s="1"/>
  <c r="G58" i="6" a="1"/>
  <c r="G58" i="6" s="1"/>
  <c r="O58" i="6" a="1"/>
  <c r="O58" i="6" s="1"/>
  <c r="W58" i="6" a="1"/>
  <c r="W58" i="6" s="1"/>
  <c r="H59" i="6" a="1"/>
  <c r="H59" i="6" s="1"/>
  <c r="P59" i="6" a="1"/>
  <c r="P59" i="6" s="1"/>
  <c r="X59" i="6" a="1"/>
  <c r="X59" i="6" s="1"/>
  <c r="G9" i="6" a="1"/>
  <c r="G9" i="6" s="1"/>
  <c r="I14" i="6" a="1"/>
  <c r="I14" i="6" s="1"/>
  <c r="D17" i="6" a="1"/>
  <c r="D17" i="6" s="1"/>
  <c r="Q18" i="6" a="1"/>
  <c r="Q18" i="6" s="1"/>
  <c r="V20" i="6" a="1"/>
  <c r="V20" i="6" s="1"/>
  <c r="K23" i="6" a="1"/>
  <c r="K23" i="6" s="1"/>
  <c r="T24" i="6" a="1"/>
  <c r="T24" i="6" s="1"/>
  <c r="F26" i="6" a="1"/>
  <c r="F26" i="6" s="1"/>
  <c r="O27" i="6" a="1"/>
  <c r="O27" i="6" s="1"/>
  <c r="X28" i="6" a="1"/>
  <c r="X28" i="6" s="1"/>
  <c r="J30" i="6" a="1"/>
  <c r="J30" i="6" s="1"/>
  <c r="S31" i="6" a="1"/>
  <c r="S31" i="6" s="1"/>
  <c r="E33" i="6" a="1"/>
  <c r="E33" i="6" s="1"/>
  <c r="N34" i="6" a="1"/>
  <c r="N34" i="6" s="1"/>
  <c r="W35" i="6" a="1"/>
  <c r="W35" i="6" s="1"/>
  <c r="I37" i="6" a="1"/>
  <c r="I37" i="6" s="1"/>
  <c r="R38" i="6" a="1"/>
  <c r="R38" i="6" s="1"/>
  <c r="D40" i="6" a="1"/>
  <c r="D40" i="6" s="1"/>
  <c r="M41" i="6" a="1"/>
  <c r="M41" i="6" s="1"/>
  <c r="V42" i="6" a="1"/>
  <c r="V42" i="6" s="1"/>
  <c r="H44" i="6" a="1"/>
  <c r="H44" i="6" s="1"/>
  <c r="N45" i="6" a="1"/>
  <c r="N45" i="6" s="1"/>
  <c r="G46" i="6" a="1"/>
  <c r="G46" i="6" s="1"/>
  <c r="W46" i="6" a="1"/>
  <c r="W46" i="6" s="1"/>
  <c r="P47" i="6" a="1"/>
  <c r="P47" i="6" s="1"/>
  <c r="I48" i="6" a="1"/>
  <c r="I48" i="6" s="1"/>
  <c r="B49" i="6" a="1"/>
  <c r="B49" i="6" s="1"/>
  <c r="R49" i="6" a="1"/>
  <c r="R49" i="6" s="1"/>
  <c r="K50" i="6" a="1"/>
  <c r="K50" i="6" s="1"/>
  <c r="D51" i="6" a="1"/>
  <c r="D51" i="6" s="1"/>
  <c r="T51" i="6" a="1"/>
  <c r="T51" i="6" s="1"/>
  <c r="M52" i="6" a="1"/>
  <c r="M52" i="6" s="1"/>
  <c r="F53" i="6" a="1"/>
  <c r="F53" i="6" s="1"/>
  <c r="V53" i="6" a="1"/>
  <c r="V53" i="6" s="1"/>
  <c r="O54" i="6" a="1"/>
  <c r="O54" i="6" s="1"/>
  <c r="H55" i="6" a="1"/>
  <c r="H55" i="6" s="1"/>
  <c r="X55" i="6" a="1"/>
  <c r="X55" i="6" s="1"/>
  <c r="Q56" i="6" a="1"/>
  <c r="Q56" i="6" s="1"/>
  <c r="J57" i="6" a="1"/>
  <c r="J57" i="6" s="1"/>
  <c r="C58" i="6" a="1"/>
  <c r="C58" i="6" s="1"/>
  <c r="S58" i="6" a="1"/>
  <c r="S58" i="6" s="1"/>
  <c r="L59" i="6" a="1"/>
  <c r="L59" i="6" s="1"/>
  <c r="E60" i="6" a="1"/>
  <c r="E60" i="6" s="1"/>
  <c r="M60" i="6" a="1"/>
  <c r="M60" i="6" s="1"/>
  <c r="U60" i="6" a="1"/>
  <c r="U60" i="6" s="1"/>
  <c r="F61" i="6" a="1"/>
  <c r="F61" i="6" s="1"/>
  <c r="N61" i="6" a="1"/>
  <c r="N61" i="6" s="1"/>
  <c r="V61" i="6" a="1"/>
  <c r="V61" i="6" s="1"/>
  <c r="G62" i="6" a="1"/>
  <c r="G62" i="6" s="1"/>
  <c r="O62" i="6" a="1"/>
  <c r="O62" i="6" s="1"/>
  <c r="W62" i="6" a="1"/>
  <c r="W62" i="6" s="1"/>
  <c r="H63" i="6" a="1"/>
  <c r="H63" i="6" s="1"/>
  <c r="P63" i="6" a="1"/>
  <c r="P63" i="6" s="1"/>
  <c r="X63" i="6" a="1"/>
  <c r="X63" i="6" s="1"/>
  <c r="I64" i="6" a="1"/>
  <c r="I64" i="6" s="1"/>
  <c r="Q64" i="6" a="1"/>
  <c r="Q64" i="6" s="1"/>
  <c r="B65" i="6" a="1"/>
  <c r="B65" i="6" s="1"/>
  <c r="J65" i="6" a="1"/>
  <c r="J65" i="6" s="1"/>
  <c r="R65" i="6" a="1"/>
  <c r="R65" i="6" s="1"/>
  <c r="C66" i="6" a="1"/>
  <c r="C66" i="6" s="1"/>
  <c r="K66" i="6" a="1"/>
  <c r="K66" i="6" s="1"/>
  <c r="S66" i="6" a="1"/>
  <c r="S66" i="6" s="1"/>
  <c r="D67" i="6" a="1"/>
  <c r="D67" i="6" s="1"/>
  <c r="L67" i="6" a="1"/>
  <c r="L67" i="6" s="1"/>
  <c r="T67" i="6" a="1"/>
  <c r="T67" i="6" s="1"/>
  <c r="E68" i="6" a="1"/>
  <c r="E68" i="6" s="1"/>
  <c r="M68" i="6" a="1"/>
  <c r="M68" i="6" s="1"/>
  <c r="U68" i="6" a="1"/>
  <c r="U68" i="6" s="1"/>
  <c r="F69" i="6" a="1"/>
  <c r="F69" i="6" s="1"/>
  <c r="N69" i="6" a="1"/>
  <c r="N69" i="6" s="1"/>
  <c r="V69" i="6" a="1"/>
  <c r="V69" i="6" s="1"/>
  <c r="G70" i="6" a="1"/>
  <c r="G70" i="6" s="1"/>
  <c r="O70" i="6" a="1"/>
  <c r="O70" i="6" s="1"/>
  <c r="W70" i="6" a="1"/>
  <c r="W70" i="6" s="1"/>
  <c r="H71" i="6" a="1"/>
  <c r="H71" i="6" s="1"/>
  <c r="P71" i="6" a="1"/>
  <c r="P71" i="6" s="1"/>
  <c r="X71" i="6" a="1"/>
  <c r="X71" i="6" s="1"/>
  <c r="I72" i="6" a="1"/>
  <c r="I72" i="6" s="1"/>
  <c r="Q72" i="6" a="1"/>
  <c r="Q72" i="6" s="1"/>
  <c r="B73" i="6" a="1"/>
  <c r="B73" i="6" s="1"/>
  <c r="J73" i="6" a="1"/>
  <c r="J73" i="6" s="1"/>
  <c r="R73" i="6" a="1"/>
  <c r="R73" i="6" s="1"/>
  <c r="C74" i="6" a="1"/>
  <c r="C74" i="6" s="1"/>
  <c r="K74" i="6" a="1"/>
  <c r="K74" i="6" s="1"/>
  <c r="S74" i="6" a="1"/>
  <c r="S74" i="6" s="1"/>
  <c r="D75" i="6" a="1"/>
  <c r="D75" i="6" s="1"/>
  <c r="L75" i="6" a="1"/>
  <c r="L75" i="6" s="1"/>
  <c r="T75" i="6" a="1"/>
  <c r="T75" i="6" s="1"/>
  <c r="E76" i="6" a="1"/>
  <c r="E76" i="6" s="1"/>
  <c r="M76" i="6" a="1"/>
  <c r="M76" i="6" s="1"/>
  <c r="U76" i="6" a="1"/>
  <c r="U76" i="6" s="1"/>
  <c r="F77" i="6" a="1"/>
  <c r="F77" i="6" s="1"/>
  <c r="N77" i="6" a="1"/>
  <c r="N77" i="6" s="1"/>
  <c r="V77" i="6" a="1"/>
  <c r="V77" i="6" s="1"/>
  <c r="G78" i="6" a="1"/>
  <c r="G78" i="6" s="1"/>
  <c r="O78" i="6" a="1"/>
  <c r="O78" i="6" s="1"/>
  <c r="W78" i="6" a="1"/>
  <c r="W78" i="6" s="1"/>
  <c r="H79" i="6" a="1"/>
  <c r="H79" i="6" s="1"/>
  <c r="P79" i="6" a="1"/>
  <c r="P79" i="6" s="1"/>
  <c r="X79" i="6" a="1"/>
  <c r="X79" i="6" s="1"/>
  <c r="I80" i="6" a="1"/>
  <c r="I80" i="6" s="1"/>
  <c r="Q80" i="6" a="1"/>
  <c r="Q80" i="6" s="1"/>
  <c r="B81" i="6" a="1"/>
  <c r="B81" i="6" s="1"/>
  <c r="J81" i="6" a="1"/>
  <c r="J81" i="6" s="1"/>
  <c r="R81" i="6" a="1"/>
  <c r="R81" i="6" s="1"/>
  <c r="C82" i="6" a="1"/>
  <c r="C82" i="6" s="1"/>
  <c r="K82" i="6" a="1"/>
  <c r="K82" i="6" s="1"/>
  <c r="S82" i="6" a="1"/>
  <c r="S82" i="6" s="1"/>
  <c r="D83" i="6" a="1"/>
  <c r="D83" i="6" s="1"/>
  <c r="L83" i="6" a="1"/>
  <c r="L83" i="6" s="1"/>
  <c r="T83" i="6" a="1"/>
  <c r="T83" i="6" s="1"/>
  <c r="E84" i="6" a="1"/>
  <c r="E84" i="6" s="1"/>
  <c r="M84" i="6" a="1"/>
  <c r="M84" i="6" s="1"/>
  <c r="U84" i="6" a="1"/>
  <c r="U84" i="6" s="1"/>
  <c r="F85" i="6" a="1"/>
  <c r="F85" i="6" s="1"/>
  <c r="N85" i="6" a="1"/>
  <c r="N85" i="6" s="1"/>
  <c r="V85" i="6" a="1"/>
  <c r="V85" i="6" s="1"/>
  <c r="G86" i="6" a="1"/>
  <c r="G86" i="6" s="1"/>
  <c r="O86" i="6" a="1"/>
  <c r="O86" i="6" s="1"/>
  <c r="W86" i="6" a="1"/>
  <c r="W86" i="6" s="1"/>
  <c r="H87" i="6" a="1"/>
  <c r="H87" i="6" s="1"/>
  <c r="P87" i="6" a="1"/>
  <c r="P87" i="6" s="1"/>
  <c r="X87" i="6" a="1"/>
  <c r="X87" i="6" s="1"/>
  <c r="I88" i="6" a="1"/>
  <c r="I88" i="6" s="1"/>
  <c r="Q88" i="6" a="1"/>
  <c r="Q88" i="6" s="1"/>
  <c r="B89" i="6" a="1"/>
  <c r="B89" i="6" s="1"/>
  <c r="J89" i="6" a="1"/>
  <c r="J89" i="6" s="1"/>
  <c r="R89" i="6" a="1"/>
  <c r="R89" i="6" s="1"/>
  <c r="X89" i="6" a="1"/>
  <c r="X89" i="6" s="1"/>
  <c r="E90" i="6" a="1"/>
  <c r="E90" i="6" s="1"/>
  <c r="I90" i="6" a="1"/>
  <c r="I90" i="6" s="1"/>
  <c r="M90" i="6" a="1"/>
  <c r="M90" i="6" s="1"/>
  <c r="Q90" i="6" a="1"/>
  <c r="Q90" i="6" s="1"/>
  <c r="U90" i="6" a="1"/>
  <c r="U90" i="6" s="1"/>
  <c r="B91" i="6" a="1"/>
  <c r="B91" i="6" s="1"/>
  <c r="F91" i="6" a="1"/>
  <c r="F91" i="6" s="1"/>
  <c r="J91" i="6" a="1"/>
  <c r="J91" i="6" s="1"/>
  <c r="N91" i="6" a="1"/>
  <c r="N91" i="6" s="1"/>
  <c r="R91" i="6" a="1"/>
  <c r="R91" i="6" s="1"/>
  <c r="V91" i="6" a="1"/>
  <c r="V91" i="6" s="1"/>
  <c r="C92" i="6" a="1"/>
  <c r="C92" i="6" s="1"/>
  <c r="G92" i="6" a="1"/>
  <c r="G92" i="6" s="1"/>
  <c r="K92" i="6" a="1"/>
  <c r="K92" i="6" s="1"/>
  <c r="O92" i="6" a="1"/>
  <c r="O92" i="6" s="1"/>
  <c r="S92" i="6" a="1"/>
  <c r="S92" i="6" s="1"/>
  <c r="W92" i="6" a="1"/>
  <c r="W92" i="6" s="1"/>
  <c r="D93" i="6" a="1"/>
  <c r="D93" i="6" s="1"/>
  <c r="H93" i="6" a="1"/>
  <c r="H93" i="6" s="1"/>
  <c r="L93" i="6" a="1"/>
  <c r="L93" i="6" s="1"/>
  <c r="P93" i="6" a="1"/>
  <c r="P93" i="6" s="1"/>
  <c r="T93" i="6" a="1"/>
  <c r="T93" i="6" s="1"/>
  <c r="X93" i="6" a="1"/>
  <c r="X93" i="6" s="1"/>
  <c r="E94" i="6" a="1"/>
  <c r="E94" i="6" s="1"/>
  <c r="I94" i="6" a="1"/>
  <c r="I94" i="6" s="1"/>
  <c r="M94" i="6" a="1"/>
  <c r="M94" i="6" s="1"/>
  <c r="Q94" i="6" a="1"/>
  <c r="Q94" i="6" s="1"/>
  <c r="U94" i="6" a="1"/>
  <c r="U94" i="6" s="1"/>
  <c r="B95" i="6" a="1"/>
  <c r="B95" i="6" s="1"/>
  <c r="F95" i="6" a="1"/>
  <c r="F95" i="6" s="1"/>
  <c r="J95" i="6" a="1"/>
  <c r="J95" i="6" s="1"/>
  <c r="N95" i="6" a="1"/>
  <c r="N95" i="6" s="1"/>
  <c r="R95" i="6" a="1"/>
  <c r="R95" i="6" s="1"/>
  <c r="V95" i="6" a="1"/>
  <c r="V95" i="6" s="1"/>
  <c r="C96" i="6" a="1"/>
  <c r="C96" i="6" s="1"/>
  <c r="G96" i="6" a="1"/>
  <c r="G96" i="6" s="1"/>
  <c r="K96" i="6" a="1"/>
  <c r="K96" i="6" s="1"/>
  <c r="O96" i="6" a="1"/>
  <c r="O96" i="6" s="1"/>
  <c r="S96" i="6" a="1"/>
  <c r="S96" i="6" s="1"/>
  <c r="W96" i="6" a="1"/>
  <c r="W96" i="6" s="1"/>
  <c r="D97" i="6" a="1"/>
  <c r="D97" i="6" s="1"/>
  <c r="B12" i="6" a="1"/>
  <c r="B12" i="6" s="1"/>
  <c r="X17" i="6" a="1"/>
  <c r="X17" i="6" s="1"/>
  <c r="H22" i="6" a="1"/>
  <c r="H22" i="6" s="1"/>
  <c r="M25" i="6" a="1"/>
  <c r="M25" i="6" s="1"/>
  <c r="H28" i="6" a="1"/>
  <c r="H28" i="6" s="1"/>
  <c r="C31" i="6" a="1"/>
  <c r="C31" i="6" s="1"/>
  <c r="U33" i="6" a="1"/>
  <c r="U33" i="6" s="1"/>
  <c r="P36" i="6" a="1"/>
  <c r="P36" i="6" s="1"/>
  <c r="K39" i="6" a="1"/>
  <c r="K39" i="6" s="1"/>
  <c r="F42" i="6" a="1"/>
  <c r="F42" i="6" s="1"/>
  <c r="X44" i="6" a="1"/>
  <c r="X44" i="6" s="1"/>
  <c r="O46" i="6" a="1"/>
  <c r="O46" i="6" s="1"/>
  <c r="X47" i="6" a="1"/>
  <c r="X47" i="6" s="1"/>
  <c r="J49" i="6" a="1"/>
  <c r="J49" i="6" s="1"/>
  <c r="S50" i="6" a="1"/>
  <c r="S50" i="6" s="1"/>
  <c r="E52" i="6" a="1"/>
  <c r="E52" i="6" s="1"/>
  <c r="N53" i="6" a="1"/>
  <c r="N53" i="6" s="1"/>
  <c r="W54" i="6" a="1"/>
  <c r="W54" i="6" s="1"/>
  <c r="I56" i="6" a="1"/>
  <c r="I56" i="6" s="1"/>
  <c r="R57" i="6" a="1"/>
  <c r="R57" i="6" s="1"/>
  <c r="D59" i="6" a="1"/>
  <c r="D59" i="6" s="1"/>
  <c r="I60" i="6" a="1"/>
  <c r="I60" i="6" s="1"/>
  <c r="B61" i="6" a="1"/>
  <c r="B61" i="6" s="1"/>
  <c r="R61" i="6" a="1"/>
  <c r="R61" i="6" s="1"/>
  <c r="K62" i="6" a="1"/>
  <c r="K62" i="6" s="1"/>
  <c r="D63" i="6" a="1"/>
  <c r="D63" i="6" s="1"/>
  <c r="T63" i="6" a="1"/>
  <c r="T63" i="6" s="1"/>
  <c r="M64" i="6" a="1"/>
  <c r="M64" i="6" s="1"/>
  <c r="F65" i="6" a="1"/>
  <c r="F65" i="6" s="1"/>
  <c r="V65" i="6" a="1"/>
  <c r="V65" i="6" s="1"/>
  <c r="O66" i="6" a="1"/>
  <c r="O66" i="6" s="1"/>
  <c r="H67" i="6" a="1"/>
  <c r="H67" i="6" s="1"/>
  <c r="X67" i="6" a="1"/>
  <c r="X67" i="6" s="1"/>
  <c r="Q68" i="6" a="1"/>
  <c r="Q68" i="6" s="1"/>
  <c r="J69" i="6" a="1"/>
  <c r="J69" i="6" s="1"/>
  <c r="C70" i="6" a="1"/>
  <c r="C70" i="6" s="1"/>
  <c r="S70" i="6" a="1"/>
  <c r="S70" i="6" s="1"/>
  <c r="L71" i="6" a="1"/>
  <c r="L71" i="6" s="1"/>
  <c r="E72" i="6" a="1"/>
  <c r="E72" i="6" s="1"/>
  <c r="U72" i="6" a="1"/>
  <c r="U72" i="6" s="1"/>
  <c r="N73" i="6" a="1"/>
  <c r="N73" i="6" s="1"/>
  <c r="G74" i="6" a="1"/>
  <c r="G74" i="6" s="1"/>
  <c r="W74" i="6" a="1"/>
  <c r="W74" i="6" s="1"/>
  <c r="P75" i="6" a="1"/>
  <c r="P75" i="6" s="1"/>
  <c r="I76" i="6" a="1"/>
  <c r="I76" i="6" s="1"/>
  <c r="B77" i="6" a="1"/>
  <c r="B77" i="6" s="1"/>
  <c r="R77" i="6" a="1"/>
  <c r="R77" i="6" s="1"/>
  <c r="K78" i="6" a="1"/>
  <c r="K78" i="6" s="1"/>
  <c r="D79" i="6" a="1"/>
  <c r="D79" i="6" s="1"/>
  <c r="T79" i="6" a="1"/>
  <c r="T79" i="6" s="1"/>
  <c r="M80" i="6" a="1"/>
  <c r="M80" i="6" s="1"/>
  <c r="F81" i="6" a="1"/>
  <c r="F81" i="6" s="1"/>
  <c r="V81" i="6" a="1"/>
  <c r="V81" i="6" s="1"/>
  <c r="O82" i="6" a="1"/>
  <c r="O82" i="6" s="1"/>
  <c r="H83" i="6" a="1"/>
  <c r="H83" i="6" s="1"/>
  <c r="X83" i="6" a="1"/>
  <c r="X83" i="6" s="1"/>
  <c r="Q84" i="6" a="1"/>
  <c r="Q84" i="6" s="1"/>
  <c r="J85" i="6" a="1"/>
  <c r="J85" i="6" s="1"/>
  <c r="C86" i="6" a="1"/>
  <c r="C86" i="6" s="1"/>
  <c r="S86" i="6" a="1"/>
  <c r="S86" i="6" s="1"/>
  <c r="L87" i="6" a="1"/>
  <c r="L87" i="6" s="1"/>
  <c r="E88" i="6" a="1"/>
  <c r="E88" i="6" s="1"/>
  <c r="U88" i="6" a="1"/>
  <c r="U88" i="6" s="1"/>
  <c r="N89" i="6" a="1"/>
  <c r="N89" i="6" s="1"/>
  <c r="C90" i="6" a="1"/>
  <c r="C90" i="6" s="1"/>
  <c r="K90" i="6" a="1"/>
  <c r="K90" i="6" s="1"/>
  <c r="S90" i="6" a="1"/>
  <c r="S90" i="6" s="1"/>
  <c r="D91" i="6" a="1"/>
  <c r="D91" i="6" s="1"/>
  <c r="L91" i="6" a="1"/>
  <c r="L91" i="6" s="1"/>
  <c r="T91" i="6" a="1"/>
  <c r="T91" i="6" s="1"/>
  <c r="E92" i="6" a="1"/>
  <c r="E92" i="6" s="1"/>
  <c r="M92" i="6" a="1"/>
  <c r="M92" i="6" s="1"/>
  <c r="U92" i="6" a="1"/>
  <c r="U92" i="6" s="1"/>
  <c r="F93" i="6" a="1"/>
  <c r="F93" i="6" s="1"/>
  <c r="N93" i="6" a="1"/>
  <c r="N93" i="6" s="1"/>
  <c r="V93" i="6" a="1"/>
  <c r="V93" i="6" s="1"/>
  <c r="G94" i="6" a="1"/>
  <c r="G94" i="6" s="1"/>
  <c r="O94" i="6" a="1"/>
  <c r="O94" i="6" s="1"/>
  <c r="W94" i="6" a="1"/>
  <c r="W94" i="6" s="1"/>
  <c r="H95" i="6" a="1"/>
  <c r="H95" i="6" s="1"/>
  <c r="P95" i="6" a="1"/>
  <c r="P95" i="6" s="1"/>
  <c r="X95" i="6" a="1"/>
  <c r="X95" i="6" s="1"/>
  <c r="I96" i="6" a="1"/>
  <c r="I96" i="6" s="1"/>
  <c r="Q96" i="6" a="1"/>
  <c r="Q96" i="6" s="1"/>
  <c r="B97" i="6" a="1"/>
  <c r="B97" i="6" s="1"/>
  <c r="H97" i="6" a="1"/>
  <c r="H97" i="6" s="1"/>
  <c r="L97" i="6" a="1"/>
  <c r="L97" i="6" s="1"/>
  <c r="P97" i="6" a="1"/>
  <c r="P97" i="6" s="1"/>
  <c r="T97" i="6" a="1"/>
  <c r="T97" i="6" s="1"/>
  <c r="X97" i="6" a="1"/>
  <c r="X97" i="6" s="1"/>
  <c r="E98" i="6" a="1"/>
  <c r="E98" i="6" s="1"/>
  <c r="I98" i="6" a="1"/>
  <c r="I98" i="6" s="1"/>
  <c r="M98" i="6" a="1"/>
  <c r="M98" i="6" s="1"/>
  <c r="Q98" i="6" a="1"/>
  <c r="Q98" i="6" s="1"/>
  <c r="U98" i="6" a="1"/>
  <c r="U98" i="6" s="1"/>
  <c r="B99" i="6" a="1"/>
  <c r="B99" i="6" s="1"/>
  <c r="F99" i="6" a="1"/>
  <c r="F99" i="6" s="1"/>
  <c r="J99" i="6" a="1"/>
  <c r="J99" i="6" s="1"/>
  <c r="N99" i="6" a="1"/>
  <c r="N99" i="6" s="1"/>
  <c r="R99" i="6" a="1"/>
  <c r="R99" i="6" s="1"/>
  <c r="V99" i="6" a="1"/>
  <c r="V99" i="6" s="1"/>
  <c r="C100" i="6" a="1"/>
  <c r="C100" i="6" s="1"/>
  <c r="G100" i="6" a="1"/>
  <c r="G100" i="6" s="1"/>
  <c r="K100" i="6" a="1"/>
  <c r="K100" i="6" s="1"/>
  <c r="O100" i="6" a="1"/>
  <c r="O100" i="6" s="1"/>
  <c r="S100" i="6" a="1"/>
  <c r="S100" i="6" s="1"/>
  <c r="W100" i="6" a="1"/>
  <c r="W100" i="6" s="1"/>
  <c r="D101" i="6" a="1"/>
  <c r="D101" i="6" s="1"/>
  <c r="H101" i="6" a="1"/>
  <c r="H101" i="6" s="1"/>
  <c r="L101" i="6" a="1"/>
  <c r="L101" i="6" s="1"/>
  <c r="P101" i="6" a="1"/>
  <c r="P101" i="6" s="1"/>
  <c r="T101" i="6" a="1"/>
  <c r="T101" i="6" s="1"/>
  <c r="X101" i="6" a="1"/>
  <c r="X101" i="6" s="1"/>
  <c r="E102" i="6" a="1"/>
  <c r="E102" i="6" s="1"/>
  <c r="I102" i="6" a="1"/>
  <c r="I102" i="6" s="1"/>
  <c r="M102" i="6" a="1"/>
  <c r="M102" i="6" s="1"/>
  <c r="Q102" i="6" a="1"/>
  <c r="Q102" i="6" s="1"/>
  <c r="U102" i="6" a="1"/>
  <c r="U102" i="6" s="1"/>
  <c r="B103" i="6" a="1"/>
  <c r="B103" i="6" s="1"/>
  <c r="R15" i="6" a="1"/>
  <c r="R15" i="6" s="1"/>
  <c r="M19" i="6" a="1"/>
  <c r="M19" i="6" s="1"/>
  <c r="D24" i="6" a="1"/>
  <c r="D24" i="6" s="1"/>
  <c r="V26" i="6" a="1"/>
  <c r="V26" i="6" s="1"/>
  <c r="Q29" i="6" a="1"/>
  <c r="Q29" i="6" s="1"/>
  <c r="L32" i="6" a="1"/>
  <c r="L32" i="6" s="1"/>
  <c r="G35" i="6" a="1"/>
  <c r="G35" i="6" s="1"/>
  <c r="B38" i="6" a="1"/>
  <c r="B38" i="6" s="1"/>
  <c r="T40" i="6" a="1"/>
  <c r="T40" i="6" s="1"/>
  <c r="O43" i="6" a="1"/>
  <c r="O43" i="6" s="1"/>
  <c r="V45" i="6" a="1"/>
  <c r="V45" i="6" s="1"/>
  <c r="H47" i="6" a="1"/>
  <c r="H47" i="6" s="1"/>
  <c r="Q48" i="6" a="1"/>
  <c r="Q48" i="6" s="1"/>
  <c r="C50" i="6" a="1"/>
  <c r="C50" i="6" s="1"/>
  <c r="L51" i="6" a="1"/>
  <c r="L51" i="6" s="1"/>
  <c r="U52" i="6" a="1"/>
  <c r="U52" i="6" s="1"/>
  <c r="G54" i="6" a="1"/>
  <c r="G54" i="6" s="1"/>
  <c r="P55" i="6" a="1"/>
  <c r="P55" i="6" s="1"/>
  <c r="B57" i="6" a="1"/>
  <c r="B57" i="6" s="1"/>
  <c r="K58" i="6" a="1"/>
  <c r="K58" i="6" s="1"/>
  <c r="T59" i="6" a="1"/>
  <c r="T59" i="6" s="1"/>
  <c r="Q60" i="6" a="1"/>
  <c r="Q60" i="6" s="1"/>
  <c r="J61" i="6" a="1"/>
  <c r="J61" i="6" s="1"/>
  <c r="C62" i="6" a="1"/>
  <c r="C62" i="6" s="1"/>
  <c r="S62" i="6" a="1"/>
  <c r="S62" i="6" s="1"/>
  <c r="L63" i="6" a="1"/>
  <c r="L63" i="6" s="1"/>
  <c r="E64" i="6" a="1"/>
  <c r="E64" i="6" s="1"/>
  <c r="U64" i="6" a="1"/>
  <c r="U64" i="6" s="1"/>
  <c r="N65" i="6" a="1"/>
  <c r="N65" i="6" s="1"/>
  <c r="G66" i="6" a="1"/>
  <c r="G66" i="6" s="1"/>
  <c r="W66" i="6" a="1"/>
  <c r="W66" i="6" s="1"/>
  <c r="P67" i="6" a="1"/>
  <c r="P67" i="6" s="1"/>
  <c r="I68" i="6" a="1"/>
  <c r="I68" i="6" s="1"/>
  <c r="B69" i="6" a="1"/>
  <c r="B69" i="6" s="1"/>
  <c r="R69" i="6" a="1"/>
  <c r="R69" i="6" s="1"/>
  <c r="K70" i="6" a="1"/>
  <c r="K70" i="6" s="1"/>
  <c r="D71" i="6" a="1"/>
  <c r="D71" i="6" s="1"/>
  <c r="T71" i="6" a="1"/>
  <c r="T71" i="6" s="1"/>
  <c r="M72" i="6" a="1"/>
  <c r="M72" i="6" s="1"/>
  <c r="F73" i="6" a="1"/>
  <c r="F73" i="6" s="1"/>
  <c r="V73" i="6" a="1"/>
  <c r="V73" i="6" s="1"/>
  <c r="O74" i="6" a="1"/>
  <c r="O74" i="6" s="1"/>
  <c r="H75" i="6" a="1"/>
  <c r="H75" i="6" s="1"/>
  <c r="X75" i="6" a="1"/>
  <c r="X75" i="6" s="1"/>
  <c r="Q76" i="6" a="1"/>
  <c r="Q76" i="6" s="1"/>
  <c r="J77" i="6" a="1"/>
  <c r="J77" i="6" s="1"/>
  <c r="C78" i="6" a="1"/>
  <c r="C78" i="6" s="1"/>
  <c r="S78" i="6" a="1"/>
  <c r="S78" i="6" s="1"/>
  <c r="L79" i="6" a="1"/>
  <c r="L79" i="6" s="1"/>
  <c r="E80" i="6" a="1"/>
  <c r="E80" i="6" s="1"/>
  <c r="U80" i="6" a="1"/>
  <c r="U80" i="6" s="1"/>
  <c r="N81" i="6" a="1"/>
  <c r="N81" i="6" s="1"/>
  <c r="G82" i="6" a="1"/>
  <c r="G82" i="6" s="1"/>
  <c r="W82" i="6" a="1"/>
  <c r="W82" i="6" s="1"/>
  <c r="P83" i="6" a="1"/>
  <c r="P83" i="6" s="1"/>
  <c r="I84" i="6" a="1"/>
  <c r="I84" i="6" s="1"/>
  <c r="B85" i="6" a="1"/>
  <c r="B85" i="6" s="1"/>
  <c r="R85" i="6" a="1"/>
  <c r="R85" i="6" s="1"/>
  <c r="K86" i="6" a="1"/>
  <c r="K86" i="6" s="1"/>
  <c r="D87" i="6" a="1"/>
  <c r="D87" i="6" s="1"/>
  <c r="T87" i="6" a="1"/>
  <c r="T87" i="6" s="1"/>
  <c r="M88" i="6" a="1"/>
  <c r="M88" i="6" s="1"/>
  <c r="F89" i="6" a="1"/>
  <c r="F89" i="6" s="1"/>
  <c r="V89" i="6" a="1"/>
  <c r="V89" i="6" s="1"/>
  <c r="G90" i="6" a="1"/>
  <c r="G90" i="6" s="1"/>
  <c r="O90" i="6" a="1"/>
  <c r="O90" i="6" s="1"/>
  <c r="W90" i="6" a="1"/>
  <c r="W90" i="6" s="1"/>
  <c r="H91" i="6" a="1"/>
  <c r="H91" i="6" s="1"/>
  <c r="P91" i="6" a="1"/>
  <c r="P91" i="6" s="1"/>
  <c r="X91" i="6" a="1"/>
  <c r="X91" i="6" s="1"/>
  <c r="I92" i="6" a="1"/>
  <c r="I92" i="6" s="1"/>
  <c r="Q92" i="6" a="1"/>
  <c r="Q92" i="6" s="1"/>
  <c r="B93" i="6" a="1"/>
  <c r="B93" i="6" s="1"/>
  <c r="J93" i="6" a="1"/>
  <c r="J93" i="6" s="1"/>
  <c r="R93" i="6" a="1"/>
  <c r="R93" i="6" s="1"/>
  <c r="C94" i="6" a="1"/>
  <c r="C94" i="6" s="1"/>
  <c r="K94" i="6" a="1"/>
  <c r="K94" i="6" s="1"/>
  <c r="S94" i="6" a="1"/>
  <c r="S94" i="6" s="1"/>
  <c r="D95" i="6" a="1"/>
  <c r="D95" i="6" s="1"/>
  <c r="L95" i="6" a="1"/>
  <c r="L95" i="6" s="1"/>
  <c r="T95" i="6" a="1"/>
  <c r="T95" i="6" s="1"/>
  <c r="E96" i="6" a="1"/>
  <c r="E96" i="6" s="1"/>
  <c r="M96" i="6" a="1"/>
  <c r="M96" i="6" s="1"/>
  <c r="U96" i="6" a="1"/>
  <c r="U96" i="6" s="1"/>
  <c r="F97" i="6" a="1"/>
  <c r="F97" i="6" s="1"/>
  <c r="J97" i="6" a="1"/>
  <c r="J97" i="6" s="1"/>
  <c r="R97" i="6" a="1"/>
  <c r="R97" i="6" s="1"/>
  <c r="C98" i="6" a="1"/>
  <c r="C98" i="6" s="1"/>
  <c r="K98" i="6" a="1"/>
  <c r="K98" i="6" s="1"/>
  <c r="S98" i="6" a="1"/>
  <c r="S98" i="6" s="1"/>
  <c r="D99" i="6" a="1"/>
  <c r="D99" i="6" s="1"/>
  <c r="L99" i="6" a="1"/>
  <c r="L99" i="6" s="1"/>
  <c r="T99" i="6" a="1"/>
  <c r="T99" i="6" s="1"/>
  <c r="E100" i="6" a="1"/>
  <c r="E100" i="6" s="1"/>
  <c r="M100" i="6" a="1"/>
  <c r="M100" i="6" s="1"/>
  <c r="U100" i="6" a="1"/>
  <c r="U100" i="6" s="1"/>
  <c r="F101" i="6" a="1"/>
  <c r="F101" i="6" s="1"/>
  <c r="N101" i="6" a="1"/>
  <c r="N101" i="6" s="1"/>
  <c r="V101" i="6" a="1"/>
  <c r="V101" i="6" s="1"/>
  <c r="G102" i="6" a="1"/>
  <c r="G102" i="6" s="1"/>
  <c r="O102" i="6" a="1"/>
  <c r="O102" i="6" s="1"/>
  <c r="W102" i="6" a="1"/>
  <c r="W102" i="6" s="1"/>
  <c r="F103" i="6" a="1"/>
  <c r="F103" i="6" s="1"/>
  <c r="J103" i="6" a="1"/>
  <c r="J103" i="6" s="1"/>
  <c r="N103" i="6" a="1"/>
  <c r="N103" i="6" s="1"/>
  <c r="R103" i="6" a="1"/>
  <c r="R103" i="6" s="1"/>
  <c r="V103" i="6" a="1"/>
  <c r="V103" i="6" s="1"/>
  <c r="C104" i="6" a="1"/>
  <c r="C104" i="6" s="1"/>
  <c r="G104" i="6" a="1"/>
  <c r="G104" i="6" s="1"/>
  <c r="K104" i="6" a="1"/>
  <c r="K104" i="6" s="1"/>
  <c r="O104" i="6" a="1"/>
  <c r="O104" i="6" s="1"/>
  <c r="S104" i="6" a="1"/>
  <c r="S104" i="6" s="1"/>
  <c r="W104" i="6" a="1"/>
  <c r="W104" i="6" s="1"/>
  <c r="D105" i="6" a="1"/>
  <c r="D105" i="6" s="1"/>
  <c r="H105" i="6" a="1"/>
  <c r="H105" i="6" s="1"/>
  <c r="L105" i="6" a="1"/>
  <c r="L105" i="6" s="1"/>
  <c r="P105" i="6" a="1"/>
  <c r="P105" i="6" s="1"/>
  <c r="T105" i="6" a="1"/>
  <c r="T105" i="6" s="1"/>
  <c r="X105" i="6" a="1"/>
  <c r="X105" i="6" s="1"/>
  <c r="E106" i="6" a="1"/>
  <c r="E106" i="6" s="1"/>
  <c r="I106" i="6" a="1"/>
  <c r="I106" i="6" s="1"/>
  <c r="M106" i="6" a="1"/>
  <c r="M106" i="6" s="1"/>
  <c r="Q106" i="6" a="1"/>
  <c r="Q106" i="6" s="1"/>
  <c r="U106" i="6" a="1"/>
  <c r="U106" i="6" s="1"/>
  <c r="B107" i="6" a="1"/>
  <c r="B107" i="6" s="1"/>
  <c r="F107" i="6" a="1"/>
  <c r="F107" i="6" s="1"/>
  <c r="J107" i="6" a="1"/>
  <c r="J107" i="6" s="1"/>
  <c r="N107" i="6" a="1"/>
  <c r="N107" i="6" s="1"/>
  <c r="R107" i="6" a="1"/>
  <c r="R107" i="6" s="1"/>
  <c r="V107" i="6" a="1"/>
  <c r="V107" i="6" s="1"/>
  <c r="C108" i="6" a="1"/>
  <c r="C108" i="6" s="1"/>
  <c r="G108" i="6" a="1"/>
  <c r="G108" i="6" s="1"/>
  <c r="K108" i="6" a="1"/>
  <c r="K108" i="6" s="1"/>
  <c r="O108" i="6" a="1"/>
  <c r="O108" i="6" s="1"/>
  <c r="S108" i="6" a="1"/>
  <c r="S108" i="6" s="1"/>
  <c r="W108" i="6" a="1"/>
  <c r="W108" i="6" s="1"/>
  <c r="D109" i="6" a="1"/>
  <c r="D109" i="6" s="1"/>
  <c r="H109" i="6" a="1"/>
  <c r="H109" i="6" s="1"/>
  <c r="L109" i="6" a="1"/>
  <c r="L109" i="6" s="1"/>
  <c r="P109" i="6" a="1"/>
  <c r="P109" i="6" s="1"/>
  <c r="T109" i="6" a="1"/>
  <c r="T109" i="6" s="1"/>
  <c r="X109" i="6" a="1"/>
  <c r="X109" i="6" s="1"/>
  <c r="E110" i="6" a="1"/>
  <c r="E110" i="6" s="1"/>
  <c r="I110" i="6" a="1"/>
  <c r="I110" i="6" s="1"/>
  <c r="M110" i="6" a="1"/>
  <c r="M110" i="6" s="1"/>
  <c r="Q110" i="6" a="1"/>
  <c r="Q110" i="6" s="1"/>
  <c r="U110" i="6" a="1"/>
  <c r="U110" i="6" s="1"/>
  <c r="B111" i="6" a="1"/>
  <c r="B111" i="6" s="1"/>
  <c r="F111" i="6" a="1"/>
  <c r="F111" i="6" s="1"/>
  <c r="J111" i="6" a="1"/>
  <c r="J111" i="6" s="1"/>
  <c r="N111" i="6" a="1"/>
  <c r="N111" i="6" s="1"/>
  <c r="R111" i="6" a="1"/>
  <c r="R111" i="6" s="1"/>
  <c r="V111" i="6" a="1"/>
  <c r="V111" i="6" s="1"/>
  <c r="C112" i="6" a="1"/>
  <c r="C112" i="6" s="1"/>
  <c r="G112" i="6" a="1"/>
  <c r="G112" i="6" s="1"/>
  <c r="K112" i="6" a="1"/>
  <c r="K112" i="6" s="1"/>
  <c r="O112" i="6" a="1"/>
  <c r="O112" i="6" s="1"/>
  <c r="S112" i="6" a="1"/>
  <c r="S112" i="6" s="1"/>
  <c r="W112" i="6" a="1"/>
  <c r="W112" i="6" s="1"/>
  <c r="D113" i="6" a="1"/>
  <c r="D113" i="6" s="1"/>
  <c r="H113" i="6" a="1"/>
  <c r="H113" i="6" s="1"/>
  <c r="L113" i="6" a="1"/>
  <c r="L113" i="6" s="1"/>
  <c r="P113" i="6" a="1"/>
  <c r="P113" i="6" s="1"/>
  <c r="T113" i="6" a="1"/>
  <c r="T113" i="6" s="1"/>
  <c r="X113" i="6" a="1"/>
  <c r="X113" i="6" s="1"/>
  <c r="E114" i="6" a="1"/>
  <c r="E114" i="6" s="1"/>
  <c r="I114" i="6" a="1"/>
  <c r="I114" i="6" s="1"/>
  <c r="M114" i="6" a="1"/>
  <c r="M114" i="6" s="1"/>
  <c r="Q114" i="6" a="1"/>
  <c r="Q114" i="6" s="1"/>
  <c r="U114" i="6" a="1"/>
  <c r="U114" i="6" s="1"/>
  <c r="B115" i="6" a="1"/>
  <c r="B115" i="6" s="1"/>
  <c r="F115" i="6" a="1"/>
  <c r="F115" i="6" s="1"/>
  <c r="J115" i="6" a="1"/>
  <c r="J115" i="6" s="1"/>
  <c r="N115" i="6" a="1"/>
  <c r="N115" i="6" s="1"/>
  <c r="R115" i="6" a="1"/>
  <c r="R115" i="6" s="1"/>
  <c r="V115" i="6" a="1"/>
  <c r="V115" i="6" s="1"/>
  <c r="C116" i="6" a="1"/>
  <c r="C116" i="6" s="1"/>
  <c r="G116" i="6" a="1"/>
  <c r="G116" i="6" s="1"/>
  <c r="K116" i="6" a="1"/>
  <c r="K116" i="6" s="1"/>
  <c r="O116" i="6" a="1"/>
  <c r="O116" i="6" s="1"/>
  <c r="S116" i="6" a="1"/>
  <c r="S116" i="6" s="1"/>
  <c r="W116" i="6" a="1"/>
  <c r="W116" i="6" s="1"/>
  <c r="D117" i="6" a="1"/>
  <c r="D117" i="6" s="1"/>
  <c r="H117" i="6" a="1"/>
  <c r="H117" i="6" s="1"/>
  <c r="L117" i="6" a="1"/>
  <c r="L117" i="6" s="1"/>
  <c r="P117" i="6" a="1"/>
  <c r="P117" i="6" s="1"/>
  <c r="T117" i="6" a="1"/>
  <c r="T117" i="6" s="1"/>
  <c r="X117" i="6" a="1"/>
  <c r="X117" i="6" s="1"/>
  <c r="E118" i="6" a="1"/>
  <c r="E118" i="6" s="1"/>
  <c r="I118" i="6" a="1"/>
  <c r="I118" i="6" s="1"/>
  <c r="M118" i="6" a="1"/>
  <c r="M118" i="6" s="1"/>
  <c r="Q118" i="6" a="1"/>
  <c r="Q118" i="6" s="1"/>
  <c r="U118" i="6" a="1"/>
  <c r="U118" i="6" s="1"/>
  <c r="B119" i="6" a="1"/>
  <c r="B119" i="6" s="1"/>
  <c r="F119" i="6" a="1"/>
  <c r="F119" i="6" s="1"/>
  <c r="J119" i="6" a="1"/>
  <c r="J119" i="6" s="1"/>
  <c r="N119" i="6" a="1"/>
  <c r="N119" i="6" s="1"/>
  <c r="R119" i="6" a="1"/>
  <c r="R119" i="6" s="1"/>
  <c r="V119" i="6" a="1"/>
  <c r="V119" i="6" s="1"/>
  <c r="C120" i="6" a="1"/>
  <c r="C120" i="6" s="1"/>
  <c r="G120" i="6" a="1"/>
  <c r="G120" i="6" s="1"/>
  <c r="K120" i="6" a="1"/>
  <c r="K120" i="6" s="1"/>
  <c r="O120" i="6" a="1"/>
  <c r="O120" i="6" s="1"/>
  <c r="S120" i="6" a="1"/>
  <c r="S120" i="6" s="1"/>
  <c r="W120" i="6" a="1"/>
  <c r="W120" i="6" s="1"/>
  <c r="D121" i="6" a="1"/>
  <c r="D121" i="6" s="1"/>
  <c r="H121" i="6" a="1"/>
  <c r="H121" i="6" s="1"/>
  <c r="L121" i="6" a="1"/>
  <c r="L121" i="6" s="1"/>
  <c r="P121" i="6" a="1"/>
  <c r="P121" i="6" s="1"/>
  <c r="T121" i="6" a="1"/>
  <c r="T121" i="6" s="1"/>
  <c r="X121" i="6" a="1"/>
  <c r="X121" i="6" s="1"/>
  <c r="E122" i="6" a="1"/>
  <c r="E122" i="6" s="1"/>
  <c r="I122" i="6" a="1"/>
  <c r="I122" i="6" s="1"/>
  <c r="M122" i="6" a="1"/>
  <c r="M122" i="6" s="1"/>
  <c r="Q122" i="6" a="1"/>
  <c r="Q122" i="6" s="1"/>
  <c r="U122" i="6" a="1"/>
  <c r="U122" i="6" s="1"/>
  <c r="B123" i="6" a="1"/>
  <c r="B123" i="6" s="1"/>
  <c r="F123" i="6" a="1"/>
  <c r="F123" i="6" s="1"/>
  <c r="J123" i="6" a="1"/>
  <c r="J123" i="6" s="1"/>
  <c r="N123" i="6" a="1"/>
  <c r="N123" i="6" s="1"/>
  <c r="R123" i="6" a="1"/>
  <c r="R123" i="6" s="1"/>
  <c r="V123" i="6" a="1"/>
  <c r="V123" i="6" s="1"/>
  <c r="C124" i="6" a="1"/>
  <c r="C124" i="6" s="1"/>
  <c r="G124" i="6" a="1"/>
  <c r="G124" i="6" s="1"/>
  <c r="K124" i="6" a="1"/>
  <c r="K124" i="6" s="1"/>
  <c r="O124" i="6" a="1"/>
  <c r="O124" i="6" s="1"/>
  <c r="S124" i="6" a="1"/>
  <c r="S124" i="6" s="1"/>
  <c r="W124" i="6" a="1"/>
  <c r="W124" i="6" s="1"/>
  <c r="D125" i="6" a="1"/>
  <c r="D125" i="6" s="1"/>
  <c r="H125" i="6" a="1"/>
  <c r="H125" i="6" s="1"/>
  <c r="L125" i="6" a="1"/>
  <c r="L125" i="6" s="1"/>
  <c r="P125" i="6" a="1"/>
  <c r="P125" i="6" s="1"/>
  <c r="T125" i="6" a="1"/>
  <c r="T125" i="6" s="1"/>
  <c r="X125" i="6" a="1"/>
  <c r="X125" i="6" s="1"/>
  <c r="E126" i="6" a="1"/>
  <c r="E126" i="6" s="1"/>
  <c r="I126" i="6" a="1"/>
  <c r="I126" i="6" s="1"/>
  <c r="M126" i="6" a="1"/>
  <c r="M126" i="6" s="1"/>
  <c r="Q126" i="6" a="1"/>
  <c r="Q126" i="6" s="1"/>
  <c r="U126" i="6" a="1"/>
  <c r="U126" i="6" s="1"/>
  <c r="B127" i="6" a="1"/>
  <c r="B127" i="6" s="1"/>
  <c r="F127" i="6" a="1"/>
  <c r="F127" i="6" s="1"/>
  <c r="J127" i="6" a="1"/>
  <c r="J127" i="6" s="1"/>
  <c r="N127" i="6" a="1"/>
  <c r="N127" i="6" s="1"/>
  <c r="R127" i="6" a="1"/>
  <c r="R127" i="6" s="1"/>
  <c r="V127" i="6" a="1"/>
  <c r="V127" i="6" s="1"/>
  <c r="C128" i="6" a="1"/>
  <c r="C128" i="6" s="1"/>
  <c r="G128" i="6" a="1"/>
  <c r="G128" i="6" s="1"/>
  <c r="K128" i="6" a="1"/>
  <c r="K128" i="6" s="1"/>
  <c r="O128" i="6" a="1"/>
  <c r="O128" i="6" s="1"/>
  <c r="S128" i="6" a="1"/>
  <c r="S128" i="6" s="1"/>
  <c r="W128" i="6" a="1"/>
  <c r="W128" i="6" s="1"/>
  <c r="D129" i="6" a="1"/>
  <c r="D129" i="6" s="1"/>
  <c r="H129" i="6" a="1"/>
  <c r="H129" i="6" s="1"/>
  <c r="L129" i="6" a="1"/>
  <c r="L129" i="6" s="1"/>
  <c r="P129" i="6" a="1"/>
  <c r="P129" i="6" s="1"/>
  <c r="T129" i="6" a="1"/>
  <c r="T129" i="6" s="1"/>
  <c r="X129" i="6" a="1"/>
  <c r="X129" i="6" s="1"/>
  <c r="E130" i="6" a="1"/>
  <c r="E130" i="6" s="1"/>
  <c r="I130" i="6" a="1"/>
  <c r="I130" i="6" s="1"/>
  <c r="M130" i="6" a="1"/>
  <c r="M130" i="6" s="1"/>
  <c r="Q130" i="6" a="1"/>
  <c r="Q130" i="6" s="1"/>
  <c r="U130" i="6" a="1"/>
  <c r="U130" i="6" s="1"/>
  <c r="B131" i="6" a="1"/>
  <c r="B131" i="6" s="1"/>
  <c r="F131" i="6" a="1"/>
  <c r="F131" i="6" s="1"/>
  <c r="J131" i="6" a="1"/>
  <c r="J131" i="6" s="1"/>
  <c r="N131" i="6" a="1"/>
  <c r="N131" i="6" s="1"/>
  <c r="R131" i="6" a="1"/>
  <c r="R131" i="6" s="1"/>
  <c r="V131" i="6" a="1"/>
  <c r="V131" i="6" s="1"/>
  <c r="C132" i="6" a="1"/>
  <c r="C132" i="6" s="1"/>
  <c r="G132" i="6" a="1"/>
  <c r="G132" i="6" s="1"/>
  <c r="K132" i="6" a="1"/>
  <c r="K132" i="6" s="1"/>
  <c r="O132" i="6" a="1"/>
  <c r="O132" i="6" s="1"/>
  <c r="S132" i="6" a="1"/>
  <c r="S132" i="6" s="1"/>
  <c r="W132" i="6" a="1"/>
  <c r="W132" i="6" s="1"/>
  <c r="D133" i="6" a="1"/>
  <c r="D133" i="6" s="1"/>
  <c r="H133" i="6" a="1"/>
  <c r="H133" i="6" s="1"/>
  <c r="L133" i="6" a="1"/>
  <c r="L133" i="6" s="1"/>
  <c r="P133" i="6" a="1"/>
  <c r="P133" i="6" s="1"/>
  <c r="T133" i="6" a="1"/>
  <c r="T133" i="6" s="1"/>
  <c r="X133" i="6" a="1"/>
  <c r="X133" i="6" s="1"/>
  <c r="E134" i="6" a="1"/>
  <c r="E134" i="6" s="1"/>
  <c r="I134" i="6" a="1"/>
  <c r="I134" i="6" s="1"/>
  <c r="M134" i="6" a="1"/>
  <c r="M134" i="6" s="1"/>
  <c r="Q134" i="6" a="1"/>
  <c r="Q134" i="6" s="1"/>
  <c r="U134" i="6" a="1"/>
  <c r="U134" i="6" s="1"/>
  <c r="B135" i="6" a="1"/>
  <c r="B135" i="6" s="1"/>
  <c r="F135" i="6" a="1"/>
  <c r="F135" i="6" s="1"/>
  <c r="J135" i="6" a="1"/>
  <c r="J135" i="6" s="1"/>
  <c r="N135" i="6" a="1"/>
  <c r="N135" i="6" s="1"/>
  <c r="R135" i="6" a="1"/>
  <c r="R135" i="6" s="1"/>
  <c r="V135" i="6" a="1"/>
  <c r="V135" i="6" s="1"/>
  <c r="C136" i="6" a="1"/>
  <c r="C136" i="6" s="1"/>
  <c r="G136" i="6" a="1"/>
  <c r="G136" i="6" s="1"/>
  <c r="K136" i="6" a="1"/>
  <c r="K136" i="6" s="1"/>
  <c r="O136" i="6" a="1"/>
  <c r="O136" i="6" s="1"/>
  <c r="S136" i="6" a="1"/>
  <c r="S136" i="6" s="1"/>
  <c r="W136" i="6" a="1"/>
  <c r="W136" i="6" s="1"/>
  <c r="D137" i="6" a="1"/>
  <c r="D137" i="6" s="1"/>
  <c r="H137" i="6" a="1"/>
  <c r="H137" i="6" s="1"/>
  <c r="L137" i="6" a="1"/>
  <c r="L137" i="6" s="1"/>
  <c r="P137" i="6" a="1"/>
  <c r="P137" i="6" s="1"/>
  <c r="T137" i="6" a="1"/>
  <c r="T137" i="6" s="1"/>
  <c r="X137" i="6" a="1"/>
  <c r="X137" i="6" s="1"/>
  <c r="E138" i="6" a="1"/>
  <c r="E138" i="6" s="1"/>
  <c r="I138" i="6" a="1"/>
  <c r="I138" i="6" s="1"/>
  <c r="M138" i="6" a="1"/>
  <c r="M138" i="6" s="1"/>
  <c r="Q138" i="6" a="1"/>
  <c r="Q138" i="6" s="1"/>
  <c r="U138" i="6" a="1"/>
  <c r="U138" i="6" s="1"/>
  <c r="B139" i="6" a="1"/>
  <c r="B139" i="6" s="1"/>
  <c r="F139" i="6" a="1"/>
  <c r="F139" i="6" s="1"/>
  <c r="J139" i="6" a="1"/>
  <c r="J139" i="6" s="1"/>
  <c r="N139" i="6" a="1"/>
  <c r="N139" i="6" s="1"/>
  <c r="R139" i="6" a="1"/>
  <c r="R139" i="6" s="1"/>
  <c r="V139" i="6" a="1"/>
  <c r="V139" i="6" s="1"/>
  <c r="C140" i="6" a="1"/>
  <c r="C140" i="6" s="1"/>
  <c r="G140" i="6" a="1"/>
  <c r="G140" i="6" s="1"/>
  <c r="K140" i="6" a="1"/>
  <c r="K140" i="6" s="1"/>
  <c r="O140" i="6" a="1"/>
  <c r="O140" i="6" s="1"/>
  <c r="S140" i="6" a="1"/>
  <c r="S140" i="6" s="1"/>
  <c r="W140" i="6" a="1"/>
  <c r="W140" i="6" s="1"/>
  <c r="D141" i="6" a="1"/>
  <c r="D141" i="6" s="1"/>
  <c r="H141" i="6" a="1"/>
  <c r="H141" i="6" s="1"/>
  <c r="L141" i="6" a="1"/>
  <c r="L141" i="6" s="1"/>
  <c r="P141" i="6" a="1"/>
  <c r="P141" i="6" s="1"/>
  <c r="T141" i="6" a="1"/>
  <c r="T141" i="6" s="1"/>
  <c r="X141" i="6" a="1"/>
  <c r="X141" i="6" s="1"/>
  <c r="E142" i="6" a="1"/>
  <c r="E142" i="6" s="1"/>
  <c r="I142" i="6" a="1"/>
  <c r="I142" i="6" s="1"/>
  <c r="M142" i="6" a="1"/>
  <c r="M142" i="6" s="1"/>
  <c r="Q142" i="6" a="1"/>
  <c r="Q142" i="6" s="1"/>
  <c r="U142" i="6" a="1"/>
  <c r="U142" i="6" s="1"/>
  <c r="B143" i="6" a="1"/>
  <c r="B143" i="6" s="1"/>
  <c r="F143" i="6" a="1"/>
  <c r="F143" i="6" s="1"/>
  <c r="J143" i="6" a="1"/>
  <c r="J143" i="6" s="1"/>
  <c r="N143" i="6" a="1"/>
  <c r="N143" i="6" s="1"/>
  <c r="R143" i="6" a="1"/>
  <c r="R143" i="6" s="1"/>
  <c r="V143" i="6" a="1"/>
  <c r="V143" i="6" s="1"/>
  <c r="C144" i="6" a="1"/>
  <c r="C144" i="6" s="1"/>
  <c r="G144" i="6" a="1"/>
  <c r="G144" i="6" s="1"/>
  <c r="K144" i="6" a="1"/>
  <c r="K144" i="6" s="1"/>
  <c r="O144" i="6" a="1"/>
  <c r="O144" i="6" s="1"/>
  <c r="S144" i="6" a="1"/>
  <c r="S144" i="6" s="1"/>
  <c r="W144" i="6" a="1"/>
  <c r="W144" i="6" s="1"/>
  <c r="D145" i="6" a="1"/>
  <c r="D145" i="6" s="1"/>
  <c r="H145" i="6" a="1"/>
  <c r="H145" i="6" s="1"/>
  <c r="L145" i="6" a="1"/>
  <c r="L145" i="6" s="1"/>
  <c r="P145" i="6" a="1"/>
  <c r="P145" i="6" s="1"/>
  <c r="T145" i="6" a="1"/>
  <c r="T145" i="6" s="1"/>
  <c r="X145" i="6" a="1"/>
  <c r="X145" i="6" s="1"/>
  <c r="E146" i="6" a="1"/>
  <c r="E146" i="6" s="1"/>
  <c r="I146" i="6" a="1"/>
  <c r="I146" i="6" s="1"/>
  <c r="M146" i="6" a="1"/>
  <c r="M146" i="6" s="1"/>
  <c r="Q146" i="6" a="1"/>
  <c r="Q146" i="6" s="1"/>
  <c r="U146" i="6" a="1"/>
  <c r="U146" i="6" s="1"/>
  <c r="B147" i="6" a="1"/>
  <c r="B147" i="6" s="1"/>
  <c r="F147" i="6" a="1"/>
  <c r="F147" i="6" s="1"/>
  <c r="J147" i="6" a="1"/>
  <c r="J147" i="6" s="1"/>
  <c r="N147" i="6" a="1"/>
  <c r="N147" i="6" s="1"/>
  <c r="R147" i="6" a="1"/>
  <c r="R147" i="6" s="1"/>
  <c r="V147" i="6" a="1"/>
  <c r="V147" i="6" s="1"/>
  <c r="C148" i="6" a="1"/>
  <c r="C148" i="6" s="1"/>
  <c r="G148" i="6" a="1"/>
  <c r="G148" i="6" s="1"/>
  <c r="K148" i="6" a="1"/>
  <c r="K148" i="6" s="1"/>
  <c r="O148" i="6" a="1"/>
  <c r="O148" i="6" s="1"/>
  <c r="S148" i="6" a="1"/>
  <c r="S148" i="6" s="1"/>
  <c r="W148" i="6" a="1"/>
  <c r="W148" i="6" s="1"/>
  <c r="D149" i="6" a="1"/>
  <c r="D149" i="6" s="1"/>
  <c r="H149" i="6" a="1"/>
  <c r="H149" i="6" s="1"/>
  <c r="L149" i="6" a="1"/>
  <c r="L149" i="6" s="1"/>
  <c r="P149" i="6" a="1"/>
  <c r="P149" i="6" s="1"/>
  <c r="T149" i="6" a="1"/>
  <c r="T149" i="6" s="1"/>
  <c r="X149" i="6" a="1"/>
  <c r="X149" i="6" s="1"/>
  <c r="F6" i="6" a="1"/>
  <c r="F6" i="6" s="1"/>
  <c r="J6" i="6" a="1"/>
  <c r="J6" i="6" s="1"/>
  <c r="Y6" i="6" s="1"/>
  <c r="AA15" i="6" a="1"/>
  <c r="AA15" i="6" s="1"/>
  <c r="AA26" i="6" a="1"/>
  <c r="AA26" i="6" s="1"/>
  <c r="AA34" i="6" a="1"/>
  <c r="AA34" i="6" s="1"/>
  <c r="AA42" i="6" a="1"/>
  <c r="AA42" i="6" s="1"/>
  <c r="AA47" i="6" a="1"/>
  <c r="AA47" i="6" s="1"/>
  <c r="AA51" i="6" a="1"/>
  <c r="AA51" i="6" s="1"/>
  <c r="AA55" i="6" a="1"/>
  <c r="AA55" i="6" s="1"/>
  <c r="AA59" i="6" a="1"/>
  <c r="AA59" i="6" s="1"/>
  <c r="AA63" i="6" a="1"/>
  <c r="AA63" i="6" s="1"/>
  <c r="AA67" i="6" a="1"/>
  <c r="AA67" i="6" s="1"/>
  <c r="AA71" i="6" a="1"/>
  <c r="AA71" i="6" s="1"/>
  <c r="AA75" i="6" a="1"/>
  <c r="AA75" i="6" s="1"/>
  <c r="AA77" i="6" a="1"/>
  <c r="AA77" i="6" s="1"/>
  <c r="AA79" i="6" a="1"/>
  <c r="AA79" i="6" s="1"/>
  <c r="AA81" i="6" a="1"/>
  <c r="AA81" i="6" s="1"/>
  <c r="AA83" i="6" a="1"/>
  <c r="AA83" i="6" s="1"/>
  <c r="AA85" i="6" a="1"/>
  <c r="AA85" i="6" s="1"/>
  <c r="AA87" i="6" a="1"/>
  <c r="AA87" i="6" s="1"/>
  <c r="N97" i="6" a="1"/>
  <c r="N97" i="6" s="1"/>
  <c r="V97" i="6" a="1"/>
  <c r="V97" i="6" s="1"/>
  <c r="G98" i="6" a="1"/>
  <c r="G98" i="6" s="1"/>
  <c r="O98" i="6" a="1"/>
  <c r="O98" i="6" s="1"/>
  <c r="W98" i="6" a="1"/>
  <c r="W98" i="6" s="1"/>
  <c r="H99" i="6" a="1"/>
  <c r="H99" i="6" s="1"/>
  <c r="P99" i="6" a="1"/>
  <c r="P99" i="6" s="1"/>
  <c r="X99" i="6" a="1"/>
  <c r="X99" i="6" s="1"/>
  <c r="I100" i="6" a="1"/>
  <c r="I100" i="6" s="1"/>
  <c r="Q100" i="6" a="1"/>
  <c r="Q100" i="6" s="1"/>
  <c r="B101" i="6" a="1"/>
  <c r="B101" i="6" s="1"/>
  <c r="J101" i="6" a="1"/>
  <c r="J101" i="6" s="1"/>
  <c r="R101" i="6" a="1"/>
  <c r="R101" i="6" s="1"/>
  <c r="C102" i="6" a="1"/>
  <c r="C102" i="6" s="1"/>
  <c r="K102" i="6" a="1"/>
  <c r="K102" i="6" s="1"/>
  <c r="S102" i="6" a="1"/>
  <c r="S102" i="6" s="1"/>
  <c r="D103" i="6" a="1"/>
  <c r="D103" i="6" s="1"/>
  <c r="H103" i="6" a="1"/>
  <c r="H103" i="6" s="1"/>
  <c r="L103" i="6" a="1"/>
  <c r="L103" i="6" s="1"/>
  <c r="P103" i="6" a="1"/>
  <c r="P103" i="6" s="1"/>
  <c r="T103" i="6" a="1"/>
  <c r="T103" i="6" s="1"/>
  <c r="X103" i="6" a="1"/>
  <c r="X103" i="6" s="1"/>
  <c r="E104" i="6" a="1"/>
  <c r="E104" i="6" s="1"/>
  <c r="I104" i="6" a="1"/>
  <c r="I104" i="6" s="1"/>
  <c r="M104" i="6" a="1"/>
  <c r="M104" i="6" s="1"/>
  <c r="Q104" i="6" a="1"/>
  <c r="Q104" i="6" s="1"/>
  <c r="U104" i="6" a="1"/>
  <c r="U104" i="6" s="1"/>
  <c r="B105" i="6" a="1"/>
  <c r="B105" i="6" s="1"/>
  <c r="F105" i="6" a="1"/>
  <c r="F105" i="6" s="1"/>
  <c r="J105" i="6" a="1"/>
  <c r="J105" i="6" s="1"/>
  <c r="N105" i="6" a="1"/>
  <c r="N105" i="6" s="1"/>
  <c r="R105" i="6" a="1"/>
  <c r="R105" i="6" s="1"/>
  <c r="V105" i="6" a="1"/>
  <c r="V105" i="6" s="1"/>
  <c r="C106" i="6" a="1"/>
  <c r="C106" i="6" s="1"/>
  <c r="G106" i="6" a="1"/>
  <c r="G106" i="6" s="1"/>
  <c r="K106" i="6" a="1"/>
  <c r="K106" i="6" s="1"/>
  <c r="O106" i="6" a="1"/>
  <c r="O106" i="6" s="1"/>
  <c r="S106" i="6" a="1"/>
  <c r="S106" i="6" s="1"/>
  <c r="W106" i="6" a="1"/>
  <c r="W106" i="6" s="1"/>
  <c r="D107" i="6" a="1"/>
  <c r="D107" i="6" s="1"/>
  <c r="H107" i="6" a="1"/>
  <c r="H107" i="6" s="1"/>
  <c r="L107" i="6" a="1"/>
  <c r="L107" i="6" s="1"/>
  <c r="P107" i="6" a="1"/>
  <c r="P107" i="6" s="1"/>
  <c r="T107" i="6" a="1"/>
  <c r="T107" i="6" s="1"/>
  <c r="X107" i="6" a="1"/>
  <c r="X107" i="6" s="1"/>
  <c r="E108" i="6" a="1"/>
  <c r="E108" i="6" s="1"/>
  <c r="I108" i="6" a="1"/>
  <c r="I108" i="6" s="1"/>
  <c r="M108" i="6" a="1"/>
  <c r="M108" i="6" s="1"/>
  <c r="Q108" i="6" a="1"/>
  <c r="Q108" i="6" s="1"/>
  <c r="U108" i="6" a="1"/>
  <c r="U108" i="6" s="1"/>
  <c r="B109" i="6" a="1"/>
  <c r="B109" i="6" s="1"/>
  <c r="F109" i="6" a="1"/>
  <c r="F109" i="6" s="1"/>
  <c r="J109" i="6" a="1"/>
  <c r="J109" i="6" s="1"/>
  <c r="N109" i="6" a="1"/>
  <c r="N109" i="6" s="1"/>
  <c r="R109" i="6" a="1"/>
  <c r="R109" i="6" s="1"/>
  <c r="V109" i="6" a="1"/>
  <c r="V109" i="6" s="1"/>
  <c r="C110" i="6" a="1"/>
  <c r="C110" i="6" s="1"/>
  <c r="G110" i="6" a="1"/>
  <c r="G110" i="6" s="1"/>
  <c r="K110" i="6" a="1"/>
  <c r="K110" i="6" s="1"/>
  <c r="O110" i="6" a="1"/>
  <c r="O110" i="6" s="1"/>
  <c r="S110" i="6" a="1"/>
  <c r="S110" i="6" s="1"/>
  <c r="W110" i="6" a="1"/>
  <c r="W110" i="6" s="1"/>
  <c r="D111" i="6" a="1"/>
  <c r="D111" i="6" s="1"/>
  <c r="H111" i="6" a="1"/>
  <c r="H111" i="6" s="1"/>
  <c r="L111" i="6" a="1"/>
  <c r="L111" i="6" s="1"/>
  <c r="P111" i="6" a="1"/>
  <c r="P111" i="6" s="1"/>
  <c r="T111" i="6" a="1"/>
  <c r="T111" i="6" s="1"/>
  <c r="X111" i="6" a="1"/>
  <c r="X111" i="6" s="1"/>
  <c r="E112" i="6" a="1"/>
  <c r="E112" i="6" s="1"/>
  <c r="I112" i="6" a="1"/>
  <c r="I112" i="6" s="1"/>
  <c r="M112" i="6" a="1"/>
  <c r="M112" i="6" s="1"/>
  <c r="Q112" i="6" a="1"/>
  <c r="Q112" i="6" s="1"/>
  <c r="U112" i="6" a="1"/>
  <c r="U112" i="6" s="1"/>
  <c r="B113" i="6" a="1"/>
  <c r="B113" i="6" s="1"/>
  <c r="F113" i="6" a="1"/>
  <c r="F113" i="6" s="1"/>
  <c r="J113" i="6" a="1"/>
  <c r="J113" i="6" s="1"/>
  <c r="N113" i="6" a="1"/>
  <c r="N113" i="6" s="1"/>
  <c r="R113" i="6" a="1"/>
  <c r="R113" i="6" s="1"/>
  <c r="V113" i="6" a="1"/>
  <c r="V113" i="6" s="1"/>
  <c r="C114" i="6" a="1"/>
  <c r="C114" i="6" s="1"/>
  <c r="G114" i="6" a="1"/>
  <c r="G114" i="6" s="1"/>
  <c r="K114" i="6" a="1"/>
  <c r="K114" i="6" s="1"/>
  <c r="O114" i="6" a="1"/>
  <c r="O114" i="6" s="1"/>
  <c r="S114" i="6" a="1"/>
  <c r="S114" i="6" s="1"/>
  <c r="W114" i="6" a="1"/>
  <c r="W114" i="6" s="1"/>
  <c r="D115" i="6" a="1"/>
  <c r="D115" i="6" s="1"/>
  <c r="H115" i="6" a="1"/>
  <c r="H115" i="6" s="1"/>
  <c r="L115" i="6" a="1"/>
  <c r="L115" i="6" s="1"/>
  <c r="P115" i="6" a="1"/>
  <c r="P115" i="6" s="1"/>
  <c r="T115" i="6" a="1"/>
  <c r="T115" i="6" s="1"/>
  <c r="X115" i="6" a="1"/>
  <c r="X115" i="6" s="1"/>
  <c r="E116" i="6" a="1"/>
  <c r="E116" i="6" s="1"/>
  <c r="I116" i="6" a="1"/>
  <c r="I116" i="6" s="1"/>
  <c r="M116" i="6" a="1"/>
  <c r="M116" i="6" s="1"/>
  <c r="Q116" i="6" a="1"/>
  <c r="Q116" i="6" s="1"/>
  <c r="U116" i="6" a="1"/>
  <c r="U116" i="6" s="1"/>
  <c r="B117" i="6" a="1"/>
  <c r="B117" i="6" s="1"/>
  <c r="F117" i="6" a="1"/>
  <c r="F117" i="6" s="1"/>
  <c r="J117" i="6" a="1"/>
  <c r="J117" i="6" s="1"/>
  <c r="N117" i="6" a="1"/>
  <c r="N117" i="6" s="1"/>
  <c r="R117" i="6" a="1"/>
  <c r="R117" i="6" s="1"/>
  <c r="V117" i="6" a="1"/>
  <c r="V117" i="6" s="1"/>
  <c r="C118" i="6" a="1"/>
  <c r="C118" i="6" s="1"/>
  <c r="G118" i="6" a="1"/>
  <c r="G118" i="6" s="1"/>
  <c r="K118" i="6" a="1"/>
  <c r="K118" i="6" s="1"/>
  <c r="O118" i="6" a="1"/>
  <c r="O118" i="6" s="1"/>
  <c r="S118" i="6" a="1"/>
  <c r="S118" i="6" s="1"/>
  <c r="W118" i="6" a="1"/>
  <c r="W118" i="6" s="1"/>
  <c r="D119" i="6" a="1"/>
  <c r="D119" i="6" s="1"/>
  <c r="H119" i="6" a="1"/>
  <c r="H119" i="6" s="1"/>
  <c r="L119" i="6" a="1"/>
  <c r="L119" i="6" s="1"/>
  <c r="P119" i="6" a="1"/>
  <c r="P119" i="6" s="1"/>
  <c r="T119" i="6" a="1"/>
  <c r="T119" i="6" s="1"/>
  <c r="X119" i="6" a="1"/>
  <c r="X119" i="6" s="1"/>
  <c r="E120" i="6" a="1"/>
  <c r="E120" i="6" s="1"/>
  <c r="I120" i="6" a="1"/>
  <c r="I120" i="6" s="1"/>
  <c r="M120" i="6" a="1"/>
  <c r="M120" i="6" s="1"/>
  <c r="Q120" i="6" a="1"/>
  <c r="Q120" i="6" s="1"/>
  <c r="U120" i="6" a="1"/>
  <c r="U120" i="6" s="1"/>
  <c r="B121" i="6" a="1"/>
  <c r="B121" i="6" s="1"/>
  <c r="F121" i="6" a="1"/>
  <c r="F121" i="6" s="1"/>
  <c r="J121" i="6" a="1"/>
  <c r="J121" i="6" s="1"/>
  <c r="N121" i="6" a="1"/>
  <c r="N121" i="6" s="1"/>
  <c r="R121" i="6" a="1"/>
  <c r="R121" i="6" s="1"/>
  <c r="V121" i="6" a="1"/>
  <c r="V121" i="6" s="1"/>
  <c r="C122" i="6" a="1"/>
  <c r="C122" i="6" s="1"/>
  <c r="G122" i="6" a="1"/>
  <c r="G122" i="6" s="1"/>
  <c r="K122" i="6" a="1"/>
  <c r="K122" i="6" s="1"/>
  <c r="O122" i="6" a="1"/>
  <c r="O122" i="6" s="1"/>
  <c r="S122" i="6" a="1"/>
  <c r="S122" i="6" s="1"/>
  <c r="W122" i="6" a="1"/>
  <c r="W122" i="6" s="1"/>
  <c r="D123" i="6" a="1"/>
  <c r="D123" i="6" s="1"/>
  <c r="H123" i="6" a="1"/>
  <c r="H123" i="6" s="1"/>
  <c r="L123" i="6" a="1"/>
  <c r="L123" i="6" s="1"/>
  <c r="P123" i="6" a="1"/>
  <c r="P123" i="6" s="1"/>
  <c r="T123" i="6" a="1"/>
  <c r="T123" i="6" s="1"/>
  <c r="X123" i="6" a="1"/>
  <c r="X123" i="6" s="1"/>
  <c r="E124" i="6" a="1"/>
  <c r="E124" i="6" s="1"/>
  <c r="I124" i="6" a="1"/>
  <c r="I124" i="6" s="1"/>
  <c r="M124" i="6" a="1"/>
  <c r="M124" i="6" s="1"/>
  <c r="Q124" i="6" a="1"/>
  <c r="Q124" i="6" s="1"/>
  <c r="U124" i="6" a="1"/>
  <c r="U124" i="6" s="1"/>
  <c r="B125" i="6" a="1"/>
  <c r="B125" i="6" s="1"/>
  <c r="F125" i="6" a="1"/>
  <c r="F125" i="6" s="1"/>
  <c r="J125" i="6" a="1"/>
  <c r="J125" i="6" s="1"/>
  <c r="N125" i="6" a="1"/>
  <c r="N125" i="6" s="1"/>
  <c r="R125" i="6" a="1"/>
  <c r="R125" i="6" s="1"/>
  <c r="V125" i="6" a="1"/>
  <c r="V125" i="6" s="1"/>
  <c r="C126" i="6" a="1"/>
  <c r="C126" i="6" s="1"/>
  <c r="G126" i="6" a="1"/>
  <c r="G126" i="6" s="1"/>
  <c r="K126" i="6" a="1"/>
  <c r="K126" i="6" s="1"/>
  <c r="O126" i="6" a="1"/>
  <c r="O126" i="6" s="1"/>
  <c r="S126" i="6" a="1"/>
  <c r="S126" i="6" s="1"/>
  <c r="W126" i="6" a="1"/>
  <c r="W126" i="6" s="1"/>
  <c r="D127" i="6" a="1"/>
  <c r="D127" i="6" s="1"/>
  <c r="H127" i="6" a="1"/>
  <c r="H127" i="6" s="1"/>
  <c r="L127" i="6" a="1"/>
  <c r="L127" i="6" s="1"/>
  <c r="P127" i="6" a="1"/>
  <c r="P127" i="6" s="1"/>
  <c r="T127" i="6" a="1"/>
  <c r="T127" i="6" s="1"/>
  <c r="X127" i="6" a="1"/>
  <c r="X127" i="6" s="1"/>
  <c r="E128" i="6" a="1"/>
  <c r="E128" i="6" s="1"/>
  <c r="I128" i="6" a="1"/>
  <c r="I128" i="6" s="1"/>
  <c r="M128" i="6" a="1"/>
  <c r="M128" i="6" s="1"/>
  <c r="Q128" i="6" a="1"/>
  <c r="Q128" i="6" s="1"/>
  <c r="U128" i="6" a="1"/>
  <c r="U128" i="6" s="1"/>
  <c r="B129" i="6" a="1"/>
  <c r="B129" i="6" s="1"/>
  <c r="F129" i="6" a="1"/>
  <c r="F129" i="6" s="1"/>
  <c r="J129" i="6" a="1"/>
  <c r="J129" i="6" s="1"/>
  <c r="N129" i="6" a="1"/>
  <c r="N129" i="6" s="1"/>
  <c r="R129" i="6" a="1"/>
  <c r="R129" i="6" s="1"/>
  <c r="AA149" i="6" a="1"/>
  <c r="AA149" i="6" s="1"/>
  <c r="AA147" i="6" a="1"/>
  <c r="AA147" i="6" s="1"/>
  <c r="AA145" i="6" a="1"/>
  <c r="AA145" i="6" s="1"/>
  <c r="AA143" i="6" a="1"/>
  <c r="AA143" i="6" s="1"/>
  <c r="AA141" i="6" a="1"/>
  <c r="AA141" i="6" s="1"/>
  <c r="AA139" i="6" a="1"/>
  <c r="AA139" i="6" s="1"/>
  <c r="AA137" i="6" a="1"/>
  <c r="AA137" i="6" s="1"/>
  <c r="AA135" i="6" a="1"/>
  <c r="AA135" i="6" s="1"/>
  <c r="AA133" i="6" a="1"/>
  <c r="AA133" i="6" s="1"/>
  <c r="AA131" i="6" a="1"/>
  <c r="AA131" i="6" s="1"/>
  <c r="AA129" i="6" a="1"/>
  <c r="AA129" i="6" s="1"/>
  <c r="AA127" i="6" a="1"/>
  <c r="AA127" i="6" s="1"/>
  <c r="AA125" i="6" a="1"/>
  <c r="AA125" i="6" s="1"/>
  <c r="AA123" i="6" a="1"/>
  <c r="AA123" i="6" s="1"/>
  <c r="AA121" i="6" a="1"/>
  <c r="AA121" i="6" s="1"/>
  <c r="AA119" i="6" a="1"/>
  <c r="AA119" i="6" s="1"/>
  <c r="AA117" i="6" a="1"/>
  <c r="AA117" i="6" s="1"/>
  <c r="AA115" i="6" a="1"/>
  <c r="AA115" i="6" s="1"/>
  <c r="AA113" i="6" a="1"/>
  <c r="AA113" i="6" s="1"/>
  <c r="AA111" i="6" a="1"/>
  <c r="AA111" i="6" s="1"/>
  <c r="AA109" i="6" a="1"/>
  <c r="AA109" i="6" s="1"/>
  <c r="AA107" i="6" a="1"/>
  <c r="AA107" i="6" s="1"/>
  <c r="AA105" i="6" a="1"/>
  <c r="AA105" i="6" s="1"/>
  <c r="AA103" i="6" a="1"/>
  <c r="AA103" i="6" s="1"/>
  <c r="AA101" i="6" a="1"/>
  <c r="AA101" i="6" s="1"/>
  <c r="AA99" i="6" a="1"/>
  <c r="AA99" i="6" s="1"/>
  <c r="AA97" i="6" a="1"/>
  <c r="AA97" i="6" s="1"/>
  <c r="AA95" i="6" a="1"/>
  <c r="AA95" i="6" s="1"/>
  <c r="AA93" i="6" a="1"/>
  <c r="AA93" i="6" s="1"/>
  <c r="AA91" i="6" a="1"/>
  <c r="AA91" i="6" s="1"/>
  <c r="AA89" i="6" a="1"/>
  <c r="AA89" i="6" s="1"/>
  <c r="AA86" i="6" a="1"/>
  <c r="AA86" i="6" s="1"/>
  <c r="AA82" i="6" a="1"/>
  <c r="AA82" i="6" s="1"/>
  <c r="AA78" i="6" a="1"/>
  <c r="AA78" i="6" s="1"/>
  <c r="AA73" i="6" a="1"/>
  <c r="AA73" i="6" s="1"/>
  <c r="AA65" i="6" a="1"/>
  <c r="AA65" i="6" s="1"/>
  <c r="AA57" i="6" a="1"/>
  <c r="AA57" i="6" s="1"/>
  <c r="AA49" i="6" a="1"/>
  <c r="AA49" i="6" s="1"/>
  <c r="AA38" i="6" a="1"/>
  <c r="AA38" i="6" s="1"/>
  <c r="AA20" i="6" a="1"/>
  <c r="AA20" i="6" s="1"/>
  <c r="L6" i="6" a="1"/>
  <c r="L6" i="6" s="1"/>
  <c r="D6" i="6" a="1"/>
  <c r="D6" i="6" s="1"/>
  <c r="R149" i="6" a="1"/>
  <c r="R149" i="6" s="1"/>
  <c r="J149" i="6" a="1"/>
  <c r="J149" i="6" s="1"/>
  <c r="B149" i="6" a="1"/>
  <c r="B149" i="6" s="1"/>
  <c r="Q148" i="6" a="1"/>
  <c r="Q148" i="6" s="1"/>
  <c r="I148" i="6" a="1"/>
  <c r="I148" i="6" s="1"/>
  <c r="X147" i="6" a="1"/>
  <c r="X147" i="6" s="1"/>
  <c r="P147" i="6" a="1"/>
  <c r="P147" i="6" s="1"/>
  <c r="H147" i="6" a="1"/>
  <c r="H147" i="6" s="1"/>
  <c r="W146" i="6" a="1"/>
  <c r="W146" i="6" s="1"/>
  <c r="O146" i="6" a="1"/>
  <c r="O146" i="6" s="1"/>
  <c r="G146" i="6" a="1"/>
  <c r="G146" i="6" s="1"/>
  <c r="V145" i="6" a="1"/>
  <c r="V145" i="6" s="1"/>
  <c r="N145" i="6" a="1"/>
  <c r="N145" i="6" s="1"/>
  <c r="F145" i="6" a="1"/>
  <c r="F145" i="6" s="1"/>
  <c r="U144" i="6" a="1"/>
  <c r="U144" i="6" s="1"/>
  <c r="M144" i="6" a="1"/>
  <c r="M144" i="6" s="1"/>
  <c r="E144" i="6" a="1"/>
  <c r="E144" i="6" s="1"/>
  <c r="T143" i="6" a="1"/>
  <c r="T143" i="6" s="1"/>
  <c r="L143" i="6" a="1"/>
  <c r="L143" i="6" s="1"/>
  <c r="D143" i="6" a="1"/>
  <c r="D143" i="6" s="1"/>
  <c r="S142" i="6" a="1"/>
  <c r="S142" i="6" s="1"/>
  <c r="K142" i="6" a="1"/>
  <c r="K142" i="6" s="1"/>
  <c r="C142" i="6" a="1"/>
  <c r="C142" i="6" s="1"/>
  <c r="R141" i="6" a="1"/>
  <c r="R141" i="6" s="1"/>
  <c r="J141" i="6" a="1"/>
  <c r="J141" i="6" s="1"/>
  <c r="B141" i="6" a="1"/>
  <c r="B141" i="6" s="1"/>
  <c r="Q140" i="6" a="1"/>
  <c r="Q140" i="6" s="1"/>
  <c r="I140" i="6" a="1"/>
  <c r="I140" i="6" s="1"/>
  <c r="X139" i="6" a="1"/>
  <c r="X139" i="6" s="1"/>
  <c r="P139" i="6" a="1"/>
  <c r="P139" i="6" s="1"/>
  <c r="H139" i="6" a="1"/>
  <c r="H139" i="6" s="1"/>
  <c r="W138" i="6" a="1"/>
  <c r="W138" i="6" s="1"/>
  <c r="O138" i="6" a="1"/>
  <c r="O138" i="6" s="1"/>
  <c r="G138" i="6" a="1"/>
  <c r="G138" i="6" s="1"/>
  <c r="V137" i="6" a="1"/>
  <c r="V137" i="6" s="1"/>
  <c r="N137" i="6" a="1"/>
  <c r="N137" i="6" s="1"/>
  <c r="F137" i="6" a="1"/>
  <c r="F137" i="6" s="1"/>
  <c r="U136" i="6" a="1"/>
  <c r="U136" i="6" s="1"/>
  <c r="M136" i="6" a="1"/>
  <c r="M136" i="6" s="1"/>
  <c r="E136" i="6" a="1"/>
  <c r="E136" i="6" s="1"/>
  <c r="T135" i="6" a="1"/>
  <c r="T135" i="6" s="1"/>
  <c r="L135" i="6" a="1"/>
  <c r="L135" i="6" s="1"/>
  <c r="D135" i="6" a="1"/>
  <c r="D135" i="6" s="1"/>
  <c r="S134" i="6" a="1"/>
  <c r="S134" i="6" s="1"/>
  <c r="K134" i="6" a="1"/>
  <c r="K134" i="6" s="1"/>
  <c r="C134" i="6" a="1"/>
  <c r="C134" i="6" s="1"/>
  <c r="R133" i="6" a="1"/>
  <c r="R133" i="6" s="1"/>
  <c r="J133" i="6" a="1"/>
  <c r="J133" i="6" s="1"/>
  <c r="B133" i="6" a="1"/>
  <c r="B133" i="6" s="1"/>
  <c r="Q132" i="6" a="1"/>
  <c r="Q132" i="6" s="1"/>
  <c r="I132" i="6" a="1"/>
  <c r="I132" i="6" s="1"/>
  <c r="X131" i="6" a="1"/>
  <c r="X131" i="6" s="1"/>
  <c r="P131" i="6" a="1"/>
  <c r="P131" i="6" s="1"/>
  <c r="H131" i="6" a="1"/>
  <c r="H131" i="6" s="1"/>
  <c r="W130" i="6" a="1"/>
  <c r="W130" i="6" s="1"/>
  <c r="O130" i="6" a="1"/>
  <c r="O130" i="6" s="1"/>
  <c r="G130" i="6" a="1"/>
  <c r="G130" i="6" s="1"/>
  <c r="V129" i="6" a="1"/>
  <c r="V129" i="6" s="1"/>
  <c r="B7" i="6" a="1"/>
  <c r="B7" i="6" s="1"/>
  <c r="D7" i="6" a="1"/>
  <c r="D7" i="6" s="1"/>
  <c r="F7" i="6" a="1"/>
  <c r="F7" i="6" s="1"/>
  <c r="H7" i="6" a="1"/>
  <c r="H7" i="6" s="1"/>
  <c r="J7" i="6" a="1"/>
  <c r="J7" i="6" s="1"/>
  <c r="L7" i="6" a="1"/>
  <c r="L7" i="6" s="1"/>
  <c r="C8" i="6" a="1"/>
  <c r="C8" i="6" s="1"/>
  <c r="E8" i="6" a="1"/>
  <c r="E8" i="6" s="1"/>
  <c r="G8" i="6" a="1"/>
  <c r="G8" i="6" s="1"/>
  <c r="I8" i="6" a="1"/>
  <c r="I8" i="6" s="1"/>
  <c r="K8" i="6" a="1"/>
  <c r="K8" i="6" s="1"/>
  <c r="M8" i="6" a="1"/>
  <c r="M8" i="6" s="1"/>
  <c r="B9" i="6" a="1"/>
  <c r="B9" i="6" s="1"/>
  <c r="D9" i="6" a="1"/>
  <c r="D9" i="6" s="1"/>
  <c r="F9" i="6" a="1"/>
  <c r="F9" i="6" s="1"/>
  <c r="H9" i="6" a="1"/>
  <c r="H9" i="6" s="1"/>
  <c r="J9" i="6" a="1"/>
  <c r="J9" i="6" s="1"/>
  <c r="L9" i="6" a="1"/>
  <c r="L9" i="6" s="1"/>
  <c r="C10" i="6" a="1"/>
  <c r="C10" i="6" s="1"/>
  <c r="E10" i="6" a="1"/>
  <c r="E10" i="6" s="1"/>
  <c r="G10" i="6" a="1"/>
  <c r="G10" i="6" s="1"/>
  <c r="I10" i="6" a="1"/>
  <c r="I10" i="6" s="1"/>
  <c r="K10" i="6" a="1"/>
  <c r="K10" i="6" s="1"/>
  <c r="M10" i="6" a="1"/>
  <c r="M10" i="6" s="1"/>
  <c r="O10" i="6" a="1"/>
  <c r="O10" i="6" s="1"/>
  <c r="Q10" i="6" a="1"/>
  <c r="Q10" i="6" s="1"/>
  <c r="S10" i="6" a="1"/>
  <c r="S10" i="6" s="1"/>
  <c r="U10" i="6" a="1"/>
  <c r="U10" i="6" s="1"/>
  <c r="W10" i="6" a="1"/>
  <c r="W10" i="6" s="1"/>
  <c r="B11" i="6" a="1"/>
  <c r="B11" i="6" s="1"/>
  <c r="D11" i="6" a="1"/>
  <c r="D11" i="6" s="1"/>
  <c r="F11" i="6" a="1"/>
  <c r="F11" i="6" s="1"/>
  <c r="H11" i="6" a="1"/>
  <c r="H11" i="6" s="1"/>
  <c r="J11" i="6" a="1"/>
  <c r="J11" i="6" s="1"/>
  <c r="L11" i="6" a="1"/>
  <c r="L11" i="6" s="1"/>
  <c r="N11" i="6" a="1"/>
  <c r="N11" i="6" s="1"/>
  <c r="P11" i="6" a="1"/>
  <c r="P11" i="6" s="1"/>
  <c r="R11" i="6" a="1"/>
  <c r="R11" i="6" s="1"/>
  <c r="T11" i="6" a="1"/>
  <c r="T11" i="6" s="1"/>
  <c r="V11" i="6" a="1"/>
  <c r="V11" i="6" s="1"/>
  <c r="X11" i="6" a="1"/>
  <c r="X11" i="6" s="1"/>
  <c r="C12" i="6" a="1"/>
  <c r="C12" i="6" s="1"/>
  <c r="E12" i="6" a="1"/>
  <c r="E12" i="6" s="1"/>
  <c r="G12" i="6" a="1"/>
  <c r="G12" i="6" s="1"/>
  <c r="I12" i="6" a="1"/>
  <c r="I12" i="6" s="1"/>
  <c r="K12" i="6" a="1"/>
  <c r="K12" i="6" s="1"/>
  <c r="M12" i="6" a="1"/>
  <c r="M12" i="6" s="1"/>
  <c r="O12" i="6" a="1"/>
  <c r="O12" i="6" s="1"/>
  <c r="Q12" i="6" a="1"/>
  <c r="Q12" i="6" s="1"/>
  <c r="S12" i="6" a="1"/>
  <c r="S12" i="6" s="1"/>
  <c r="U12" i="6" a="1"/>
  <c r="U12" i="6" s="1"/>
  <c r="W12" i="6" a="1"/>
  <c r="W12" i="6" s="1"/>
  <c r="B13" i="6" a="1"/>
  <c r="B13" i="6" s="1"/>
  <c r="D13" i="6" a="1"/>
  <c r="D13" i="6" s="1"/>
  <c r="F13" i="6" a="1"/>
  <c r="F13" i="6" s="1"/>
  <c r="H13" i="6" a="1"/>
  <c r="H13" i="6" s="1"/>
  <c r="J13" i="6" a="1"/>
  <c r="J13" i="6" s="1"/>
  <c r="L13" i="6" a="1"/>
  <c r="L13" i="6" s="1"/>
  <c r="N13" i="6" a="1"/>
  <c r="N13" i="6" s="1"/>
  <c r="P13" i="6" a="1"/>
  <c r="P13" i="6" s="1"/>
  <c r="R13" i="6" a="1"/>
  <c r="R13" i="6" s="1"/>
  <c r="T13" i="6" a="1"/>
  <c r="T13" i="6" s="1"/>
  <c r="C7" i="6" a="1"/>
  <c r="C7" i="6" s="1"/>
  <c r="G7" i="6" a="1"/>
  <c r="G7" i="6" s="1"/>
  <c r="K7" i="6" a="1"/>
  <c r="K7" i="6" s="1"/>
  <c r="D8" i="6" a="1"/>
  <c r="D8" i="6" s="1"/>
  <c r="H8" i="6" a="1"/>
  <c r="H8" i="6" s="1"/>
  <c r="L8" i="6" a="1"/>
  <c r="L8" i="6" s="1"/>
  <c r="E9" i="6" a="1"/>
  <c r="E9" i="6" s="1"/>
  <c r="I9" i="6" a="1"/>
  <c r="I9" i="6" s="1"/>
  <c r="M9" i="6" a="1"/>
  <c r="M9" i="6" s="1"/>
  <c r="B10" i="6" a="1"/>
  <c r="B10" i="6" s="1"/>
  <c r="J10" i="6" a="1"/>
  <c r="J10" i="6" s="1"/>
  <c r="N10" i="6" a="1"/>
  <c r="N10" i="6" s="1"/>
  <c r="R10" i="6" a="1"/>
  <c r="R10" i="6" s="1"/>
  <c r="V10" i="6" a="1"/>
  <c r="V10" i="6" s="1"/>
  <c r="C11" i="6" a="1"/>
  <c r="C11" i="6" s="1"/>
  <c r="G11" i="6" a="1"/>
  <c r="G11" i="6" s="1"/>
  <c r="K11" i="6" a="1"/>
  <c r="K11" i="6" s="1"/>
  <c r="O11" i="6" a="1"/>
  <c r="O11" i="6" s="1"/>
  <c r="S11" i="6" a="1"/>
  <c r="S11" i="6" s="1"/>
  <c r="W11" i="6" a="1"/>
  <c r="W11" i="6" s="1"/>
  <c r="D12" i="6" a="1"/>
  <c r="D12" i="6" s="1"/>
  <c r="H12" i="6" a="1"/>
  <c r="H12" i="6" s="1"/>
  <c r="L12" i="6" a="1"/>
  <c r="L12" i="6" s="1"/>
  <c r="P12" i="6" a="1"/>
  <c r="P12" i="6" s="1"/>
  <c r="T12" i="6" a="1"/>
  <c r="T12" i="6" s="1"/>
  <c r="X12" i="6" a="1"/>
  <c r="X12" i="6" s="1"/>
  <c r="E13" i="6" a="1"/>
  <c r="E13" i="6" s="1"/>
  <c r="I13" i="6" a="1"/>
  <c r="I13" i="6" s="1"/>
  <c r="M13" i="6" a="1"/>
  <c r="M13" i="6" s="1"/>
  <c r="Q13" i="6" a="1"/>
  <c r="Q13" i="6" s="1"/>
  <c r="U13" i="6" a="1"/>
  <c r="U13" i="6" s="1"/>
  <c r="W13" i="6" a="1"/>
  <c r="W13" i="6" s="1"/>
  <c r="B14" i="6" a="1"/>
  <c r="B14" i="6" s="1"/>
  <c r="D14" i="6" a="1"/>
  <c r="D14" i="6" s="1"/>
  <c r="F14" i="6" a="1"/>
  <c r="F14" i="6" s="1"/>
  <c r="H14" i="6" a="1"/>
  <c r="H14" i="6" s="1"/>
  <c r="J14" i="6" a="1"/>
  <c r="J14" i="6" s="1"/>
  <c r="L14" i="6" a="1"/>
  <c r="L14" i="6" s="1"/>
  <c r="N14" i="6" a="1"/>
  <c r="N14" i="6" s="1"/>
  <c r="P14" i="6" a="1"/>
  <c r="P14" i="6" s="1"/>
  <c r="R14" i="6" a="1"/>
  <c r="R14" i="6" s="1"/>
  <c r="T14" i="6" a="1"/>
  <c r="T14" i="6" s="1"/>
  <c r="V14" i="6" a="1"/>
  <c r="V14" i="6" s="1"/>
  <c r="X14" i="6" a="1"/>
  <c r="X14" i="6" s="1"/>
  <c r="C15" i="6" a="1"/>
  <c r="C15" i="6" s="1"/>
  <c r="E15" i="6" a="1"/>
  <c r="E15" i="6" s="1"/>
  <c r="G15" i="6" a="1"/>
  <c r="G15" i="6" s="1"/>
  <c r="I15" i="6" a="1"/>
  <c r="I15" i="6" s="1"/>
  <c r="K15" i="6" a="1"/>
  <c r="K15" i="6" s="1"/>
  <c r="M15" i="6" a="1"/>
  <c r="M15" i="6" s="1"/>
  <c r="O15" i="6" a="1"/>
  <c r="O15" i="6" s="1"/>
  <c r="Q15" i="6" a="1"/>
  <c r="Q15" i="6" s="1"/>
  <c r="S15" i="6" a="1"/>
  <c r="S15" i="6" s="1"/>
  <c r="U15" i="6" a="1"/>
  <c r="U15" i="6" s="1"/>
  <c r="W15" i="6" a="1"/>
  <c r="W15" i="6" s="1"/>
  <c r="B16" i="6" a="1"/>
  <c r="B16" i="6" s="1"/>
  <c r="D16" i="6" a="1"/>
  <c r="D16" i="6" s="1"/>
  <c r="F16" i="6" a="1"/>
  <c r="F16" i="6" s="1"/>
  <c r="H16" i="6" a="1"/>
  <c r="H16" i="6" s="1"/>
  <c r="J16" i="6" a="1"/>
  <c r="J16" i="6" s="1"/>
  <c r="L16" i="6" a="1"/>
  <c r="L16" i="6" s="1"/>
  <c r="N16" i="6" a="1"/>
  <c r="N16" i="6" s="1"/>
  <c r="P16" i="6" a="1"/>
  <c r="P16" i="6" s="1"/>
  <c r="R16" i="6" a="1"/>
  <c r="R16" i="6" s="1"/>
  <c r="T16" i="6" a="1"/>
  <c r="T16" i="6" s="1"/>
  <c r="V16" i="6" a="1"/>
  <c r="V16" i="6" s="1"/>
  <c r="X16" i="6" a="1"/>
  <c r="X16" i="6" s="1"/>
  <c r="C17" i="6" a="1"/>
  <c r="C17" i="6" s="1"/>
  <c r="E17" i="6" a="1"/>
  <c r="E17" i="6" s="1"/>
  <c r="G17" i="6" a="1"/>
  <c r="G17" i="6" s="1"/>
  <c r="I17" i="6" a="1"/>
  <c r="I17" i="6" s="1"/>
  <c r="K17" i="6" a="1"/>
  <c r="K17" i="6" s="1"/>
  <c r="H19" i="6" a="1"/>
  <c r="H19" i="6" s="1"/>
  <c r="J19" i="6" a="1"/>
  <c r="J19" i="6" s="1"/>
  <c r="L19" i="6" a="1"/>
  <c r="L19" i="6" s="1"/>
  <c r="N19" i="6" a="1"/>
  <c r="N19" i="6" s="1"/>
  <c r="P19" i="6" a="1"/>
  <c r="P19" i="6" s="1"/>
  <c r="R19" i="6" a="1"/>
  <c r="R19" i="6" s="1"/>
  <c r="T19" i="6" a="1"/>
  <c r="T19" i="6" s="1"/>
  <c r="V19" i="6" a="1"/>
  <c r="V19" i="6" s="1"/>
  <c r="X19" i="6" a="1"/>
  <c r="X19" i="6" s="1"/>
  <c r="C20" i="6" a="1"/>
  <c r="C20" i="6" s="1"/>
  <c r="E20" i="6" a="1"/>
  <c r="E20" i="6" s="1"/>
  <c r="G20" i="6" a="1"/>
  <c r="G20" i="6" s="1"/>
  <c r="I20" i="6" a="1"/>
  <c r="I20" i="6" s="1"/>
  <c r="K20" i="6" a="1"/>
  <c r="K20" i="6" s="1"/>
  <c r="M20" i="6" a="1"/>
  <c r="M20" i="6" s="1"/>
  <c r="O20" i="6" a="1"/>
  <c r="O20" i="6" s="1"/>
  <c r="Q20" i="6" a="1"/>
  <c r="Q20" i="6" s="1"/>
  <c r="S20" i="6" a="1"/>
  <c r="S20" i="6" s="1"/>
  <c r="U20" i="6" a="1"/>
  <c r="U20" i="6" s="1"/>
  <c r="W20" i="6" a="1"/>
  <c r="W20" i="6" s="1"/>
  <c r="B21" i="6" a="1"/>
  <c r="B21" i="6" s="1"/>
  <c r="D21" i="6" a="1"/>
  <c r="D21" i="6" s="1"/>
  <c r="F21" i="6" a="1"/>
  <c r="F21" i="6" s="1"/>
  <c r="H21" i="6" a="1"/>
  <c r="H21" i="6" s="1"/>
  <c r="J21" i="6" a="1"/>
  <c r="J21" i="6" s="1"/>
  <c r="L21" i="6" a="1"/>
  <c r="L21" i="6" s="1"/>
  <c r="N21" i="6" a="1"/>
  <c r="N21" i="6" s="1"/>
  <c r="P21" i="6" a="1"/>
  <c r="P21" i="6" s="1"/>
  <c r="R21" i="6" a="1"/>
  <c r="R21" i="6" s="1"/>
  <c r="T21" i="6" a="1"/>
  <c r="T21" i="6" s="1"/>
  <c r="V21" i="6" a="1"/>
  <c r="V21" i="6" s="1"/>
  <c r="X21" i="6" a="1"/>
  <c r="X21" i="6" s="1"/>
  <c r="C22" i="6" a="1"/>
  <c r="C22" i="6" s="1"/>
  <c r="E22" i="6" a="1"/>
  <c r="E22" i="6" s="1"/>
  <c r="G22" i="6" a="1"/>
  <c r="G22" i="6" s="1"/>
  <c r="I22" i="6" a="1"/>
  <c r="I22" i="6" s="1"/>
  <c r="K22" i="6" a="1"/>
  <c r="K22" i="6" s="1"/>
  <c r="M22" i="6" a="1"/>
  <c r="M22" i="6" s="1"/>
  <c r="O22" i="6" a="1"/>
  <c r="O22" i="6" s="1"/>
  <c r="Q22" i="6" a="1"/>
  <c r="Q22" i="6" s="1"/>
  <c r="S22" i="6" a="1"/>
  <c r="S22" i="6" s="1"/>
  <c r="U22" i="6" a="1"/>
  <c r="U22" i="6" s="1"/>
  <c r="W22" i="6" a="1"/>
  <c r="W22" i="6" s="1"/>
  <c r="B23" i="6" a="1"/>
  <c r="B23" i="6" s="1"/>
  <c r="D23" i="6" a="1"/>
  <c r="D23" i="6" s="1"/>
  <c r="I7" i="6" a="1"/>
  <c r="I7" i="6" s="1"/>
  <c r="B8" i="6" a="1"/>
  <c r="B8" i="6" s="1"/>
  <c r="J8" i="6" a="1"/>
  <c r="J8" i="6" s="1"/>
  <c r="C9" i="6" a="1"/>
  <c r="C9" i="6" s="1"/>
  <c r="K9" i="6" a="1"/>
  <c r="K9" i="6" s="1"/>
  <c r="D10" i="6" a="1"/>
  <c r="D10" i="6" s="1"/>
  <c r="L10" i="6" a="1"/>
  <c r="L10" i="6" s="1"/>
  <c r="T10" i="6" a="1"/>
  <c r="T10" i="6" s="1"/>
  <c r="E11" i="6" a="1"/>
  <c r="E11" i="6" s="1"/>
  <c r="M11" i="6" a="1"/>
  <c r="M11" i="6" s="1"/>
  <c r="U11" i="6" a="1"/>
  <c r="U11" i="6" s="1"/>
  <c r="F12" i="6" a="1"/>
  <c r="F12" i="6" s="1"/>
  <c r="N12" i="6" a="1"/>
  <c r="N12" i="6" s="1"/>
  <c r="V12" i="6" a="1"/>
  <c r="V12" i="6" s="1"/>
  <c r="G13" i="6" a="1"/>
  <c r="G13" i="6" s="1"/>
  <c r="O13" i="6" a="1"/>
  <c r="O13" i="6" s="1"/>
  <c r="V13" i="6" a="1"/>
  <c r="V13" i="6" s="1"/>
  <c r="C14" i="6" a="1"/>
  <c r="C14" i="6" s="1"/>
  <c r="G14" i="6" a="1"/>
  <c r="G14" i="6" s="1"/>
  <c r="K14" i="6" a="1"/>
  <c r="K14" i="6" s="1"/>
  <c r="O14" i="6" a="1"/>
  <c r="O14" i="6" s="1"/>
  <c r="S14" i="6" a="1"/>
  <c r="S14" i="6" s="1"/>
  <c r="W14" i="6" a="1"/>
  <c r="W14" i="6" s="1"/>
  <c r="D15" i="6" a="1"/>
  <c r="D15" i="6" s="1"/>
  <c r="H15" i="6" a="1"/>
  <c r="H15" i="6" s="1"/>
  <c r="L15" i="6" a="1"/>
  <c r="L15" i="6" s="1"/>
  <c r="P15" i="6" a="1"/>
  <c r="P15" i="6" s="1"/>
  <c r="T15" i="6" a="1"/>
  <c r="T15" i="6" s="1"/>
  <c r="X15" i="6" a="1"/>
  <c r="X15" i="6" s="1"/>
  <c r="E16" i="6" a="1"/>
  <c r="E16" i="6" s="1"/>
  <c r="I16" i="6" a="1"/>
  <c r="I16" i="6" s="1"/>
  <c r="M16" i="6" a="1"/>
  <c r="M16" i="6" s="1"/>
  <c r="Q16" i="6" a="1"/>
  <c r="Q16" i="6" s="1"/>
  <c r="U16" i="6" a="1"/>
  <c r="U16" i="6" s="1"/>
  <c r="B17" i="6" a="1"/>
  <c r="B17" i="6" s="1"/>
  <c r="F17" i="6" a="1"/>
  <c r="F17" i="6" s="1"/>
  <c r="J17" i="6" a="1"/>
  <c r="J17" i="6" s="1"/>
  <c r="M17" i="6" a="1"/>
  <c r="M17" i="6" s="1"/>
  <c r="O17" i="6" a="1"/>
  <c r="O17" i="6" s="1"/>
  <c r="Q17" i="6" a="1"/>
  <c r="Q17" i="6" s="1"/>
  <c r="S17" i="6" a="1"/>
  <c r="S17" i="6" s="1"/>
  <c r="U17" i="6" a="1"/>
  <c r="U17" i="6" s="1"/>
  <c r="W17" i="6" a="1"/>
  <c r="W17" i="6" s="1"/>
  <c r="B18" i="6" a="1"/>
  <c r="B18" i="6" s="1"/>
  <c r="D18" i="6" a="1"/>
  <c r="D18" i="6" s="1"/>
  <c r="F18" i="6" a="1"/>
  <c r="F18" i="6" s="1"/>
  <c r="H18" i="6" a="1"/>
  <c r="H18" i="6" s="1"/>
  <c r="J18" i="6" a="1"/>
  <c r="J18" i="6" s="1"/>
  <c r="L18" i="6" a="1"/>
  <c r="L18" i="6" s="1"/>
  <c r="N18" i="6" a="1"/>
  <c r="N18" i="6" s="1"/>
  <c r="P18" i="6" a="1"/>
  <c r="P18" i="6" s="1"/>
  <c r="R18" i="6" a="1"/>
  <c r="R18" i="6" s="1"/>
  <c r="T18" i="6" a="1"/>
  <c r="T18" i="6" s="1"/>
  <c r="V18" i="6" a="1"/>
  <c r="V18" i="6" s="1"/>
  <c r="X18" i="6" a="1"/>
  <c r="X18" i="6" s="1"/>
  <c r="C19" i="6" a="1"/>
  <c r="C19" i="6" s="1"/>
  <c r="E19" i="6" a="1"/>
  <c r="E19" i="6" s="1"/>
  <c r="G19" i="6" a="1"/>
  <c r="G19" i="6" s="1"/>
  <c r="K19" i="6" a="1"/>
  <c r="K19" i="6" s="1"/>
  <c r="O19" i="6" a="1"/>
  <c r="O19" i="6" s="1"/>
  <c r="S19" i="6" a="1"/>
  <c r="S19" i="6" s="1"/>
  <c r="W19" i="6" a="1"/>
  <c r="W19" i="6" s="1"/>
  <c r="D20" i="6" a="1"/>
  <c r="D20" i="6" s="1"/>
  <c r="H20" i="6" a="1"/>
  <c r="H20" i="6" s="1"/>
  <c r="L20" i="6" a="1"/>
  <c r="L20" i="6" s="1"/>
  <c r="P20" i="6" a="1"/>
  <c r="P20" i="6" s="1"/>
  <c r="T20" i="6" a="1"/>
  <c r="T20" i="6" s="1"/>
  <c r="X20" i="6" a="1"/>
  <c r="X20" i="6" s="1"/>
  <c r="E21" i="6" a="1"/>
  <c r="E21" i="6" s="1"/>
  <c r="I21" i="6" a="1"/>
  <c r="I21" i="6" s="1"/>
  <c r="M21" i="6" a="1"/>
  <c r="M21" i="6" s="1"/>
  <c r="Q21" i="6" a="1"/>
  <c r="Q21" i="6" s="1"/>
  <c r="U21" i="6" a="1"/>
  <c r="U21" i="6" s="1"/>
  <c r="B22" i="6" a="1"/>
  <c r="B22" i="6" s="1"/>
  <c r="F22" i="6" a="1"/>
  <c r="F22" i="6" s="1"/>
  <c r="J22" i="6" a="1"/>
  <c r="J22" i="6" s="1"/>
  <c r="N22" i="6" a="1"/>
  <c r="N22" i="6" s="1"/>
  <c r="R22" i="6" a="1"/>
  <c r="R22" i="6" s="1"/>
  <c r="V22" i="6" a="1"/>
  <c r="V22" i="6" s="1"/>
  <c r="C23" i="6" a="1"/>
  <c r="C23" i="6" s="1"/>
  <c r="F23" i="6" a="1"/>
  <c r="F23" i="6" s="1"/>
  <c r="H23" i="6" a="1"/>
  <c r="H23" i="6" s="1"/>
  <c r="J23" i="6" a="1"/>
  <c r="J23" i="6" s="1"/>
  <c r="L23" i="6" a="1"/>
  <c r="L23" i="6" s="1"/>
  <c r="N23" i="6" a="1"/>
  <c r="N23" i="6" s="1"/>
  <c r="P23" i="6" a="1"/>
  <c r="P23" i="6" s="1"/>
  <c r="R23" i="6" a="1"/>
  <c r="R23" i="6" s="1"/>
  <c r="T23" i="6" a="1"/>
  <c r="T23" i="6" s="1"/>
  <c r="V23" i="6" a="1"/>
  <c r="V23" i="6" s="1"/>
  <c r="X23" i="6" a="1"/>
  <c r="X23" i="6" s="1"/>
  <c r="C24" i="6" a="1"/>
  <c r="C24" i="6" s="1"/>
  <c r="E24" i="6" a="1"/>
  <c r="E24" i="6" s="1"/>
  <c r="G24" i="6" a="1"/>
  <c r="G24" i="6" s="1"/>
  <c r="I24" i="6" a="1"/>
  <c r="I24" i="6" s="1"/>
  <c r="K24" i="6" a="1"/>
  <c r="K24" i="6" s="1"/>
  <c r="M24" i="6" a="1"/>
  <c r="M24" i="6" s="1"/>
  <c r="O24" i="6" a="1"/>
  <c r="O24" i="6" s="1"/>
  <c r="Q24" i="6" a="1"/>
  <c r="Q24" i="6" s="1"/>
  <c r="S24" i="6" a="1"/>
  <c r="S24" i="6" s="1"/>
  <c r="U24" i="6" a="1"/>
  <c r="U24" i="6" s="1"/>
  <c r="W24" i="6" a="1"/>
  <c r="W24" i="6" s="1"/>
  <c r="B25" i="6" a="1"/>
  <c r="B25" i="6" s="1"/>
  <c r="D25" i="6" a="1"/>
  <c r="D25" i="6" s="1"/>
  <c r="F25" i="6" a="1"/>
  <c r="F25" i="6" s="1"/>
  <c r="H25" i="6" a="1"/>
  <c r="H25" i="6" s="1"/>
  <c r="J25" i="6" a="1"/>
  <c r="J25" i="6" s="1"/>
  <c r="L25" i="6" a="1"/>
  <c r="L25" i="6" s="1"/>
  <c r="N25" i="6" a="1"/>
  <c r="N25" i="6" s="1"/>
  <c r="P25" i="6" a="1"/>
  <c r="P25" i="6" s="1"/>
  <c r="R25" i="6" a="1"/>
  <c r="R25" i="6" s="1"/>
  <c r="T25" i="6" a="1"/>
  <c r="T25" i="6" s="1"/>
  <c r="V25" i="6" a="1"/>
  <c r="V25" i="6" s="1"/>
  <c r="X25" i="6" a="1"/>
  <c r="X25" i="6" s="1"/>
  <c r="C26" i="6" a="1"/>
  <c r="C26" i="6" s="1"/>
  <c r="E26" i="6" a="1"/>
  <c r="E26" i="6" s="1"/>
  <c r="G26" i="6" a="1"/>
  <c r="G26" i="6" s="1"/>
  <c r="I26" i="6" a="1"/>
  <c r="I26" i="6" s="1"/>
  <c r="K26" i="6" a="1"/>
  <c r="K26" i="6" s="1"/>
  <c r="M26" i="6" a="1"/>
  <c r="M26" i="6" s="1"/>
  <c r="O26" i="6" a="1"/>
  <c r="O26" i="6" s="1"/>
  <c r="Q26" i="6" a="1"/>
  <c r="Q26" i="6" s="1"/>
  <c r="S26" i="6" a="1"/>
  <c r="S26" i="6" s="1"/>
  <c r="U26" i="6" a="1"/>
  <c r="U26" i="6" s="1"/>
  <c r="W26" i="6" a="1"/>
  <c r="W26" i="6" s="1"/>
  <c r="B27" i="6" a="1"/>
  <c r="B27" i="6" s="1"/>
  <c r="D27" i="6" a="1"/>
  <c r="D27" i="6" s="1"/>
  <c r="F27" i="6" a="1"/>
  <c r="F27" i="6" s="1"/>
  <c r="H27" i="6" a="1"/>
  <c r="H27" i="6" s="1"/>
  <c r="J27" i="6" a="1"/>
  <c r="J27" i="6" s="1"/>
  <c r="L27" i="6" a="1"/>
  <c r="L27" i="6" s="1"/>
  <c r="N27" i="6" a="1"/>
  <c r="N27" i="6" s="1"/>
  <c r="P27" i="6" a="1"/>
  <c r="P27" i="6" s="1"/>
  <c r="R27" i="6" a="1"/>
  <c r="R27" i="6" s="1"/>
  <c r="T27" i="6" a="1"/>
  <c r="T27" i="6" s="1"/>
  <c r="V27" i="6" a="1"/>
  <c r="V27" i="6" s="1"/>
  <c r="X27" i="6" a="1"/>
  <c r="X27" i="6" s="1"/>
  <c r="C28" i="6" a="1"/>
  <c r="C28" i="6" s="1"/>
  <c r="E28" i="6" a="1"/>
  <c r="E28" i="6" s="1"/>
  <c r="G28" i="6" a="1"/>
  <c r="G28" i="6" s="1"/>
  <c r="I28" i="6" a="1"/>
  <c r="I28" i="6" s="1"/>
  <c r="K28" i="6" a="1"/>
  <c r="K28" i="6" s="1"/>
  <c r="M28" i="6" a="1"/>
  <c r="M28" i="6" s="1"/>
  <c r="O28" i="6" a="1"/>
  <c r="O28" i="6" s="1"/>
  <c r="Q28" i="6" a="1"/>
  <c r="Q28" i="6" s="1"/>
  <c r="S28" i="6" a="1"/>
  <c r="S28" i="6" s="1"/>
  <c r="U28" i="6" a="1"/>
  <c r="U28" i="6" s="1"/>
  <c r="W28" i="6" a="1"/>
  <c r="W28" i="6" s="1"/>
  <c r="B29" i="6" a="1"/>
  <c r="B29" i="6" s="1"/>
  <c r="D29" i="6" a="1"/>
  <c r="D29" i="6" s="1"/>
  <c r="F29" i="6" a="1"/>
  <c r="F29" i="6" s="1"/>
  <c r="H29" i="6" a="1"/>
  <c r="H29" i="6" s="1"/>
  <c r="J29" i="6" a="1"/>
  <c r="J29" i="6" s="1"/>
  <c r="L29" i="6" a="1"/>
  <c r="L29" i="6" s="1"/>
  <c r="N29" i="6" a="1"/>
  <c r="N29" i="6" s="1"/>
  <c r="P29" i="6" a="1"/>
  <c r="P29" i="6" s="1"/>
  <c r="R29" i="6" a="1"/>
  <c r="R29" i="6" s="1"/>
  <c r="T29" i="6" a="1"/>
  <c r="T29" i="6" s="1"/>
  <c r="V29" i="6" a="1"/>
  <c r="V29" i="6" s="1"/>
  <c r="X29" i="6" a="1"/>
  <c r="X29" i="6" s="1"/>
  <c r="C30" i="6" a="1"/>
  <c r="C30" i="6" s="1"/>
  <c r="E30" i="6" a="1"/>
  <c r="E30" i="6" s="1"/>
  <c r="G30" i="6" a="1"/>
  <c r="G30" i="6" s="1"/>
  <c r="I30" i="6" a="1"/>
  <c r="I30" i="6" s="1"/>
  <c r="K30" i="6" a="1"/>
  <c r="K30" i="6" s="1"/>
  <c r="M30" i="6" a="1"/>
  <c r="M30" i="6" s="1"/>
  <c r="O30" i="6" a="1"/>
  <c r="O30" i="6" s="1"/>
  <c r="Q30" i="6" a="1"/>
  <c r="Q30" i="6" s="1"/>
  <c r="S30" i="6" a="1"/>
  <c r="S30" i="6" s="1"/>
  <c r="U30" i="6" a="1"/>
  <c r="U30" i="6" s="1"/>
  <c r="W30" i="6" a="1"/>
  <c r="W30" i="6" s="1"/>
  <c r="B31" i="6" a="1"/>
  <c r="B31" i="6" s="1"/>
  <c r="D31" i="6" a="1"/>
  <c r="D31" i="6" s="1"/>
  <c r="F31" i="6" a="1"/>
  <c r="F31" i="6" s="1"/>
  <c r="H31" i="6" a="1"/>
  <c r="H31" i="6" s="1"/>
  <c r="J31" i="6" a="1"/>
  <c r="J31" i="6" s="1"/>
  <c r="L31" i="6" a="1"/>
  <c r="L31" i="6" s="1"/>
  <c r="N31" i="6" a="1"/>
  <c r="N31" i="6" s="1"/>
  <c r="P31" i="6" a="1"/>
  <c r="P31" i="6" s="1"/>
  <c r="R31" i="6" a="1"/>
  <c r="R31" i="6" s="1"/>
  <c r="T31" i="6" a="1"/>
  <c r="T31" i="6" s="1"/>
  <c r="V31" i="6" a="1"/>
  <c r="V31" i="6" s="1"/>
  <c r="X31" i="6" a="1"/>
  <c r="X31" i="6" s="1"/>
  <c r="C32" i="6" a="1"/>
  <c r="C32" i="6" s="1"/>
  <c r="E32" i="6" a="1"/>
  <c r="E32" i="6" s="1"/>
  <c r="G32" i="6" a="1"/>
  <c r="G32" i="6" s="1"/>
  <c r="I32" i="6" a="1"/>
  <c r="I32" i="6" s="1"/>
  <c r="K32" i="6" a="1"/>
  <c r="K32" i="6" s="1"/>
  <c r="M32" i="6" a="1"/>
  <c r="M32" i="6" s="1"/>
  <c r="O32" i="6" a="1"/>
  <c r="O32" i="6" s="1"/>
  <c r="Q32" i="6" a="1"/>
  <c r="Q32" i="6" s="1"/>
  <c r="S32" i="6" a="1"/>
  <c r="S32" i="6" s="1"/>
  <c r="U32" i="6" a="1"/>
  <c r="U32" i="6" s="1"/>
  <c r="W32" i="6" a="1"/>
  <c r="W32" i="6" s="1"/>
  <c r="B33" i="6" a="1"/>
  <c r="B33" i="6" s="1"/>
  <c r="D33" i="6" a="1"/>
  <c r="D33" i="6" s="1"/>
  <c r="F33" i="6" a="1"/>
  <c r="F33" i="6" s="1"/>
  <c r="H33" i="6" a="1"/>
  <c r="H33" i="6" s="1"/>
  <c r="J33" i="6" a="1"/>
  <c r="J33" i="6" s="1"/>
  <c r="L33" i="6" a="1"/>
  <c r="L33" i="6" s="1"/>
  <c r="N33" i="6" a="1"/>
  <c r="N33" i="6" s="1"/>
  <c r="P33" i="6" a="1"/>
  <c r="P33" i="6" s="1"/>
  <c r="R33" i="6" a="1"/>
  <c r="R33" i="6" s="1"/>
  <c r="T33" i="6" a="1"/>
  <c r="T33" i="6" s="1"/>
  <c r="V33" i="6" a="1"/>
  <c r="V33" i="6" s="1"/>
  <c r="X33" i="6" a="1"/>
  <c r="X33" i="6" s="1"/>
  <c r="C34" i="6" a="1"/>
  <c r="C34" i="6" s="1"/>
  <c r="E34" i="6" a="1"/>
  <c r="E34" i="6" s="1"/>
  <c r="G34" i="6" a="1"/>
  <c r="G34" i="6" s="1"/>
  <c r="I34" i="6" a="1"/>
  <c r="I34" i="6" s="1"/>
  <c r="K34" i="6" a="1"/>
  <c r="K34" i="6" s="1"/>
  <c r="M34" i="6" a="1"/>
  <c r="M34" i="6" s="1"/>
  <c r="O34" i="6" a="1"/>
  <c r="O34" i="6" s="1"/>
  <c r="Q34" i="6" a="1"/>
  <c r="Q34" i="6" s="1"/>
  <c r="S34" i="6" a="1"/>
  <c r="S34" i="6" s="1"/>
  <c r="U34" i="6" a="1"/>
  <c r="U34" i="6" s="1"/>
  <c r="W34" i="6" a="1"/>
  <c r="W34" i="6" s="1"/>
  <c r="B35" i="6" a="1"/>
  <c r="B35" i="6" s="1"/>
  <c r="D35" i="6" a="1"/>
  <c r="D35" i="6" s="1"/>
  <c r="F35" i="6" a="1"/>
  <c r="F35" i="6" s="1"/>
  <c r="H35" i="6" a="1"/>
  <c r="H35" i="6" s="1"/>
  <c r="J35" i="6" a="1"/>
  <c r="J35" i="6" s="1"/>
  <c r="L35" i="6" a="1"/>
  <c r="L35" i="6" s="1"/>
  <c r="N35" i="6" a="1"/>
  <c r="N35" i="6" s="1"/>
  <c r="P35" i="6" a="1"/>
  <c r="P35" i="6" s="1"/>
  <c r="R35" i="6" a="1"/>
  <c r="R35" i="6" s="1"/>
  <c r="T35" i="6" a="1"/>
  <c r="T35" i="6" s="1"/>
  <c r="V35" i="6" a="1"/>
  <c r="V35" i="6" s="1"/>
  <c r="X35" i="6" a="1"/>
  <c r="X35" i="6" s="1"/>
  <c r="C36" i="6" a="1"/>
  <c r="C36" i="6" s="1"/>
  <c r="E36" i="6" a="1"/>
  <c r="E36" i="6" s="1"/>
  <c r="G36" i="6" a="1"/>
  <c r="G36" i="6" s="1"/>
  <c r="I36" i="6" a="1"/>
  <c r="I36" i="6" s="1"/>
  <c r="K36" i="6" a="1"/>
  <c r="K36" i="6" s="1"/>
  <c r="M36" i="6" a="1"/>
  <c r="M36" i="6" s="1"/>
  <c r="O36" i="6" a="1"/>
  <c r="O36" i="6" s="1"/>
  <c r="Q36" i="6" a="1"/>
  <c r="Q36" i="6" s="1"/>
  <c r="S36" i="6" a="1"/>
  <c r="S36" i="6" s="1"/>
  <c r="U36" i="6" a="1"/>
  <c r="U36" i="6" s="1"/>
  <c r="W36" i="6" a="1"/>
  <c r="W36" i="6" s="1"/>
  <c r="B37" i="6" a="1"/>
  <c r="B37" i="6" s="1"/>
  <c r="D37" i="6" a="1"/>
  <c r="D37" i="6" s="1"/>
  <c r="F37" i="6" a="1"/>
  <c r="F37" i="6" s="1"/>
  <c r="H37" i="6" a="1"/>
  <c r="H37" i="6" s="1"/>
  <c r="J37" i="6" a="1"/>
  <c r="J37" i="6" s="1"/>
  <c r="L37" i="6" a="1"/>
  <c r="L37" i="6" s="1"/>
  <c r="N37" i="6" a="1"/>
  <c r="N37" i="6" s="1"/>
  <c r="P37" i="6" a="1"/>
  <c r="P37" i="6" s="1"/>
  <c r="R37" i="6" a="1"/>
  <c r="R37" i="6" s="1"/>
  <c r="T37" i="6" a="1"/>
  <c r="T37" i="6" s="1"/>
  <c r="V37" i="6" a="1"/>
  <c r="V37" i="6" s="1"/>
  <c r="X37" i="6" a="1"/>
  <c r="X37" i="6" s="1"/>
  <c r="C38" i="6" a="1"/>
  <c r="C38" i="6" s="1"/>
  <c r="E38" i="6" a="1"/>
  <c r="E38" i="6" s="1"/>
  <c r="G38" i="6" a="1"/>
  <c r="G38" i="6" s="1"/>
  <c r="I38" i="6" a="1"/>
  <c r="I38" i="6" s="1"/>
  <c r="K38" i="6" a="1"/>
  <c r="K38" i="6" s="1"/>
  <c r="M38" i="6" a="1"/>
  <c r="M38" i="6" s="1"/>
  <c r="O38" i="6" a="1"/>
  <c r="O38" i="6" s="1"/>
  <c r="Q38" i="6" a="1"/>
  <c r="Q38" i="6" s="1"/>
  <c r="S38" i="6" a="1"/>
  <c r="S38" i="6" s="1"/>
  <c r="U38" i="6" a="1"/>
  <c r="U38" i="6" s="1"/>
  <c r="W38" i="6" a="1"/>
  <c r="W38" i="6" s="1"/>
  <c r="B39" i="6" a="1"/>
  <c r="B39" i="6" s="1"/>
  <c r="D39" i="6" a="1"/>
  <c r="D39" i="6" s="1"/>
  <c r="F39" i="6" a="1"/>
  <c r="F39" i="6" s="1"/>
  <c r="H39" i="6" a="1"/>
  <c r="H39" i="6" s="1"/>
  <c r="J39" i="6" a="1"/>
  <c r="J39" i="6" s="1"/>
  <c r="L39" i="6" a="1"/>
  <c r="L39" i="6" s="1"/>
  <c r="N39" i="6" a="1"/>
  <c r="N39" i="6" s="1"/>
  <c r="P39" i="6" a="1"/>
  <c r="P39" i="6" s="1"/>
  <c r="R39" i="6" a="1"/>
  <c r="R39" i="6" s="1"/>
  <c r="T39" i="6" a="1"/>
  <c r="T39" i="6" s="1"/>
  <c r="V39" i="6" a="1"/>
  <c r="V39" i="6" s="1"/>
  <c r="X39" i="6" a="1"/>
  <c r="X39" i="6" s="1"/>
  <c r="C40" i="6" a="1"/>
  <c r="C40" i="6" s="1"/>
  <c r="E40" i="6" a="1"/>
  <c r="E40" i="6" s="1"/>
  <c r="G40" i="6" a="1"/>
  <c r="G40" i="6" s="1"/>
  <c r="I40" i="6" a="1"/>
  <c r="I40" i="6" s="1"/>
  <c r="K40" i="6" a="1"/>
  <c r="K40" i="6" s="1"/>
  <c r="M40" i="6" a="1"/>
  <c r="M40" i="6" s="1"/>
  <c r="O40" i="6" a="1"/>
  <c r="O40" i="6" s="1"/>
  <c r="Q40" i="6" a="1"/>
  <c r="Q40" i="6" s="1"/>
  <c r="S40" i="6" a="1"/>
  <c r="S40" i="6" s="1"/>
  <c r="U40" i="6" a="1"/>
  <c r="U40" i="6" s="1"/>
  <c r="W40" i="6" a="1"/>
  <c r="W40" i="6" s="1"/>
  <c r="B41" i="6" a="1"/>
  <c r="B41" i="6" s="1"/>
  <c r="D41" i="6" a="1"/>
  <c r="D41" i="6" s="1"/>
  <c r="F41" i="6" a="1"/>
  <c r="F41" i="6" s="1"/>
  <c r="H41" i="6" a="1"/>
  <c r="H41" i="6" s="1"/>
  <c r="J41" i="6" a="1"/>
  <c r="J41" i="6" s="1"/>
  <c r="L41" i="6" a="1"/>
  <c r="L41" i="6" s="1"/>
  <c r="N41" i="6" a="1"/>
  <c r="N41" i="6" s="1"/>
  <c r="P41" i="6" a="1"/>
  <c r="P41" i="6" s="1"/>
  <c r="R41" i="6" a="1"/>
  <c r="R41" i="6" s="1"/>
  <c r="T41" i="6" a="1"/>
  <c r="T41" i="6" s="1"/>
  <c r="V41" i="6" a="1"/>
  <c r="V41" i="6" s="1"/>
  <c r="X41" i="6" a="1"/>
  <c r="X41" i="6" s="1"/>
  <c r="C42" i="6" a="1"/>
  <c r="C42" i="6" s="1"/>
  <c r="E42" i="6" a="1"/>
  <c r="E42" i="6" s="1"/>
  <c r="G42" i="6" a="1"/>
  <c r="G42" i="6" s="1"/>
  <c r="I42" i="6" a="1"/>
  <c r="I42" i="6" s="1"/>
  <c r="K42" i="6" a="1"/>
  <c r="K42" i="6" s="1"/>
  <c r="M42" i="6" a="1"/>
  <c r="M42" i="6" s="1"/>
  <c r="O42" i="6" a="1"/>
  <c r="O42" i="6" s="1"/>
  <c r="Q42" i="6" a="1"/>
  <c r="Q42" i="6" s="1"/>
  <c r="S42" i="6" a="1"/>
  <c r="S42" i="6" s="1"/>
  <c r="U42" i="6" a="1"/>
  <c r="U42" i="6" s="1"/>
  <c r="W42" i="6" a="1"/>
  <c r="W42" i="6" s="1"/>
  <c r="B43" i="6" a="1"/>
  <c r="B43" i="6" s="1"/>
  <c r="D43" i="6" a="1"/>
  <c r="D43" i="6" s="1"/>
  <c r="F43" i="6" a="1"/>
  <c r="F43" i="6" s="1"/>
  <c r="H43" i="6" a="1"/>
  <c r="H43" i="6" s="1"/>
  <c r="J43" i="6" a="1"/>
  <c r="J43" i="6" s="1"/>
  <c r="L43" i="6" a="1"/>
  <c r="L43" i="6" s="1"/>
  <c r="N43" i="6" a="1"/>
  <c r="N43" i="6" s="1"/>
  <c r="P43" i="6" a="1"/>
  <c r="P43" i="6" s="1"/>
  <c r="R43" i="6" a="1"/>
  <c r="R43" i="6" s="1"/>
  <c r="T43" i="6" a="1"/>
  <c r="T43" i="6" s="1"/>
  <c r="V43" i="6" a="1"/>
  <c r="V43" i="6" s="1"/>
  <c r="X43" i="6" a="1"/>
  <c r="X43" i="6" s="1"/>
  <c r="C44" i="6" a="1"/>
  <c r="C44" i="6" s="1"/>
  <c r="E44" i="6" a="1"/>
  <c r="E44" i="6" s="1"/>
  <c r="G44" i="6" a="1"/>
  <c r="G44" i="6" s="1"/>
  <c r="I44" i="6" a="1"/>
  <c r="I44" i="6" s="1"/>
  <c r="K44" i="6" a="1"/>
  <c r="K44" i="6" s="1"/>
  <c r="M44" i="6" a="1"/>
  <c r="M44" i="6" s="1"/>
  <c r="O44" i="6" a="1"/>
  <c r="O44" i="6" s="1"/>
  <c r="Q44" i="6" a="1"/>
  <c r="Q44" i="6" s="1"/>
  <c r="S44" i="6" a="1"/>
  <c r="S44" i="6" s="1"/>
  <c r="U44" i="6" a="1"/>
  <c r="U44" i="6" s="1"/>
  <c r="W44" i="6" a="1"/>
  <c r="W44" i="6" s="1"/>
  <c r="B45" i="6" a="1"/>
  <c r="B45" i="6" s="1"/>
  <c r="D45" i="6" a="1"/>
  <c r="D45" i="6" s="1"/>
  <c r="F45" i="6" a="1"/>
  <c r="F45" i="6" s="1"/>
  <c r="H45" i="6" a="1"/>
  <c r="H45" i="6" s="1"/>
  <c r="J45" i="6" a="1"/>
  <c r="J45" i="6" s="1"/>
  <c r="M7" i="6" a="1"/>
  <c r="M7" i="6" s="1"/>
  <c r="F8" i="6" a="1"/>
  <c r="F8" i="6" s="1"/>
  <c r="H10" i="6" a="1"/>
  <c r="H10" i="6" s="1"/>
  <c r="X10" i="6" a="1"/>
  <c r="X10" i="6" s="1"/>
  <c r="Q11" i="6" a="1"/>
  <c r="Q11" i="6" s="1"/>
  <c r="J12" i="6" a="1"/>
  <c r="J12" i="6" s="1"/>
  <c r="C13" i="6" a="1"/>
  <c r="C13" i="6" s="1"/>
  <c r="S13" i="6" a="1"/>
  <c r="S13" i="6" s="1"/>
  <c r="E14" i="6" a="1"/>
  <c r="E14" i="6" s="1"/>
  <c r="M14" i="6" a="1"/>
  <c r="M14" i="6" s="1"/>
  <c r="U14" i="6" a="1"/>
  <c r="U14" i="6" s="1"/>
  <c r="F15" i="6" a="1"/>
  <c r="F15" i="6" s="1"/>
  <c r="N15" i="6" a="1"/>
  <c r="N15" i="6" s="1"/>
  <c r="V15" i="6" a="1"/>
  <c r="V15" i="6" s="1"/>
  <c r="G16" i="6" a="1"/>
  <c r="G16" i="6" s="1"/>
  <c r="O16" i="6" a="1"/>
  <c r="O16" i="6" s="1"/>
  <c r="W16" i="6" a="1"/>
  <c r="W16" i="6" s="1"/>
  <c r="H17" i="6" a="1"/>
  <c r="H17" i="6" s="1"/>
  <c r="N17" i="6" a="1"/>
  <c r="N17" i="6" s="1"/>
  <c r="R17" i="6" a="1"/>
  <c r="R17" i="6" s="1"/>
  <c r="V17" i="6" a="1"/>
  <c r="V17" i="6" s="1"/>
  <c r="C18" i="6" a="1"/>
  <c r="C18" i="6" s="1"/>
  <c r="G18" i="6" a="1"/>
  <c r="G18" i="6" s="1"/>
  <c r="K18" i="6" a="1"/>
  <c r="K18" i="6" s="1"/>
  <c r="O18" i="6" a="1"/>
  <c r="O18" i="6" s="1"/>
  <c r="S18" i="6" a="1"/>
  <c r="S18" i="6" s="1"/>
  <c r="W18" i="6" a="1"/>
  <c r="W18" i="6" s="1"/>
  <c r="D19" i="6" a="1"/>
  <c r="D19" i="6" s="1"/>
  <c r="I19" i="6" a="1"/>
  <c r="I19" i="6" s="1"/>
  <c r="Q19" i="6" a="1"/>
  <c r="Q19" i="6" s="1"/>
  <c r="B20" i="6" a="1"/>
  <c r="B20" i="6" s="1"/>
  <c r="J20" i="6" a="1"/>
  <c r="J20" i="6" s="1"/>
  <c r="R20" i="6" a="1"/>
  <c r="R20" i="6" s="1"/>
  <c r="C21" i="6" a="1"/>
  <c r="C21" i="6" s="1"/>
  <c r="K21" i="6" a="1"/>
  <c r="K21" i="6" s="1"/>
  <c r="S21" i="6" a="1"/>
  <c r="S21" i="6" s="1"/>
  <c r="D22" i="6" a="1"/>
  <c r="D22" i="6" s="1"/>
  <c r="L22" i="6" a="1"/>
  <c r="L22" i="6" s="1"/>
  <c r="T22" i="6" a="1"/>
  <c r="T22" i="6" s="1"/>
  <c r="E23" i="6" a="1"/>
  <c r="E23" i="6" s="1"/>
  <c r="I23" i="6" a="1"/>
  <c r="I23" i="6" s="1"/>
  <c r="M23" i="6" a="1"/>
  <c r="M23" i="6" s="1"/>
  <c r="Q23" i="6" a="1"/>
  <c r="Q23" i="6" s="1"/>
  <c r="U23" i="6" a="1"/>
  <c r="U23" i="6" s="1"/>
  <c r="B24" i="6" a="1"/>
  <c r="B24" i="6" s="1"/>
  <c r="F24" i="6" a="1"/>
  <c r="F24" i="6" s="1"/>
  <c r="J24" i="6" a="1"/>
  <c r="J24" i="6" s="1"/>
  <c r="N24" i="6" a="1"/>
  <c r="N24" i="6" s="1"/>
  <c r="R24" i="6" a="1"/>
  <c r="R24" i="6" s="1"/>
  <c r="V24" i="6" a="1"/>
  <c r="V24" i="6" s="1"/>
  <c r="C25" i="6" a="1"/>
  <c r="C25" i="6" s="1"/>
  <c r="G25" i="6" a="1"/>
  <c r="G25" i="6" s="1"/>
  <c r="K25" i="6" a="1"/>
  <c r="K25" i="6" s="1"/>
  <c r="O25" i="6" a="1"/>
  <c r="O25" i="6" s="1"/>
  <c r="S25" i="6" a="1"/>
  <c r="S25" i="6" s="1"/>
  <c r="W25" i="6" a="1"/>
  <c r="W25" i="6" s="1"/>
  <c r="D26" i="6" a="1"/>
  <c r="D26" i="6" s="1"/>
  <c r="H26" i="6" a="1"/>
  <c r="H26" i="6" s="1"/>
  <c r="L26" i="6" a="1"/>
  <c r="L26" i="6" s="1"/>
  <c r="P26" i="6" a="1"/>
  <c r="P26" i="6" s="1"/>
  <c r="T26" i="6" a="1"/>
  <c r="T26" i="6" s="1"/>
  <c r="X26" i="6" a="1"/>
  <c r="X26" i="6" s="1"/>
  <c r="E27" i="6" a="1"/>
  <c r="E27" i="6" s="1"/>
  <c r="I27" i="6" a="1"/>
  <c r="I27" i="6" s="1"/>
  <c r="M27" i="6" a="1"/>
  <c r="M27" i="6" s="1"/>
  <c r="Q27" i="6" a="1"/>
  <c r="Q27" i="6" s="1"/>
  <c r="U27" i="6" a="1"/>
  <c r="U27" i="6" s="1"/>
  <c r="B28" i="6" a="1"/>
  <c r="B28" i="6" s="1"/>
  <c r="F28" i="6" a="1"/>
  <c r="F28" i="6" s="1"/>
  <c r="J28" i="6" a="1"/>
  <c r="J28" i="6" s="1"/>
  <c r="N28" i="6" a="1"/>
  <c r="N28" i="6" s="1"/>
  <c r="R28" i="6" a="1"/>
  <c r="R28" i="6" s="1"/>
  <c r="V28" i="6" a="1"/>
  <c r="V28" i="6" s="1"/>
  <c r="C29" i="6" a="1"/>
  <c r="C29" i="6" s="1"/>
  <c r="G29" i="6" a="1"/>
  <c r="G29" i="6" s="1"/>
  <c r="K29" i="6" a="1"/>
  <c r="K29" i="6" s="1"/>
  <c r="O29" i="6" a="1"/>
  <c r="O29" i="6" s="1"/>
  <c r="S29" i="6" a="1"/>
  <c r="S29" i="6" s="1"/>
  <c r="W29" i="6" a="1"/>
  <c r="W29" i="6" s="1"/>
  <c r="D30" i="6" a="1"/>
  <c r="D30" i="6" s="1"/>
  <c r="H30" i="6" a="1"/>
  <c r="H30" i="6" s="1"/>
  <c r="L30" i="6" a="1"/>
  <c r="L30" i="6" s="1"/>
  <c r="P30" i="6" a="1"/>
  <c r="P30" i="6" s="1"/>
  <c r="T30" i="6" a="1"/>
  <c r="T30" i="6" s="1"/>
  <c r="X30" i="6" a="1"/>
  <c r="X30" i="6" s="1"/>
  <c r="E31" i="6" a="1"/>
  <c r="E31" i="6" s="1"/>
  <c r="I31" i="6" a="1"/>
  <c r="I31" i="6" s="1"/>
  <c r="M31" i="6" a="1"/>
  <c r="M31" i="6" s="1"/>
  <c r="Q31" i="6" a="1"/>
  <c r="Q31" i="6" s="1"/>
  <c r="U31" i="6" a="1"/>
  <c r="U31" i="6" s="1"/>
  <c r="B32" i="6" a="1"/>
  <c r="B32" i="6" s="1"/>
  <c r="F32" i="6" a="1"/>
  <c r="F32" i="6" s="1"/>
  <c r="J32" i="6" a="1"/>
  <c r="J32" i="6" s="1"/>
  <c r="N32" i="6" a="1"/>
  <c r="N32" i="6" s="1"/>
  <c r="R32" i="6" a="1"/>
  <c r="R32" i="6" s="1"/>
  <c r="V32" i="6" a="1"/>
  <c r="V32" i="6" s="1"/>
  <c r="C33" i="6" a="1"/>
  <c r="C33" i="6" s="1"/>
  <c r="G33" i="6" a="1"/>
  <c r="G33" i="6" s="1"/>
  <c r="K33" i="6" a="1"/>
  <c r="K33" i="6" s="1"/>
  <c r="O33" i="6" a="1"/>
  <c r="O33" i="6" s="1"/>
  <c r="S33" i="6" a="1"/>
  <c r="S33" i="6" s="1"/>
  <c r="W33" i="6" a="1"/>
  <c r="W33" i="6" s="1"/>
  <c r="D34" i="6" a="1"/>
  <c r="D34" i="6" s="1"/>
  <c r="H34" i="6" a="1"/>
  <c r="H34" i="6" s="1"/>
  <c r="L34" i="6" a="1"/>
  <c r="L34" i="6" s="1"/>
  <c r="P34" i="6" a="1"/>
  <c r="P34" i="6" s="1"/>
  <c r="T34" i="6" a="1"/>
  <c r="T34" i="6" s="1"/>
  <c r="X34" i="6" a="1"/>
  <c r="X34" i="6" s="1"/>
  <c r="E35" i="6" a="1"/>
  <c r="E35" i="6" s="1"/>
  <c r="I35" i="6" a="1"/>
  <c r="I35" i="6" s="1"/>
  <c r="M35" i="6" a="1"/>
  <c r="M35" i="6" s="1"/>
  <c r="Q35" i="6" a="1"/>
  <c r="Q35" i="6" s="1"/>
  <c r="U35" i="6" a="1"/>
  <c r="U35" i="6" s="1"/>
  <c r="B36" i="6" a="1"/>
  <c r="B36" i="6" s="1"/>
  <c r="F36" i="6" a="1"/>
  <c r="F36" i="6" s="1"/>
  <c r="J36" i="6" a="1"/>
  <c r="J36" i="6" s="1"/>
  <c r="N36" i="6" a="1"/>
  <c r="N36" i="6" s="1"/>
  <c r="R36" i="6" a="1"/>
  <c r="R36" i="6" s="1"/>
  <c r="V36" i="6" a="1"/>
  <c r="V36" i="6" s="1"/>
  <c r="C37" i="6" a="1"/>
  <c r="C37" i="6" s="1"/>
  <c r="G37" i="6" a="1"/>
  <c r="G37" i="6" s="1"/>
  <c r="K37" i="6" a="1"/>
  <c r="K37" i="6" s="1"/>
  <c r="O37" i="6" a="1"/>
  <c r="O37" i="6" s="1"/>
  <c r="S37" i="6" a="1"/>
  <c r="S37" i="6" s="1"/>
  <c r="W37" i="6" a="1"/>
  <c r="W37" i="6" s="1"/>
  <c r="D38" i="6" a="1"/>
  <c r="D38" i="6" s="1"/>
  <c r="H38" i="6" a="1"/>
  <c r="H38" i="6" s="1"/>
  <c r="L38" i="6" a="1"/>
  <c r="L38" i="6" s="1"/>
  <c r="P38" i="6" a="1"/>
  <c r="P38" i="6" s="1"/>
  <c r="T38" i="6" a="1"/>
  <c r="T38" i="6" s="1"/>
  <c r="X38" i="6" a="1"/>
  <c r="X38" i="6" s="1"/>
  <c r="E39" i="6" a="1"/>
  <c r="E39" i="6" s="1"/>
  <c r="I39" i="6" a="1"/>
  <c r="I39" i="6" s="1"/>
  <c r="M39" i="6" a="1"/>
  <c r="M39" i="6" s="1"/>
  <c r="Q39" i="6" a="1"/>
  <c r="Q39" i="6" s="1"/>
  <c r="U39" i="6" a="1"/>
  <c r="U39" i="6" s="1"/>
  <c r="B40" i="6" a="1"/>
  <c r="B40" i="6" s="1"/>
  <c r="F40" i="6" a="1"/>
  <c r="F40" i="6" s="1"/>
  <c r="J40" i="6" a="1"/>
  <c r="J40" i="6" s="1"/>
  <c r="N40" i="6" a="1"/>
  <c r="N40" i="6" s="1"/>
  <c r="R40" i="6" a="1"/>
  <c r="R40" i="6" s="1"/>
  <c r="V40" i="6" a="1"/>
  <c r="V40" i="6" s="1"/>
  <c r="C41" i="6" a="1"/>
  <c r="C41" i="6" s="1"/>
  <c r="G41" i="6" a="1"/>
  <c r="G41" i="6" s="1"/>
  <c r="K41" i="6" a="1"/>
  <c r="K41" i="6" s="1"/>
  <c r="O41" i="6" a="1"/>
  <c r="O41" i="6" s="1"/>
  <c r="S41" i="6" a="1"/>
  <c r="S41" i="6" s="1"/>
  <c r="W41" i="6" a="1"/>
  <c r="W41" i="6" s="1"/>
  <c r="D42" i="6" a="1"/>
  <c r="D42" i="6" s="1"/>
  <c r="H42" i="6" a="1"/>
  <c r="H42" i="6" s="1"/>
  <c r="L42" i="6" a="1"/>
  <c r="L42" i="6" s="1"/>
  <c r="P42" i="6" a="1"/>
  <c r="P42" i="6" s="1"/>
  <c r="T42" i="6" a="1"/>
  <c r="T42" i="6" s="1"/>
  <c r="X42" i="6" a="1"/>
  <c r="X42" i="6" s="1"/>
  <c r="E43" i="6" a="1"/>
  <c r="E43" i="6" s="1"/>
  <c r="I43" i="6" a="1"/>
  <c r="I43" i="6" s="1"/>
  <c r="M43" i="6" a="1"/>
  <c r="M43" i="6" s="1"/>
  <c r="Q43" i="6" a="1"/>
  <c r="Q43" i="6" s="1"/>
  <c r="U43" i="6" a="1"/>
  <c r="U43" i="6" s="1"/>
  <c r="B44" i="6" a="1"/>
  <c r="B44" i="6" s="1"/>
  <c r="F44" i="6" a="1"/>
  <c r="F44" i="6" s="1"/>
  <c r="J44" i="6" a="1"/>
  <c r="J44" i="6" s="1"/>
  <c r="N44" i="6" a="1"/>
  <c r="N44" i="6" s="1"/>
  <c r="R44" i="6" a="1"/>
  <c r="R44" i="6" s="1"/>
  <c r="V44" i="6" a="1"/>
  <c r="V44" i="6" s="1"/>
  <c r="C45" i="6" a="1"/>
  <c r="C45" i="6" s="1"/>
  <c r="G45" i="6" a="1"/>
  <c r="G45" i="6" s="1"/>
  <c r="K45" i="6" a="1"/>
  <c r="K45" i="6" s="1"/>
  <c r="M45" i="6" a="1"/>
  <c r="M45" i="6" s="1"/>
  <c r="O45" i="6" a="1"/>
  <c r="O45" i="6" s="1"/>
  <c r="Q45" i="6" a="1"/>
  <c r="Q45" i="6" s="1"/>
  <c r="S45" i="6" a="1"/>
  <c r="S45" i="6" s="1"/>
  <c r="U45" i="6" a="1"/>
  <c r="U45" i="6" s="1"/>
  <c r="W45" i="6" a="1"/>
  <c r="W45" i="6" s="1"/>
  <c r="B46" i="6" a="1"/>
  <c r="B46" i="6" s="1"/>
  <c r="D46" i="6" a="1"/>
  <c r="D46" i="6" s="1"/>
  <c r="F46" i="6" a="1"/>
  <c r="F46" i="6" s="1"/>
  <c r="H46" i="6" a="1"/>
  <c r="H46" i="6" s="1"/>
  <c r="J46" i="6" a="1"/>
  <c r="J46" i="6" s="1"/>
  <c r="L46" i="6" a="1"/>
  <c r="L46" i="6" s="1"/>
  <c r="N46" i="6" a="1"/>
  <c r="N46" i="6" s="1"/>
  <c r="P46" i="6" a="1"/>
  <c r="P46" i="6" s="1"/>
  <c r="R46" i="6" a="1"/>
  <c r="R46" i="6" s="1"/>
  <c r="T46" i="6" a="1"/>
  <c r="T46" i="6" s="1"/>
  <c r="V46" i="6" a="1"/>
  <c r="V46" i="6" s="1"/>
  <c r="X46" i="6" a="1"/>
  <c r="X46" i="6" s="1"/>
  <c r="C47" i="6" a="1"/>
  <c r="C47" i="6" s="1"/>
  <c r="E47" i="6" a="1"/>
  <c r="E47" i="6" s="1"/>
  <c r="G47" i="6" a="1"/>
  <c r="G47" i="6" s="1"/>
  <c r="I47" i="6" a="1"/>
  <c r="I47" i="6" s="1"/>
  <c r="K47" i="6" a="1"/>
  <c r="K47" i="6" s="1"/>
  <c r="M47" i="6" a="1"/>
  <c r="M47" i="6" s="1"/>
  <c r="O47" i="6" a="1"/>
  <c r="O47" i="6" s="1"/>
  <c r="Q47" i="6" a="1"/>
  <c r="Q47" i="6" s="1"/>
  <c r="S47" i="6" a="1"/>
  <c r="S47" i="6" s="1"/>
  <c r="U47" i="6" a="1"/>
  <c r="U47" i="6" s="1"/>
  <c r="W47" i="6" a="1"/>
  <c r="W47" i="6" s="1"/>
  <c r="B48" i="6" a="1"/>
  <c r="B48" i="6" s="1"/>
  <c r="D48" i="6" a="1"/>
  <c r="D48" i="6" s="1"/>
  <c r="F48" i="6" a="1"/>
  <c r="F48" i="6" s="1"/>
  <c r="H48" i="6" a="1"/>
  <c r="H48" i="6" s="1"/>
  <c r="J48" i="6" a="1"/>
  <c r="J48" i="6" s="1"/>
  <c r="L48" i="6" a="1"/>
  <c r="L48" i="6" s="1"/>
  <c r="N48" i="6" a="1"/>
  <c r="N48" i="6" s="1"/>
  <c r="P48" i="6" a="1"/>
  <c r="P48" i="6" s="1"/>
  <c r="R48" i="6" a="1"/>
  <c r="R48" i="6" s="1"/>
  <c r="T48" i="6" a="1"/>
  <c r="T48" i="6" s="1"/>
  <c r="V48" i="6" a="1"/>
  <c r="V48" i="6" s="1"/>
  <c r="X48" i="6" a="1"/>
  <c r="X48" i="6" s="1"/>
  <c r="C49" i="6" a="1"/>
  <c r="C49" i="6" s="1"/>
  <c r="E49" i="6" a="1"/>
  <c r="E49" i="6" s="1"/>
  <c r="G49" i="6" a="1"/>
  <c r="G49" i="6" s="1"/>
  <c r="I49" i="6" a="1"/>
  <c r="I49" i="6" s="1"/>
  <c r="K49" i="6" a="1"/>
  <c r="K49" i="6" s="1"/>
  <c r="M49" i="6" a="1"/>
  <c r="M49" i="6" s="1"/>
  <c r="O49" i="6" a="1"/>
  <c r="O49" i="6" s="1"/>
  <c r="Q49" i="6" a="1"/>
  <c r="Q49" i="6" s="1"/>
  <c r="S49" i="6" a="1"/>
  <c r="S49" i="6" s="1"/>
  <c r="U49" i="6" a="1"/>
  <c r="U49" i="6" s="1"/>
  <c r="W49" i="6" a="1"/>
  <c r="W49" i="6" s="1"/>
  <c r="B50" i="6" a="1"/>
  <c r="B50" i="6" s="1"/>
  <c r="D50" i="6" a="1"/>
  <c r="D50" i="6" s="1"/>
  <c r="F50" i="6" a="1"/>
  <c r="F50" i="6" s="1"/>
  <c r="H50" i="6" a="1"/>
  <c r="H50" i="6" s="1"/>
  <c r="J50" i="6" a="1"/>
  <c r="J50" i="6" s="1"/>
  <c r="L50" i="6" a="1"/>
  <c r="L50" i="6" s="1"/>
  <c r="N50" i="6" a="1"/>
  <c r="N50" i="6" s="1"/>
  <c r="P50" i="6" a="1"/>
  <c r="P50" i="6" s="1"/>
  <c r="R50" i="6" a="1"/>
  <c r="R50" i="6" s="1"/>
  <c r="T50" i="6" a="1"/>
  <c r="T50" i="6" s="1"/>
  <c r="V50" i="6" a="1"/>
  <c r="V50" i="6" s="1"/>
  <c r="X50" i="6" a="1"/>
  <c r="X50" i="6" s="1"/>
  <c r="C51" i="6" a="1"/>
  <c r="C51" i="6" s="1"/>
  <c r="E51" i="6" a="1"/>
  <c r="E51" i="6" s="1"/>
  <c r="G51" i="6" a="1"/>
  <c r="G51" i="6" s="1"/>
  <c r="I51" i="6" a="1"/>
  <c r="I51" i="6" s="1"/>
  <c r="K51" i="6" a="1"/>
  <c r="K51" i="6" s="1"/>
  <c r="M51" i="6" a="1"/>
  <c r="M51" i="6" s="1"/>
  <c r="O51" i="6" a="1"/>
  <c r="O51" i="6" s="1"/>
  <c r="Q51" i="6" a="1"/>
  <c r="Q51" i="6" s="1"/>
  <c r="S51" i="6" a="1"/>
  <c r="S51" i="6" s="1"/>
  <c r="U51" i="6" a="1"/>
  <c r="U51" i="6" s="1"/>
  <c r="W51" i="6" a="1"/>
  <c r="W51" i="6" s="1"/>
  <c r="B52" i="6" a="1"/>
  <c r="B52" i="6" s="1"/>
  <c r="D52" i="6" a="1"/>
  <c r="D52" i="6" s="1"/>
  <c r="F52" i="6" a="1"/>
  <c r="F52" i="6" s="1"/>
  <c r="H52" i="6" a="1"/>
  <c r="H52" i="6" s="1"/>
  <c r="J52" i="6" a="1"/>
  <c r="J52" i="6" s="1"/>
  <c r="L52" i="6" a="1"/>
  <c r="L52" i="6" s="1"/>
  <c r="N52" i="6" a="1"/>
  <c r="N52" i="6" s="1"/>
  <c r="P52" i="6" a="1"/>
  <c r="P52" i="6" s="1"/>
  <c r="R52" i="6" a="1"/>
  <c r="R52" i="6" s="1"/>
  <c r="T52" i="6" a="1"/>
  <c r="T52" i="6" s="1"/>
  <c r="V52" i="6" a="1"/>
  <c r="V52" i="6" s="1"/>
  <c r="X52" i="6" a="1"/>
  <c r="X52" i="6" s="1"/>
  <c r="C53" i="6" a="1"/>
  <c r="C53" i="6" s="1"/>
  <c r="E53" i="6" a="1"/>
  <c r="E53" i="6" s="1"/>
  <c r="G53" i="6" a="1"/>
  <c r="G53" i="6" s="1"/>
  <c r="I53" i="6" a="1"/>
  <c r="I53" i="6" s="1"/>
  <c r="K53" i="6" a="1"/>
  <c r="K53" i="6" s="1"/>
  <c r="M53" i="6" a="1"/>
  <c r="M53" i="6" s="1"/>
  <c r="O53" i="6" a="1"/>
  <c r="O53" i="6" s="1"/>
  <c r="Q53" i="6" a="1"/>
  <c r="Q53" i="6" s="1"/>
  <c r="S53" i="6" a="1"/>
  <c r="S53" i="6" s="1"/>
  <c r="U53" i="6" a="1"/>
  <c r="U53" i="6" s="1"/>
  <c r="W53" i="6" a="1"/>
  <c r="W53" i="6" s="1"/>
  <c r="B54" i="6" a="1"/>
  <c r="B54" i="6" s="1"/>
  <c r="D54" i="6" a="1"/>
  <c r="D54" i="6" s="1"/>
  <c r="F54" i="6" a="1"/>
  <c r="F54" i="6" s="1"/>
  <c r="H54" i="6" a="1"/>
  <c r="H54" i="6" s="1"/>
  <c r="J54" i="6" a="1"/>
  <c r="J54" i="6" s="1"/>
  <c r="L54" i="6" a="1"/>
  <c r="L54" i="6" s="1"/>
  <c r="N54" i="6" a="1"/>
  <c r="N54" i="6" s="1"/>
  <c r="P54" i="6" a="1"/>
  <c r="P54" i="6" s="1"/>
  <c r="R54" i="6" a="1"/>
  <c r="R54" i="6" s="1"/>
  <c r="T54" i="6" a="1"/>
  <c r="T54" i="6" s="1"/>
  <c r="V54" i="6" a="1"/>
  <c r="V54" i="6" s="1"/>
  <c r="X54" i="6" a="1"/>
  <c r="X54" i="6" s="1"/>
  <c r="C55" i="6" a="1"/>
  <c r="C55" i="6" s="1"/>
  <c r="E55" i="6" a="1"/>
  <c r="E55" i="6" s="1"/>
  <c r="G55" i="6" a="1"/>
  <c r="G55" i="6" s="1"/>
  <c r="I55" i="6" a="1"/>
  <c r="I55" i="6" s="1"/>
  <c r="K55" i="6" a="1"/>
  <c r="K55" i="6" s="1"/>
  <c r="M55" i="6" a="1"/>
  <c r="M55" i="6" s="1"/>
  <c r="O55" i="6" a="1"/>
  <c r="O55" i="6" s="1"/>
  <c r="Q55" i="6" a="1"/>
  <c r="Q55" i="6" s="1"/>
  <c r="S55" i="6" a="1"/>
  <c r="S55" i="6" s="1"/>
  <c r="U55" i="6" a="1"/>
  <c r="U55" i="6" s="1"/>
  <c r="W55" i="6" a="1"/>
  <c r="W55" i="6" s="1"/>
  <c r="B56" i="6" a="1"/>
  <c r="B56" i="6" s="1"/>
  <c r="D56" i="6" a="1"/>
  <c r="D56" i="6" s="1"/>
  <c r="F56" i="6" a="1"/>
  <c r="F56" i="6" s="1"/>
  <c r="H56" i="6" a="1"/>
  <c r="H56" i="6" s="1"/>
  <c r="J56" i="6" a="1"/>
  <c r="J56" i="6" s="1"/>
  <c r="L56" i="6" a="1"/>
  <c r="L56" i="6" s="1"/>
  <c r="N56" i="6" a="1"/>
  <c r="N56" i="6" s="1"/>
  <c r="P56" i="6" a="1"/>
  <c r="P56" i="6" s="1"/>
  <c r="R56" i="6" a="1"/>
  <c r="R56" i="6" s="1"/>
  <c r="T56" i="6" a="1"/>
  <c r="T56" i="6" s="1"/>
  <c r="V56" i="6" a="1"/>
  <c r="V56" i="6" s="1"/>
  <c r="X56" i="6" a="1"/>
  <c r="X56" i="6" s="1"/>
  <c r="C57" i="6" a="1"/>
  <c r="C57" i="6" s="1"/>
  <c r="E57" i="6" a="1"/>
  <c r="E57" i="6" s="1"/>
  <c r="G57" i="6" a="1"/>
  <c r="G57" i="6" s="1"/>
  <c r="I57" i="6" a="1"/>
  <c r="I57" i="6" s="1"/>
  <c r="K57" i="6" a="1"/>
  <c r="K57" i="6" s="1"/>
  <c r="M57" i="6" a="1"/>
  <c r="M57" i="6" s="1"/>
  <c r="O57" i="6" a="1"/>
  <c r="O57" i="6" s="1"/>
  <c r="Q57" i="6" a="1"/>
  <c r="Q57" i="6" s="1"/>
  <c r="S57" i="6" a="1"/>
  <c r="S57" i="6" s="1"/>
  <c r="U57" i="6" a="1"/>
  <c r="U57" i="6" s="1"/>
  <c r="W57" i="6" a="1"/>
  <c r="W57" i="6" s="1"/>
  <c r="B58" i="6" a="1"/>
  <c r="B58" i="6" s="1"/>
  <c r="D58" i="6" a="1"/>
  <c r="D58" i="6" s="1"/>
  <c r="F58" i="6" a="1"/>
  <c r="F58" i="6" s="1"/>
  <c r="H58" i="6" a="1"/>
  <c r="H58" i="6" s="1"/>
  <c r="J58" i="6" a="1"/>
  <c r="J58" i="6" s="1"/>
  <c r="L58" i="6" a="1"/>
  <c r="L58" i="6" s="1"/>
  <c r="N58" i="6" a="1"/>
  <c r="N58" i="6" s="1"/>
  <c r="P58" i="6" a="1"/>
  <c r="P58" i="6" s="1"/>
  <c r="R58" i="6" a="1"/>
  <c r="R58" i="6" s="1"/>
  <c r="T58" i="6" a="1"/>
  <c r="T58" i="6" s="1"/>
  <c r="V58" i="6" a="1"/>
  <c r="V58" i="6" s="1"/>
  <c r="X58" i="6" a="1"/>
  <c r="X58" i="6" s="1"/>
  <c r="C59" i="6" a="1"/>
  <c r="C59" i="6" s="1"/>
  <c r="E59" i="6" a="1"/>
  <c r="E59" i="6" s="1"/>
  <c r="G59" i="6" a="1"/>
  <c r="G59" i="6" s="1"/>
  <c r="I59" i="6" a="1"/>
  <c r="I59" i="6" s="1"/>
  <c r="K59" i="6" a="1"/>
  <c r="K59" i="6" s="1"/>
  <c r="M59" i="6" a="1"/>
  <c r="M59" i="6" s="1"/>
  <c r="O59" i="6" a="1"/>
  <c r="O59" i="6" s="1"/>
  <c r="Q59" i="6" a="1"/>
  <c r="Q59" i="6" s="1"/>
  <c r="S59" i="6" a="1"/>
  <c r="S59" i="6" s="1"/>
  <c r="U59" i="6" a="1"/>
  <c r="U59" i="6" s="1"/>
  <c r="W59" i="6" a="1"/>
  <c r="W59" i="6" s="1"/>
  <c r="B60" i="6" a="1"/>
  <c r="B60" i="6" s="1"/>
  <c r="D60" i="6" a="1"/>
  <c r="D60" i="6" s="1"/>
  <c r="F60" i="6" a="1"/>
  <c r="F60" i="6" s="1"/>
  <c r="H60" i="6" a="1"/>
  <c r="H60" i="6" s="1"/>
  <c r="J60" i="6" a="1"/>
  <c r="J60" i="6" s="1"/>
  <c r="L60" i="6" a="1"/>
  <c r="L60" i="6" s="1"/>
  <c r="N60" i="6" a="1"/>
  <c r="N60" i="6" s="1"/>
  <c r="P60" i="6" a="1"/>
  <c r="P60" i="6" s="1"/>
  <c r="R60" i="6" a="1"/>
  <c r="R60" i="6" s="1"/>
  <c r="T60" i="6" a="1"/>
  <c r="T60" i="6" s="1"/>
  <c r="V60" i="6" a="1"/>
  <c r="V60" i="6" s="1"/>
  <c r="X60" i="6" a="1"/>
  <c r="X60" i="6" s="1"/>
  <c r="C61" i="6" a="1"/>
  <c r="C61" i="6" s="1"/>
  <c r="E61" i="6" a="1"/>
  <c r="E61" i="6" s="1"/>
  <c r="G61" i="6" a="1"/>
  <c r="G61" i="6" s="1"/>
  <c r="I61" i="6" a="1"/>
  <c r="I61" i="6" s="1"/>
  <c r="K61" i="6" a="1"/>
  <c r="K61" i="6" s="1"/>
  <c r="M61" i="6" a="1"/>
  <c r="M61" i="6" s="1"/>
  <c r="O61" i="6" a="1"/>
  <c r="O61" i="6" s="1"/>
  <c r="Q61" i="6" a="1"/>
  <c r="Q61" i="6" s="1"/>
  <c r="S61" i="6" a="1"/>
  <c r="S61" i="6" s="1"/>
  <c r="U61" i="6" a="1"/>
  <c r="U61" i="6" s="1"/>
  <c r="W61" i="6" a="1"/>
  <c r="W61" i="6" s="1"/>
  <c r="B62" i="6" a="1"/>
  <c r="B62" i="6" s="1"/>
  <c r="D62" i="6" a="1"/>
  <c r="D62" i="6" s="1"/>
  <c r="F62" i="6" a="1"/>
  <c r="F62" i="6" s="1"/>
  <c r="H62" i="6" a="1"/>
  <c r="H62" i="6" s="1"/>
  <c r="J62" i="6" a="1"/>
  <c r="J62" i="6" s="1"/>
  <c r="L62" i="6" a="1"/>
  <c r="L62" i="6" s="1"/>
  <c r="N62" i="6" a="1"/>
  <c r="N62" i="6" s="1"/>
  <c r="P62" i="6" a="1"/>
  <c r="P62" i="6" s="1"/>
  <c r="R62" i="6" a="1"/>
  <c r="R62" i="6" s="1"/>
  <c r="T62" i="6" a="1"/>
  <c r="T62" i="6" s="1"/>
  <c r="V62" i="6" a="1"/>
  <c r="V62" i="6" s="1"/>
  <c r="X62" i="6" a="1"/>
  <c r="X62" i="6" s="1"/>
  <c r="C63" i="6" a="1"/>
  <c r="C63" i="6" s="1"/>
  <c r="E63" i="6" a="1"/>
  <c r="E63" i="6" s="1"/>
  <c r="G63" i="6" a="1"/>
  <c r="G63" i="6" s="1"/>
  <c r="I63" i="6" a="1"/>
  <c r="I63" i="6" s="1"/>
  <c r="K63" i="6" a="1"/>
  <c r="K63" i="6" s="1"/>
  <c r="M63" i="6" a="1"/>
  <c r="M63" i="6" s="1"/>
  <c r="O63" i="6" a="1"/>
  <c r="O63" i="6" s="1"/>
  <c r="Q63" i="6" a="1"/>
  <c r="Q63" i="6" s="1"/>
  <c r="S63" i="6" a="1"/>
  <c r="S63" i="6" s="1"/>
  <c r="U63" i="6" a="1"/>
  <c r="U63" i="6" s="1"/>
  <c r="W63" i="6" a="1"/>
  <c r="W63" i="6" s="1"/>
  <c r="B64" i="6" a="1"/>
  <c r="B64" i="6" s="1"/>
  <c r="D64" i="6" a="1"/>
  <c r="D64" i="6" s="1"/>
  <c r="F64" i="6" a="1"/>
  <c r="F64" i="6" s="1"/>
  <c r="H64" i="6" a="1"/>
  <c r="H64" i="6" s="1"/>
  <c r="J64" i="6" a="1"/>
  <c r="J64" i="6" s="1"/>
  <c r="L64" i="6" a="1"/>
  <c r="L64" i="6" s="1"/>
  <c r="N64" i="6" a="1"/>
  <c r="N64" i="6" s="1"/>
  <c r="P64" i="6" a="1"/>
  <c r="P64" i="6" s="1"/>
  <c r="R64" i="6" a="1"/>
  <c r="R64" i="6" s="1"/>
  <c r="T64" i="6" a="1"/>
  <c r="T64" i="6" s="1"/>
  <c r="V64" i="6" a="1"/>
  <c r="V64" i="6" s="1"/>
  <c r="X64" i="6" a="1"/>
  <c r="X64" i="6" s="1"/>
  <c r="C65" i="6" a="1"/>
  <c r="C65" i="6" s="1"/>
  <c r="E65" i="6" a="1"/>
  <c r="E65" i="6" s="1"/>
  <c r="G65" i="6" a="1"/>
  <c r="G65" i="6" s="1"/>
  <c r="I65" i="6" a="1"/>
  <c r="I65" i="6" s="1"/>
  <c r="K65" i="6" a="1"/>
  <c r="K65" i="6" s="1"/>
  <c r="M65" i="6" a="1"/>
  <c r="M65" i="6" s="1"/>
  <c r="O65" i="6" a="1"/>
  <c r="O65" i="6" s="1"/>
  <c r="Q65" i="6" a="1"/>
  <c r="Q65" i="6" s="1"/>
  <c r="S65" i="6" a="1"/>
  <c r="S65" i="6" s="1"/>
  <c r="U65" i="6" a="1"/>
  <c r="U65" i="6" s="1"/>
  <c r="W65" i="6" a="1"/>
  <c r="W65" i="6" s="1"/>
  <c r="B66" i="6" a="1"/>
  <c r="B66" i="6" s="1"/>
  <c r="D66" i="6" a="1"/>
  <c r="D66" i="6" s="1"/>
  <c r="F66" i="6" a="1"/>
  <c r="F66" i="6" s="1"/>
  <c r="H66" i="6" a="1"/>
  <c r="H66" i="6" s="1"/>
  <c r="J66" i="6" a="1"/>
  <c r="J66" i="6" s="1"/>
  <c r="L66" i="6" a="1"/>
  <c r="L66" i="6" s="1"/>
  <c r="N66" i="6" a="1"/>
  <c r="N66" i="6" s="1"/>
  <c r="P66" i="6" a="1"/>
  <c r="P66" i="6" s="1"/>
  <c r="R66" i="6" a="1"/>
  <c r="R66" i="6" s="1"/>
  <c r="T66" i="6" a="1"/>
  <c r="T66" i="6" s="1"/>
  <c r="V66" i="6" a="1"/>
  <c r="V66" i="6" s="1"/>
  <c r="X66" i="6" a="1"/>
  <c r="X66" i="6" s="1"/>
  <c r="C67" i="6" a="1"/>
  <c r="C67" i="6" s="1"/>
  <c r="E67" i="6" a="1"/>
  <c r="E67" i="6" s="1"/>
  <c r="G67" i="6" a="1"/>
  <c r="G67" i="6" s="1"/>
  <c r="I67" i="6" a="1"/>
  <c r="I67" i="6" s="1"/>
  <c r="K67" i="6" a="1"/>
  <c r="K67" i="6" s="1"/>
  <c r="M67" i="6" a="1"/>
  <c r="M67" i="6" s="1"/>
  <c r="O67" i="6" a="1"/>
  <c r="O67" i="6" s="1"/>
  <c r="Q67" i="6" a="1"/>
  <c r="Q67" i="6" s="1"/>
  <c r="S67" i="6" a="1"/>
  <c r="S67" i="6" s="1"/>
  <c r="U67" i="6" a="1"/>
  <c r="U67" i="6" s="1"/>
  <c r="W67" i="6" a="1"/>
  <c r="W67" i="6" s="1"/>
  <c r="B68" i="6" a="1"/>
  <c r="B68" i="6" s="1"/>
  <c r="D68" i="6" a="1"/>
  <c r="D68" i="6" s="1"/>
  <c r="F68" i="6" a="1"/>
  <c r="F68" i="6" s="1"/>
  <c r="H68" i="6" a="1"/>
  <c r="H68" i="6" s="1"/>
  <c r="J68" i="6" a="1"/>
  <c r="J68" i="6" s="1"/>
  <c r="L68" i="6" a="1"/>
  <c r="L68" i="6" s="1"/>
  <c r="N68" i="6" a="1"/>
  <c r="N68" i="6" s="1"/>
  <c r="P68" i="6" a="1"/>
  <c r="P68" i="6" s="1"/>
  <c r="R68" i="6" a="1"/>
  <c r="R68" i="6" s="1"/>
  <c r="T68" i="6" a="1"/>
  <c r="T68" i="6" s="1"/>
  <c r="V68" i="6" a="1"/>
  <c r="V68" i="6" s="1"/>
  <c r="X68" i="6" a="1"/>
  <c r="X68" i="6" s="1"/>
  <c r="C69" i="6" a="1"/>
  <c r="C69" i="6" s="1"/>
  <c r="E69" i="6" a="1"/>
  <c r="E69" i="6" s="1"/>
  <c r="G69" i="6" a="1"/>
  <c r="G69" i="6" s="1"/>
  <c r="I69" i="6" a="1"/>
  <c r="I69" i="6" s="1"/>
  <c r="K69" i="6" a="1"/>
  <c r="K69" i="6" s="1"/>
  <c r="M69" i="6" a="1"/>
  <c r="M69" i="6" s="1"/>
  <c r="O69" i="6" a="1"/>
  <c r="O69" i="6" s="1"/>
  <c r="Q69" i="6" a="1"/>
  <c r="Q69" i="6" s="1"/>
  <c r="S69" i="6" a="1"/>
  <c r="S69" i="6" s="1"/>
  <c r="U69" i="6" a="1"/>
  <c r="U69" i="6" s="1"/>
  <c r="W69" i="6" a="1"/>
  <c r="W69" i="6" s="1"/>
  <c r="B70" i="6" a="1"/>
  <c r="B70" i="6" s="1"/>
  <c r="D70" i="6" a="1"/>
  <c r="D70" i="6" s="1"/>
  <c r="F70" i="6" a="1"/>
  <c r="F70" i="6" s="1"/>
  <c r="H70" i="6" a="1"/>
  <c r="H70" i="6" s="1"/>
  <c r="J70" i="6" a="1"/>
  <c r="J70" i="6" s="1"/>
  <c r="L70" i="6" a="1"/>
  <c r="L70" i="6" s="1"/>
  <c r="N70" i="6" a="1"/>
  <c r="N70" i="6" s="1"/>
  <c r="P70" i="6" a="1"/>
  <c r="P70" i="6" s="1"/>
  <c r="R70" i="6" a="1"/>
  <c r="R70" i="6" s="1"/>
  <c r="T70" i="6" a="1"/>
  <c r="T70" i="6" s="1"/>
  <c r="V70" i="6" a="1"/>
  <c r="V70" i="6" s="1"/>
  <c r="X70" i="6" a="1"/>
  <c r="X70" i="6" s="1"/>
  <c r="C71" i="6" a="1"/>
  <c r="C71" i="6" s="1"/>
  <c r="E71" i="6" a="1"/>
  <c r="E71" i="6" s="1"/>
  <c r="G71" i="6" a="1"/>
  <c r="G71" i="6" s="1"/>
  <c r="I71" i="6" a="1"/>
  <c r="I71" i="6" s="1"/>
  <c r="K71" i="6" a="1"/>
  <c r="K71" i="6" s="1"/>
  <c r="M71" i="6" a="1"/>
  <c r="M71" i="6" s="1"/>
  <c r="O71" i="6" a="1"/>
  <c r="O71" i="6" s="1"/>
  <c r="Q71" i="6" a="1"/>
  <c r="Q71" i="6" s="1"/>
  <c r="S71" i="6" a="1"/>
  <c r="S71" i="6" s="1"/>
  <c r="U71" i="6" a="1"/>
  <c r="U71" i="6" s="1"/>
  <c r="W71" i="6" a="1"/>
  <c r="W71" i="6" s="1"/>
  <c r="B72" i="6" a="1"/>
  <c r="B72" i="6" s="1"/>
  <c r="D72" i="6" a="1"/>
  <c r="D72" i="6" s="1"/>
  <c r="F72" i="6" a="1"/>
  <c r="F72" i="6" s="1"/>
  <c r="H72" i="6" a="1"/>
  <c r="H72" i="6" s="1"/>
  <c r="J72" i="6" a="1"/>
  <c r="J72" i="6" s="1"/>
  <c r="L72" i="6" a="1"/>
  <c r="L72" i="6" s="1"/>
  <c r="N72" i="6" a="1"/>
  <c r="N72" i="6" s="1"/>
  <c r="P72" i="6" a="1"/>
  <c r="P72" i="6" s="1"/>
  <c r="R72" i="6" a="1"/>
  <c r="R72" i="6" s="1"/>
  <c r="T72" i="6" a="1"/>
  <c r="T72" i="6" s="1"/>
  <c r="V72" i="6" a="1"/>
  <c r="V72" i="6" s="1"/>
  <c r="X72" i="6" a="1"/>
  <c r="X72" i="6" s="1"/>
  <c r="C73" i="6" a="1"/>
  <c r="C73" i="6" s="1"/>
  <c r="E73" i="6" a="1"/>
  <c r="E73" i="6" s="1"/>
  <c r="G73" i="6" a="1"/>
  <c r="G73" i="6" s="1"/>
  <c r="I73" i="6" a="1"/>
  <c r="I73" i="6" s="1"/>
  <c r="K73" i="6" a="1"/>
  <c r="K73" i="6" s="1"/>
  <c r="M73" i="6" a="1"/>
  <c r="M73" i="6" s="1"/>
  <c r="O73" i="6" a="1"/>
  <c r="O73" i="6" s="1"/>
  <c r="Q73" i="6" a="1"/>
  <c r="Q73" i="6" s="1"/>
  <c r="S73" i="6" a="1"/>
  <c r="S73" i="6" s="1"/>
  <c r="U73" i="6" a="1"/>
  <c r="U73" i="6" s="1"/>
  <c r="W73" i="6" a="1"/>
  <c r="W73" i="6" s="1"/>
  <c r="B74" i="6" a="1"/>
  <c r="B74" i="6" s="1"/>
  <c r="D74" i="6" a="1"/>
  <c r="D74" i="6" s="1"/>
  <c r="F74" i="6" a="1"/>
  <c r="F74" i="6" s="1"/>
  <c r="H74" i="6" a="1"/>
  <c r="H74" i="6" s="1"/>
  <c r="J74" i="6" a="1"/>
  <c r="J74" i="6" s="1"/>
  <c r="L74" i="6" a="1"/>
  <c r="L74" i="6" s="1"/>
  <c r="N74" i="6" a="1"/>
  <c r="N74" i="6" s="1"/>
  <c r="P74" i="6" a="1"/>
  <c r="P74" i="6" s="1"/>
  <c r="R74" i="6" a="1"/>
  <c r="R74" i="6" s="1"/>
  <c r="T74" i="6" a="1"/>
  <c r="T74" i="6" s="1"/>
  <c r="V74" i="6" a="1"/>
  <c r="V74" i="6" s="1"/>
  <c r="X74" i="6" a="1"/>
  <c r="X74" i="6" s="1"/>
  <c r="C75" i="6" a="1"/>
  <c r="C75" i="6" s="1"/>
  <c r="E75" i="6" a="1"/>
  <c r="E75" i="6" s="1"/>
  <c r="G75" i="6" a="1"/>
  <c r="G75" i="6" s="1"/>
  <c r="I75" i="6" a="1"/>
  <c r="I75" i="6" s="1"/>
  <c r="K75" i="6" a="1"/>
  <c r="K75" i="6" s="1"/>
  <c r="M75" i="6" a="1"/>
  <c r="M75" i="6" s="1"/>
  <c r="O75" i="6" a="1"/>
  <c r="O75" i="6" s="1"/>
  <c r="Q75" i="6" a="1"/>
  <c r="Q75" i="6" s="1"/>
  <c r="S75" i="6" a="1"/>
  <c r="S75" i="6" s="1"/>
  <c r="U75" i="6" a="1"/>
  <c r="U75" i="6" s="1"/>
  <c r="W75" i="6" a="1"/>
  <c r="W75" i="6" s="1"/>
  <c r="B76" i="6" a="1"/>
  <c r="B76" i="6" s="1"/>
  <c r="D76" i="6" a="1"/>
  <c r="D76" i="6" s="1"/>
  <c r="F76" i="6" a="1"/>
  <c r="F76" i="6" s="1"/>
  <c r="H76" i="6" a="1"/>
  <c r="H76" i="6" s="1"/>
  <c r="J76" i="6" a="1"/>
  <c r="J76" i="6" s="1"/>
  <c r="L76" i="6" a="1"/>
  <c r="L76" i="6" s="1"/>
  <c r="N76" i="6" a="1"/>
  <c r="N76" i="6" s="1"/>
  <c r="P76" i="6" a="1"/>
  <c r="P76" i="6" s="1"/>
  <c r="R76" i="6" a="1"/>
  <c r="R76" i="6" s="1"/>
  <c r="T76" i="6" a="1"/>
  <c r="T76" i="6" s="1"/>
  <c r="V76" i="6" a="1"/>
  <c r="V76" i="6" s="1"/>
  <c r="X76" i="6" a="1"/>
  <c r="X76" i="6" s="1"/>
  <c r="C77" i="6" a="1"/>
  <c r="C77" i="6" s="1"/>
  <c r="E77" i="6" a="1"/>
  <c r="E77" i="6" s="1"/>
  <c r="G77" i="6" a="1"/>
  <c r="G77" i="6" s="1"/>
  <c r="I77" i="6" a="1"/>
  <c r="I77" i="6" s="1"/>
  <c r="K77" i="6" a="1"/>
  <c r="K77" i="6" s="1"/>
  <c r="M77" i="6" a="1"/>
  <c r="M77" i="6" s="1"/>
  <c r="O77" i="6" a="1"/>
  <c r="O77" i="6" s="1"/>
  <c r="Q77" i="6" a="1"/>
  <c r="Q77" i="6" s="1"/>
  <c r="S77" i="6" a="1"/>
  <c r="S77" i="6" s="1"/>
  <c r="U77" i="6" a="1"/>
  <c r="U77" i="6" s="1"/>
  <c r="W77" i="6" a="1"/>
  <c r="W77" i="6" s="1"/>
  <c r="B78" i="6" a="1"/>
  <c r="B78" i="6" s="1"/>
  <c r="D78" i="6" a="1"/>
  <c r="D78" i="6" s="1"/>
  <c r="F78" i="6" a="1"/>
  <c r="F78" i="6" s="1"/>
  <c r="H78" i="6" a="1"/>
  <c r="H78" i="6" s="1"/>
  <c r="J78" i="6" a="1"/>
  <c r="J78" i="6" s="1"/>
  <c r="L78" i="6" a="1"/>
  <c r="L78" i="6" s="1"/>
  <c r="N78" i="6" a="1"/>
  <c r="N78" i="6" s="1"/>
  <c r="P78" i="6" a="1"/>
  <c r="P78" i="6" s="1"/>
  <c r="R78" i="6" a="1"/>
  <c r="R78" i="6" s="1"/>
  <c r="T78" i="6" a="1"/>
  <c r="T78" i="6" s="1"/>
  <c r="V78" i="6" a="1"/>
  <c r="V78" i="6" s="1"/>
  <c r="X78" i="6" a="1"/>
  <c r="X78" i="6" s="1"/>
  <c r="C79" i="6" a="1"/>
  <c r="C79" i="6" s="1"/>
  <c r="E79" i="6" a="1"/>
  <c r="E79" i="6" s="1"/>
  <c r="G79" i="6" a="1"/>
  <c r="G79" i="6" s="1"/>
  <c r="I79" i="6" a="1"/>
  <c r="I79" i="6" s="1"/>
  <c r="K79" i="6" a="1"/>
  <c r="K79" i="6" s="1"/>
  <c r="M79" i="6" a="1"/>
  <c r="M79" i="6" s="1"/>
  <c r="O79" i="6" a="1"/>
  <c r="O79" i="6" s="1"/>
  <c r="Q79" i="6" a="1"/>
  <c r="Q79" i="6" s="1"/>
  <c r="S79" i="6" a="1"/>
  <c r="S79" i="6" s="1"/>
  <c r="U79" i="6" a="1"/>
  <c r="U79" i="6" s="1"/>
  <c r="W79" i="6" a="1"/>
  <c r="W79" i="6" s="1"/>
  <c r="B80" i="6" a="1"/>
  <c r="B80" i="6" s="1"/>
  <c r="D80" i="6" a="1"/>
  <c r="D80" i="6" s="1"/>
  <c r="F80" i="6" a="1"/>
  <c r="F80" i="6" s="1"/>
  <c r="H80" i="6" a="1"/>
  <c r="H80" i="6" s="1"/>
  <c r="J80" i="6" a="1"/>
  <c r="J80" i="6" s="1"/>
  <c r="L80" i="6" a="1"/>
  <c r="L80" i="6" s="1"/>
  <c r="N80" i="6" a="1"/>
  <c r="N80" i="6" s="1"/>
  <c r="P80" i="6" a="1"/>
  <c r="P80" i="6" s="1"/>
  <c r="R80" i="6" a="1"/>
  <c r="R80" i="6" s="1"/>
  <c r="T80" i="6" a="1"/>
  <c r="T80" i="6" s="1"/>
  <c r="V80" i="6" a="1"/>
  <c r="V80" i="6" s="1"/>
  <c r="X80" i="6" a="1"/>
  <c r="X80" i="6" s="1"/>
  <c r="C81" i="6" a="1"/>
  <c r="C81" i="6" s="1"/>
  <c r="E81" i="6" a="1"/>
  <c r="E81" i="6" s="1"/>
  <c r="G81" i="6" a="1"/>
  <c r="G81" i="6" s="1"/>
  <c r="I81" i="6" a="1"/>
  <c r="I81" i="6" s="1"/>
  <c r="K81" i="6" a="1"/>
  <c r="K81" i="6" s="1"/>
  <c r="M81" i="6" a="1"/>
  <c r="M81" i="6" s="1"/>
  <c r="O81" i="6" a="1"/>
  <c r="O81" i="6" s="1"/>
  <c r="Q81" i="6" a="1"/>
  <c r="Q81" i="6" s="1"/>
  <c r="S81" i="6" a="1"/>
  <c r="S81" i="6" s="1"/>
  <c r="U81" i="6" a="1"/>
  <c r="U81" i="6" s="1"/>
  <c r="W81" i="6" a="1"/>
  <c r="W81" i="6" s="1"/>
  <c r="B82" i="6" a="1"/>
  <c r="B82" i="6" s="1"/>
  <c r="D82" i="6" a="1"/>
  <c r="D82" i="6" s="1"/>
  <c r="F82" i="6" a="1"/>
  <c r="F82" i="6" s="1"/>
  <c r="H82" i="6" a="1"/>
  <c r="H82" i="6" s="1"/>
  <c r="J82" i="6" a="1"/>
  <c r="J82" i="6" s="1"/>
  <c r="L82" i="6" a="1"/>
  <c r="L82" i="6" s="1"/>
  <c r="N82" i="6" a="1"/>
  <c r="N82" i="6" s="1"/>
  <c r="P82" i="6" a="1"/>
  <c r="P82" i="6" s="1"/>
  <c r="R82" i="6" a="1"/>
  <c r="R82" i="6" s="1"/>
  <c r="T82" i="6" a="1"/>
  <c r="T82" i="6" s="1"/>
  <c r="V82" i="6" a="1"/>
  <c r="V82" i="6" s="1"/>
  <c r="X82" i="6" a="1"/>
  <c r="X82" i="6" s="1"/>
  <c r="C83" i="6" a="1"/>
  <c r="C83" i="6" s="1"/>
  <c r="E83" i="6" a="1"/>
  <c r="E83" i="6" s="1"/>
  <c r="G83" i="6" a="1"/>
  <c r="G83" i="6" s="1"/>
  <c r="I83" i="6" a="1"/>
  <c r="I83" i="6" s="1"/>
  <c r="K83" i="6" a="1"/>
  <c r="K83" i="6" s="1"/>
  <c r="M83" i="6" a="1"/>
  <c r="M83" i="6" s="1"/>
  <c r="O83" i="6" a="1"/>
  <c r="O83" i="6" s="1"/>
  <c r="Q83" i="6" a="1"/>
  <c r="Q83" i="6" s="1"/>
  <c r="S83" i="6" a="1"/>
  <c r="S83" i="6" s="1"/>
  <c r="U83" i="6" a="1"/>
  <c r="U83" i="6" s="1"/>
  <c r="W83" i="6" a="1"/>
  <c r="W83" i="6" s="1"/>
  <c r="B84" i="6" a="1"/>
  <c r="B84" i="6" s="1"/>
  <c r="D84" i="6" a="1"/>
  <c r="D84" i="6" s="1"/>
  <c r="F84" i="6" a="1"/>
  <c r="F84" i="6" s="1"/>
  <c r="H84" i="6" a="1"/>
  <c r="H84" i="6" s="1"/>
  <c r="J84" i="6" a="1"/>
  <c r="J84" i="6" s="1"/>
  <c r="L84" i="6" a="1"/>
  <c r="L84" i="6" s="1"/>
  <c r="N84" i="6" a="1"/>
  <c r="N84" i="6" s="1"/>
  <c r="P84" i="6" a="1"/>
  <c r="P84" i="6" s="1"/>
  <c r="R84" i="6" a="1"/>
  <c r="R84" i="6" s="1"/>
  <c r="T84" i="6" a="1"/>
  <c r="T84" i="6" s="1"/>
  <c r="V84" i="6" a="1"/>
  <c r="V84" i="6" s="1"/>
  <c r="X84" i="6" a="1"/>
  <c r="X84" i="6" s="1"/>
  <c r="C85" i="6" a="1"/>
  <c r="C85" i="6" s="1"/>
  <c r="E85" i="6" a="1"/>
  <c r="E85" i="6" s="1"/>
  <c r="G85" i="6" a="1"/>
  <c r="G85" i="6" s="1"/>
  <c r="I85" i="6" a="1"/>
  <c r="I85" i="6" s="1"/>
  <c r="K85" i="6" a="1"/>
  <c r="K85" i="6" s="1"/>
  <c r="M85" i="6" a="1"/>
  <c r="M85" i="6" s="1"/>
  <c r="O85" i="6" a="1"/>
  <c r="O85" i="6" s="1"/>
  <c r="Q85" i="6" a="1"/>
  <c r="Q85" i="6" s="1"/>
  <c r="S85" i="6" a="1"/>
  <c r="S85" i="6" s="1"/>
  <c r="U85" i="6" a="1"/>
  <c r="U85" i="6" s="1"/>
  <c r="W85" i="6" a="1"/>
  <c r="W85" i="6" s="1"/>
  <c r="B86" i="6" a="1"/>
  <c r="B86" i="6" s="1"/>
  <c r="D86" i="6" a="1"/>
  <c r="D86" i="6" s="1"/>
  <c r="F86" i="6" a="1"/>
  <c r="F86" i="6" s="1"/>
  <c r="H86" i="6" a="1"/>
  <c r="H86" i="6" s="1"/>
  <c r="J86" i="6" a="1"/>
  <c r="J86" i="6" s="1"/>
  <c r="L86" i="6" a="1"/>
  <c r="L86" i="6" s="1"/>
  <c r="N86" i="6" a="1"/>
  <c r="N86" i="6" s="1"/>
  <c r="P86" i="6" a="1"/>
  <c r="P86" i="6" s="1"/>
  <c r="R86" i="6" a="1"/>
  <c r="R86" i="6" s="1"/>
  <c r="T86" i="6" a="1"/>
  <c r="T86" i="6" s="1"/>
  <c r="V86" i="6" a="1"/>
  <c r="V86" i="6" s="1"/>
  <c r="X86" i="6" a="1"/>
  <c r="X86" i="6" s="1"/>
  <c r="C87" i="6" a="1"/>
  <c r="C87" i="6" s="1"/>
  <c r="E87" i="6" a="1"/>
  <c r="E87" i="6" s="1"/>
  <c r="G87" i="6" a="1"/>
  <c r="G87" i="6" s="1"/>
  <c r="I87" i="6" a="1"/>
  <c r="I87" i="6" s="1"/>
  <c r="K87" i="6" a="1"/>
  <c r="K87" i="6" s="1"/>
  <c r="M87" i="6" a="1"/>
  <c r="M87" i="6" s="1"/>
  <c r="O87" i="6" a="1"/>
  <c r="O87" i="6" s="1"/>
  <c r="Q87" i="6" a="1"/>
  <c r="Q87" i="6" s="1"/>
  <c r="S87" i="6" a="1"/>
  <c r="S87" i="6" s="1"/>
  <c r="U87" i="6" a="1"/>
  <c r="U87" i="6" s="1"/>
  <c r="W87" i="6" a="1"/>
  <c r="W87" i="6" s="1"/>
  <c r="B88" i="6" a="1"/>
  <c r="B88" i="6" s="1"/>
  <c r="D88" i="6" a="1"/>
  <c r="D88" i="6" s="1"/>
  <c r="F88" i="6" a="1"/>
  <c r="F88" i="6" s="1"/>
  <c r="H88" i="6" a="1"/>
  <c r="H88" i="6" s="1"/>
  <c r="J88" i="6" a="1"/>
  <c r="J88" i="6" s="1"/>
  <c r="L88" i="6" a="1"/>
  <c r="L88" i="6" s="1"/>
  <c r="N88" i="6" a="1"/>
  <c r="N88" i="6" s="1"/>
  <c r="P88" i="6" a="1"/>
  <c r="P88" i="6" s="1"/>
  <c r="R88" i="6" a="1"/>
  <c r="R88" i="6" s="1"/>
  <c r="T88" i="6" a="1"/>
  <c r="T88" i="6" s="1"/>
  <c r="V88" i="6" a="1"/>
  <c r="V88" i="6" s="1"/>
  <c r="X88" i="6" a="1"/>
  <c r="X88" i="6" s="1"/>
  <c r="C89" i="6" a="1"/>
  <c r="C89" i="6" s="1"/>
  <c r="E89" i="6" a="1"/>
  <c r="E89" i="6" s="1"/>
  <c r="G89" i="6" a="1"/>
  <c r="G89" i="6" s="1"/>
  <c r="I89" i="6" a="1"/>
  <c r="I89" i="6" s="1"/>
  <c r="K89" i="6" a="1"/>
  <c r="K89" i="6" s="1"/>
  <c r="M89" i="6" a="1"/>
  <c r="M89" i="6" s="1"/>
  <c r="O89" i="6" a="1"/>
  <c r="O89" i="6" s="1"/>
  <c r="Q89" i="6" a="1"/>
  <c r="Q89" i="6" s="1"/>
  <c r="S89" i="6" a="1"/>
  <c r="S89" i="6" s="1"/>
  <c r="U89" i="6" a="1"/>
  <c r="U89" i="6" s="1"/>
  <c r="B6" i="6" a="1"/>
  <c r="B6" i="6" s="1"/>
  <c r="M6" i="6" a="1"/>
  <c r="M6" i="6" s="1"/>
  <c r="K6" i="6" a="1"/>
  <c r="K6" i="6" s="1"/>
  <c r="Z6" i="6" s="1"/>
  <c r="I6" i="6" a="1"/>
  <c r="I6" i="6" s="1"/>
  <c r="G6" i="6" a="1"/>
  <c r="G6" i="6" s="1"/>
  <c r="E6" i="6" a="1"/>
  <c r="E6" i="6" s="1"/>
  <c r="C6" i="6" a="1"/>
  <c r="C6" i="6" s="1"/>
  <c r="W149" i="6" a="1"/>
  <c r="W149" i="6" s="1"/>
  <c r="U149" i="6" a="1"/>
  <c r="U149" i="6" s="1"/>
  <c r="S149" i="6" a="1"/>
  <c r="S149" i="6" s="1"/>
  <c r="Q149" i="6" a="1"/>
  <c r="Q149" i="6" s="1"/>
  <c r="O149" i="6" a="1"/>
  <c r="O149" i="6" s="1"/>
  <c r="M149" i="6" a="1"/>
  <c r="M149" i="6" s="1"/>
  <c r="K149" i="6" a="1"/>
  <c r="K149" i="6" s="1"/>
  <c r="I149" i="6" a="1"/>
  <c r="I149" i="6" s="1"/>
  <c r="G149" i="6" a="1"/>
  <c r="G149" i="6" s="1"/>
  <c r="E149" i="6" a="1"/>
  <c r="E149" i="6" s="1"/>
  <c r="C149" i="6" a="1"/>
  <c r="C149" i="6" s="1"/>
  <c r="X148" i="6" a="1"/>
  <c r="X148" i="6" s="1"/>
  <c r="V148" i="6" a="1"/>
  <c r="V148" i="6" s="1"/>
  <c r="T148" i="6" a="1"/>
  <c r="T148" i="6" s="1"/>
  <c r="R148" i="6" a="1"/>
  <c r="R148" i="6" s="1"/>
  <c r="P148" i="6" a="1"/>
  <c r="P148" i="6" s="1"/>
  <c r="N148" i="6" a="1"/>
  <c r="N148" i="6" s="1"/>
  <c r="L148" i="6" a="1"/>
  <c r="L148" i="6" s="1"/>
  <c r="J148" i="6" a="1"/>
  <c r="J148" i="6" s="1"/>
  <c r="H148" i="6" a="1"/>
  <c r="H148" i="6" s="1"/>
  <c r="F148" i="6" a="1"/>
  <c r="F148" i="6" s="1"/>
  <c r="D148" i="6" a="1"/>
  <c r="D148" i="6" s="1"/>
  <c r="B148" i="6" a="1"/>
  <c r="B148" i="6" s="1"/>
  <c r="W147" i="6" a="1"/>
  <c r="W147" i="6" s="1"/>
  <c r="U147" i="6" a="1"/>
  <c r="U147" i="6" s="1"/>
  <c r="S147" i="6" a="1"/>
  <c r="S147" i="6" s="1"/>
  <c r="Q147" i="6" a="1"/>
  <c r="Q147" i="6" s="1"/>
  <c r="O147" i="6" a="1"/>
  <c r="O147" i="6" s="1"/>
  <c r="M147" i="6" a="1"/>
  <c r="M147" i="6" s="1"/>
  <c r="K147" i="6" a="1"/>
  <c r="K147" i="6" s="1"/>
  <c r="I147" i="6" a="1"/>
  <c r="I147" i="6" s="1"/>
  <c r="G147" i="6" a="1"/>
  <c r="G147" i="6" s="1"/>
  <c r="E147" i="6" a="1"/>
  <c r="E147" i="6" s="1"/>
  <c r="C147" i="6" a="1"/>
  <c r="C147" i="6" s="1"/>
  <c r="X146" i="6" a="1"/>
  <c r="X146" i="6" s="1"/>
  <c r="V146" i="6" a="1"/>
  <c r="V146" i="6" s="1"/>
  <c r="T146" i="6" a="1"/>
  <c r="T146" i="6" s="1"/>
  <c r="R146" i="6" a="1"/>
  <c r="R146" i="6" s="1"/>
  <c r="P146" i="6" a="1"/>
  <c r="P146" i="6" s="1"/>
  <c r="N146" i="6" a="1"/>
  <c r="N146" i="6" s="1"/>
  <c r="L146" i="6" a="1"/>
  <c r="L146" i="6" s="1"/>
  <c r="J146" i="6" a="1"/>
  <c r="J146" i="6" s="1"/>
  <c r="H146" i="6" a="1"/>
  <c r="H146" i="6" s="1"/>
  <c r="F146" i="6" a="1"/>
  <c r="F146" i="6" s="1"/>
  <c r="D146" i="6" a="1"/>
  <c r="D146" i="6" s="1"/>
  <c r="B146" i="6" a="1"/>
  <c r="B146" i="6" s="1"/>
  <c r="W145" i="6" a="1"/>
  <c r="W145" i="6" s="1"/>
  <c r="U145" i="6" a="1"/>
  <c r="U145" i="6" s="1"/>
  <c r="S145" i="6" a="1"/>
  <c r="S145" i="6" s="1"/>
  <c r="Q145" i="6" a="1"/>
  <c r="Q145" i="6" s="1"/>
  <c r="O145" i="6" a="1"/>
  <c r="O145" i="6" s="1"/>
  <c r="M145" i="6" a="1"/>
  <c r="M145" i="6" s="1"/>
  <c r="K145" i="6" a="1"/>
  <c r="K145" i="6" s="1"/>
  <c r="I145" i="6" a="1"/>
  <c r="I145" i="6" s="1"/>
  <c r="G145" i="6" a="1"/>
  <c r="G145" i="6" s="1"/>
  <c r="E145" i="6" a="1"/>
  <c r="E145" i="6" s="1"/>
  <c r="C145" i="6" a="1"/>
  <c r="C145" i="6" s="1"/>
  <c r="X144" i="6" a="1"/>
  <c r="X144" i="6" s="1"/>
  <c r="V144" i="6" a="1"/>
  <c r="V144" i="6" s="1"/>
  <c r="T144" i="6" a="1"/>
  <c r="T144" i="6" s="1"/>
  <c r="R144" i="6" a="1"/>
  <c r="R144" i="6" s="1"/>
  <c r="P144" i="6" a="1"/>
  <c r="P144" i="6" s="1"/>
  <c r="N144" i="6" a="1"/>
  <c r="N144" i="6" s="1"/>
  <c r="L144" i="6" a="1"/>
  <c r="L144" i="6" s="1"/>
  <c r="J144" i="6" a="1"/>
  <c r="J144" i="6" s="1"/>
  <c r="H144" i="6" a="1"/>
  <c r="H144" i="6" s="1"/>
  <c r="F144" i="6" a="1"/>
  <c r="F144" i="6" s="1"/>
  <c r="D144" i="6" a="1"/>
  <c r="D144" i="6" s="1"/>
  <c r="B144" i="6" a="1"/>
  <c r="B144" i="6" s="1"/>
  <c r="W143" i="6" a="1"/>
  <c r="W143" i="6" s="1"/>
  <c r="U143" i="6" a="1"/>
  <c r="U143" i="6" s="1"/>
  <c r="S143" i="6" a="1"/>
  <c r="S143" i="6" s="1"/>
  <c r="Q143" i="6" a="1"/>
  <c r="Q143" i="6" s="1"/>
  <c r="O143" i="6" a="1"/>
  <c r="O143" i="6" s="1"/>
  <c r="M143" i="6" a="1"/>
  <c r="M143" i="6" s="1"/>
  <c r="K143" i="6" a="1"/>
  <c r="K143" i="6" s="1"/>
  <c r="I143" i="6" a="1"/>
  <c r="I143" i="6" s="1"/>
  <c r="G143" i="6" a="1"/>
  <c r="G143" i="6" s="1"/>
  <c r="E143" i="6" a="1"/>
  <c r="E143" i="6" s="1"/>
  <c r="C143" i="6" a="1"/>
  <c r="C143" i="6" s="1"/>
  <c r="X142" i="6" a="1"/>
  <c r="X142" i="6" s="1"/>
  <c r="V142" i="6" a="1"/>
  <c r="V142" i="6" s="1"/>
  <c r="T142" i="6" a="1"/>
  <c r="T142" i="6" s="1"/>
  <c r="R142" i="6" a="1"/>
  <c r="R142" i="6" s="1"/>
  <c r="P142" i="6" a="1"/>
  <c r="P142" i="6" s="1"/>
  <c r="N142" i="6" a="1"/>
  <c r="N142" i="6" s="1"/>
  <c r="L142" i="6" a="1"/>
  <c r="L142" i="6" s="1"/>
  <c r="J142" i="6" a="1"/>
  <c r="J142" i="6" s="1"/>
  <c r="H142" i="6" a="1"/>
  <c r="H142" i="6" s="1"/>
  <c r="F142" i="6" a="1"/>
  <c r="F142" i="6" s="1"/>
  <c r="D142" i="6" a="1"/>
  <c r="D142" i="6" s="1"/>
  <c r="B142" i="6" a="1"/>
  <c r="B142" i="6" s="1"/>
  <c r="W141" i="6" a="1"/>
  <c r="W141" i="6" s="1"/>
  <c r="U141" i="6" a="1"/>
  <c r="U141" i="6" s="1"/>
  <c r="S141" i="6" a="1"/>
  <c r="S141" i="6" s="1"/>
  <c r="Q141" i="6" a="1"/>
  <c r="Q141" i="6" s="1"/>
  <c r="O141" i="6" a="1"/>
  <c r="O141" i="6" s="1"/>
  <c r="M141" i="6" a="1"/>
  <c r="M141" i="6" s="1"/>
  <c r="K141" i="6" a="1"/>
  <c r="K141" i="6" s="1"/>
  <c r="I141" i="6" a="1"/>
  <c r="I141" i="6" s="1"/>
  <c r="G141" i="6" a="1"/>
  <c r="G141" i="6" s="1"/>
  <c r="E141" i="6" a="1"/>
  <c r="E141" i="6" s="1"/>
  <c r="C141" i="6" a="1"/>
  <c r="C141" i="6" s="1"/>
  <c r="X140" i="6" a="1"/>
  <c r="X140" i="6" s="1"/>
  <c r="V140" i="6" a="1"/>
  <c r="V140" i="6" s="1"/>
  <c r="T140" i="6" a="1"/>
  <c r="T140" i="6" s="1"/>
  <c r="R140" i="6" a="1"/>
  <c r="R140" i="6" s="1"/>
  <c r="P140" i="6" a="1"/>
  <c r="P140" i="6" s="1"/>
  <c r="N140" i="6" a="1"/>
  <c r="N140" i="6" s="1"/>
  <c r="L140" i="6" a="1"/>
  <c r="L140" i="6" s="1"/>
  <c r="J140" i="6" a="1"/>
  <c r="J140" i="6" s="1"/>
  <c r="H140" i="6" a="1"/>
  <c r="H140" i="6" s="1"/>
  <c r="F140" i="6" a="1"/>
  <c r="F140" i="6" s="1"/>
  <c r="D140" i="6" a="1"/>
  <c r="D140" i="6" s="1"/>
  <c r="B140" i="6" a="1"/>
  <c r="B140" i="6" s="1"/>
  <c r="W139" i="6" a="1"/>
  <c r="W139" i="6" s="1"/>
  <c r="U139" i="6" a="1"/>
  <c r="U139" i="6" s="1"/>
  <c r="S139" i="6" a="1"/>
  <c r="S139" i="6" s="1"/>
  <c r="Q139" i="6" a="1"/>
  <c r="Q139" i="6" s="1"/>
  <c r="O139" i="6" a="1"/>
  <c r="O139" i="6" s="1"/>
  <c r="M139" i="6" a="1"/>
  <c r="M139" i="6" s="1"/>
  <c r="K139" i="6" a="1"/>
  <c r="K139" i="6" s="1"/>
  <c r="I139" i="6" a="1"/>
  <c r="I139" i="6" s="1"/>
  <c r="G139" i="6" a="1"/>
  <c r="G139" i="6" s="1"/>
  <c r="E139" i="6" a="1"/>
  <c r="E139" i="6" s="1"/>
  <c r="C139" i="6" a="1"/>
  <c r="C139" i="6" s="1"/>
  <c r="X138" i="6" a="1"/>
  <c r="X138" i="6" s="1"/>
  <c r="V138" i="6" a="1"/>
  <c r="V138" i="6" s="1"/>
  <c r="T138" i="6" a="1"/>
  <c r="T138" i="6" s="1"/>
  <c r="R138" i="6" a="1"/>
  <c r="R138" i="6" s="1"/>
  <c r="P138" i="6" a="1"/>
  <c r="P138" i="6" s="1"/>
  <c r="N138" i="6" a="1"/>
  <c r="N138" i="6" s="1"/>
  <c r="L138" i="6" a="1"/>
  <c r="L138" i="6" s="1"/>
  <c r="J138" i="6" a="1"/>
  <c r="J138" i="6" s="1"/>
  <c r="H138" i="6" a="1"/>
  <c r="H138" i="6" s="1"/>
  <c r="F138" i="6" a="1"/>
  <c r="F138" i="6" s="1"/>
  <c r="D138" i="6" a="1"/>
  <c r="D138" i="6" s="1"/>
  <c r="B138" i="6" a="1"/>
  <c r="B138" i="6" s="1"/>
  <c r="W137" i="6" a="1"/>
  <c r="W137" i="6" s="1"/>
  <c r="U137" i="6" a="1"/>
  <c r="U137" i="6" s="1"/>
  <c r="S137" i="6" a="1"/>
  <c r="S137" i="6" s="1"/>
  <c r="Q137" i="6" a="1"/>
  <c r="Q137" i="6" s="1"/>
  <c r="O137" i="6" a="1"/>
  <c r="O137" i="6" s="1"/>
  <c r="M137" i="6" a="1"/>
  <c r="M137" i="6" s="1"/>
  <c r="K137" i="6" a="1"/>
  <c r="K137" i="6" s="1"/>
  <c r="I137" i="6" a="1"/>
  <c r="I137" i="6" s="1"/>
  <c r="G137" i="6" a="1"/>
  <c r="G137" i="6" s="1"/>
  <c r="E137" i="6" a="1"/>
  <c r="E137" i="6" s="1"/>
  <c r="C137" i="6" a="1"/>
  <c r="C137" i="6" s="1"/>
  <c r="X136" i="6" a="1"/>
  <c r="X136" i="6" s="1"/>
  <c r="V136" i="6" a="1"/>
  <c r="V136" i="6" s="1"/>
  <c r="T136" i="6" a="1"/>
  <c r="T136" i="6" s="1"/>
  <c r="R136" i="6" a="1"/>
  <c r="R136" i="6" s="1"/>
  <c r="P136" i="6" a="1"/>
  <c r="P136" i="6" s="1"/>
  <c r="N136" i="6" a="1"/>
  <c r="N136" i="6" s="1"/>
  <c r="L136" i="6" a="1"/>
  <c r="L136" i="6" s="1"/>
  <c r="J136" i="6" a="1"/>
  <c r="J136" i="6" s="1"/>
  <c r="H136" i="6" a="1"/>
  <c r="H136" i="6" s="1"/>
  <c r="F136" i="6" a="1"/>
  <c r="F136" i="6" s="1"/>
  <c r="D136" i="6" a="1"/>
  <c r="D136" i="6" s="1"/>
  <c r="B136" i="6" a="1"/>
  <c r="B136" i="6" s="1"/>
  <c r="W135" i="6" a="1"/>
  <c r="W135" i="6" s="1"/>
  <c r="U135" i="6" a="1"/>
  <c r="U135" i="6" s="1"/>
  <c r="S135" i="6" a="1"/>
  <c r="S135" i="6" s="1"/>
  <c r="Q135" i="6" a="1"/>
  <c r="Q135" i="6" s="1"/>
  <c r="O135" i="6" a="1"/>
  <c r="O135" i="6" s="1"/>
  <c r="M135" i="6" a="1"/>
  <c r="M135" i="6" s="1"/>
  <c r="K135" i="6" a="1"/>
  <c r="K135" i="6" s="1"/>
  <c r="I135" i="6" a="1"/>
  <c r="I135" i="6" s="1"/>
  <c r="G135" i="6" a="1"/>
  <c r="G135" i="6" s="1"/>
  <c r="E135" i="6" a="1"/>
  <c r="E135" i="6" s="1"/>
  <c r="C135" i="6" a="1"/>
  <c r="C135" i="6" s="1"/>
  <c r="X134" i="6" a="1"/>
  <c r="X134" i="6" s="1"/>
  <c r="V134" i="6" a="1"/>
  <c r="V134" i="6" s="1"/>
  <c r="T134" i="6" a="1"/>
  <c r="T134" i="6" s="1"/>
  <c r="R134" i="6" a="1"/>
  <c r="R134" i="6" s="1"/>
  <c r="P134" i="6" a="1"/>
  <c r="P134" i="6" s="1"/>
  <c r="N134" i="6" a="1"/>
  <c r="N134" i="6" s="1"/>
  <c r="L134" i="6" a="1"/>
  <c r="L134" i="6" s="1"/>
  <c r="J134" i="6" a="1"/>
  <c r="J134" i="6" s="1"/>
  <c r="H134" i="6" a="1"/>
  <c r="H134" i="6" s="1"/>
  <c r="F134" i="6" a="1"/>
  <c r="F134" i="6" s="1"/>
  <c r="D134" i="6" a="1"/>
  <c r="D134" i="6" s="1"/>
  <c r="B134" i="6" a="1"/>
  <c r="B134" i="6" s="1"/>
  <c r="W133" i="6" a="1"/>
  <c r="W133" i="6" s="1"/>
  <c r="U133" i="6" a="1"/>
  <c r="U133" i="6" s="1"/>
  <c r="S133" i="6" a="1"/>
  <c r="S133" i="6" s="1"/>
  <c r="Q133" i="6" a="1"/>
  <c r="Q133" i="6" s="1"/>
  <c r="O133" i="6" a="1"/>
  <c r="O133" i="6" s="1"/>
  <c r="M133" i="6" a="1"/>
  <c r="M133" i="6" s="1"/>
  <c r="K133" i="6" a="1"/>
  <c r="K133" i="6" s="1"/>
  <c r="I133" i="6" a="1"/>
  <c r="I133" i="6" s="1"/>
  <c r="G133" i="6" a="1"/>
  <c r="G133" i="6" s="1"/>
  <c r="E133" i="6" a="1"/>
  <c r="E133" i="6" s="1"/>
  <c r="C133" i="6" a="1"/>
  <c r="C133" i="6" s="1"/>
  <c r="X132" i="6" a="1"/>
  <c r="X132" i="6" s="1"/>
  <c r="V132" i="6" a="1"/>
  <c r="V132" i="6" s="1"/>
  <c r="T132" i="6" a="1"/>
  <c r="T132" i="6" s="1"/>
  <c r="R132" i="6" a="1"/>
  <c r="R132" i="6" s="1"/>
  <c r="P132" i="6" a="1"/>
  <c r="P132" i="6" s="1"/>
  <c r="N132" i="6" a="1"/>
  <c r="N132" i="6" s="1"/>
  <c r="L132" i="6" a="1"/>
  <c r="L132" i="6" s="1"/>
  <c r="J132" i="6" a="1"/>
  <c r="J132" i="6" s="1"/>
  <c r="H132" i="6" a="1"/>
  <c r="H132" i="6" s="1"/>
  <c r="F132" i="6" a="1"/>
  <c r="F132" i="6" s="1"/>
  <c r="D132" i="6" a="1"/>
  <c r="D132" i="6" s="1"/>
  <c r="B132" i="6" a="1"/>
  <c r="B132" i="6" s="1"/>
  <c r="W131" i="6" a="1"/>
  <c r="W131" i="6" s="1"/>
  <c r="U131" i="6" a="1"/>
  <c r="U131" i="6" s="1"/>
  <c r="S131" i="6" a="1"/>
  <c r="S131" i="6" s="1"/>
  <c r="Q131" i="6" a="1"/>
  <c r="Q131" i="6" s="1"/>
  <c r="O131" i="6" a="1"/>
  <c r="O131" i="6" s="1"/>
  <c r="M131" i="6" a="1"/>
  <c r="M131" i="6" s="1"/>
  <c r="K131" i="6" a="1"/>
  <c r="K131" i="6" s="1"/>
  <c r="I131" i="6" a="1"/>
  <c r="I131" i="6" s="1"/>
  <c r="G131" i="6" a="1"/>
  <c r="G131" i="6" s="1"/>
  <c r="E131" i="6" a="1"/>
  <c r="E131" i="6" s="1"/>
  <c r="C131" i="6" a="1"/>
  <c r="C131" i="6" s="1"/>
  <c r="X130" i="6" a="1"/>
  <c r="X130" i="6" s="1"/>
  <c r="V130" i="6" a="1"/>
  <c r="V130" i="6" s="1"/>
  <c r="T130" i="6" a="1"/>
  <c r="T130" i="6" s="1"/>
  <c r="R130" i="6" a="1"/>
  <c r="R130" i="6" s="1"/>
  <c r="P130" i="6" a="1"/>
  <c r="P130" i="6" s="1"/>
  <c r="N130" i="6" a="1"/>
  <c r="N130" i="6" s="1"/>
  <c r="L130" i="6" a="1"/>
  <c r="L130" i="6" s="1"/>
  <c r="J130" i="6" a="1"/>
  <c r="J130" i="6" s="1"/>
  <c r="H130" i="6" a="1"/>
  <c r="H130" i="6" s="1"/>
  <c r="F130" i="6" a="1"/>
  <c r="F130" i="6" s="1"/>
  <c r="D130" i="6" a="1"/>
  <c r="D130" i="6" s="1"/>
  <c r="B130" i="6" a="1"/>
  <c r="B130" i="6" s="1"/>
  <c r="W129" i="6" a="1"/>
  <c r="W129" i="6" s="1"/>
  <c r="U129" i="6" a="1"/>
  <c r="U129" i="6" s="1"/>
  <c r="S129" i="6" a="1"/>
  <c r="S129" i="6" s="1"/>
  <c r="Q129" i="6" a="1"/>
  <c r="Q129" i="6" s="1"/>
  <c r="O129" i="6" a="1"/>
  <c r="O129" i="6" s="1"/>
  <c r="M129" i="6" a="1"/>
  <c r="M129" i="6" s="1"/>
  <c r="K129" i="6" a="1"/>
  <c r="K129" i="6" s="1"/>
  <c r="I129" i="6" a="1"/>
  <c r="I129" i="6" s="1"/>
  <c r="G129" i="6" a="1"/>
  <c r="G129" i="6" s="1"/>
  <c r="E129" i="6" a="1"/>
  <c r="E129" i="6" s="1"/>
  <c r="C129" i="6" a="1"/>
  <c r="C129" i="6" s="1"/>
  <c r="X128" i="6" a="1"/>
  <c r="X128" i="6" s="1"/>
  <c r="V128" i="6" a="1"/>
  <c r="V128" i="6" s="1"/>
  <c r="T128" i="6" a="1"/>
  <c r="T128" i="6" s="1"/>
  <c r="R128" i="6" a="1"/>
  <c r="R128" i="6" s="1"/>
  <c r="P128" i="6" a="1"/>
  <c r="P128" i="6" s="1"/>
  <c r="N128" i="6" a="1"/>
  <c r="N128" i="6" s="1"/>
  <c r="L128" i="6" a="1"/>
  <c r="L128" i="6" s="1"/>
  <c r="J128" i="6" a="1"/>
  <c r="J128" i="6" s="1"/>
  <c r="H128" i="6" a="1"/>
  <c r="H128" i="6" s="1"/>
  <c r="F128" i="6" a="1"/>
  <c r="F128" i="6" s="1"/>
  <c r="D128" i="6" a="1"/>
  <c r="D128" i="6" s="1"/>
  <c r="B128" i="6" a="1"/>
  <c r="B128" i="6" s="1"/>
  <c r="W127" i="6" a="1"/>
  <c r="W127" i="6" s="1"/>
  <c r="U127" i="6" a="1"/>
  <c r="U127" i="6" s="1"/>
  <c r="S127" i="6" a="1"/>
  <c r="S127" i="6" s="1"/>
  <c r="Q127" i="6" a="1"/>
  <c r="Q127" i="6" s="1"/>
  <c r="O127" i="6" a="1"/>
  <c r="O127" i="6" s="1"/>
  <c r="M127" i="6" a="1"/>
  <c r="M127" i="6" s="1"/>
  <c r="K127" i="6" a="1"/>
  <c r="K127" i="6" s="1"/>
  <c r="I127" i="6" a="1"/>
  <c r="I127" i="6" s="1"/>
  <c r="G127" i="6" a="1"/>
  <c r="G127" i="6" s="1"/>
  <c r="E127" i="6" a="1"/>
  <c r="E127" i="6" s="1"/>
  <c r="C127" i="6" a="1"/>
  <c r="C127" i="6" s="1"/>
  <c r="X126" i="6" a="1"/>
  <c r="X126" i="6" s="1"/>
  <c r="V126" i="6" a="1"/>
  <c r="V126" i="6" s="1"/>
  <c r="T126" i="6" a="1"/>
  <c r="T126" i="6" s="1"/>
  <c r="R126" i="6" a="1"/>
  <c r="R126" i="6" s="1"/>
  <c r="P126" i="6" a="1"/>
  <c r="P126" i="6" s="1"/>
  <c r="N126" i="6" a="1"/>
  <c r="N126" i="6" s="1"/>
  <c r="L126" i="6" a="1"/>
  <c r="L126" i="6" s="1"/>
  <c r="J126" i="6" a="1"/>
  <c r="J126" i="6" s="1"/>
  <c r="H126" i="6" a="1"/>
  <c r="H126" i="6" s="1"/>
  <c r="F126" i="6" a="1"/>
  <c r="F126" i="6" s="1"/>
  <c r="D126" i="6" a="1"/>
  <c r="D126" i="6" s="1"/>
  <c r="B126" i="6" a="1"/>
  <c r="B126" i="6" s="1"/>
  <c r="W125" i="6" a="1"/>
  <c r="W125" i="6" s="1"/>
  <c r="U125" i="6" a="1"/>
  <c r="U125" i="6" s="1"/>
  <c r="S125" i="6" a="1"/>
  <c r="S125" i="6" s="1"/>
  <c r="Q125" i="6" a="1"/>
  <c r="Q125" i="6" s="1"/>
  <c r="O125" i="6" a="1"/>
  <c r="O125" i="6" s="1"/>
  <c r="M125" i="6" a="1"/>
  <c r="M125" i="6" s="1"/>
  <c r="K125" i="6" a="1"/>
  <c r="K125" i="6" s="1"/>
  <c r="I125" i="6" a="1"/>
  <c r="I125" i="6" s="1"/>
  <c r="G125" i="6" a="1"/>
  <c r="G125" i="6" s="1"/>
  <c r="E125" i="6" a="1"/>
  <c r="E125" i="6" s="1"/>
  <c r="C125" i="6" a="1"/>
  <c r="C125" i="6" s="1"/>
  <c r="X124" i="6" a="1"/>
  <c r="X124" i="6" s="1"/>
  <c r="V124" i="6" a="1"/>
  <c r="V124" i="6" s="1"/>
  <c r="T124" i="6" a="1"/>
  <c r="T124" i="6" s="1"/>
  <c r="R124" i="6" a="1"/>
  <c r="R124" i="6" s="1"/>
  <c r="P124" i="6" a="1"/>
  <c r="P124" i="6" s="1"/>
  <c r="N124" i="6" a="1"/>
  <c r="N124" i="6" s="1"/>
  <c r="L124" i="6" a="1"/>
  <c r="L124" i="6" s="1"/>
  <c r="J124" i="6" a="1"/>
  <c r="J124" i="6" s="1"/>
  <c r="H124" i="6" a="1"/>
  <c r="H124" i="6" s="1"/>
  <c r="F124" i="6" a="1"/>
  <c r="F124" i="6" s="1"/>
  <c r="D124" i="6" a="1"/>
  <c r="D124" i="6" s="1"/>
  <c r="B124" i="6" a="1"/>
  <c r="B124" i="6" s="1"/>
  <c r="W123" i="6" a="1"/>
  <c r="W123" i="6" s="1"/>
  <c r="U123" i="6" a="1"/>
  <c r="U123" i="6" s="1"/>
  <c r="S123" i="6" a="1"/>
  <c r="S123" i="6" s="1"/>
  <c r="Q123" i="6" a="1"/>
  <c r="Q123" i="6" s="1"/>
  <c r="O123" i="6" a="1"/>
  <c r="O123" i="6" s="1"/>
  <c r="M123" i="6" a="1"/>
  <c r="M123" i="6" s="1"/>
  <c r="K123" i="6" a="1"/>
  <c r="K123" i="6" s="1"/>
  <c r="I123" i="6" a="1"/>
  <c r="I123" i="6" s="1"/>
  <c r="G123" i="6" a="1"/>
  <c r="G123" i="6" s="1"/>
  <c r="E123" i="6" a="1"/>
  <c r="E123" i="6" s="1"/>
  <c r="C123" i="6" a="1"/>
  <c r="C123" i="6" s="1"/>
  <c r="X122" i="6" a="1"/>
  <c r="X122" i="6" s="1"/>
  <c r="V122" i="6" a="1"/>
  <c r="V122" i="6" s="1"/>
  <c r="T122" i="6" a="1"/>
  <c r="T122" i="6" s="1"/>
  <c r="R122" i="6" a="1"/>
  <c r="R122" i="6" s="1"/>
  <c r="P122" i="6" a="1"/>
  <c r="P122" i="6" s="1"/>
  <c r="N122" i="6" a="1"/>
  <c r="N122" i="6" s="1"/>
  <c r="L122" i="6" a="1"/>
  <c r="L122" i="6" s="1"/>
  <c r="J122" i="6" a="1"/>
  <c r="J122" i="6" s="1"/>
  <c r="H122" i="6" a="1"/>
  <c r="H122" i="6" s="1"/>
  <c r="F122" i="6" a="1"/>
  <c r="F122" i="6" s="1"/>
  <c r="D122" i="6" a="1"/>
  <c r="D122" i="6" s="1"/>
  <c r="B122" i="6" a="1"/>
  <c r="B122" i="6" s="1"/>
  <c r="W121" i="6" a="1"/>
  <c r="W121" i="6" s="1"/>
  <c r="U121" i="6" a="1"/>
  <c r="U121" i="6" s="1"/>
  <c r="S121" i="6" a="1"/>
  <c r="S121" i="6" s="1"/>
  <c r="Q121" i="6" a="1"/>
  <c r="Q121" i="6" s="1"/>
  <c r="O121" i="6" a="1"/>
  <c r="O121" i="6" s="1"/>
  <c r="M121" i="6" a="1"/>
  <c r="M121" i="6" s="1"/>
  <c r="K121" i="6" a="1"/>
  <c r="K121" i="6" s="1"/>
  <c r="I121" i="6" a="1"/>
  <c r="I121" i="6" s="1"/>
  <c r="G121" i="6" a="1"/>
  <c r="G121" i="6" s="1"/>
  <c r="E121" i="6" a="1"/>
  <c r="E121" i="6" s="1"/>
  <c r="C121" i="6" a="1"/>
  <c r="C121" i="6" s="1"/>
  <c r="X120" i="6" a="1"/>
  <c r="X120" i="6" s="1"/>
  <c r="V120" i="6" a="1"/>
  <c r="V120" i="6" s="1"/>
  <c r="T120" i="6" a="1"/>
  <c r="T120" i="6" s="1"/>
  <c r="R120" i="6" a="1"/>
  <c r="R120" i="6" s="1"/>
  <c r="P120" i="6" a="1"/>
  <c r="P120" i="6" s="1"/>
  <c r="N120" i="6" a="1"/>
  <c r="N120" i="6" s="1"/>
  <c r="L120" i="6" a="1"/>
  <c r="L120" i="6" s="1"/>
  <c r="J120" i="6" a="1"/>
  <c r="J120" i="6" s="1"/>
  <c r="H120" i="6" a="1"/>
  <c r="H120" i="6" s="1"/>
  <c r="F120" i="6" a="1"/>
  <c r="F120" i="6" s="1"/>
  <c r="D120" i="6" a="1"/>
  <c r="D120" i="6" s="1"/>
  <c r="B120" i="6" a="1"/>
  <c r="B120" i="6" s="1"/>
  <c r="W119" i="6" a="1"/>
  <c r="W119" i="6" s="1"/>
  <c r="U119" i="6" a="1"/>
  <c r="U119" i="6" s="1"/>
  <c r="S119" i="6" a="1"/>
  <c r="S119" i="6" s="1"/>
  <c r="Q119" i="6" a="1"/>
  <c r="Q119" i="6" s="1"/>
  <c r="O119" i="6" a="1"/>
  <c r="O119" i="6" s="1"/>
  <c r="M119" i="6" a="1"/>
  <c r="M119" i="6" s="1"/>
  <c r="K119" i="6" a="1"/>
  <c r="K119" i="6" s="1"/>
  <c r="I119" i="6" a="1"/>
  <c r="I119" i="6" s="1"/>
  <c r="G119" i="6" a="1"/>
  <c r="G119" i="6" s="1"/>
  <c r="E119" i="6" a="1"/>
  <c r="E119" i="6" s="1"/>
  <c r="C119" i="6" a="1"/>
  <c r="C119" i="6" s="1"/>
  <c r="X118" i="6" a="1"/>
  <c r="X118" i="6" s="1"/>
  <c r="V118" i="6" a="1"/>
  <c r="V118" i="6" s="1"/>
  <c r="T118" i="6" a="1"/>
  <c r="T118" i="6" s="1"/>
  <c r="R118" i="6" a="1"/>
  <c r="R118" i="6" s="1"/>
  <c r="P118" i="6" a="1"/>
  <c r="P118" i="6" s="1"/>
  <c r="N118" i="6" a="1"/>
  <c r="N118" i="6" s="1"/>
  <c r="L118" i="6" a="1"/>
  <c r="L118" i="6" s="1"/>
  <c r="J118" i="6" a="1"/>
  <c r="J118" i="6" s="1"/>
  <c r="H118" i="6" a="1"/>
  <c r="H118" i="6" s="1"/>
  <c r="F118" i="6" a="1"/>
  <c r="F118" i="6" s="1"/>
  <c r="D118" i="6" a="1"/>
  <c r="D118" i="6" s="1"/>
  <c r="B118" i="6" a="1"/>
  <c r="B118" i="6" s="1"/>
  <c r="W117" i="6" a="1"/>
  <c r="W117" i="6" s="1"/>
  <c r="U117" i="6" a="1"/>
  <c r="U117" i="6" s="1"/>
  <c r="S117" i="6" a="1"/>
  <c r="S117" i="6" s="1"/>
  <c r="Q117" i="6" a="1"/>
  <c r="Q117" i="6" s="1"/>
  <c r="O117" i="6" a="1"/>
  <c r="O117" i="6" s="1"/>
  <c r="M117" i="6" a="1"/>
  <c r="M117" i="6" s="1"/>
  <c r="K117" i="6" a="1"/>
  <c r="K117" i="6" s="1"/>
  <c r="I117" i="6" a="1"/>
  <c r="I117" i="6" s="1"/>
  <c r="G117" i="6" a="1"/>
  <c r="G117" i="6" s="1"/>
  <c r="E117" i="6" a="1"/>
  <c r="E117" i="6" s="1"/>
  <c r="C117" i="6" a="1"/>
  <c r="C117" i="6" s="1"/>
  <c r="X116" i="6" a="1"/>
  <c r="X116" i="6" s="1"/>
  <c r="V116" i="6" a="1"/>
  <c r="V116" i="6" s="1"/>
  <c r="T116" i="6" a="1"/>
  <c r="T116" i="6" s="1"/>
  <c r="R116" i="6" a="1"/>
  <c r="R116" i="6" s="1"/>
  <c r="P116" i="6" a="1"/>
  <c r="P116" i="6" s="1"/>
  <c r="N116" i="6" a="1"/>
  <c r="N116" i="6" s="1"/>
  <c r="L116" i="6" a="1"/>
  <c r="L116" i="6" s="1"/>
  <c r="J116" i="6" a="1"/>
  <c r="J116" i="6" s="1"/>
  <c r="H116" i="6" a="1"/>
  <c r="H116" i="6" s="1"/>
  <c r="F116" i="6" a="1"/>
  <c r="F116" i="6" s="1"/>
  <c r="D116" i="6" a="1"/>
  <c r="D116" i="6" s="1"/>
  <c r="B116" i="6" a="1"/>
  <c r="B116" i="6" s="1"/>
  <c r="W115" i="6" a="1"/>
  <c r="W115" i="6" s="1"/>
  <c r="U115" i="6" a="1"/>
  <c r="U115" i="6" s="1"/>
  <c r="S115" i="6" a="1"/>
  <c r="S115" i="6" s="1"/>
  <c r="Q115" i="6" a="1"/>
  <c r="Q115" i="6" s="1"/>
  <c r="O115" i="6" a="1"/>
  <c r="O115" i="6" s="1"/>
  <c r="M115" i="6" a="1"/>
  <c r="M115" i="6" s="1"/>
  <c r="K115" i="6" a="1"/>
  <c r="K115" i="6" s="1"/>
  <c r="I115" i="6" a="1"/>
  <c r="I115" i="6" s="1"/>
  <c r="G115" i="6" a="1"/>
  <c r="G115" i="6" s="1"/>
  <c r="E115" i="6" a="1"/>
  <c r="E115" i="6" s="1"/>
  <c r="C115" i="6" a="1"/>
  <c r="C115" i="6" s="1"/>
  <c r="X114" i="6" a="1"/>
  <c r="X114" i="6" s="1"/>
  <c r="V114" i="6" a="1"/>
  <c r="V114" i="6" s="1"/>
  <c r="T114" i="6" a="1"/>
  <c r="T114" i="6" s="1"/>
  <c r="R114" i="6" a="1"/>
  <c r="R114" i="6" s="1"/>
  <c r="P114" i="6" a="1"/>
  <c r="P114" i="6" s="1"/>
  <c r="N114" i="6" a="1"/>
  <c r="N114" i="6" s="1"/>
  <c r="L114" i="6" a="1"/>
  <c r="L114" i="6" s="1"/>
  <c r="J114" i="6" a="1"/>
  <c r="J114" i="6" s="1"/>
  <c r="H114" i="6" a="1"/>
  <c r="H114" i="6" s="1"/>
  <c r="F114" i="6" a="1"/>
  <c r="F114" i="6" s="1"/>
  <c r="D114" i="6" a="1"/>
  <c r="D114" i="6" s="1"/>
  <c r="B114" i="6" a="1"/>
  <c r="B114" i="6" s="1"/>
  <c r="W113" i="6" a="1"/>
  <c r="W113" i="6" s="1"/>
  <c r="U113" i="6" a="1"/>
  <c r="U113" i="6" s="1"/>
  <c r="S113" i="6" a="1"/>
  <c r="S113" i="6" s="1"/>
  <c r="Q113" i="6" a="1"/>
  <c r="Q113" i="6" s="1"/>
  <c r="O113" i="6" a="1"/>
  <c r="O113" i="6" s="1"/>
  <c r="M113" i="6" a="1"/>
  <c r="M113" i="6" s="1"/>
  <c r="K113" i="6" a="1"/>
  <c r="K113" i="6" s="1"/>
  <c r="I113" i="6" a="1"/>
  <c r="I113" i="6" s="1"/>
  <c r="G113" i="6" a="1"/>
  <c r="G113" i="6" s="1"/>
  <c r="E113" i="6" a="1"/>
  <c r="E113" i="6" s="1"/>
  <c r="C113" i="6" a="1"/>
  <c r="C113" i="6" s="1"/>
  <c r="X112" i="6" a="1"/>
  <c r="X112" i="6" s="1"/>
  <c r="V112" i="6" a="1"/>
  <c r="V112" i="6" s="1"/>
  <c r="T112" i="6" a="1"/>
  <c r="T112" i="6" s="1"/>
  <c r="R112" i="6" a="1"/>
  <c r="R112" i="6" s="1"/>
  <c r="P112" i="6" a="1"/>
  <c r="P112" i="6" s="1"/>
  <c r="N112" i="6" a="1"/>
  <c r="N112" i="6" s="1"/>
  <c r="L112" i="6" a="1"/>
  <c r="L112" i="6" s="1"/>
  <c r="J112" i="6" a="1"/>
  <c r="J112" i="6" s="1"/>
  <c r="H112" i="6" a="1"/>
  <c r="H112" i="6" s="1"/>
  <c r="F112" i="6" a="1"/>
  <c r="F112" i="6" s="1"/>
  <c r="D112" i="6" a="1"/>
  <c r="D112" i="6" s="1"/>
  <c r="B112" i="6" a="1"/>
  <c r="B112" i="6" s="1"/>
  <c r="W111" i="6" a="1"/>
  <c r="W111" i="6" s="1"/>
  <c r="U111" i="6" a="1"/>
  <c r="U111" i="6" s="1"/>
  <c r="S111" i="6" a="1"/>
  <c r="S111" i="6" s="1"/>
  <c r="Q111" i="6" a="1"/>
  <c r="Q111" i="6" s="1"/>
  <c r="O111" i="6" a="1"/>
  <c r="O111" i="6" s="1"/>
  <c r="M111" i="6" a="1"/>
  <c r="M111" i="6" s="1"/>
  <c r="K111" i="6" a="1"/>
  <c r="K111" i="6" s="1"/>
  <c r="I111" i="6" a="1"/>
  <c r="I111" i="6" s="1"/>
  <c r="G111" i="6" a="1"/>
  <c r="G111" i="6" s="1"/>
  <c r="E111" i="6" a="1"/>
  <c r="E111" i="6" s="1"/>
  <c r="C111" i="6" a="1"/>
  <c r="C111" i="6" s="1"/>
  <c r="X110" i="6" a="1"/>
  <c r="X110" i="6" s="1"/>
  <c r="V110" i="6" a="1"/>
  <c r="V110" i="6" s="1"/>
  <c r="T110" i="6" a="1"/>
  <c r="T110" i="6" s="1"/>
  <c r="R110" i="6" a="1"/>
  <c r="R110" i="6" s="1"/>
  <c r="P110" i="6" a="1"/>
  <c r="P110" i="6" s="1"/>
  <c r="N110" i="6" a="1"/>
  <c r="N110" i="6" s="1"/>
  <c r="L110" i="6" a="1"/>
  <c r="L110" i="6" s="1"/>
  <c r="J110" i="6" a="1"/>
  <c r="J110" i="6" s="1"/>
  <c r="H110" i="6" a="1"/>
  <c r="H110" i="6" s="1"/>
  <c r="F110" i="6" a="1"/>
  <c r="F110" i="6" s="1"/>
  <c r="D110" i="6" a="1"/>
  <c r="D110" i="6" s="1"/>
  <c r="B110" i="6" a="1"/>
  <c r="B110" i="6" s="1"/>
  <c r="W109" i="6" a="1"/>
  <c r="W109" i="6" s="1"/>
  <c r="U109" i="6" a="1"/>
  <c r="U109" i="6" s="1"/>
  <c r="S109" i="6" a="1"/>
  <c r="S109" i="6" s="1"/>
  <c r="Q109" i="6" a="1"/>
  <c r="Q109" i="6" s="1"/>
  <c r="O109" i="6" a="1"/>
  <c r="O109" i="6" s="1"/>
  <c r="M109" i="6" a="1"/>
  <c r="M109" i="6" s="1"/>
  <c r="K109" i="6" a="1"/>
  <c r="K109" i="6" s="1"/>
  <c r="I109" i="6" a="1"/>
  <c r="I109" i="6" s="1"/>
  <c r="G109" i="6" a="1"/>
  <c r="G109" i="6" s="1"/>
  <c r="E109" i="6" a="1"/>
  <c r="E109" i="6" s="1"/>
  <c r="C109" i="6" a="1"/>
  <c r="C109" i="6" s="1"/>
  <c r="X108" i="6" a="1"/>
  <c r="X108" i="6" s="1"/>
  <c r="V108" i="6" a="1"/>
  <c r="V108" i="6" s="1"/>
  <c r="T108" i="6" a="1"/>
  <c r="T108" i="6" s="1"/>
  <c r="R108" i="6" a="1"/>
  <c r="R108" i="6" s="1"/>
  <c r="P108" i="6" a="1"/>
  <c r="P108" i="6" s="1"/>
  <c r="N108" i="6" a="1"/>
  <c r="N108" i="6" s="1"/>
  <c r="L108" i="6" a="1"/>
  <c r="L108" i="6" s="1"/>
  <c r="J108" i="6" a="1"/>
  <c r="J108" i="6" s="1"/>
  <c r="H108" i="6" a="1"/>
  <c r="H108" i="6" s="1"/>
  <c r="F108" i="6" a="1"/>
  <c r="F108" i="6" s="1"/>
  <c r="D108" i="6" a="1"/>
  <c r="D108" i="6" s="1"/>
  <c r="B108" i="6" a="1"/>
  <c r="B108" i="6" s="1"/>
  <c r="W107" i="6" a="1"/>
  <c r="W107" i="6" s="1"/>
  <c r="U107" i="6" a="1"/>
  <c r="U107" i="6" s="1"/>
  <c r="S107" i="6" a="1"/>
  <c r="S107" i="6" s="1"/>
  <c r="Q107" i="6" a="1"/>
  <c r="Q107" i="6" s="1"/>
  <c r="O107" i="6" a="1"/>
  <c r="O107" i="6" s="1"/>
  <c r="M107" i="6" a="1"/>
  <c r="M107" i="6" s="1"/>
  <c r="K107" i="6" a="1"/>
  <c r="K107" i="6" s="1"/>
  <c r="I107" i="6" a="1"/>
  <c r="I107" i="6" s="1"/>
  <c r="G107" i="6" a="1"/>
  <c r="G107" i="6" s="1"/>
  <c r="E107" i="6" a="1"/>
  <c r="E107" i="6" s="1"/>
  <c r="C107" i="6" a="1"/>
  <c r="C107" i="6" s="1"/>
  <c r="X106" i="6" a="1"/>
  <c r="X106" i="6" s="1"/>
  <c r="V106" i="6" a="1"/>
  <c r="V106" i="6" s="1"/>
  <c r="T106" i="6" a="1"/>
  <c r="T106" i="6" s="1"/>
  <c r="R106" i="6" a="1"/>
  <c r="R106" i="6" s="1"/>
  <c r="P106" i="6" a="1"/>
  <c r="P106" i="6" s="1"/>
  <c r="N106" i="6" a="1"/>
  <c r="N106" i="6" s="1"/>
  <c r="L106" i="6" a="1"/>
  <c r="L106" i="6" s="1"/>
  <c r="J106" i="6" a="1"/>
  <c r="J106" i="6" s="1"/>
  <c r="H106" i="6" a="1"/>
  <c r="H106" i="6" s="1"/>
  <c r="F106" i="6" a="1"/>
  <c r="F106" i="6" s="1"/>
  <c r="D106" i="6" a="1"/>
  <c r="D106" i="6" s="1"/>
  <c r="B106" i="6" a="1"/>
  <c r="B106" i="6" s="1"/>
  <c r="W105" i="6" a="1"/>
  <c r="W105" i="6" s="1"/>
  <c r="U105" i="6" a="1"/>
  <c r="U105" i="6" s="1"/>
  <c r="S105" i="6" a="1"/>
  <c r="S105" i="6" s="1"/>
  <c r="Q105" i="6" a="1"/>
  <c r="Q105" i="6" s="1"/>
  <c r="O105" i="6" a="1"/>
  <c r="O105" i="6" s="1"/>
  <c r="M105" i="6" a="1"/>
  <c r="M105" i="6" s="1"/>
  <c r="K105" i="6" a="1"/>
  <c r="K105" i="6" s="1"/>
  <c r="I105" i="6" a="1"/>
  <c r="I105" i="6" s="1"/>
  <c r="G105" i="6" a="1"/>
  <c r="G105" i="6" s="1"/>
  <c r="E105" i="6" a="1"/>
  <c r="E105" i="6" s="1"/>
  <c r="C105" i="6" a="1"/>
  <c r="C105" i="6" s="1"/>
  <c r="X104" i="6" a="1"/>
  <c r="X104" i="6" s="1"/>
  <c r="V104" i="6" a="1"/>
  <c r="V104" i="6" s="1"/>
  <c r="T104" i="6" a="1"/>
  <c r="T104" i="6" s="1"/>
  <c r="R104" i="6" a="1"/>
  <c r="R104" i="6" s="1"/>
  <c r="P104" i="6" a="1"/>
  <c r="P104" i="6" s="1"/>
  <c r="N104" i="6" a="1"/>
  <c r="N104" i="6" s="1"/>
  <c r="L104" i="6" a="1"/>
  <c r="L104" i="6" s="1"/>
  <c r="J104" i="6" a="1"/>
  <c r="J104" i="6" s="1"/>
  <c r="H104" i="6" a="1"/>
  <c r="H104" i="6" s="1"/>
  <c r="F104" i="6" a="1"/>
  <c r="F104" i="6" s="1"/>
  <c r="D104" i="6" a="1"/>
  <c r="D104" i="6" s="1"/>
  <c r="B104" i="6" a="1"/>
  <c r="B104" i="6" s="1"/>
  <c r="W103" i="6" a="1"/>
  <c r="W103" i="6" s="1"/>
  <c r="U103" i="6" a="1"/>
  <c r="U103" i="6" s="1"/>
  <c r="S103" i="6" a="1"/>
  <c r="S103" i="6" s="1"/>
  <c r="Q103" i="6" a="1"/>
  <c r="Q103" i="6" s="1"/>
  <c r="O103" i="6" a="1"/>
  <c r="O103" i="6" s="1"/>
  <c r="M103" i="6" a="1"/>
  <c r="M103" i="6" s="1"/>
  <c r="K103" i="6" a="1"/>
  <c r="K103" i="6" s="1"/>
  <c r="I103" i="6" a="1"/>
  <c r="I103" i="6" s="1"/>
  <c r="G103" i="6" a="1"/>
  <c r="G103" i="6" s="1"/>
  <c r="E103" i="6" a="1"/>
  <c r="E103" i="6" s="1"/>
  <c r="C103" i="6" a="1"/>
  <c r="C103" i="6" s="1"/>
  <c r="X102" i="6" a="1"/>
  <c r="X102" i="6" s="1"/>
  <c r="V102" i="6" a="1"/>
  <c r="V102" i="6" s="1"/>
  <c r="T102" i="6" a="1"/>
  <c r="T102" i="6" s="1"/>
  <c r="R102" i="6" a="1"/>
  <c r="R102" i="6" s="1"/>
  <c r="P102" i="6" a="1"/>
  <c r="P102" i="6" s="1"/>
  <c r="N102" i="6" a="1"/>
  <c r="N102" i="6" s="1"/>
  <c r="L102" i="6" a="1"/>
  <c r="L102" i="6" s="1"/>
  <c r="J102" i="6" a="1"/>
  <c r="J102" i="6" s="1"/>
  <c r="H102" i="6" a="1"/>
  <c r="H102" i="6" s="1"/>
  <c r="F102" i="6" a="1"/>
  <c r="F102" i="6" s="1"/>
  <c r="D102" i="6" a="1"/>
  <c r="D102" i="6" s="1"/>
  <c r="B102" i="6" a="1"/>
  <c r="B102" i="6" s="1"/>
  <c r="W101" i="6" a="1"/>
  <c r="W101" i="6" s="1"/>
  <c r="U101" i="6" a="1"/>
  <c r="U101" i="6" s="1"/>
  <c r="S101" i="6" a="1"/>
  <c r="S101" i="6" s="1"/>
  <c r="Q101" i="6" a="1"/>
  <c r="Q101" i="6" s="1"/>
  <c r="O101" i="6" a="1"/>
  <c r="O101" i="6" s="1"/>
  <c r="M101" i="6" a="1"/>
  <c r="M101" i="6" s="1"/>
  <c r="K101" i="6" a="1"/>
  <c r="K101" i="6" s="1"/>
  <c r="I101" i="6" a="1"/>
  <c r="I101" i="6" s="1"/>
  <c r="G101" i="6" a="1"/>
  <c r="G101" i="6" s="1"/>
  <c r="E101" i="6" a="1"/>
  <c r="E101" i="6" s="1"/>
  <c r="C101" i="6" a="1"/>
  <c r="C101" i="6" s="1"/>
  <c r="X100" i="6" a="1"/>
  <c r="X100" i="6" s="1"/>
  <c r="V100" i="6" a="1"/>
  <c r="V100" i="6" s="1"/>
  <c r="T100" i="6" a="1"/>
  <c r="T100" i="6" s="1"/>
  <c r="R100" i="6" a="1"/>
  <c r="R100" i="6" s="1"/>
  <c r="P100" i="6" a="1"/>
  <c r="P100" i="6" s="1"/>
  <c r="N100" i="6" a="1"/>
  <c r="N100" i="6" s="1"/>
  <c r="L100" i="6" a="1"/>
  <c r="L100" i="6" s="1"/>
  <c r="J100" i="6" a="1"/>
  <c r="J100" i="6" s="1"/>
  <c r="H100" i="6" a="1"/>
  <c r="H100" i="6" s="1"/>
  <c r="F100" i="6" a="1"/>
  <c r="F100" i="6" s="1"/>
  <c r="D100" i="6" a="1"/>
  <c r="D100" i="6" s="1"/>
  <c r="B100" i="6" a="1"/>
  <c r="B100" i="6" s="1"/>
  <c r="W99" i="6" a="1"/>
  <c r="W99" i="6" s="1"/>
  <c r="U99" i="6" a="1"/>
  <c r="U99" i="6" s="1"/>
  <c r="S99" i="6" a="1"/>
  <c r="S99" i="6" s="1"/>
  <c r="Q99" i="6" a="1"/>
  <c r="Q99" i="6" s="1"/>
  <c r="O99" i="6" a="1"/>
  <c r="O99" i="6" s="1"/>
  <c r="M99" i="6" a="1"/>
  <c r="M99" i="6" s="1"/>
  <c r="K99" i="6" a="1"/>
  <c r="K99" i="6" s="1"/>
  <c r="I99" i="6" a="1"/>
  <c r="I99" i="6" s="1"/>
  <c r="G99" i="6" a="1"/>
  <c r="G99" i="6" s="1"/>
  <c r="E99" i="6" a="1"/>
  <c r="E99" i="6" s="1"/>
  <c r="C99" i="6" a="1"/>
  <c r="C99" i="6" s="1"/>
  <c r="X98" i="6" a="1"/>
  <c r="X98" i="6" s="1"/>
  <c r="V98" i="6" a="1"/>
  <c r="V98" i="6" s="1"/>
  <c r="T98" i="6" a="1"/>
  <c r="T98" i="6" s="1"/>
  <c r="R98" i="6" a="1"/>
  <c r="R98" i="6" s="1"/>
  <c r="P98" i="6" a="1"/>
  <c r="P98" i="6" s="1"/>
  <c r="N98" i="6" a="1"/>
  <c r="N98" i="6" s="1"/>
  <c r="L98" i="6" a="1"/>
  <c r="L98" i="6" s="1"/>
  <c r="J98" i="6" a="1"/>
  <c r="J98" i="6" s="1"/>
  <c r="H98" i="6" a="1"/>
  <c r="H98" i="6" s="1"/>
  <c r="F98" i="6" a="1"/>
  <c r="F98" i="6" s="1"/>
  <c r="D98" i="6" a="1"/>
  <c r="D98" i="6" s="1"/>
  <c r="B98" i="6" a="1"/>
  <c r="B98" i="6" s="1"/>
  <c r="W97" i="6" a="1"/>
  <c r="W97" i="6" s="1"/>
  <c r="U97" i="6" a="1"/>
  <c r="U97" i="6" s="1"/>
  <c r="S97" i="6" a="1"/>
  <c r="S97" i="6" s="1"/>
  <c r="Q97" i="6" a="1"/>
  <c r="Q97" i="6" s="1"/>
  <c r="O97" i="6" a="1"/>
  <c r="O97" i="6" s="1"/>
  <c r="M97" i="6" a="1"/>
  <c r="M97" i="6" s="1"/>
  <c r="K97" i="6" a="1"/>
  <c r="K97" i="6" s="1"/>
  <c r="I97" i="6" a="1"/>
  <c r="I97" i="6" s="1"/>
  <c r="G97" i="6" a="1"/>
  <c r="G97" i="6" s="1"/>
  <c r="E97" i="6" a="1"/>
  <c r="E97" i="6" s="1"/>
  <c r="C97" i="6" a="1"/>
  <c r="C97" i="6" s="1"/>
  <c r="X96" i="6" a="1"/>
  <c r="X96" i="6" s="1"/>
  <c r="V96" i="6" a="1"/>
  <c r="V96" i="6" s="1"/>
  <c r="T96" i="6" a="1"/>
  <c r="T96" i="6" s="1"/>
  <c r="R96" i="6" a="1"/>
  <c r="R96" i="6" s="1"/>
  <c r="P96" i="6" a="1"/>
  <c r="P96" i="6" s="1"/>
  <c r="N96" i="6" a="1"/>
  <c r="N96" i="6" s="1"/>
  <c r="L96" i="6" a="1"/>
  <c r="L96" i="6" s="1"/>
  <c r="J96" i="6" a="1"/>
  <c r="J96" i="6" s="1"/>
  <c r="H96" i="6" a="1"/>
  <c r="H96" i="6" s="1"/>
  <c r="F96" i="6" a="1"/>
  <c r="F96" i="6" s="1"/>
  <c r="D96" i="6" a="1"/>
  <c r="D96" i="6" s="1"/>
  <c r="B96" i="6" a="1"/>
  <c r="B96" i="6" s="1"/>
  <c r="W95" i="6" a="1"/>
  <c r="W95" i="6" s="1"/>
  <c r="U95" i="6" a="1"/>
  <c r="U95" i="6" s="1"/>
  <c r="S95" i="6" a="1"/>
  <c r="S95" i="6" s="1"/>
  <c r="Q95" i="6" a="1"/>
  <c r="Q95" i="6" s="1"/>
  <c r="O95" i="6" a="1"/>
  <c r="O95" i="6" s="1"/>
  <c r="M95" i="6" a="1"/>
  <c r="M95" i="6" s="1"/>
  <c r="K95" i="6" a="1"/>
  <c r="K95" i="6" s="1"/>
  <c r="I95" i="6" a="1"/>
  <c r="I95" i="6" s="1"/>
  <c r="G95" i="6" a="1"/>
  <c r="G95" i="6" s="1"/>
  <c r="E95" i="6" a="1"/>
  <c r="E95" i="6" s="1"/>
  <c r="C95" i="6" a="1"/>
  <c r="C95" i="6" s="1"/>
  <c r="X94" i="6" a="1"/>
  <c r="X94" i="6" s="1"/>
  <c r="V94" i="6" a="1"/>
  <c r="V94" i="6" s="1"/>
  <c r="T94" i="6" a="1"/>
  <c r="T94" i="6" s="1"/>
  <c r="R94" i="6" a="1"/>
  <c r="R94" i="6" s="1"/>
  <c r="P94" i="6" a="1"/>
  <c r="P94" i="6" s="1"/>
  <c r="N94" i="6" a="1"/>
  <c r="N94" i="6" s="1"/>
  <c r="L94" i="6" a="1"/>
  <c r="L94" i="6" s="1"/>
  <c r="J94" i="6" a="1"/>
  <c r="J94" i="6" s="1"/>
  <c r="H94" i="6" a="1"/>
  <c r="H94" i="6" s="1"/>
  <c r="F94" i="6" a="1"/>
  <c r="F94" i="6" s="1"/>
  <c r="D94" i="6" a="1"/>
  <c r="D94" i="6" s="1"/>
  <c r="B94" i="6" a="1"/>
  <c r="B94" i="6" s="1"/>
  <c r="W93" i="6" a="1"/>
  <c r="W93" i="6" s="1"/>
  <c r="U93" i="6" a="1"/>
  <c r="U93" i="6" s="1"/>
  <c r="S93" i="6" a="1"/>
  <c r="S93" i="6" s="1"/>
  <c r="Q93" i="6" a="1"/>
  <c r="Q93" i="6" s="1"/>
  <c r="O93" i="6" a="1"/>
  <c r="O93" i="6" s="1"/>
  <c r="M93" i="6" a="1"/>
  <c r="M93" i="6" s="1"/>
  <c r="K93" i="6" a="1"/>
  <c r="K93" i="6" s="1"/>
  <c r="I93" i="6" a="1"/>
  <c r="I93" i="6" s="1"/>
  <c r="G93" i="6" a="1"/>
  <c r="G93" i="6" s="1"/>
  <c r="E93" i="6" a="1"/>
  <c r="E93" i="6" s="1"/>
  <c r="C93" i="6" a="1"/>
  <c r="C93" i="6" s="1"/>
  <c r="X92" i="6" a="1"/>
  <c r="X92" i="6" s="1"/>
  <c r="V92" i="6" a="1"/>
  <c r="V92" i="6" s="1"/>
  <c r="T92" i="6" a="1"/>
  <c r="T92" i="6" s="1"/>
  <c r="R92" i="6" a="1"/>
  <c r="R92" i="6" s="1"/>
  <c r="P92" i="6" a="1"/>
  <c r="P92" i="6" s="1"/>
  <c r="N92" i="6" a="1"/>
  <c r="N92" i="6" s="1"/>
  <c r="L92" i="6" a="1"/>
  <c r="L92" i="6" s="1"/>
  <c r="J92" i="6" a="1"/>
  <c r="J92" i="6" s="1"/>
  <c r="H92" i="6" a="1"/>
  <c r="H92" i="6" s="1"/>
  <c r="F92" i="6" a="1"/>
  <c r="F92" i="6" s="1"/>
  <c r="D92" i="6" a="1"/>
  <c r="D92" i="6" s="1"/>
  <c r="B92" i="6" a="1"/>
  <c r="B92" i="6" s="1"/>
  <c r="W91" i="6" a="1"/>
  <c r="W91" i="6" s="1"/>
  <c r="U91" i="6" a="1"/>
  <c r="U91" i="6" s="1"/>
  <c r="S91" i="6" a="1"/>
  <c r="S91" i="6" s="1"/>
  <c r="Q91" i="6" a="1"/>
  <c r="Q91" i="6" s="1"/>
  <c r="O91" i="6" a="1"/>
  <c r="O91" i="6" s="1"/>
  <c r="M91" i="6" a="1"/>
  <c r="M91" i="6" s="1"/>
  <c r="K91" i="6" a="1"/>
  <c r="K91" i="6" s="1"/>
  <c r="I91" i="6" a="1"/>
  <c r="I91" i="6" s="1"/>
  <c r="G91" i="6" a="1"/>
  <c r="G91" i="6" s="1"/>
  <c r="E91" i="6" a="1"/>
  <c r="E91" i="6" s="1"/>
  <c r="C91" i="6" a="1"/>
  <c r="C91" i="6" s="1"/>
  <c r="X90" i="6" a="1"/>
  <c r="X90" i="6" s="1"/>
  <c r="V90" i="6" a="1"/>
  <c r="V90" i="6" s="1"/>
  <c r="T90" i="6" a="1"/>
  <c r="T90" i="6" s="1"/>
  <c r="R90" i="6" a="1"/>
  <c r="R90" i="6" s="1"/>
  <c r="P90" i="6" a="1"/>
  <c r="P90" i="6" s="1"/>
  <c r="N90" i="6" a="1"/>
  <c r="N90" i="6" s="1"/>
  <c r="L90" i="6" a="1"/>
  <c r="L90" i="6" s="1"/>
  <c r="J90" i="6" a="1"/>
  <c r="J90" i="6" s="1"/>
  <c r="H90" i="6" a="1"/>
  <c r="H90" i="6" s="1"/>
  <c r="F90" i="6" a="1"/>
  <c r="F90" i="6" s="1"/>
  <c r="D90" i="6" a="1"/>
  <c r="D90" i="6" s="1"/>
  <c r="B90" i="6" a="1"/>
  <c r="B90" i="6" s="1"/>
  <c r="W89" i="6" a="1"/>
  <c r="W89" i="6" s="1"/>
  <c r="T89" i="6" a="1"/>
  <c r="T89" i="6" s="1"/>
  <c r="P89" i="6" a="1"/>
  <c r="P89" i="6" s="1"/>
  <c r="L89" i="6" a="1"/>
  <c r="L89" i="6" s="1"/>
  <c r="H89" i="6" a="1"/>
  <c r="H89" i="6" s="1"/>
  <c r="D89" i="6" a="1"/>
  <c r="D89" i="6" s="1"/>
  <c r="W88" i="6" a="1"/>
  <c r="W88" i="6" s="1"/>
  <c r="S88" i="6" a="1"/>
  <c r="S88" i="6" s="1"/>
  <c r="O88" i="6" a="1"/>
  <c r="O88" i="6" s="1"/>
  <c r="K88" i="6" a="1"/>
  <c r="K88" i="6" s="1"/>
  <c r="G88" i="6" a="1"/>
  <c r="G88" i="6" s="1"/>
  <c r="C88" i="6" a="1"/>
  <c r="C88" i="6" s="1"/>
  <c r="V87" i="6" a="1"/>
  <c r="V87" i="6" s="1"/>
  <c r="R87" i="6" a="1"/>
  <c r="R87" i="6" s="1"/>
  <c r="N87" i="6" a="1"/>
  <c r="N87" i="6" s="1"/>
  <c r="J87" i="6" a="1"/>
  <c r="J87" i="6" s="1"/>
  <c r="F87" i="6" a="1"/>
  <c r="F87" i="6" s="1"/>
  <c r="B87" i="6" a="1"/>
  <c r="B87" i="6" s="1"/>
  <c r="U86" i="6" a="1"/>
  <c r="U86" i="6" s="1"/>
  <c r="Q86" i="6" a="1"/>
  <c r="Q86" i="6" s="1"/>
  <c r="M86" i="6" a="1"/>
  <c r="M86" i="6" s="1"/>
  <c r="I86" i="6" a="1"/>
  <c r="I86" i="6" s="1"/>
  <c r="E86" i="6" a="1"/>
  <c r="E86" i="6" s="1"/>
  <c r="X85" i="6" a="1"/>
  <c r="X85" i="6" s="1"/>
  <c r="T85" i="6" a="1"/>
  <c r="T85" i="6" s="1"/>
  <c r="P85" i="6" a="1"/>
  <c r="P85" i="6" s="1"/>
  <c r="L85" i="6" a="1"/>
  <c r="L85" i="6" s="1"/>
  <c r="H85" i="6" a="1"/>
  <c r="H85" i="6" s="1"/>
  <c r="D85" i="6" a="1"/>
  <c r="D85" i="6" s="1"/>
  <c r="W84" i="6" a="1"/>
  <c r="W84" i="6" s="1"/>
  <c r="S84" i="6" a="1"/>
  <c r="S84" i="6" s="1"/>
  <c r="O84" i="6" a="1"/>
  <c r="O84" i="6" s="1"/>
  <c r="K84" i="6" a="1"/>
  <c r="K84" i="6" s="1"/>
  <c r="G84" i="6" a="1"/>
  <c r="G84" i="6" s="1"/>
  <c r="C84" i="6" a="1"/>
  <c r="C84" i="6" s="1"/>
  <c r="V83" i="6" a="1"/>
  <c r="V83" i="6" s="1"/>
  <c r="R83" i="6" a="1"/>
  <c r="R83" i="6" s="1"/>
  <c r="N83" i="6" a="1"/>
  <c r="N83" i="6" s="1"/>
  <c r="J83" i="6" a="1"/>
  <c r="J83" i="6" s="1"/>
  <c r="F83" i="6" a="1"/>
  <c r="F83" i="6" s="1"/>
  <c r="B83" i="6" a="1"/>
  <c r="B83" i="6" s="1"/>
  <c r="U82" i="6" a="1"/>
  <c r="U82" i="6" s="1"/>
  <c r="Q82" i="6" a="1"/>
  <c r="Q82" i="6" s="1"/>
  <c r="M82" i="6" a="1"/>
  <c r="M82" i="6" s="1"/>
  <c r="I82" i="6" a="1"/>
  <c r="I82" i="6" s="1"/>
  <c r="E82" i="6" a="1"/>
  <c r="E82" i="6" s="1"/>
  <c r="X81" i="6" a="1"/>
  <c r="X81" i="6" s="1"/>
  <c r="T81" i="6" a="1"/>
  <c r="T81" i="6" s="1"/>
  <c r="P81" i="6" a="1"/>
  <c r="P81" i="6" s="1"/>
  <c r="L81" i="6" a="1"/>
  <c r="L81" i="6" s="1"/>
  <c r="H81" i="6" a="1"/>
  <c r="H81" i="6" s="1"/>
  <c r="D81" i="6" a="1"/>
  <c r="D81" i="6" s="1"/>
  <c r="W80" i="6" a="1"/>
  <c r="W80" i="6" s="1"/>
  <c r="S80" i="6" a="1"/>
  <c r="S80" i="6" s="1"/>
  <c r="O80" i="6" a="1"/>
  <c r="O80" i="6" s="1"/>
  <c r="K80" i="6" a="1"/>
  <c r="K80" i="6" s="1"/>
  <c r="G80" i="6" a="1"/>
  <c r="G80" i="6" s="1"/>
  <c r="C80" i="6" a="1"/>
  <c r="C80" i="6" s="1"/>
  <c r="V79" i="6" a="1"/>
  <c r="V79" i="6" s="1"/>
  <c r="R79" i="6" a="1"/>
  <c r="R79" i="6" s="1"/>
  <c r="N79" i="6" a="1"/>
  <c r="N79" i="6" s="1"/>
  <c r="J79" i="6" a="1"/>
  <c r="J79" i="6" s="1"/>
  <c r="F79" i="6" a="1"/>
  <c r="F79" i="6" s="1"/>
  <c r="B79" i="6" a="1"/>
  <c r="B79" i="6" s="1"/>
  <c r="U78" i="6" a="1"/>
  <c r="U78" i="6" s="1"/>
  <c r="Q78" i="6" a="1"/>
  <c r="Q78" i="6" s="1"/>
  <c r="M78" i="6" a="1"/>
  <c r="M78" i="6" s="1"/>
  <c r="I78" i="6" a="1"/>
  <c r="I78" i="6" s="1"/>
  <c r="E78" i="6" a="1"/>
  <c r="E78" i="6" s="1"/>
  <c r="X77" i="6" a="1"/>
  <c r="X77" i="6" s="1"/>
  <c r="T77" i="6" a="1"/>
  <c r="T77" i="6" s="1"/>
  <c r="P77" i="6" a="1"/>
  <c r="P77" i="6" s="1"/>
  <c r="L77" i="6" a="1"/>
  <c r="L77" i="6" s="1"/>
  <c r="H77" i="6" a="1"/>
  <c r="H77" i="6" s="1"/>
  <c r="D77" i="6" a="1"/>
  <c r="D77" i="6" s="1"/>
  <c r="W76" i="6" a="1"/>
  <c r="W76" i="6" s="1"/>
  <c r="S76" i="6" a="1"/>
  <c r="S76" i="6" s="1"/>
  <c r="O76" i="6" a="1"/>
  <c r="O76" i="6" s="1"/>
  <c r="K76" i="6" a="1"/>
  <c r="K76" i="6" s="1"/>
  <c r="G76" i="6" a="1"/>
  <c r="G76" i="6" s="1"/>
  <c r="C76" i="6" a="1"/>
  <c r="C76" i="6" s="1"/>
  <c r="V75" i="6" a="1"/>
  <c r="V75" i="6" s="1"/>
  <c r="R75" i="6" a="1"/>
  <c r="R75" i="6" s="1"/>
  <c r="N75" i="6" a="1"/>
  <c r="N75" i="6" s="1"/>
  <c r="J75" i="6" a="1"/>
  <c r="J75" i="6" s="1"/>
  <c r="F75" i="6" a="1"/>
  <c r="F75" i="6" s="1"/>
  <c r="B75" i="6" a="1"/>
  <c r="B75" i="6" s="1"/>
  <c r="U74" i="6" a="1"/>
  <c r="U74" i="6" s="1"/>
  <c r="Q74" i="6" a="1"/>
  <c r="Q74" i="6" s="1"/>
  <c r="M74" i="6" a="1"/>
  <c r="M74" i="6" s="1"/>
  <c r="I74" i="6" a="1"/>
  <c r="I74" i="6" s="1"/>
  <c r="E74" i="6" a="1"/>
  <c r="E74" i="6" s="1"/>
  <c r="X73" i="6" a="1"/>
  <c r="X73" i="6" s="1"/>
  <c r="T73" i="6" a="1"/>
  <c r="T73" i="6" s="1"/>
  <c r="P73" i="6" a="1"/>
  <c r="P73" i="6" s="1"/>
  <c r="L73" i="6" a="1"/>
  <c r="L73" i="6" s="1"/>
  <c r="H73" i="6" a="1"/>
  <c r="H73" i="6" s="1"/>
  <c r="D73" i="6" a="1"/>
  <c r="D73" i="6" s="1"/>
  <c r="W72" i="6" a="1"/>
  <c r="W72" i="6" s="1"/>
  <c r="S72" i="6" a="1"/>
  <c r="S72" i="6" s="1"/>
  <c r="O72" i="6" a="1"/>
  <c r="O72" i="6" s="1"/>
  <c r="K72" i="6" a="1"/>
  <c r="K72" i="6" s="1"/>
  <c r="G72" i="6" a="1"/>
  <c r="G72" i="6" s="1"/>
  <c r="C72" i="6" a="1"/>
  <c r="C72" i="6" s="1"/>
  <c r="V71" i="6" a="1"/>
  <c r="V71" i="6" s="1"/>
  <c r="R71" i="6" a="1"/>
  <c r="R71" i="6" s="1"/>
  <c r="N71" i="6" a="1"/>
  <c r="N71" i="6" s="1"/>
  <c r="J71" i="6" a="1"/>
  <c r="J71" i="6" s="1"/>
  <c r="F71" i="6" a="1"/>
  <c r="F71" i="6" s="1"/>
  <c r="B71" i="6" a="1"/>
  <c r="B71" i="6" s="1"/>
  <c r="U70" i="6" a="1"/>
  <c r="U70" i="6" s="1"/>
  <c r="Q70" i="6" a="1"/>
  <c r="Q70" i="6" s="1"/>
  <c r="M70" i="6" a="1"/>
  <c r="M70" i="6" s="1"/>
  <c r="I70" i="6" a="1"/>
  <c r="I70" i="6" s="1"/>
  <c r="E70" i="6" a="1"/>
  <c r="E70" i="6" s="1"/>
  <c r="X69" i="6" a="1"/>
  <c r="X69" i="6" s="1"/>
  <c r="T69" i="6" a="1"/>
  <c r="T69" i="6" s="1"/>
  <c r="P69" i="6" a="1"/>
  <c r="P69" i="6" s="1"/>
  <c r="L69" i="6" a="1"/>
  <c r="L69" i="6" s="1"/>
  <c r="H69" i="6" a="1"/>
  <c r="H69" i="6" s="1"/>
  <c r="D69" i="6" a="1"/>
  <c r="D69" i="6" s="1"/>
  <c r="W68" i="6" a="1"/>
  <c r="W68" i="6" s="1"/>
  <c r="S68" i="6" a="1"/>
  <c r="S68" i="6" s="1"/>
  <c r="O68" i="6" a="1"/>
  <c r="O68" i="6" s="1"/>
  <c r="K68" i="6" a="1"/>
  <c r="K68" i="6" s="1"/>
  <c r="G68" i="6" a="1"/>
  <c r="G68" i="6" s="1"/>
  <c r="C68" i="6" a="1"/>
  <c r="C68" i="6" s="1"/>
  <c r="V67" i="6" a="1"/>
  <c r="V67" i="6" s="1"/>
  <c r="R67" i="6" a="1"/>
  <c r="R67" i="6" s="1"/>
  <c r="N67" i="6" a="1"/>
  <c r="N67" i="6" s="1"/>
  <c r="J67" i="6" a="1"/>
  <c r="J67" i="6" s="1"/>
  <c r="F67" i="6" a="1"/>
  <c r="F67" i="6" s="1"/>
  <c r="B67" i="6" a="1"/>
  <c r="B67" i="6" s="1"/>
  <c r="U66" i="6" a="1"/>
  <c r="U66" i="6" s="1"/>
  <c r="Q66" i="6" a="1"/>
  <c r="Q66" i="6" s="1"/>
  <c r="M66" i="6" a="1"/>
  <c r="M66" i="6" s="1"/>
  <c r="I66" i="6" a="1"/>
  <c r="I66" i="6" s="1"/>
  <c r="E66" i="6" a="1"/>
  <c r="E66" i="6" s="1"/>
  <c r="X65" i="6" a="1"/>
  <c r="X65" i="6" s="1"/>
  <c r="T65" i="6" a="1"/>
  <c r="T65" i="6" s="1"/>
  <c r="P65" i="6" a="1"/>
  <c r="P65" i="6" s="1"/>
  <c r="L65" i="6" a="1"/>
  <c r="L65" i="6" s="1"/>
  <c r="H65" i="6" a="1"/>
  <c r="H65" i="6" s="1"/>
  <c r="D65" i="6" a="1"/>
  <c r="D65" i="6" s="1"/>
  <c r="W64" i="6" a="1"/>
  <c r="W64" i="6" s="1"/>
  <c r="S64" i="6" a="1"/>
  <c r="S64" i="6" s="1"/>
  <c r="O64" i="6" a="1"/>
  <c r="O64" i="6" s="1"/>
  <c r="K64" i="6" a="1"/>
  <c r="K64" i="6" s="1"/>
  <c r="G64" i="6" a="1"/>
  <c r="G64" i="6" s="1"/>
  <c r="C64" i="6" a="1"/>
  <c r="C64" i="6" s="1"/>
  <c r="V63" i="6" a="1"/>
  <c r="V63" i="6" s="1"/>
  <c r="R63" i="6" a="1"/>
  <c r="R63" i="6" s="1"/>
  <c r="N63" i="6" a="1"/>
  <c r="N63" i="6" s="1"/>
  <c r="J63" i="6" a="1"/>
  <c r="J63" i="6" s="1"/>
  <c r="F63" i="6" a="1"/>
  <c r="F63" i="6" s="1"/>
  <c r="B63" i="6" a="1"/>
  <c r="B63" i="6" s="1"/>
  <c r="U62" i="6" a="1"/>
  <c r="U62" i="6" s="1"/>
  <c r="Q62" i="6" a="1"/>
  <c r="Q62" i="6" s="1"/>
  <c r="M62" i="6" a="1"/>
  <c r="M62" i="6" s="1"/>
  <c r="I62" i="6" a="1"/>
  <c r="I62" i="6" s="1"/>
  <c r="E62" i="6" a="1"/>
  <c r="E62" i="6" s="1"/>
  <c r="X61" i="6" a="1"/>
  <c r="X61" i="6" s="1"/>
  <c r="T61" i="6" a="1"/>
  <c r="T61" i="6" s="1"/>
  <c r="P61" i="6" a="1"/>
  <c r="P61" i="6" s="1"/>
  <c r="L61" i="6" a="1"/>
  <c r="L61" i="6" s="1"/>
  <c r="H61" i="6" a="1"/>
  <c r="H61" i="6" s="1"/>
  <c r="D61" i="6" a="1"/>
  <c r="D61" i="6" s="1"/>
  <c r="W60" i="6" a="1"/>
  <c r="W60" i="6" s="1"/>
  <c r="S60" i="6" a="1"/>
  <c r="S60" i="6" s="1"/>
  <c r="O60" i="6" a="1"/>
  <c r="O60" i="6" s="1"/>
  <c r="K60" i="6" a="1"/>
  <c r="K60" i="6" s="1"/>
  <c r="G60" i="6" a="1"/>
  <c r="G60" i="6" s="1"/>
  <c r="C60" i="6" a="1"/>
  <c r="C60" i="6" s="1"/>
  <c r="V59" i="6" a="1"/>
  <c r="V59" i="6" s="1"/>
  <c r="R59" i="6" a="1"/>
  <c r="R59" i="6" s="1"/>
  <c r="N59" i="6" a="1"/>
  <c r="N59" i="6" s="1"/>
  <c r="J59" i="6" a="1"/>
  <c r="J59" i="6" s="1"/>
  <c r="F59" i="6" a="1"/>
  <c r="F59" i="6" s="1"/>
  <c r="B59" i="6" a="1"/>
  <c r="B59" i="6" s="1"/>
  <c r="U58" i="6" a="1"/>
  <c r="U58" i="6" s="1"/>
  <c r="Q58" i="6" a="1"/>
  <c r="Q58" i="6" s="1"/>
  <c r="M58" i="6" a="1"/>
  <c r="M58" i="6" s="1"/>
  <c r="I58" i="6" a="1"/>
  <c r="I58" i="6" s="1"/>
  <c r="E58" i="6" a="1"/>
  <c r="E58" i="6" s="1"/>
  <c r="X57" i="6" a="1"/>
  <c r="X57" i="6" s="1"/>
  <c r="T57" i="6" a="1"/>
  <c r="T57" i="6" s="1"/>
  <c r="P57" i="6" a="1"/>
  <c r="P57" i="6" s="1"/>
  <c r="L57" i="6" a="1"/>
  <c r="L57" i="6" s="1"/>
  <c r="H57" i="6" a="1"/>
  <c r="H57" i="6" s="1"/>
  <c r="D57" i="6" a="1"/>
  <c r="D57" i="6" s="1"/>
  <c r="W56" i="6" a="1"/>
  <c r="W56" i="6" s="1"/>
  <c r="S56" i="6" a="1"/>
  <c r="S56" i="6" s="1"/>
  <c r="O56" i="6" a="1"/>
  <c r="O56" i="6" s="1"/>
  <c r="K56" i="6" a="1"/>
  <c r="K56" i="6" s="1"/>
  <c r="G56" i="6" a="1"/>
  <c r="G56" i="6" s="1"/>
  <c r="C56" i="6" a="1"/>
  <c r="C56" i="6" s="1"/>
  <c r="V55" i="6" a="1"/>
  <c r="V55" i="6" s="1"/>
  <c r="R55" i="6" a="1"/>
  <c r="R55" i="6" s="1"/>
  <c r="N55" i="6" a="1"/>
  <c r="N55" i="6" s="1"/>
  <c r="J55" i="6" a="1"/>
  <c r="J55" i="6" s="1"/>
  <c r="F55" i="6" a="1"/>
  <c r="F55" i="6" s="1"/>
  <c r="B55" i="6" a="1"/>
  <c r="B55" i="6" s="1"/>
  <c r="U54" i="6" a="1"/>
  <c r="U54" i="6" s="1"/>
  <c r="Q54" i="6" a="1"/>
  <c r="Q54" i="6" s="1"/>
  <c r="M54" i="6" a="1"/>
  <c r="M54" i="6" s="1"/>
  <c r="I54" i="6" a="1"/>
  <c r="I54" i="6" s="1"/>
  <c r="E54" i="6" a="1"/>
  <c r="E54" i="6" s="1"/>
  <c r="X53" i="6" a="1"/>
  <c r="X53" i="6" s="1"/>
  <c r="T53" i="6" a="1"/>
  <c r="T53" i="6" s="1"/>
  <c r="P53" i="6" a="1"/>
  <c r="P53" i="6" s="1"/>
  <c r="L53" i="6" a="1"/>
  <c r="L53" i="6" s="1"/>
  <c r="H53" i="6" a="1"/>
  <c r="H53" i="6" s="1"/>
  <c r="D53" i="6" a="1"/>
  <c r="D53" i="6" s="1"/>
  <c r="W52" i="6" a="1"/>
  <c r="W52" i="6" s="1"/>
  <c r="S52" i="6" a="1"/>
  <c r="S52" i="6" s="1"/>
  <c r="O52" i="6" a="1"/>
  <c r="O52" i="6" s="1"/>
  <c r="K52" i="6" a="1"/>
  <c r="K52" i="6" s="1"/>
  <c r="G52" i="6" a="1"/>
  <c r="G52" i="6" s="1"/>
  <c r="C52" i="6" a="1"/>
  <c r="C52" i="6" s="1"/>
  <c r="V51" i="6" a="1"/>
  <c r="V51" i="6" s="1"/>
  <c r="R51" i="6" a="1"/>
  <c r="R51" i="6" s="1"/>
  <c r="N51" i="6" a="1"/>
  <c r="N51" i="6" s="1"/>
  <c r="J51" i="6" a="1"/>
  <c r="J51" i="6" s="1"/>
  <c r="F51" i="6" a="1"/>
  <c r="F51" i="6" s="1"/>
  <c r="B51" i="6" a="1"/>
  <c r="B51" i="6" s="1"/>
  <c r="U50" i="6" a="1"/>
  <c r="U50" i="6" s="1"/>
  <c r="Q50" i="6" a="1"/>
  <c r="Q50" i="6" s="1"/>
  <c r="M50" i="6" a="1"/>
  <c r="M50" i="6" s="1"/>
  <c r="I50" i="6" a="1"/>
  <c r="I50" i="6" s="1"/>
  <c r="E50" i="6" a="1"/>
  <c r="E50" i="6" s="1"/>
  <c r="X49" i="6" a="1"/>
  <c r="X49" i="6" s="1"/>
  <c r="T49" i="6" a="1"/>
  <c r="T49" i="6" s="1"/>
  <c r="P49" i="6" a="1"/>
  <c r="P49" i="6" s="1"/>
  <c r="L49" i="6" a="1"/>
  <c r="L49" i="6" s="1"/>
  <c r="H49" i="6" a="1"/>
  <c r="H49" i="6" s="1"/>
  <c r="D49" i="6" a="1"/>
  <c r="D49" i="6" s="1"/>
  <c r="W48" i="6" a="1"/>
  <c r="W48" i="6" s="1"/>
  <c r="S48" i="6" a="1"/>
  <c r="S48" i="6" s="1"/>
  <c r="O48" i="6" a="1"/>
  <c r="O48" i="6" s="1"/>
  <c r="K48" i="6" a="1"/>
  <c r="K48" i="6" s="1"/>
  <c r="G48" i="6" a="1"/>
  <c r="G48" i="6" s="1"/>
  <c r="C48" i="6" a="1"/>
  <c r="C48" i="6" s="1"/>
  <c r="V47" i="6" a="1"/>
  <c r="V47" i="6" s="1"/>
  <c r="R47" i="6" a="1"/>
  <c r="R47" i="6" s="1"/>
  <c r="N47" i="6" a="1"/>
  <c r="N47" i="6" s="1"/>
  <c r="J47" i="6" a="1"/>
  <c r="J47" i="6" s="1"/>
  <c r="F47" i="6" a="1"/>
  <c r="F47" i="6" s="1"/>
  <c r="B47" i="6" a="1"/>
  <c r="B47" i="6" s="1"/>
  <c r="U46" i="6" a="1"/>
  <c r="U46" i="6" s="1"/>
  <c r="Q46" i="6" a="1"/>
  <c r="Q46" i="6" s="1"/>
  <c r="M46" i="6" a="1"/>
  <c r="M46" i="6" s="1"/>
  <c r="I46" i="6" a="1"/>
  <c r="I46" i="6" s="1"/>
  <c r="E46" i="6" a="1"/>
  <c r="E46" i="6" s="1"/>
  <c r="X45" i="6" a="1"/>
  <c r="X45" i="6" s="1"/>
  <c r="T45" i="6" a="1"/>
  <c r="T45" i="6" s="1"/>
  <c r="P45" i="6" a="1"/>
  <c r="P45" i="6" s="1"/>
  <c r="L45" i="6" a="1"/>
  <c r="L45" i="6" s="1"/>
  <c r="E45" i="6" a="1"/>
  <c r="E45" i="6" s="1"/>
  <c r="T44" i="6" a="1"/>
  <c r="T44" i="6" s="1"/>
  <c r="L44" i="6" a="1"/>
  <c r="L44" i="6" s="1"/>
  <c r="D44" i="6" a="1"/>
  <c r="D44" i="6" s="1"/>
  <c r="S43" i="6" a="1"/>
  <c r="S43" i="6" s="1"/>
  <c r="K43" i="6" a="1"/>
  <c r="K43" i="6" s="1"/>
  <c r="C43" i="6" a="1"/>
  <c r="C43" i="6" s="1"/>
  <c r="R42" i="6" a="1"/>
  <c r="R42" i="6" s="1"/>
  <c r="J42" i="6" a="1"/>
  <c r="J42" i="6" s="1"/>
  <c r="B42" i="6" a="1"/>
  <c r="B42" i="6" s="1"/>
  <c r="Q41" i="6" a="1"/>
  <c r="Q41" i="6" s="1"/>
  <c r="I41" i="6" a="1"/>
  <c r="I41" i="6" s="1"/>
  <c r="X40" i="6" a="1"/>
  <c r="X40" i="6" s="1"/>
  <c r="P40" i="6" a="1"/>
  <c r="P40" i="6" s="1"/>
  <c r="H40" i="6" a="1"/>
  <c r="H40" i="6" s="1"/>
  <c r="W39" i="6" a="1"/>
  <c r="W39" i="6" s="1"/>
  <c r="O39" i="6" a="1"/>
  <c r="O39" i="6" s="1"/>
  <c r="G39" i="6" a="1"/>
  <c r="G39" i="6" s="1"/>
  <c r="V38" i="6" a="1"/>
  <c r="V38" i="6" s="1"/>
  <c r="N38" i="6" a="1"/>
  <c r="N38" i="6" s="1"/>
  <c r="F38" i="6" a="1"/>
  <c r="F38" i="6" s="1"/>
  <c r="U37" i="6" a="1"/>
  <c r="U37" i="6" s="1"/>
  <c r="M37" i="6" a="1"/>
  <c r="M37" i="6" s="1"/>
  <c r="E37" i="6" a="1"/>
  <c r="E37" i="6" s="1"/>
  <c r="T36" i="6" a="1"/>
  <c r="T36" i="6" s="1"/>
  <c r="L36" i="6" a="1"/>
  <c r="L36" i="6" s="1"/>
  <c r="D36" i="6" a="1"/>
  <c r="D36" i="6" s="1"/>
  <c r="S35" i="6" a="1"/>
  <c r="S35" i="6" s="1"/>
  <c r="K35" i="6" a="1"/>
  <c r="K35" i="6" s="1"/>
  <c r="C35" i="6" a="1"/>
  <c r="C35" i="6" s="1"/>
  <c r="R34" i="6" a="1"/>
  <c r="R34" i="6" s="1"/>
  <c r="J34" i="6" a="1"/>
  <c r="J34" i="6" s="1"/>
  <c r="B34" i="6" a="1"/>
  <c r="B34" i="6" s="1"/>
  <c r="Q33" i="6" a="1"/>
  <c r="Q33" i="6" s="1"/>
  <c r="I33" i="6" a="1"/>
  <c r="I33" i="6" s="1"/>
  <c r="X32" i="6" a="1"/>
  <c r="X32" i="6" s="1"/>
  <c r="P32" i="6" a="1"/>
  <c r="P32" i="6" s="1"/>
  <c r="H32" i="6" a="1"/>
  <c r="H32" i="6" s="1"/>
  <c r="W31" i="6" a="1"/>
  <c r="W31" i="6" s="1"/>
  <c r="O31" i="6" a="1"/>
  <c r="O31" i="6" s="1"/>
  <c r="G31" i="6" a="1"/>
  <c r="G31" i="6" s="1"/>
  <c r="V30" i="6" a="1"/>
  <c r="V30" i="6" s="1"/>
  <c r="N30" i="6" a="1"/>
  <c r="N30" i="6" s="1"/>
  <c r="F30" i="6" a="1"/>
  <c r="F30" i="6" s="1"/>
  <c r="U29" i="6" a="1"/>
  <c r="U29" i="6" s="1"/>
  <c r="M29" i="6" a="1"/>
  <c r="M29" i="6" s="1"/>
  <c r="E29" i="6" a="1"/>
  <c r="E29" i="6" s="1"/>
  <c r="T28" i="6" a="1"/>
  <c r="T28" i="6" s="1"/>
  <c r="L28" i="6" a="1"/>
  <c r="L28" i="6" s="1"/>
  <c r="D28" i="6" a="1"/>
  <c r="D28" i="6" s="1"/>
  <c r="S27" i="6" a="1"/>
  <c r="S27" i="6" s="1"/>
  <c r="K27" i="6" a="1"/>
  <c r="K27" i="6" s="1"/>
  <c r="C27" i="6" a="1"/>
  <c r="C27" i="6" s="1"/>
  <c r="R26" i="6" a="1"/>
  <c r="R26" i="6" s="1"/>
  <c r="J26" i="6" a="1"/>
  <c r="J26" i="6" s="1"/>
  <c r="B26" i="6" a="1"/>
  <c r="B26" i="6" s="1"/>
  <c r="Q25" i="6" a="1"/>
  <c r="Q25" i="6" s="1"/>
  <c r="I25" i="6" a="1"/>
  <c r="I25" i="6" s="1"/>
  <c r="X24" i="6" a="1"/>
  <c r="X24" i="6" s="1"/>
  <c r="P24" i="6" a="1"/>
  <c r="P24" i="6" s="1"/>
  <c r="H24" i="6" a="1"/>
  <c r="H24" i="6" s="1"/>
  <c r="W23" i="6" a="1"/>
  <c r="W23" i="6" s="1"/>
  <c r="O23" i="6" a="1"/>
  <c r="O23" i="6" s="1"/>
  <c r="G23" i="6" a="1"/>
  <c r="G23" i="6" s="1"/>
  <c r="P22" i="6" a="1"/>
  <c r="P22" i="6" s="1"/>
  <c r="W21" i="6" a="1"/>
  <c r="W21" i="6" s="1"/>
  <c r="G21" i="6" a="1"/>
  <c r="G21" i="6" s="1"/>
  <c r="N20" i="6" a="1"/>
  <c r="N20" i="6" s="1"/>
  <c r="U19" i="6" a="1"/>
  <c r="U19" i="6" s="1"/>
  <c r="F19" i="6" a="1"/>
  <c r="F19" i="6" s="1"/>
  <c r="U18" i="6" a="1"/>
  <c r="U18" i="6" s="1"/>
  <c r="M18" i="6" a="1"/>
  <c r="M18" i="6" s="1"/>
  <c r="E18" i="6" a="1"/>
  <c r="E18" i="6" s="1"/>
  <c r="T17" i="6" a="1"/>
  <c r="T17" i="6" s="1"/>
  <c r="L17" i="6" a="1"/>
  <c r="L17" i="6" s="1"/>
  <c r="S16" i="6" a="1"/>
  <c r="S16" i="6" s="1"/>
  <c r="C16" i="6" a="1"/>
  <c r="C16" i="6" s="1"/>
  <c r="J15" i="6" a="1"/>
  <c r="J15" i="6" s="1"/>
  <c r="Q14" i="6" a="1"/>
  <c r="Q14" i="6" s="1"/>
  <c r="X13" i="6" a="1"/>
  <c r="X13" i="6" s="1"/>
  <c r="R12" i="6" a="1"/>
  <c r="R12" i="6" s="1"/>
  <c r="I11" i="6" a="1"/>
  <c r="I11" i="6" s="1"/>
  <c r="E7" i="6" a="1"/>
  <c r="E7" i="6" s="1"/>
  <c r="AA12" i="6" a="1"/>
  <c r="AA12" i="6" s="1"/>
  <c r="AA14" i="6" a="1"/>
  <c r="AA14" i="6" s="1"/>
  <c r="AA13" i="6" a="1"/>
  <c r="AA13" i="6" s="1"/>
  <c r="AA17" i="6" a="1"/>
  <c r="AA17" i="6" s="1"/>
  <c r="AA19" i="6" a="1"/>
  <c r="AA19" i="6" s="1"/>
  <c r="AA21" i="6" a="1"/>
  <c r="AA21" i="6" s="1"/>
  <c r="AA23" i="6" a="1"/>
  <c r="AA23" i="6" s="1"/>
  <c r="AA25" i="6" a="1"/>
  <c r="AA25" i="6" s="1"/>
  <c r="AA18" i="6" a="1"/>
  <c r="AA18" i="6" s="1"/>
  <c r="AA22" i="6" a="1"/>
  <c r="AA22" i="6" s="1"/>
  <c r="AA27" i="6" a="1"/>
  <c r="AA27" i="6" s="1"/>
  <c r="AA29" i="6" a="1"/>
  <c r="AA29" i="6" s="1"/>
  <c r="AA31" i="6" a="1"/>
  <c r="AA31" i="6" s="1"/>
  <c r="AA33" i="6" a="1"/>
  <c r="AA33" i="6" s="1"/>
  <c r="AA35" i="6" a="1"/>
  <c r="AA35" i="6" s="1"/>
  <c r="AA37" i="6" a="1"/>
  <c r="AA37" i="6" s="1"/>
  <c r="AA39" i="6" a="1"/>
  <c r="AA39" i="6" s="1"/>
  <c r="AA41" i="6" a="1"/>
  <c r="AA41" i="6" s="1"/>
  <c r="AA43" i="6" a="1"/>
  <c r="AA43" i="6" s="1"/>
  <c r="AA45" i="6" a="1"/>
  <c r="AA45" i="6" s="1"/>
  <c r="AA74" i="6" a="1"/>
  <c r="AA74" i="6" s="1"/>
  <c r="AA72" i="6" a="1"/>
  <c r="AA72" i="6" s="1"/>
  <c r="AA70" i="6" a="1"/>
  <c r="AA70" i="6" s="1"/>
  <c r="AA68" i="6" a="1"/>
  <c r="AA68" i="6" s="1"/>
  <c r="AA66" i="6" a="1"/>
  <c r="AA66" i="6" s="1"/>
  <c r="AA64" i="6" a="1"/>
  <c r="AA64" i="6" s="1"/>
  <c r="AA62" i="6" a="1"/>
  <c r="AA62" i="6" s="1"/>
  <c r="AA60" i="6" a="1"/>
  <c r="AA60" i="6" s="1"/>
  <c r="AA58" i="6" a="1"/>
  <c r="AA58" i="6" s="1"/>
  <c r="AA56" i="6" a="1"/>
  <c r="AA56" i="6" s="1"/>
  <c r="AA54" i="6" a="1"/>
  <c r="AA54" i="6" s="1"/>
  <c r="AA52" i="6" a="1"/>
  <c r="AA52" i="6" s="1"/>
  <c r="AA50" i="6" a="1"/>
  <c r="AA50" i="6" s="1"/>
  <c r="AA48" i="6" a="1"/>
  <c r="AA48" i="6" s="1"/>
  <c r="AA44" i="6" a="1"/>
  <c r="AA44" i="6" s="1"/>
  <c r="AA40" i="6" a="1"/>
  <c r="AA40" i="6" s="1"/>
  <c r="AA36" i="6" a="1"/>
  <c r="AA36" i="6" s="1"/>
  <c r="AA32" i="6" a="1"/>
  <c r="AA32" i="6" s="1"/>
  <c r="AA28" i="6" a="1"/>
  <c r="AA28" i="6" s="1"/>
  <c r="AA24" i="6" a="1"/>
  <c r="AA24" i="6" s="1"/>
  <c r="AA16" i="6" a="1"/>
  <c r="AA16" i="6" s="1"/>
  <c r="X6" i="6" a="1"/>
  <c r="X6" i="6" s="1"/>
  <c r="X8" i="6" a="1"/>
  <c r="X8" i="6" s="1"/>
  <c r="X9" i="6" a="1"/>
  <c r="X9" i="6" s="1"/>
  <c r="W7" i="6" a="1"/>
  <c r="W7" i="6" s="1"/>
  <c r="W8" i="6" a="1"/>
  <c r="W8" i="6" s="1"/>
  <c r="W9" i="6" a="1"/>
  <c r="W9" i="6" s="1"/>
  <c r="V6" i="6" a="1"/>
  <c r="V6" i="6" s="1"/>
  <c r="V8" i="6" a="1"/>
  <c r="V8" i="6" s="1"/>
  <c r="V9" i="6" a="1"/>
  <c r="V9" i="6" s="1"/>
  <c r="U7" i="6" a="1"/>
  <c r="U7" i="6" s="1"/>
  <c r="U8" i="6" a="1"/>
  <c r="U8" i="6" s="1"/>
  <c r="U9" i="6" a="1"/>
  <c r="U9" i="6" s="1"/>
  <c r="T8" i="6" a="1"/>
  <c r="T8" i="6" s="1"/>
  <c r="T9" i="6" a="1"/>
  <c r="T9" i="6" s="1"/>
  <c r="S8" i="6" a="1"/>
  <c r="S8" i="6" s="1"/>
  <c r="S9" i="6" a="1"/>
  <c r="S9" i="6" s="1"/>
  <c r="R8" i="6" a="1"/>
  <c r="R8" i="6" s="1"/>
  <c r="R9" i="6" a="1"/>
  <c r="R9" i="6" s="1"/>
  <c r="Q8" i="6" a="1"/>
  <c r="Q8" i="6" s="1"/>
  <c r="Q9" i="6" a="1"/>
  <c r="Q9" i="6" s="1"/>
  <c r="P8" i="6" a="1"/>
  <c r="P8" i="6" s="1"/>
  <c r="P9" i="6" a="1"/>
  <c r="P9" i="6" s="1"/>
  <c r="O8" i="6" a="1"/>
  <c r="O8" i="6" s="1"/>
  <c r="O9" i="6" a="1"/>
  <c r="O9" i="6" s="1"/>
  <c r="N8" i="6" a="1"/>
  <c r="N8" i="6" s="1"/>
  <c r="N9" i="6" a="1"/>
  <c r="N9" i="6" s="1"/>
  <c r="AB8" i="6" l="1"/>
  <c r="AB7" i="6"/>
  <c r="AB10" i="6"/>
  <c r="AB6" i="6"/>
  <c r="AB9" i="6"/>
  <c r="AD8" i="6"/>
  <c r="AC8" i="6"/>
  <c r="AC7" i="6"/>
  <c r="AD7" i="6"/>
  <c r="AD10" i="6"/>
  <c r="AC10" i="6"/>
  <c r="AD6" i="6"/>
  <c r="AC6" i="6"/>
  <c r="AC9" i="6"/>
  <c r="AD9" i="6"/>
  <c r="G1099" i="1" a="1"/>
  <c r="G1099" i="1" s="1"/>
  <c r="G3" i="1" a="1"/>
  <c r="G3" i="1" s="1"/>
  <c r="G7" i="1" a="1"/>
  <c r="G7" i="1" s="1"/>
  <c r="G11" i="1" a="1"/>
  <c r="G11" i="1" s="1"/>
  <c r="G15" i="1" a="1"/>
  <c r="G15" i="1" s="1"/>
  <c r="G19" i="1" a="1"/>
  <c r="G19" i="1" s="1"/>
  <c r="G23" i="1" a="1"/>
  <c r="G23" i="1" s="1"/>
  <c r="G27" i="1" a="1"/>
  <c r="G27" i="1" s="1"/>
  <c r="G31" i="1" a="1"/>
  <c r="G31" i="1" s="1"/>
  <c r="G35" i="1" a="1"/>
  <c r="G35" i="1" s="1"/>
  <c r="G39" i="1" a="1"/>
  <c r="G39" i="1" s="1"/>
  <c r="G43" i="1" a="1"/>
  <c r="G43" i="1" s="1"/>
  <c r="G47" i="1" a="1"/>
  <c r="G47" i="1" s="1"/>
  <c r="G51" i="1" a="1"/>
  <c r="G51" i="1" s="1"/>
  <c r="G55" i="1" a="1"/>
  <c r="G55" i="1" s="1"/>
  <c r="G59" i="1" a="1"/>
  <c r="G59" i="1" s="1"/>
  <c r="G63" i="1" a="1"/>
  <c r="G63" i="1" s="1"/>
  <c r="G67" i="1" a="1"/>
  <c r="G67" i="1" s="1"/>
  <c r="G71" i="1" a="1"/>
  <c r="G71" i="1" s="1"/>
  <c r="G75" i="1" a="1"/>
  <c r="G75" i="1" s="1"/>
  <c r="G79" i="1" a="1"/>
  <c r="G79" i="1" s="1"/>
  <c r="G83" i="1" a="1"/>
  <c r="G83" i="1" s="1"/>
  <c r="G87" i="1" a="1"/>
  <c r="G87" i="1" s="1"/>
  <c r="G6" i="1" a="1"/>
  <c r="G6" i="1" s="1"/>
  <c r="G10" i="1" a="1"/>
  <c r="G10" i="1" s="1"/>
  <c r="G14" i="1" a="1"/>
  <c r="G14" i="1" s="1"/>
  <c r="G18" i="1" a="1"/>
  <c r="G18" i="1" s="1"/>
  <c r="G22" i="1" a="1"/>
  <c r="G22" i="1" s="1"/>
  <c r="G26" i="1" a="1"/>
  <c r="G26" i="1" s="1"/>
  <c r="G30" i="1" a="1"/>
  <c r="G30" i="1" s="1"/>
  <c r="G34" i="1" a="1"/>
  <c r="G34" i="1" s="1"/>
  <c r="G38" i="1" a="1"/>
  <c r="G38" i="1" s="1"/>
  <c r="G42" i="1" a="1"/>
  <c r="G42" i="1" s="1"/>
  <c r="G46" i="1" a="1"/>
  <c r="G46" i="1" s="1"/>
  <c r="G50" i="1" a="1"/>
  <c r="G50" i="1" s="1"/>
  <c r="G54" i="1" a="1"/>
  <c r="G54" i="1" s="1"/>
  <c r="G58" i="1" a="1"/>
  <c r="G58" i="1" s="1"/>
  <c r="G62" i="1" a="1"/>
  <c r="G62" i="1" s="1"/>
  <c r="G66" i="1" a="1"/>
  <c r="G66" i="1" s="1"/>
  <c r="G70" i="1" a="1"/>
  <c r="G70" i="1" s="1"/>
  <c r="G74" i="1" a="1"/>
  <c r="G74" i="1" s="1"/>
  <c r="G78" i="1" a="1"/>
  <c r="G78" i="1" s="1"/>
  <c r="G82" i="1" a="1"/>
  <c r="G82" i="1" s="1"/>
  <c r="G86" i="1" a="1"/>
  <c r="G86" i="1" s="1"/>
  <c r="G90" i="1" a="1"/>
  <c r="G90" i="1" s="1"/>
  <c r="G94" i="1" a="1"/>
  <c r="G94" i="1" s="1"/>
  <c r="G98" i="1" a="1"/>
  <c r="G98" i="1" s="1"/>
  <c r="G102" i="1" a="1"/>
  <c r="G102" i="1" s="1"/>
  <c r="G106" i="1" a="1"/>
  <c r="G106" i="1" s="1"/>
  <c r="G110" i="1" a="1"/>
  <c r="G110" i="1" s="1"/>
  <c r="G114" i="1" a="1"/>
  <c r="G114" i="1" s="1"/>
  <c r="G118" i="1" a="1"/>
  <c r="G118" i="1" s="1"/>
  <c r="G122" i="1" a="1"/>
  <c r="G122" i="1" s="1"/>
  <c r="G126" i="1" a="1"/>
  <c r="G126" i="1" s="1"/>
  <c r="G130" i="1" a="1"/>
  <c r="G130" i="1" s="1"/>
  <c r="G134" i="1" a="1"/>
  <c r="G134" i="1" s="1"/>
  <c r="G138" i="1" a="1"/>
  <c r="G138" i="1" s="1"/>
  <c r="G142" i="1" a="1"/>
  <c r="G142" i="1" s="1"/>
  <c r="G146" i="1" a="1"/>
  <c r="G146" i="1" s="1"/>
  <c r="G150" i="1" a="1"/>
  <c r="G150" i="1" s="1"/>
  <c r="G154" i="1" a="1"/>
  <c r="G154" i="1" s="1"/>
  <c r="G158" i="1" a="1"/>
  <c r="G158" i="1" s="1"/>
  <c r="G162" i="1" a="1"/>
  <c r="G162" i="1" s="1"/>
  <c r="G166" i="1" a="1"/>
  <c r="G166" i="1" s="1"/>
  <c r="G170" i="1" a="1"/>
  <c r="G170" i="1" s="1"/>
  <c r="G174" i="1" a="1"/>
  <c r="G174" i="1" s="1"/>
  <c r="G178" i="1" a="1"/>
  <c r="G178" i="1" s="1"/>
  <c r="G182" i="1" a="1"/>
  <c r="G182" i="1" s="1"/>
  <c r="G186" i="1" a="1"/>
  <c r="G186" i="1" s="1"/>
  <c r="G190" i="1" a="1"/>
  <c r="G190" i="1" s="1"/>
  <c r="G194" i="1" a="1"/>
  <c r="G194" i="1" s="1"/>
  <c r="G198" i="1" a="1"/>
  <c r="G198" i="1" s="1"/>
  <c r="G202" i="1" a="1"/>
  <c r="G202" i="1" s="1"/>
  <c r="G206" i="1" a="1"/>
  <c r="G206" i="1" s="1"/>
  <c r="G210" i="1" a="1"/>
  <c r="G210" i="1" s="1"/>
  <c r="G214" i="1" a="1"/>
  <c r="G214" i="1" s="1"/>
  <c r="G91" i="1" a="1"/>
  <c r="G91" i="1" s="1"/>
  <c r="G95" i="1" a="1"/>
  <c r="G95" i="1" s="1"/>
  <c r="G99" i="1" a="1"/>
  <c r="G99" i="1" s="1"/>
  <c r="G103" i="1" a="1"/>
  <c r="G103" i="1" s="1"/>
  <c r="G107" i="1" a="1"/>
  <c r="G107" i="1" s="1"/>
  <c r="G111" i="1" a="1"/>
  <c r="G111" i="1" s="1"/>
  <c r="G115" i="1" a="1"/>
  <c r="G115" i="1" s="1"/>
  <c r="G119" i="1" a="1"/>
  <c r="G119" i="1" s="1"/>
  <c r="G123" i="1" a="1"/>
  <c r="G123" i="1" s="1"/>
  <c r="G1100" i="1" a="1"/>
  <c r="G1100" i="1" s="1"/>
  <c r="G2" i="1" a="1"/>
  <c r="G2" i="1" s="1"/>
  <c r="G5" i="1" a="1"/>
  <c r="G5" i="1" s="1"/>
  <c r="G9" i="1" a="1"/>
  <c r="G9" i="1" s="1"/>
  <c r="G13" i="1" a="1"/>
  <c r="G13" i="1" s="1"/>
  <c r="G17" i="1" a="1"/>
  <c r="G17" i="1" s="1"/>
  <c r="G21" i="1" a="1"/>
  <c r="G21" i="1" s="1"/>
  <c r="G25" i="1" a="1"/>
  <c r="G25" i="1" s="1"/>
  <c r="G29" i="1" a="1"/>
  <c r="G29" i="1" s="1"/>
  <c r="G33" i="1" a="1"/>
  <c r="G33" i="1" s="1"/>
  <c r="G37" i="1" a="1"/>
  <c r="G37" i="1" s="1"/>
  <c r="G41" i="1" a="1"/>
  <c r="G41" i="1" s="1"/>
  <c r="G45" i="1" a="1"/>
  <c r="G45" i="1" s="1"/>
  <c r="G49" i="1" a="1"/>
  <c r="G49" i="1" s="1"/>
  <c r="G53" i="1" a="1"/>
  <c r="G53" i="1" s="1"/>
  <c r="G57" i="1" a="1"/>
  <c r="G57" i="1" s="1"/>
  <c r="G61" i="1" a="1"/>
  <c r="G61" i="1" s="1"/>
  <c r="G65" i="1" a="1"/>
  <c r="G65" i="1" s="1"/>
  <c r="G69" i="1" a="1"/>
  <c r="G69" i="1" s="1"/>
  <c r="G73" i="1" a="1"/>
  <c r="G73" i="1" s="1"/>
  <c r="G77" i="1" a="1"/>
  <c r="G77" i="1" s="1"/>
  <c r="G81" i="1" a="1"/>
  <c r="G81" i="1" s="1"/>
  <c r="G85" i="1" a="1"/>
  <c r="G85" i="1" s="1"/>
  <c r="G4" i="1" a="1"/>
  <c r="G4" i="1" s="1"/>
  <c r="G8" i="1" a="1"/>
  <c r="G8" i="1" s="1"/>
  <c r="G12" i="1" a="1"/>
  <c r="G12" i="1" s="1"/>
  <c r="G16" i="1" a="1"/>
  <c r="G16" i="1" s="1"/>
  <c r="G20" i="1" a="1"/>
  <c r="G20" i="1" s="1"/>
  <c r="G24" i="1" a="1"/>
  <c r="G24" i="1" s="1"/>
  <c r="G28" i="1" a="1"/>
  <c r="G28" i="1" s="1"/>
  <c r="G32" i="1" a="1"/>
  <c r="G32" i="1" s="1"/>
  <c r="G36" i="1" a="1"/>
  <c r="G36" i="1" s="1"/>
  <c r="G40" i="1" a="1"/>
  <c r="G40" i="1" s="1"/>
  <c r="G44" i="1" a="1"/>
  <c r="G44" i="1" s="1"/>
  <c r="G48" i="1" a="1"/>
  <c r="G48" i="1" s="1"/>
  <c r="G52" i="1" a="1"/>
  <c r="G52" i="1" s="1"/>
  <c r="G56" i="1" a="1"/>
  <c r="G56" i="1" s="1"/>
  <c r="G60" i="1" a="1"/>
  <c r="G60" i="1" s="1"/>
  <c r="G64" i="1" a="1"/>
  <c r="G64" i="1" s="1"/>
  <c r="G68" i="1" a="1"/>
  <c r="G68" i="1" s="1"/>
  <c r="G72" i="1" a="1"/>
  <c r="G72" i="1" s="1"/>
  <c r="G76" i="1" a="1"/>
  <c r="G76" i="1" s="1"/>
  <c r="G80" i="1" a="1"/>
  <c r="G80" i="1" s="1"/>
  <c r="G84" i="1" a="1"/>
  <c r="G84" i="1" s="1"/>
  <c r="G88" i="1" a="1"/>
  <c r="G88" i="1" s="1"/>
  <c r="G92" i="1" a="1"/>
  <c r="G92" i="1" s="1"/>
  <c r="G96" i="1" a="1"/>
  <c r="G96" i="1" s="1"/>
  <c r="G100" i="1" a="1"/>
  <c r="G100" i="1" s="1"/>
  <c r="G104" i="1" a="1"/>
  <c r="G104" i="1" s="1"/>
  <c r="G108" i="1" a="1"/>
  <c r="G108" i="1" s="1"/>
  <c r="G112" i="1" a="1"/>
  <c r="G112" i="1" s="1"/>
  <c r="G116" i="1" a="1"/>
  <c r="G116" i="1" s="1"/>
  <c r="G120" i="1" a="1"/>
  <c r="G120" i="1" s="1"/>
  <c r="G124" i="1" a="1"/>
  <c r="G124" i="1" s="1"/>
  <c r="G128" i="1" a="1"/>
  <c r="G128" i="1" s="1"/>
  <c r="G132" i="1" a="1"/>
  <c r="G132" i="1" s="1"/>
  <c r="G136" i="1" a="1"/>
  <c r="G136" i="1" s="1"/>
  <c r="G140" i="1" a="1"/>
  <c r="G140" i="1" s="1"/>
  <c r="G144" i="1" a="1"/>
  <c r="G144" i="1" s="1"/>
  <c r="G148" i="1" a="1"/>
  <c r="G148" i="1" s="1"/>
  <c r="G152" i="1" a="1"/>
  <c r="G152" i="1" s="1"/>
  <c r="G156" i="1" a="1"/>
  <c r="G156" i="1" s="1"/>
  <c r="G160" i="1" a="1"/>
  <c r="G160" i="1" s="1"/>
  <c r="G164" i="1" a="1"/>
  <c r="G164" i="1" s="1"/>
  <c r="G168" i="1" a="1"/>
  <c r="G168" i="1" s="1"/>
  <c r="G172" i="1" a="1"/>
  <c r="G172" i="1" s="1"/>
  <c r="G176" i="1" a="1"/>
  <c r="G176" i="1" s="1"/>
  <c r="G180" i="1" a="1"/>
  <c r="G180" i="1" s="1"/>
  <c r="G184" i="1" a="1"/>
  <c r="G184" i="1" s="1"/>
  <c r="G188" i="1" a="1"/>
  <c r="G188" i="1" s="1"/>
  <c r="G192" i="1" a="1"/>
  <c r="G192" i="1" s="1"/>
  <c r="G196" i="1" a="1"/>
  <c r="G196" i="1" s="1"/>
  <c r="G200" i="1" a="1"/>
  <c r="G200" i="1" s="1"/>
  <c r="G204" i="1" a="1"/>
  <c r="G204" i="1" s="1"/>
  <c r="G208" i="1" a="1"/>
  <c r="G208" i="1" s="1"/>
  <c r="G212" i="1" a="1"/>
  <c r="G212" i="1" s="1"/>
  <c r="G89" i="1" a="1"/>
  <c r="G89" i="1" s="1"/>
  <c r="G93" i="1" a="1"/>
  <c r="G93" i="1" s="1"/>
  <c r="G97" i="1" a="1"/>
  <c r="G97" i="1" s="1"/>
  <c r="G101" i="1" a="1"/>
  <c r="G101" i="1" s="1"/>
  <c r="G105" i="1" a="1"/>
  <c r="G105" i="1" s="1"/>
  <c r="G109" i="1" a="1"/>
  <c r="G109" i="1" s="1"/>
  <c r="G113" i="1" a="1"/>
  <c r="G113" i="1" s="1"/>
  <c r="G117" i="1" a="1"/>
  <c r="G117" i="1" s="1"/>
  <c r="G121" i="1" a="1"/>
  <c r="G121" i="1" s="1"/>
  <c r="G127" i="1" a="1"/>
  <c r="G127" i="1" s="1"/>
  <c r="G131" i="1" a="1"/>
  <c r="G131" i="1" s="1"/>
  <c r="G135" i="1" a="1"/>
  <c r="G135" i="1" s="1"/>
  <c r="G139" i="1" a="1"/>
  <c r="G139" i="1" s="1"/>
  <c r="G143" i="1" a="1"/>
  <c r="G143" i="1" s="1"/>
  <c r="G147" i="1" a="1"/>
  <c r="G147" i="1" s="1"/>
  <c r="G151" i="1" a="1"/>
  <c r="G151" i="1" s="1"/>
  <c r="G155" i="1" a="1"/>
  <c r="G155" i="1" s="1"/>
  <c r="G159" i="1" a="1"/>
  <c r="G159" i="1" s="1"/>
  <c r="G163" i="1" a="1"/>
  <c r="G163" i="1" s="1"/>
  <c r="G167" i="1" a="1"/>
  <c r="G167" i="1" s="1"/>
  <c r="G171" i="1" a="1"/>
  <c r="G171" i="1" s="1"/>
  <c r="G175" i="1" a="1"/>
  <c r="G175" i="1" s="1"/>
  <c r="G179" i="1" a="1"/>
  <c r="G179" i="1" s="1"/>
  <c r="G183" i="1" a="1"/>
  <c r="G183" i="1" s="1"/>
  <c r="G187" i="1" a="1"/>
  <c r="G187" i="1" s="1"/>
  <c r="G191" i="1" a="1"/>
  <c r="G191" i="1" s="1"/>
  <c r="G195" i="1" a="1"/>
  <c r="G195" i="1" s="1"/>
  <c r="G199" i="1" a="1"/>
  <c r="G199" i="1" s="1"/>
  <c r="G203" i="1" a="1"/>
  <c r="G203" i="1" s="1"/>
  <c r="G207" i="1" a="1"/>
  <c r="G207" i="1" s="1"/>
  <c r="G211" i="1" a="1"/>
  <c r="G211" i="1" s="1"/>
  <c r="G215" i="1" a="1"/>
  <c r="G215" i="1" s="1"/>
  <c r="G217" i="1" a="1"/>
  <c r="G217" i="1" s="1"/>
  <c r="G221" i="1" a="1"/>
  <c r="G221" i="1" s="1"/>
  <c r="G225" i="1" a="1"/>
  <c r="G225" i="1" s="1"/>
  <c r="G229" i="1" a="1"/>
  <c r="G229" i="1" s="1"/>
  <c r="G233" i="1" a="1"/>
  <c r="G233" i="1" s="1"/>
  <c r="G218" i="1" a="1"/>
  <c r="G218" i="1" s="1"/>
  <c r="G222" i="1" a="1"/>
  <c r="G222" i="1" s="1"/>
  <c r="G226" i="1" a="1"/>
  <c r="G226" i="1" s="1"/>
  <c r="G230" i="1" a="1"/>
  <c r="G230" i="1" s="1"/>
  <c r="G234" i="1" a="1"/>
  <c r="G234" i="1" s="1"/>
  <c r="G237" i="1" a="1"/>
  <c r="G237" i="1" s="1"/>
  <c r="G240" i="1" a="1"/>
  <c r="G240" i="1" s="1"/>
  <c r="G244" i="1" a="1"/>
  <c r="G244" i="1" s="1"/>
  <c r="G248" i="1" a="1"/>
  <c r="G248" i="1" s="1"/>
  <c r="G252" i="1" a="1"/>
  <c r="G252" i="1" s="1"/>
  <c r="G256" i="1" a="1"/>
  <c r="G256" i="1" s="1"/>
  <c r="G260" i="1" a="1"/>
  <c r="G260" i="1" s="1"/>
  <c r="G264" i="1" a="1"/>
  <c r="G264" i="1" s="1"/>
  <c r="G268" i="1" a="1"/>
  <c r="G268" i="1" s="1"/>
  <c r="G272" i="1" a="1"/>
  <c r="G272" i="1" s="1"/>
  <c r="G276" i="1" a="1"/>
  <c r="G276" i="1" s="1"/>
  <c r="G280" i="1" a="1"/>
  <c r="G280" i="1" s="1"/>
  <c r="G284" i="1" a="1"/>
  <c r="G284" i="1" s="1"/>
  <c r="G288" i="1" a="1"/>
  <c r="G288" i="1" s="1"/>
  <c r="G292" i="1" a="1"/>
  <c r="G292" i="1" s="1"/>
  <c r="G296" i="1" a="1"/>
  <c r="G296" i="1" s="1"/>
  <c r="G300" i="1" a="1"/>
  <c r="G300" i="1" s="1"/>
  <c r="G304" i="1" a="1"/>
  <c r="G304" i="1" s="1"/>
  <c r="G308" i="1" a="1"/>
  <c r="G308" i="1" s="1"/>
  <c r="G312" i="1" a="1"/>
  <c r="G312" i="1" s="1"/>
  <c r="G316" i="1" a="1"/>
  <c r="G316" i="1" s="1"/>
  <c r="G320" i="1" a="1"/>
  <c r="G320" i="1" s="1"/>
  <c r="G324" i="1" a="1"/>
  <c r="G324" i="1" s="1"/>
  <c r="G328" i="1" a="1"/>
  <c r="G328" i="1" s="1"/>
  <c r="G332" i="1" a="1"/>
  <c r="G332" i="1" s="1"/>
  <c r="G336" i="1" a="1"/>
  <c r="G336" i="1" s="1"/>
  <c r="G340" i="1" a="1"/>
  <c r="G340" i="1" s="1"/>
  <c r="G344" i="1" a="1"/>
  <c r="G344" i="1" s="1"/>
  <c r="G348" i="1" a="1"/>
  <c r="G348" i="1" s="1"/>
  <c r="G352" i="1" a="1"/>
  <c r="G352" i="1" s="1"/>
  <c r="G356" i="1" a="1"/>
  <c r="G356" i="1" s="1"/>
  <c r="G360" i="1" a="1"/>
  <c r="G360" i="1" s="1"/>
  <c r="G364" i="1" a="1"/>
  <c r="G364" i="1" s="1"/>
  <c r="G368" i="1" a="1"/>
  <c r="G368" i="1" s="1"/>
  <c r="G372" i="1" a="1"/>
  <c r="G372" i="1" s="1"/>
  <c r="G376" i="1" a="1"/>
  <c r="G376" i="1" s="1"/>
  <c r="G380" i="1" a="1"/>
  <c r="G380" i="1" s="1"/>
  <c r="G384" i="1" a="1"/>
  <c r="G384" i="1" s="1"/>
  <c r="G388" i="1" a="1"/>
  <c r="G388" i="1" s="1"/>
  <c r="G392" i="1" a="1"/>
  <c r="G392" i="1" s="1"/>
  <c r="G396" i="1" a="1"/>
  <c r="G396" i="1" s="1"/>
  <c r="G239" i="1" a="1"/>
  <c r="G239" i="1" s="1"/>
  <c r="G243" i="1" a="1"/>
  <c r="G243" i="1" s="1"/>
  <c r="G247" i="1" a="1"/>
  <c r="G247" i="1" s="1"/>
  <c r="G251" i="1" a="1"/>
  <c r="G251" i="1" s="1"/>
  <c r="G255" i="1" a="1"/>
  <c r="G255" i="1" s="1"/>
  <c r="G259" i="1" a="1"/>
  <c r="G259" i="1" s="1"/>
  <c r="G263" i="1" a="1"/>
  <c r="G263" i="1" s="1"/>
  <c r="G267" i="1" a="1"/>
  <c r="G267" i="1" s="1"/>
  <c r="G271" i="1" a="1"/>
  <c r="G271" i="1" s="1"/>
  <c r="G275" i="1" a="1"/>
  <c r="G275" i="1" s="1"/>
  <c r="G279" i="1" a="1"/>
  <c r="G279" i="1" s="1"/>
  <c r="G125" i="1" a="1"/>
  <c r="G125" i="1" s="1"/>
  <c r="G129" i="1" a="1"/>
  <c r="G129" i="1" s="1"/>
  <c r="G133" i="1" a="1"/>
  <c r="G133" i="1" s="1"/>
  <c r="G137" i="1" a="1"/>
  <c r="G137" i="1" s="1"/>
  <c r="G141" i="1" a="1"/>
  <c r="G141" i="1" s="1"/>
  <c r="G145" i="1" a="1"/>
  <c r="G145" i="1" s="1"/>
  <c r="G149" i="1" a="1"/>
  <c r="G149" i="1" s="1"/>
  <c r="G153" i="1" a="1"/>
  <c r="G153" i="1" s="1"/>
  <c r="G157" i="1" a="1"/>
  <c r="G157" i="1" s="1"/>
  <c r="G161" i="1" a="1"/>
  <c r="G161" i="1" s="1"/>
  <c r="G165" i="1" a="1"/>
  <c r="G165" i="1" s="1"/>
  <c r="G169" i="1" a="1"/>
  <c r="G169" i="1" s="1"/>
  <c r="G173" i="1" a="1"/>
  <c r="G173" i="1" s="1"/>
  <c r="G177" i="1" a="1"/>
  <c r="G177" i="1" s="1"/>
  <c r="G181" i="1" a="1"/>
  <c r="G181" i="1" s="1"/>
  <c r="G185" i="1" a="1"/>
  <c r="G185" i="1" s="1"/>
  <c r="G189" i="1" a="1"/>
  <c r="G189" i="1" s="1"/>
  <c r="G193" i="1" a="1"/>
  <c r="G193" i="1" s="1"/>
  <c r="G197" i="1" a="1"/>
  <c r="G197" i="1" s="1"/>
  <c r="G201" i="1" a="1"/>
  <c r="G201" i="1" s="1"/>
  <c r="G205" i="1" a="1"/>
  <c r="G205" i="1" s="1"/>
  <c r="G209" i="1" a="1"/>
  <c r="G209" i="1" s="1"/>
  <c r="G213" i="1" a="1"/>
  <c r="G213" i="1" s="1"/>
  <c r="G216" i="1" a="1"/>
  <c r="G216" i="1" s="1"/>
  <c r="G219" i="1" a="1"/>
  <c r="G219" i="1" s="1"/>
  <c r="G223" i="1" a="1"/>
  <c r="G223" i="1" s="1"/>
  <c r="G227" i="1" a="1"/>
  <c r="G227" i="1" s="1"/>
  <c r="G231" i="1" a="1"/>
  <c r="G231" i="1" s="1"/>
  <c r="G235" i="1" a="1"/>
  <c r="G235" i="1" s="1"/>
  <c r="G220" i="1" a="1"/>
  <c r="G220" i="1" s="1"/>
  <c r="G224" i="1" a="1"/>
  <c r="G224" i="1" s="1"/>
  <c r="G228" i="1" a="1"/>
  <c r="G228" i="1" s="1"/>
  <c r="G232" i="1" a="1"/>
  <c r="G232" i="1" s="1"/>
  <c r="G236" i="1" a="1"/>
  <c r="G236" i="1" s="1"/>
  <c r="G238" i="1" a="1"/>
  <c r="G238" i="1" s="1"/>
  <c r="G242" i="1" a="1"/>
  <c r="G242" i="1" s="1"/>
  <c r="G246" i="1" a="1"/>
  <c r="G246" i="1" s="1"/>
  <c r="G250" i="1" a="1"/>
  <c r="G250" i="1" s="1"/>
  <c r="G254" i="1" a="1"/>
  <c r="G254" i="1" s="1"/>
  <c r="G258" i="1" a="1"/>
  <c r="G258" i="1" s="1"/>
  <c r="G262" i="1" a="1"/>
  <c r="G262" i="1" s="1"/>
  <c r="G266" i="1" a="1"/>
  <c r="G266" i="1" s="1"/>
  <c r="G270" i="1" a="1"/>
  <c r="G270" i="1" s="1"/>
  <c r="G274" i="1" a="1"/>
  <c r="G274" i="1" s="1"/>
  <c r="G278" i="1" a="1"/>
  <c r="G278" i="1" s="1"/>
  <c r="G282" i="1" a="1"/>
  <c r="G282" i="1" s="1"/>
  <c r="G286" i="1" a="1"/>
  <c r="G286" i="1" s="1"/>
  <c r="G290" i="1" a="1"/>
  <c r="G290" i="1" s="1"/>
  <c r="G294" i="1" a="1"/>
  <c r="G294" i="1" s="1"/>
  <c r="G298" i="1" a="1"/>
  <c r="G298" i="1" s="1"/>
  <c r="G302" i="1" a="1"/>
  <c r="G302" i="1" s="1"/>
  <c r="G306" i="1" a="1"/>
  <c r="G306" i="1" s="1"/>
  <c r="G310" i="1" a="1"/>
  <c r="G310" i="1" s="1"/>
  <c r="G314" i="1" a="1"/>
  <c r="G314" i="1" s="1"/>
  <c r="G318" i="1" a="1"/>
  <c r="G318" i="1" s="1"/>
  <c r="G322" i="1" a="1"/>
  <c r="G322" i="1" s="1"/>
  <c r="G326" i="1" a="1"/>
  <c r="G326" i="1" s="1"/>
  <c r="G330" i="1" a="1"/>
  <c r="G330" i="1" s="1"/>
  <c r="G334" i="1" a="1"/>
  <c r="G334" i="1" s="1"/>
  <c r="G338" i="1" a="1"/>
  <c r="G338" i="1" s="1"/>
  <c r="G342" i="1" a="1"/>
  <c r="G342" i="1" s="1"/>
  <c r="G346" i="1" a="1"/>
  <c r="G346" i="1" s="1"/>
  <c r="G350" i="1" a="1"/>
  <c r="G350" i="1" s="1"/>
  <c r="G354" i="1" a="1"/>
  <c r="G354" i="1" s="1"/>
  <c r="G358" i="1" a="1"/>
  <c r="G358" i="1" s="1"/>
  <c r="G362" i="1" a="1"/>
  <c r="G362" i="1" s="1"/>
  <c r="G366" i="1" a="1"/>
  <c r="G366" i="1" s="1"/>
  <c r="G370" i="1" a="1"/>
  <c r="G370" i="1" s="1"/>
  <c r="G374" i="1" a="1"/>
  <c r="G374" i="1" s="1"/>
  <c r="G378" i="1" a="1"/>
  <c r="G378" i="1" s="1"/>
  <c r="G382" i="1" a="1"/>
  <c r="G382" i="1" s="1"/>
  <c r="G386" i="1" a="1"/>
  <c r="G386" i="1" s="1"/>
  <c r="G390" i="1" a="1"/>
  <c r="G390" i="1" s="1"/>
  <c r="G394" i="1" a="1"/>
  <c r="G394" i="1" s="1"/>
  <c r="G397" i="1" a="1"/>
  <c r="G397" i="1" s="1"/>
  <c r="G241" i="1" a="1"/>
  <c r="G241" i="1" s="1"/>
  <c r="G245" i="1" a="1"/>
  <c r="G245" i="1" s="1"/>
  <c r="G249" i="1" a="1"/>
  <c r="G249" i="1" s="1"/>
  <c r="G253" i="1" a="1"/>
  <c r="G253" i="1" s="1"/>
  <c r="G257" i="1" a="1"/>
  <c r="G257" i="1" s="1"/>
  <c r="G261" i="1" a="1"/>
  <c r="G261" i="1" s="1"/>
  <c r="G265" i="1" a="1"/>
  <c r="G265" i="1" s="1"/>
  <c r="G269" i="1" a="1"/>
  <c r="G269" i="1" s="1"/>
  <c r="G273" i="1" a="1"/>
  <c r="G273" i="1" s="1"/>
  <c r="G277" i="1" a="1"/>
  <c r="G277" i="1" s="1"/>
  <c r="G283" i="1" a="1"/>
  <c r="G283" i="1" s="1"/>
  <c r="G287" i="1" a="1"/>
  <c r="G287" i="1" s="1"/>
  <c r="G291" i="1" a="1"/>
  <c r="G291" i="1" s="1"/>
  <c r="G295" i="1" a="1"/>
  <c r="G295" i="1" s="1"/>
  <c r="G299" i="1" a="1"/>
  <c r="G299" i="1" s="1"/>
  <c r="G303" i="1" a="1"/>
  <c r="G303" i="1" s="1"/>
  <c r="G307" i="1" a="1"/>
  <c r="G307" i="1" s="1"/>
  <c r="G311" i="1" a="1"/>
  <c r="G311" i="1" s="1"/>
  <c r="G315" i="1" a="1"/>
  <c r="G315" i="1" s="1"/>
  <c r="G319" i="1" a="1"/>
  <c r="G319" i="1" s="1"/>
  <c r="G323" i="1" a="1"/>
  <c r="G323" i="1" s="1"/>
  <c r="G327" i="1" a="1"/>
  <c r="G327" i="1" s="1"/>
  <c r="G331" i="1" a="1"/>
  <c r="G331" i="1" s="1"/>
  <c r="G335" i="1" a="1"/>
  <c r="G335" i="1" s="1"/>
  <c r="G339" i="1" a="1"/>
  <c r="G339" i="1" s="1"/>
  <c r="G343" i="1" a="1"/>
  <c r="G343" i="1" s="1"/>
  <c r="G347" i="1" a="1"/>
  <c r="G347" i="1" s="1"/>
  <c r="G351" i="1" a="1"/>
  <c r="G351" i="1" s="1"/>
  <c r="G355" i="1" a="1"/>
  <c r="G355" i="1" s="1"/>
  <c r="G359" i="1" a="1"/>
  <c r="G359" i="1" s="1"/>
  <c r="G363" i="1" a="1"/>
  <c r="G363" i="1" s="1"/>
  <c r="G367" i="1" a="1"/>
  <c r="G367" i="1" s="1"/>
  <c r="G371" i="1" a="1"/>
  <c r="G371" i="1" s="1"/>
  <c r="G375" i="1" a="1"/>
  <c r="G375" i="1" s="1"/>
  <c r="G379" i="1" a="1"/>
  <c r="G379" i="1" s="1"/>
  <c r="G383" i="1" a="1"/>
  <c r="G383" i="1" s="1"/>
  <c r="G387" i="1" a="1"/>
  <c r="G387" i="1" s="1"/>
  <c r="G391" i="1" a="1"/>
  <c r="G391" i="1" s="1"/>
  <c r="G395" i="1" a="1"/>
  <c r="G395" i="1" s="1"/>
  <c r="G400" i="1" a="1"/>
  <c r="G400" i="1" s="1"/>
  <c r="G404" i="1" a="1"/>
  <c r="G404" i="1" s="1"/>
  <c r="G408" i="1" a="1"/>
  <c r="G408" i="1" s="1"/>
  <c r="G412" i="1" a="1"/>
  <c r="G412" i="1" s="1"/>
  <c r="G416" i="1" a="1"/>
  <c r="G416" i="1" s="1"/>
  <c r="G420" i="1" a="1"/>
  <c r="G420" i="1" s="1"/>
  <c r="G424" i="1" a="1"/>
  <c r="G424" i="1" s="1"/>
  <c r="G428" i="1" a="1"/>
  <c r="G428" i="1" s="1"/>
  <c r="G432" i="1" a="1"/>
  <c r="G432" i="1" s="1"/>
  <c r="G436" i="1" a="1"/>
  <c r="G436" i="1" s="1"/>
  <c r="G440" i="1" a="1"/>
  <c r="G440" i="1" s="1"/>
  <c r="G444" i="1" a="1"/>
  <c r="G444" i="1" s="1"/>
  <c r="G448" i="1" a="1"/>
  <c r="G448" i="1" s="1"/>
  <c r="G452" i="1" a="1"/>
  <c r="G452" i="1" s="1"/>
  <c r="G456" i="1" a="1"/>
  <c r="G456" i="1" s="1"/>
  <c r="G460" i="1" a="1"/>
  <c r="G460" i="1" s="1"/>
  <c r="G464" i="1" a="1"/>
  <c r="G464" i="1" s="1"/>
  <c r="G468" i="1" a="1"/>
  <c r="G468" i="1" s="1"/>
  <c r="G472" i="1" a="1"/>
  <c r="G472" i="1" s="1"/>
  <c r="G476" i="1" a="1"/>
  <c r="G476" i="1" s="1"/>
  <c r="G480" i="1" a="1"/>
  <c r="G480" i="1" s="1"/>
  <c r="G484" i="1" a="1"/>
  <c r="G484" i="1" s="1"/>
  <c r="G488" i="1" a="1"/>
  <c r="G488" i="1" s="1"/>
  <c r="G492" i="1" a="1"/>
  <c r="G492" i="1" s="1"/>
  <c r="G496" i="1" a="1"/>
  <c r="G496" i="1" s="1"/>
  <c r="G500" i="1" a="1"/>
  <c r="G500" i="1" s="1"/>
  <c r="G504" i="1" a="1"/>
  <c r="G504" i="1" s="1"/>
  <c r="G508" i="1" a="1"/>
  <c r="G508" i="1" s="1"/>
  <c r="G512" i="1" a="1"/>
  <c r="G512" i="1" s="1"/>
  <c r="G516" i="1" a="1"/>
  <c r="G516" i="1" s="1"/>
  <c r="G520" i="1" a="1"/>
  <c r="G520" i="1" s="1"/>
  <c r="G524" i="1" a="1"/>
  <c r="G524" i="1" s="1"/>
  <c r="G528" i="1" a="1"/>
  <c r="G528" i="1" s="1"/>
  <c r="G532" i="1" a="1"/>
  <c r="G532" i="1" s="1"/>
  <c r="G536" i="1" a="1"/>
  <c r="G536" i="1" s="1"/>
  <c r="G540" i="1" a="1"/>
  <c r="G540" i="1" s="1"/>
  <c r="G544" i="1" a="1"/>
  <c r="G544" i="1" s="1"/>
  <c r="G548" i="1" a="1"/>
  <c r="G548" i="1" s="1"/>
  <c r="G552" i="1" a="1"/>
  <c r="G552" i="1" s="1"/>
  <c r="G556" i="1" a="1"/>
  <c r="G556" i="1" s="1"/>
  <c r="G560" i="1" a="1"/>
  <c r="G560" i="1" s="1"/>
  <c r="G564" i="1" a="1"/>
  <c r="G564" i="1" s="1"/>
  <c r="G568" i="1" a="1"/>
  <c r="G568" i="1" s="1"/>
  <c r="G572" i="1" a="1"/>
  <c r="G572" i="1" s="1"/>
  <c r="G576" i="1" a="1"/>
  <c r="G576" i="1" s="1"/>
  <c r="G580" i="1" a="1"/>
  <c r="G580" i="1" s="1"/>
  <c r="G584" i="1" a="1"/>
  <c r="G584" i="1" s="1"/>
  <c r="G588" i="1" a="1"/>
  <c r="G588" i="1" s="1"/>
  <c r="G592" i="1" a="1"/>
  <c r="G592" i="1" s="1"/>
  <c r="G596" i="1" a="1"/>
  <c r="G596" i="1" s="1"/>
  <c r="G600" i="1" a="1"/>
  <c r="G600" i="1" s="1"/>
  <c r="G604" i="1" a="1"/>
  <c r="G604" i="1" s="1"/>
  <c r="G608" i="1" a="1"/>
  <c r="G608" i="1" s="1"/>
  <c r="G612" i="1" a="1"/>
  <c r="G612" i="1" s="1"/>
  <c r="G616" i="1" a="1"/>
  <c r="G616" i="1" s="1"/>
  <c r="G620" i="1" a="1"/>
  <c r="G620" i="1" s="1"/>
  <c r="G624" i="1" a="1"/>
  <c r="G624" i="1" s="1"/>
  <c r="G628" i="1" a="1"/>
  <c r="G628" i="1" s="1"/>
  <c r="G632" i="1" a="1"/>
  <c r="G632" i="1" s="1"/>
  <c r="G636" i="1" a="1"/>
  <c r="G636" i="1" s="1"/>
  <c r="G640" i="1" a="1"/>
  <c r="G640" i="1" s="1"/>
  <c r="G644" i="1" a="1"/>
  <c r="G644" i="1" s="1"/>
  <c r="G648" i="1" a="1"/>
  <c r="G648" i="1" s="1"/>
  <c r="G652" i="1" a="1"/>
  <c r="G652" i="1" s="1"/>
  <c r="G656" i="1" a="1"/>
  <c r="G656" i="1" s="1"/>
  <c r="G659" i="1" a="1"/>
  <c r="G659" i="1" s="1"/>
  <c r="G661" i="1" a="1"/>
  <c r="G661" i="1" s="1"/>
  <c r="G663" i="1" a="1"/>
  <c r="G663" i="1" s="1"/>
  <c r="G665" i="1" a="1"/>
  <c r="G665" i="1" s="1"/>
  <c r="G667" i="1" a="1"/>
  <c r="G667" i="1" s="1"/>
  <c r="G669" i="1" a="1"/>
  <c r="G669" i="1" s="1"/>
  <c r="G671" i="1" a="1"/>
  <c r="G671" i="1" s="1"/>
  <c r="G673" i="1" a="1"/>
  <c r="G673" i="1" s="1"/>
  <c r="G675" i="1" a="1"/>
  <c r="G675" i="1" s="1"/>
  <c r="G677" i="1" a="1"/>
  <c r="G677" i="1" s="1"/>
  <c r="G679" i="1" a="1"/>
  <c r="G679" i="1" s="1"/>
  <c r="G681" i="1" a="1"/>
  <c r="G681" i="1" s="1"/>
  <c r="G683" i="1" a="1"/>
  <c r="G683" i="1" s="1"/>
  <c r="G685" i="1" a="1"/>
  <c r="G685" i="1" s="1"/>
  <c r="G687" i="1" a="1"/>
  <c r="G687" i="1" s="1"/>
  <c r="G689" i="1" a="1"/>
  <c r="G689" i="1" s="1"/>
  <c r="G691" i="1" a="1"/>
  <c r="G691" i="1" s="1"/>
  <c r="G693" i="1" a="1"/>
  <c r="G693" i="1" s="1"/>
  <c r="G696" i="1" a="1"/>
  <c r="G696" i="1" s="1"/>
  <c r="G700" i="1" a="1"/>
  <c r="G700" i="1" s="1"/>
  <c r="G704" i="1" a="1"/>
  <c r="G704" i="1" s="1"/>
  <c r="G708" i="1" a="1"/>
  <c r="G708" i="1" s="1"/>
  <c r="G712" i="1" a="1"/>
  <c r="G712" i="1" s="1"/>
  <c r="G716" i="1" a="1"/>
  <c r="G716" i="1" s="1"/>
  <c r="G720" i="1" a="1"/>
  <c r="G720" i="1" s="1"/>
  <c r="G724" i="1" a="1"/>
  <c r="G724" i="1" s="1"/>
  <c r="G728" i="1" a="1"/>
  <c r="G728" i="1" s="1"/>
  <c r="G732" i="1" a="1"/>
  <c r="G732" i="1" s="1"/>
  <c r="G736" i="1" a="1"/>
  <c r="G736" i="1" s="1"/>
  <c r="G740" i="1" a="1"/>
  <c r="G740" i="1" s="1"/>
  <c r="G744" i="1" a="1"/>
  <c r="G744" i="1" s="1"/>
  <c r="G748" i="1" a="1"/>
  <c r="G748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3" i="1" a="1"/>
  <c r="G793" i="1" s="1"/>
  <c r="G797" i="1" a="1"/>
  <c r="G797" i="1" s="1"/>
  <c r="G801" i="1" a="1"/>
  <c r="G801" i="1" s="1"/>
  <c r="G805" i="1" a="1"/>
  <c r="G805" i="1" s="1"/>
  <c r="G809" i="1" a="1"/>
  <c r="G809" i="1" s="1"/>
  <c r="G813" i="1" a="1"/>
  <c r="G813" i="1" s="1"/>
  <c r="G817" i="1" a="1"/>
  <c r="G817" i="1" s="1"/>
  <c r="G821" i="1" a="1"/>
  <c r="G821" i="1" s="1"/>
  <c r="G825" i="1" a="1"/>
  <c r="G825" i="1" s="1"/>
  <c r="G829" i="1" a="1"/>
  <c r="G829" i="1" s="1"/>
  <c r="G833" i="1" a="1"/>
  <c r="G833" i="1" s="1"/>
  <c r="G837" i="1" a="1"/>
  <c r="G837" i="1" s="1"/>
  <c r="G841" i="1" a="1"/>
  <c r="G841" i="1" s="1"/>
  <c r="G845" i="1" a="1"/>
  <c r="G845" i="1" s="1"/>
  <c r="G849" i="1" a="1"/>
  <c r="G849" i="1" s="1"/>
  <c r="G853" i="1" a="1"/>
  <c r="G853" i="1" s="1"/>
  <c r="G857" i="1" a="1"/>
  <c r="G857" i="1" s="1"/>
  <c r="G861" i="1" a="1"/>
  <c r="G861" i="1" s="1"/>
  <c r="G865" i="1" a="1"/>
  <c r="G865" i="1" s="1"/>
  <c r="G869" i="1" a="1"/>
  <c r="G869" i="1" s="1"/>
  <c r="G873" i="1" a="1"/>
  <c r="G873" i="1" s="1"/>
  <c r="G877" i="1" a="1"/>
  <c r="G877" i="1" s="1"/>
  <c r="G881" i="1" a="1"/>
  <c r="G881" i="1" s="1"/>
  <c r="G885" i="1" a="1"/>
  <c r="G885" i="1" s="1"/>
  <c r="G889" i="1" a="1"/>
  <c r="G889" i="1" s="1"/>
  <c r="G893" i="1" a="1"/>
  <c r="G893" i="1" s="1"/>
  <c r="G897" i="1" a="1"/>
  <c r="G897" i="1" s="1"/>
  <c r="G901" i="1" a="1"/>
  <c r="G901" i="1" s="1"/>
  <c r="G905" i="1" a="1"/>
  <c r="G905" i="1" s="1"/>
  <c r="G909" i="1" a="1"/>
  <c r="G909" i="1" s="1"/>
  <c r="G913" i="1" a="1"/>
  <c r="G913" i="1" s="1"/>
  <c r="G399" i="1" a="1"/>
  <c r="G399" i="1" s="1"/>
  <c r="G403" i="1" a="1"/>
  <c r="G403" i="1" s="1"/>
  <c r="G407" i="1" a="1"/>
  <c r="G407" i="1" s="1"/>
  <c r="G281" i="1" a="1"/>
  <c r="G281" i="1" s="1"/>
  <c r="G285" i="1" a="1"/>
  <c r="G285" i="1" s="1"/>
  <c r="G289" i="1" a="1"/>
  <c r="G289" i="1" s="1"/>
  <c r="G293" i="1" a="1"/>
  <c r="G293" i="1" s="1"/>
  <c r="G297" i="1" a="1"/>
  <c r="G297" i="1" s="1"/>
  <c r="G301" i="1" a="1"/>
  <c r="G301" i="1" s="1"/>
  <c r="G305" i="1" a="1"/>
  <c r="G305" i="1" s="1"/>
  <c r="G309" i="1" a="1"/>
  <c r="G309" i="1" s="1"/>
  <c r="G313" i="1" a="1"/>
  <c r="G313" i="1" s="1"/>
  <c r="G317" i="1" a="1"/>
  <c r="G317" i="1" s="1"/>
  <c r="G321" i="1" a="1"/>
  <c r="G321" i="1" s="1"/>
  <c r="G325" i="1" a="1"/>
  <c r="G325" i="1" s="1"/>
  <c r="G329" i="1" a="1"/>
  <c r="G329" i="1" s="1"/>
  <c r="G333" i="1" a="1"/>
  <c r="G333" i="1" s="1"/>
  <c r="G337" i="1" a="1"/>
  <c r="G337" i="1" s="1"/>
  <c r="G341" i="1" a="1"/>
  <c r="G341" i="1" s="1"/>
  <c r="G345" i="1" a="1"/>
  <c r="G345" i="1" s="1"/>
  <c r="G349" i="1" a="1"/>
  <c r="G349" i="1" s="1"/>
  <c r="G353" i="1" a="1"/>
  <c r="G353" i="1" s="1"/>
  <c r="G357" i="1" a="1"/>
  <c r="G357" i="1" s="1"/>
  <c r="G361" i="1" a="1"/>
  <c r="G361" i="1" s="1"/>
  <c r="G365" i="1" a="1"/>
  <c r="G365" i="1" s="1"/>
  <c r="G369" i="1" a="1"/>
  <c r="G369" i="1" s="1"/>
  <c r="G373" i="1" a="1"/>
  <c r="G373" i="1" s="1"/>
  <c r="G377" i="1" a="1"/>
  <c r="G377" i="1" s="1"/>
  <c r="G381" i="1" a="1"/>
  <c r="G381" i="1" s="1"/>
  <c r="G385" i="1" a="1"/>
  <c r="G385" i="1" s="1"/>
  <c r="G389" i="1" a="1"/>
  <c r="G389" i="1" s="1"/>
  <c r="G393" i="1" a="1"/>
  <c r="G393" i="1" s="1"/>
  <c r="G398" i="1" a="1"/>
  <c r="G398" i="1" s="1"/>
  <c r="G402" i="1" a="1"/>
  <c r="G402" i="1" s="1"/>
  <c r="G406" i="1" a="1"/>
  <c r="G406" i="1" s="1"/>
  <c r="G410" i="1" a="1"/>
  <c r="G410" i="1" s="1"/>
  <c r="G414" i="1" a="1"/>
  <c r="G414" i="1" s="1"/>
  <c r="G418" i="1" a="1"/>
  <c r="G418" i="1" s="1"/>
  <c r="G422" i="1" a="1"/>
  <c r="G422" i="1" s="1"/>
  <c r="G426" i="1" a="1"/>
  <c r="G426" i="1" s="1"/>
  <c r="G430" i="1" a="1"/>
  <c r="G430" i="1" s="1"/>
  <c r="G434" i="1" a="1"/>
  <c r="G434" i="1" s="1"/>
  <c r="G438" i="1" a="1"/>
  <c r="G438" i="1" s="1"/>
  <c r="G442" i="1" a="1"/>
  <c r="G442" i="1" s="1"/>
  <c r="G446" i="1" a="1"/>
  <c r="G446" i="1" s="1"/>
  <c r="G450" i="1" a="1"/>
  <c r="G450" i="1" s="1"/>
  <c r="G454" i="1" a="1"/>
  <c r="G454" i="1" s="1"/>
  <c r="G458" i="1" a="1"/>
  <c r="G458" i="1" s="1"/>
  <c r="G462" i="1" a="1"/>
  <c r="G462" i="1" s="1"/>
  <c r="G466" i="1" a="1"/>
  <c r="G466" i="1" s="1"/>
  <c r="G470" i="1" a="1"/>
  <c r="G470" i="1" s="1"/>
  <c r="G474" i="1" a="1"/>
  <c r="G474" i="1" s="1"/>
  <c r="G478" i="1" a="1"/>
  <c r="G478" i="1" s="1"/>
  <c r="G482" i="1" a="1"/>
  <c r="G482" i="1" s="1"/>
  <c r="G486" i="1" a="1"/>
  <c r="G486" i="1" s="1"/>
  <c r="G490" i="1" a="1"/>
  <c r="G490" i="1" s="1"/>
  <c r="G494" i="1" a="1"/>
  <c r="G494" i="1" s="1"/>
  <c r="G498" i="1" a="1"/>
  <c r="G498" i="1" s="1"/>
  <c r="G502" i="1" a="1"/>
  <c r="G502" i="1" s="1"/>
  <c r="G506" i="1" a="1"/>
  <c r="G506" i="1" s="1"/>
  <c r="G510" i="1" a="1"/>
  <c r="G510" i="1" s="1"/>
  <c r="G514" i="1" a="1"/>
  <c r="G514" i="1" s="1"/>
  <c r="G518" i="1" a="1"/>
  <c r="G518" i="1" s="1"/>
  <c r="G522" i="1" a="1"/>
  <c r="G522" i="1" s="1"/>
  <c r="G526" i="1" a="1"/>
  <c r="G526" i="1" s="1"/>
  <c r="G530" i="1" a="1"/>
  <c r="G530" i="1" s="1"/>
  <c r="G534" i="1" a="1"/>
  <c r="G534" i="1" s="1"/>
  <c r="G538" i="1" a="1"/>
  <c r="G538" i="1" s="1"/>
  <c r="G542" i="1" a="1"/>
  <c r="G542" i="1" s="1"/>
  <c r="G546" i="1" a="1"/>
  <c r="G546" i="1" s="1"/>
  <c r="G550" i="1" a="1"/>
  <c r="G550" i="1" s="1"/>
  <c r="G554" i="1" a="1"/>
  <c r="G554" i="1" s="1"/>
  <c r="G558" i="1" a="1"/>
  <c r="G558" i="1" s="1"/>
  <c r="G562" i="1" a="1"/>
  <c r="G562" i="1" s="1"/>
  <c r="G566" i="1" a="1"/>
  <c r="G566" i="1" s="1"/>
  <c r="G570" i="1" a="1"/>
  <c r="G570" i="1" s="1"/>
  <c r="G574" i="1" a="1"/>
  <c r="G574" i="1" s="1"/>
  <c r="G578" i="1" a="1"/>
  <c r="G578" i="1" s="1"/>
  <c r="G582" i="1" a="1"/>
  <c r="G582" i="1" s="1"/>
  <c r="G586" i="1" a="1"/>
  <c r="G586" i="1" s="1"/>
  <c r="G590" i="1" a="1"/>
  <c r="G590" i="1" s="1"/>
  <c r="G594" i="1" a="1"/>
  <c r="G594" i="1" s="1"/>
  <c r="G598" i="1" a="1"/>
  <c r="G598" i="1" s="1"/>
  <c r="G602" i="1" a="1"/>
  <c r="G602" i="1" s="1"/>
  <c r="G606" i="1" a="1"/>
  <c r="G606" i="1" s="1"/>
  <c r="G610" i="1" a="1"/>
  <c r="G610" i="1" s="1"/>
  <c r="G614" i="1" a="1"/>
  <c r="G614" i="1" s="1"/>
  <c r="G618" i="1" a="1"/>
  <c r="G618" i="1" s="1"/>
  <c r="G622" i="1" a="1"/>
  <c r="G622" i="1" s="1"/>
  <c r="G626" i="1" a="1"/>
  <c r="G626" i="1" s="1"/>
  <c r="G630" i="1" a="1"/>
  <c r="G630" i="1" s="1"/>
  <c r="G634" i="1" a="1"/>
  <c r="G634" i="1" s="1"/>
  <c r="G638" i="1" a="1"/>
  <c r="G638" i="1" s="1"/>
  <c r="G642" i="1" a="1"/>
  <c r="G642" i="1" s="1"/>
  <c r="G646" i="1" a="1"/>
  <c r="G646" i="1" s="1"/>
  <c r="G650" i="1" a="1"/>
  <c r="G650" i="1" s="1"/>
  <c r="G654" i="1" a="1"/>
  <c r="G654" i="1" s="1"/>
  <c r="G658" i="1" a="1"/>
  <c r="G658" i="1" s="1"/>
  <c r="G660" i="1" a="1"/>
  <c r="G660" i="1" s="1"/>
  <c r="G662" i="1" a="1"/>
  <c r="G662" i="1" s="1"/>
  <c r="G664" i="1" a="1"/>
  <c r="G664" i="1" s="1"/>
  <c r="G666" i="1" a="1"/>
  <c r="G666" i="1" s="1"/>
  <c r="G668" i="1" a="1"/>
  <c r="G668" i="1" s="1"/>
  <c r="G670" i="1" a="1"/>
  <c r="G670" i="1" s="1"/>
  <c r="G672" i="1" a="1"/>
  <c r="G672" i="1" s="1"/>
  <c r="G674" i="1" a="1"/>
  <c r="G674" i="1" s="1"/>
  <c r="G676" i="1" a="1"/>
  <c r="G676" i="1" s="1"/>
  <c r="G678" i="1" a="1"/>
  <c r="G678" i="1" s="1"/>
  <c r="G680" i="1" a="1"/>
  <c r="G680" i="1" s="1"/>
  <c r="G682" i="1" a="1"/>
  <c r="G682" i="1" s="1"/>
  <c r="G684" i="1" a="1"/>
  <c r="G684" i="1" s="1"/>
  <c r="G686" i="1" a="1"/>
  <c r="G686" i="1" s="1"/>
  <c r="G688" i="1" a="1"/>
  <c r="G688" i="1" s="1"/>
  <c r="G690" i="1" a="1"/>
  <c r="G690" i="1" s="1"/>
  <c r="G692" i="1" a="1"/>
  <c r="G692" i="1" s="1"/>
  <c r="G695" i="1" a="1"/>
  <c r="G695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1" i="1" a="1"/>
  <c r="G791" i="1" s="1"/>
  <c r="G795" i="1" a="1"/>
  <c r="G795" i="1" s="1"/>
  <c r="G799" i="1" a="1"/>
  <c r="G799" i="1" s="1"/>
  <c r="G803" i="1" a="1"/>
  <c r="G803" i="1" s="1"/>
  <c r="G807" i="1" a="1"/>
  <c r="G807" i="1" s="1"/>
  <c r="G811" i="1" a="1"/>
  <c r="G811" i="1" s="1"/>
  <c r="G815" i="1" a="1"/>
  <c r="G815" i="1" s="1"/>
  <c r="G819" i="1" a="1"/>
  <c r="G819" i="1" s="1"/>
  <c r="G823" i="1" a="1"/>
  <c r="G823" i="1" s="1"/>
  <c r="G827" i="1" a="1"/>
  <c r="G827" i="1" s="1"/>
  <c r="G831" i="1" a="1"/>
  <c r="G831" i="1" s="1"/>
  <c r="G835" i="1" a="1"/>
  <c r="G835" i="1" s="1"/>
  <c r="G839" i="1" a="1"/>
  <c r="G839" i="1" s="1"/>
  <c r="G843" i="1" a="1"/>
  <c r="G843" i="1" s="1"/>
  <c r="G847" i="1" a="1"/>
  <c r="G847" i="1" s="1"/>
  <c r="G851" i="1" a="1"/>
  <c r="G851" i="1" s="1"/>
  <c r="G855" i="1" a="1"/>
  <c r="G855" i="1" s="1"/>
  <c r="G859" i="1" a="1"/>
  <c r="G859" i="1" s="1"/>
  <c r="G863" i="1" a="1"/>
  <c r="G863" i="1" s="1"/>
  <c r="G867" i="1" a="1"/>
  <c r="G867" i="1" s="1"/>
  <c r="G871" i="1" a="1"/>
  <c r="G871" i="1" s="1"/>
  <c r="G875" i="1" a="1"/>
  <c r="G875" i="1" s="1"/>
  <c r="G879" i="1" a="1"/>
  <c r="G879" i="1" s="1"/>
  <c r="G883" i="1" a="1"/>
  <c r="G883" i="1" s="1"/>
  <c r="G887" i="1" a="1"/>
  <c r="G887" i="1" s="1"/>
  <c r="G891" i="1" a="1"/>
  <c r="G891" i="1" s="1"/>
  <c r="G895" i="1" a="1"/>
  <c r="G895" i="1" s="1"/>
  <c r="G899" i="1" a="1"/>
  <c r="G899" i="1" s="1"/>
  <c r="G903" i="1" a="1"/>
  <c r="G903" i="1" s="1"/>
  <c r="G907" i="1" a="1"/>
  <c r="G907" i="1" s="1"/>
  <c r="G911" i="1" a="1"/>
  <c r="G911" i="1" s="1"/>
  <c r="G915" i="1" a="1"/>
  <c r="G915" i="1" s="1"/>
  <c r="G401" i="1" a="1"/>
  <c r="G401" i="1" s="1"/>
  <c r="G405" i="1" a="1"/>
  <c r="G405" i="1" s="1"/>
  <c r="G411" i="1" a="1"/>
  <c r="G411" i="1" s="1"/>
  <c r="G415" i="1" a="1"/>
  <c r="G415" i="1" s="1"/>
  <c r="G419" i="1" a="1"/>
  <c r="G419" i="1" s="1"/>
  <c r="G423" i="1" a="1"/>
  <c r="G423" i="1" s="1"/>
  <c r="G427" i="1" a="1"/>
  <c r="G427" i="1" s="1"/>
  <c r="G431" i="1" a="1"/>
  <c r="G431" i="1" s="1"/>
  <c r="G435" i="1" a="1"/>
  <c r="G435" i="1" s="1"/>
  <c r="G439" i="1" a="1"/>
  <c r="G439" i="1" s="1"/>
  <c r="G443" i="1" a="1"/>
  <c r="G443" i="1" s="1"/>
  <c r="G447" i="1" a="1"/>
  <c r="G447" i="1" s="1"/>
  <c r="G451" i="1" a="1"/>
  <c r="G451" i="1" s="1"/>
  <c r="G455" i="1" a="1"/>
  <c r="G455" i="1" s="1"/>
  <c r="G459" i="1" a="1"/>
  <c r="G459" i="1" s="1"/>
  <c r="G463" i="1" a="1"/>
  <c r="G463" i="1" s="1"/>
  <c r="G467" i="1" a="1"/>
  <c r="G467" i="1" s="1"/>
  <c r="G471" i="1" a="1"/>
  <c r="G471" i="1" s="1"/>
  <c r="G475" i="1" a="1"/>
  <c r="G475" i="1" s="1"/>
  <c r="G479" i="1" a="1"/>
  <c r="G479" i="1" s="1"/>
  <c r="G483" i="1" a="1"/>
  <c r="G483" i="1" s="1"/>
  <c r="G487" i="1" a="1"/>
  <c r="G487" i="1" s="1"/>
  <c r="G491" i="1" a="1"/>
  <c r="G491" i="1" s="1"/>
  <c r="G495" i="1" a="1"/>
  <c r="G495" i="1" s="1"/>
  <c r="G499" i="1" a="1"/>
  <c r="G499" i="1" s="1"/>
  <c r="G503" i="1" a="1"/>
  <c r="G503" i="1" s="1"/>
  <c r="G507" i="1" a="1"/>
  <c r="G507" i="1" s="1"/>
  <c r="G511" i="1" a="1"/>
  <c r="G511" i="1" s="1"/>
  <c r="G515" i="1" a="1"/>
  <c r="G515" i="1" s="1"/>
  <c r="G519" i="1" a="1"/>
  <c r="G519" i="1" s="1"/>
  <c r="G523" i="1" a="1"/>
  <c r="G523" i="1" s="1"/>
  <c r="G527" i="1" a="1"/>
  <c r="G527" i="1" s="1"/>
  <c r="G531" i="1" a="1"/>
  <c r="G531" i="1" s="1"/>
  <c r="G535" i="1" a="1"/>
  <c r="G535" i="1" s="1"/>
  <c r="G539" i="1" a="1"/>
  <c r="G539" i="1" s="1"/>
  <c r="G543" i="1" a="1"/>
  <c r="G543" i="1" s="1"/>
  <c r="G547" i="1" a="1"/>
  <c r="G547" i="1" s="1"/>
  <c r="G551" i="1" a="1"/>
  <c r="G551" i="1" s="1"/>
  <c r="G555" i="1" a="1"/>
  <c r="G555" i="1" s="1"/>
  <c r="G559" i="1" a="1"/>
  <c r="G559" i="1" s="1"/>
  <c r="G563" i="1" a="1"/>
  <c r="G563" i="1" s="1"/>
  <c r="G567" i="1" a="1"/>
  <c r="G567" i="1" s="1"/>
  <c r="G571" i="1" a="1"/>
  <c r="G571" i="1" s="1"/>
  <c r="G575" i="1" a="1"/>
  <c r="G575" i="1" s="1"/>
  <c r="G579" i="1" a="1"/>
  <c r="G579" i="1" s="1"/>
  <c r="G583" i="1" a="1"/>
  <c r="G583" i="1" s="1"/>
  <c r="G587" i="1" a="1"/>
  <c r="G587" i="1" s="1"/>
  <c r="G591" i="1" a="1"/>
  <c r="G591" i="1" s="1"/>
  <c r="G595" i="1" a="1"/>
  <c r="G595" i="1" s="1"/>
  <c r="G599" i="1" a="1"/>
  <c r="G599" i="1" s="1"/>
  <c r="G603" i="1" a="1"/>
  <c r="G603" i="1" s="1"/>
  <c r="G607" i="1" a="1"/>
  <c r="G607" i="1" s="1"/>
  <c r="G611" i="1" a="1"/>
  <c r="G611" i="1" s="1"/>
  <c r="G615" i="1" a="1"/>
  <c r="G615" i="1" s="1"/>
  <c r="G619" i="1" a="1"/>
  <c r="G619" i="1" s="1"/>
  <c r="G623" i="1" a="1"/>
  <c r="G623" i="1" s="1"/>
  <c r="G627" i="1" a="1"/>
  <c r="G627" i="1" s="1"/>
  <c r="G631" i="1" a="1"/>
  <c r="G631" i="1" s="1"/>
  <c r="G635" i="1" a="1"/>
  <c r="G635" i="1" s="1"/>
  <c r="G639" i="1" a="1"/>
  <c r="G639" i="1" s="1"/>
  <c r="G643" i="1" a="1"/>
  <c r="G643" i="1" s="1"/>
  <c r="G647" i="1" a="1"/>
  <c r="G647" i="1" s="1"/>
  <c r="G651" i="1" a="1"/>
  <c r="G651" i="1" s="1"/>
  <c r="G655" i="1" a="1"/>
  <c r="G655" i="1" s="1"/>
  <c r="G694" i="1" a="1"/>
  <c r="G694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4" i="1" a="1"/>
  <c r="G794" i="1" s="1"/>
  <c r="G798" i="1" a="1"/>
  <c r="G798" i="1" s="1"/>
  <c r="G802" i="1" a="1"/>
  <c r="G802" i="1" s="1"/>
  <c r="G806" i="1" a="1"/>
  <c r="G806" i="1" s="1"/>
  <c r="G810" i="1" a="1"/>
  <c r="G810" i="1" s="1"/>
  <c r="G814" i="1" a="1"/>
  <c r="G814" i="1" s="1"/>
  <c r="G818" i="1" a="1"/>
  <c r="G818" i="1" s="1"/>
  <c r="G822" i="1" a="1"/>
  <c r="G822" i="1" s="1"/>
  <c r="G826" i="1" a="1"/>
  <c r="G826" i="1" s="1"/>
  <c r="G830" i="1" a="1"/>
  <c r="G830" i="1" s="1"/>
  <c r="G834" i="1" a="1"/>
  <c r="G834" i="1" s="1"/>
  <c r="G838" i="1" a="1"/>
  <c r="G838" i="1" s="1"/>
  <c r="G842" i="1" a="1"/>
  <c r="G842" i="1" s="1"/>
  <c r="G846" i="1" a="1"/>
  <c r="G846" i="1" s="1"/>
  <c r="G850" i="1" a="1"/>
  <c r="G850" i="1" s="1"/>
  <c r="G854" i="1" a="1"/>
  <c r="G854" i="1" s="1"/>
  <c r="G858" i="1" a="1"/>
  <c r="G858" i="1" s="1"/>
  <c r="G862" i="1" a="1"/>
  <c r="G862" i="1" s="1"/>
  <c r="G866" i="1" a="1"/>
  <c r="G866" i="1" s="1"/>
  <c r="G870" i="1" a="1"/>
  <c r="G870" i="1" s="1"/>
  <c r="G874" i="1" a="1"/>
  <c r="G874" i="1" s="1"/>
  <c r="G878" i="1" a="1"/>
  <c r="G878" i="1" s="1"/>
  <c r="G882" i="1" a="1"/>
  <c r="G882" i="1" s="1"/>
  <c r="G886" i="1" a="1"/>
  <c r="G886" i="1" s="1"/>
  <c r="G890" i="1" a="1"/>
  <c r="G890" i="1" s="1"/>
  <c r="G894" i="1" a="1"/>
  <c r="G894" i="1" s="1"/>
  <c r="G898" i="1" a="1"/>
  <c r="G898" i="1" s="1"/>
  <c r="G902" i="1" a="1"/>
  <c r="G902" i="1" s="1"/>
  <c r="G906" i="1" a="1"/>
  <c r="G906" i="1" s="1"/>
  <c r="G910" i="1" a="1"/>
  <c r="G910" i="1" s="1"/>
  <c r="G914" i="1" a="1"/>
  <c r="G914" i="1" s="1"/>
  <c r="G918" i="1" a="1"/>
  <c r="G918" i="1" s="1"/>
  <c r="G922" i="1" a="1"/>
  <c r="G922" i="1" s="1"/>
  <c r="G926" i="1" a="1"/>
  <c r="G926" i="1" s="1"/>
  <c r="G930" i="1" a="1"/>
  <c r="G930" i="1" s="1"/>
  <c r="G934" i="1" a="1"/>
  <c r="G934" i="1" s="1"/>
  <c r="G938" i="1" a="1"/>
  <c r="G938" i="1" s="1"/>
  <c r="G942" i="1" a="1"/>
  <c r="G942" i="1" s="1"/>
  <c r="G946" i="1" a="1"/>
  <c r="G946" i="1" s="1"/>
  <c r="G950" i="1" a="1"/>
  <c r="G950" i="1" s="1"/>
  <c r="G954" i="1" a="1"/>
  <c r="G954" i="1" s="1"/>
  <c r="G958" i="1" a="1"/>
  <c r="G958" i="1" s="1"/>
  <c r="G962" i="1" a="1"/>
  <c r="G962" i="1" s="1"/>
  <c r="G966" i="1" a="1"/>
  <c r="G966" i="1" s="1"/>
  <c r="G970" i="1" a="1"/>
  <c r="G970" i="1" s="1"/>
  <c r="G974" i="1" a="1"/>
  <c r="G974" i="1" s="1"/>
  <c r="G978" i="1" a="1"/>
  <c r="G978" i="1" s="1"/>
  <c r="G982" i="1" a="1"/>
  <c r="G982" i="1" s="1"/>
  <c r="G986" i="1" a="1"/>
  <c r="G986" i="1" s="1"/>
  <c r="G990" i="1" a="1"/>
  <c r="G990" i="1" s="1"/>
  <c r="G994" i="1" a="1"/>
  <c r="G994" i="1" s="1"/>
  <c r="G998" i="1" a="1"/>
  <c r="G998" i="1" s="1"/>
  <c r="G1002" i="1" a="1"/>
  <c r="G1002" i="1" s="1"/>
  <c r="G1006" i="1" a="1"/>
  <c r="G1006" i="1" s="1"/>
  <c r="G1010" i="1" a="1"/>
  <c r="G1010" i="1" s="1"/>
  <c r="G1014" i="1" a="1"/>
  <c r="G1014" i="1" s="1"/>
  <c r="G1018" i="1" a="1"/>
  <c r="G1018" i="1" s="1"/>
  <c r="G1022" i="1" a="1"/>
  <c r="G1022" i="1" s="1"/>
  <c r="G1026" i="1" a="1"/>
  <c r="G1026" i="1" s="1"/>
  <c r="G1030" i="1" a="1"/>
  <c r="G1030" i="1" s="1"/>
  <c r="G1034" i="1" a="1"/>
  <c r="G1034" i="1" s="1"/>
  <c r="G1038" i="1" a="1"/>
  <c r="G1038" i="1" s="1"/>
  <c r="G1042" i="1" a="1"/>
  <c r="G1042" i="1" s="1"/>
  <c r="G1046" i="1" a="1"/>
  <c r="G1046" i="1" s="1"/>
  <c r="G1050" i="1" a="1"/>
  <c r="G1050" i="1" s="1"/>
  <c r="G1054" i="1" a="1"/>
  <c r="G1054" i="1" s="1"/>
  <c r="G1058" i="1" a="1"/>
  <c r="G1058" i="1" s="1"/>
  <c r="G1062" i="1" a="1"/>
  <c r="G1062" i="1" s="1"/>
  <c r="G1066" i="1" a="1"/>
  <c r="G1066" i="1" s="1"/>
  <c r="G1070" i="1" a="1"/>
  <c r="G1070" i="1" s="1"/>
  <c r="G1074" i="1" a="1"/>
  <c r="G1074" i="1" s="1"/>
  <c r="G1078" i="1" a="1"/>
  <c r="G1078" i="1" s="1"/>
  <c r="G1082" i="1" a="1"/>
  <c r="G1082" i="1" s="1"/>
  <c r="G1086" i="1" a="1"/>
  <c r="G1086" i="1" s="1"/>
  <c r="G1090" i="1" a="1"/>
  <c r="G1090" i="1" s="1"/>
  <c r="G1094" i="1" a="1"/>
  <c r="G1094" i="1" s="1"/>
  <c r="G1098" i="1" a="1"/>
  <c r="G1098" i="1" s="1"/>
  <c r="G919" i="1" a="1"/>
  <c r="G919" i="1" s="1"/>
  <c r="G923" i="1" a="1"/>
  <c r="G923" i="1" s="1"/>
  <c r="G927" i="1" a="1"/>
  <c r="G927" i="1" s="1"/>
  <c r="G931" i="1" a="1"/>
  <c r="G931" i="1" s="1"/>
  <c r="G935" i="1" a="1"/>
  <c r="G935" i="1" s="1"/>
  <c r="G939" i="1" a="1"/>
  <c r="G939" i="1" s="1"/>
  <c r="G409" i="1" a="1"/>
  <c r="G409" i="1" s="1"/>
  <c r="G413" i="1" a="1"/>
  <c r="G413" i="1" s="1"/>
  <c r="G417" i="1" a="1"/>
  <c r="G417" i="1" s="1"/>
  <c r="G421" i="1" a="1"/>
  <c r="G421" i="1" s="1"/>
  <c r="G425" i="1" a="1"/>
  <c r="G425" i="1" s="1"/>
  <c r="G429" i="1" a="1"/>
  <c r="G429" i="1" s="1"/>
  <c r="G433" i="1" a="1"/>
  <c r="G433" i="1" s="1"/>
  <c r="G437" i="1" a="1"/>
  <c r="G437" i="1" s="1"/>
  <c r="G441" i="1" a="1"/>
  <c r="G441" i="1" s="1"/>
  <c r="G445" i="1" a="1"/>
  <c r="G445" i="1" s="1"/>
  <c r="G449" i="1" a="1"/>
  <c r="G449" i="1" s="1"/>
  <c r="G453" i="1" a="1"/>
  <c r="G453" i="1" s="1"/>
  <c r="G457" i="1" a="1"/>
  <c r="G457" i="1" s="1"/>
  <c r="G461" i="1" a="1"/>
  <c r="G461" i="1" s="1"/>
  <c r="G465" i="1" a="1"/>
  <c r="G465" i="1" s="1"/>
  <c r="G469" i="1" a="1"/>
  <c r="G469" i="1" s="1"/>
  <c r="G473" i="1" a="1"/>
  <c r="G473" i="1" s="1"/>
  <c r="G477" i="1" a="1"/>
  <c r="G477" i="1" s="1"/>
  <c r="G481" i="1" a="1"/>
  <c r="G481" i="1" s="1"/>
  <c r="G485" i="1" a="1"/>
  <c r="G485" i="1" s="1"/>
  <c r="G489" i="1" a="1"/>
  <c r="G489" i="1" s="1"/>
  <c r="G493" i="1" a="1"/>
  <c r="G493" i="1" s="1"/>
  <c r="G497" i="1" a="1"/>
  <c r="G497" i="1" s="1"/>
  <c r="G501" i="1" a="1"/>
  <c r="G501" i="1" s="1"/>
  <c r="G505" i="1" a="1"/>
  <c r="G505" i="1" s="1"/>
  <c r="G509" i="1" a="1"/>
  <c r="G509" i="1" s="1"/>
  <c r="G513" i="1" a="1"/>
  <c r="G513" i="1" s="1"/>
  <c r="G517" i="1" a="1"/>
  <c r="G517" i="1" s="1"/>
  <c r="G521" i="1" a="1"/>
  <c r="G521" i="1" s="1"/>
  <c r="G525" i="1" a="1"/>
  <c r="G525" i="1" s="1"/>
  <c r="G529" i="1" a="1"/>
  <c r="G529" i="1" s="1"/>
  <c r="G533" i="1" a="1"/>
  <c r="G533" i="1" s="1"/>
  <c r="G537" i="1" a="1"/>
  <c r="G537" i="1" s="1"/>
  <c r="G541" i="1" a="1"/>
  <c r="G541" i="1" s="1"/>
  <c r="G545" i="1" a="1"/>
  <c r="G545" i="1" s="1"/>
  <c r="G549" i="1" a="1"/>
  <c r="G549" i="1" s="1"/>
  <c r="G553" i="1" a="1"/>
  <c r="G553" i="1" s="1"/>
  <c r="G557" i="1" a="1"/>
  <c r="G557" i="1" s="1"/>
  <c r="G561" i="1" a="1"/>
  <c r="G561" i="1" s="1"/>
  <c r="G565" i="1" a="1"/>
  <c r="G565" i="1" s="1"/>
  <c r="G569" i="1" a="1"/>
  <c r="G569" i="1" s="1"/>
  <c r="G573" i="1" a="1"/>
  <c r="G573" i="1" s="1"/>
  <c r="G577" i="1" a="1"/>
  <c r="G577" i="1" s="1"/>
  <c r="G581" i="1" a="1"/>
  <c r="G581" i="1" s="1"/>
  <c r="G585" i="1" a="1"/>
  <c r="G585" i="1" s="1"/>
  <c r="G589" i="1" a="1"/>
  <c r="G589" i="1" s="1"/>
  <c r="G593" i="1" a="1"/>
  <c r="G593" i="1" s="1"/>
  <c r="G597" i="1" a="1"/>
  <c r="G597" i="1" s="1"/>
  <c r="G601" i="1" a="1"/>
  <c r="G601" i="1" s="1"/>
  <c r="G605" i="1" a="1"/>
  <c r="G605" i="1" s="1"/>
  <c r="G609" i="1" a="1"/>
  <c r="G609" i="1" s="1"/>
  <c r="G613" i="1" a="1"/>
  <c r="G613" i="1" s="1"/>
  <c r="G617" i="1" a="1"/>
  <c r="G617" i="1" s="1"/>
  <c r="G621" i="1" a="1"/>
  <c r="G621" i="1" s="1"/>
  <c r="G625" i="1" a="1"/>
  <c r="G625" i="1" s="1"/>
  <c r="G629" i="1" a="1"/>
  <c r="G629" i="1" s="1"/>
  <c r="G633" i="1" a="1"/>
  <c r="G633" i="1" s="1"/>
  <c r="G637" i="1" a="1"/>
  <c r="G637" i="1" s="1"/>
  <c r="G641" i="1" a="1"/>
  <c r="G641" i="1" s="1"/>
  <c r="G645" i="1" a="1"/>
  <c r="G645" i="1" s="1"/>
  <c r="G649" i="1" a="1"/>
  <c r="G649" i="1" s="1"/>
  <c r="G653" i="1" a="1"/>
  <c r="G653" i="1" s="1"/>
  <c r="G657" i="1" a="1"/>
  <c r="G657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2" i="1" a="1"/>
  <c r="G752" i="1" s="1"/>
  <c r="G756" i="1" a="1"/>
  <c r="G756" i="1" s="1"/>
  <c r="G760" i="1" a="1"/>
  <c r="G760" i="1" s="1"/>
  <c r="G764" i="1" a="1"/>
  <c r="G764" i="1" s="1"/>
  <c r="G768" i="1" a="1"/>
  <c r="G768" i="1" s="1"/>
  <c r="G772" i="1" a="1"/>
  <c r="G772" i="1" s="1"/>
  <c r="G776" i="1" a="1"/>
  <c r="G776" i="1" s="1"/>
  <c r="G780" i="1" a="1"/>
  <c r="G780" i="1" s="1"/>
  <c r="G784" i="1" a="1"/>
  <c r="G784" i="1" s="1"/>
  <c r="G788" i="1" a="1"/>
  <c r="G788" i="1" s="1"/>
  <c r="G792" i="1" a="1"/>
  <c r="G792" i="1" s="1"/>
  <c r="G796" i="1" a="1"/>
  <c r="G796" i="1" s="1"/>
  <c r="G800" i="1" a="1"/>
  <c r="G800" i="1" s="1"/>
  <c r="G804" i="1" a="1"/>
  <c r="G804" i="1" s="1"/>
  <c r="G808" i="1" a="1"/>
  <c r="G808" i="1" s="1"/>
  <c r="G812" i="1" a="1"/>
  <c r="G812" i="1" s="1"/>
  <c r="G816" i="1" a="1"/>
  <c r="G816" i="1" s="1"/>
  <c r="G820" i="1" a="1"/>
  <c r="G820" i="1" s="1"/>
  <c r="G824" i="1" a="1"/>
  <c r="G824" i="1" s="1"/>
  <c r="G828" i="1" a="1"/>
  <c r="G828" i="1" s="1"/>
  <c r="G832" i="1" a="1"/>
  <c r="G832" i="1" s="1"/>
  <c r="G836" i="1" a="1"/>
  <c r="G836" i="1" s="1"/>
  <c r="G840" i="1" a="1"/>
  <c r="G840" i="1" s="1"/>
  <c r="G844" i="1" a="1"/>
  <c r="G844" i="1" s="1"/>
  <c r="G848" i="1" a="1"/>
  <c r="G848" i="1" s="1"/>
  <c r="G852" i="1" a="1"/>
  <c r="G852" i="1" s="1"/>
  <c r="G856" i="1" a="1"/>
  <c r="G856" i="1" s="1"/>
  <c r="G860" i="1" a="1"/>
  <c r="G860" i="1" s="1"/>
  <c r="G864" i="1" a="1"/>
  <c r="G864" i="1" s="1"/>
  <c r="G868" i="1" a="1"/>
  <c r="G868" i="1" s="1"/>
  <c r="G872" i="1" a="1"/>
  <c r="G872" i="1" s="1"/>
  <c r="G876" i="1" a="1"/>
  <c r="G876" i="1" s="1"/>
  <c r="G880" i="1" a="1"/>
  <c r="G880" i="1" s="1"/>
  <c r="G884" i="1" a="1"/>
  <c r="G884" i="1" s="1"/>
  <c r="G888" i="1" a="1"/>
  <c r="G888" i="1" s="1"/>
  <c r="G892" i="1" a="1"/>
  <c r="G892" i="1" s="1"/>
  <c r="G896" i="1" a="1"/>
  <c r="G896" i="1" s="1"/>
  <c r="G900" i="1" a="1"/>
  <c r="G900" i="1" s="1"/>
  <c r="G904" i="1" a="1"/>
  <c r="G904" i="1" s="1"/>
  <c r="G908" i="1" a="1"/>
  <c r="G908" i="1" s="1"/>
  <c r="G912" i="1" a="1"/>
  <c r="G912" i="1" s="1"/>
  <c r="G916" i="1" a="1"/>
  <c r="G916" i="1" s="1"/>
  <c r="G920" i="1" a="1"/>
  <c r="G920" i="1" s="1"/>
  <c r="G924" i="1" a="1"/>
  <c r="G924" i="1" s="1"/>
  <c r="G928" i="1" a="1"/>
  <c r="G928" i="1" s="1"/>
  <c r="G932" i="1" a="1"/>
  <c r="G932" i="1" s="1"/>
  <c r="G936" i="1" a="1"/>
  <c r="G936" i="1" s="1"/>
  <c r="G940" i="1" a="1"/>
  <c r="G940" i="1" s="1"/>
  <c r="G944" i="1" a="1"/>
  <c r="G944" i="1" s="1"/>
  <c r="G948" i="1" a="1"/>
  <c r="G948" i="1" s="1"/>
  <c r="G952" i="1" a="1"/>
  <c r="G952" i="1" s="1"/>
  <c r="G956" i="1" a="1"/>
  <c r="G956" i="1" s="1"/>
  <c r="G960" i="1" a="1"/>
  <c r="G960" i="1" s="1"/>
  <c r="G964" i="1" a="1"/>
  <c r="G964" i="1" s="1"/>
  <c r="G968" i="1" a="1"/>
  <c r="G968" i="1" s="1"/>
  <c r="G972" i="1" a="1"/>
  <c r="G972" i="1" s="1"/>
  <c r="G976" i="1" a="1"/>
  <c r="G976" i="1" s="1"/>
  <c r="G980" i="1" a="1"/>
  <c r="G980" i="1" s="1"/>
  <c r="G984" i="1" a="1"/>
  <c r="G984" i="1" s="1"/>
  <c r="G988" i="1" a="1"/>
  <c r="G988" i="1" s="1"/>
  <c r="G992" i="1" a="1"/>
  <c r="G992" i="1" s="1"/>
  <c r="G996" i="1" a="1"/>
  <c r="G996" i="1" s="1"/>
  <c r="G1000" i="1" a="1"/>
  <c r="G1000" i="1" s="1"/>
  <c r="G1004" i="1" a="1"/>
  <c r="G1004" i="1" s="1"/>
  <c r="G1008" i="1" a="1"/>
  <c r="G1008" i="1" s="1"/>
  <c r="G1012" i="1" a="1"/>
  <c r="G1012" i="1" s="1"/>
  <c r="G1016" i="1" a="1"/>
  <c r="G1016" i="1" s="1"/>
  <c r="G1020" i="1" a="1"/>
  <c r="G1020" i="1" s="1"/>
  <c r="G1024" i="1" a="1"/>
  <c r="G1024" i="1" s="1"/>
  <c r="G1028" i="1" a="1"/>
  <c r="G1028" i="1" s="1"/>
  <c r="G1032" i="1" a="1"/>
  <c r="G1032" i="1" s="1"/>
  <c r="G1036" i="1" a="1"/>
  <c r="G1036" i="1" s="1"/>
  <c r="G1040" i="1" a="1"/>
  <c r="G1040" i="1" s="1"/>
  <c r="G1044" i="1" a="1"/>
  <c r="G1044" i="1" s="1"/>
  <c r="G1048" i="1" a="1"/>
  <c r="G1048" i="1" s="1"/>
  <c r="G1052" i="1" a="1"/>
  <c r="G1052" i="1" s="1"/>
  <c r="G1056" i="1" a="1"/>
  <c r="G1056" i="1" s="1"/>
  <c r="G1060" i="1" a="1"/>
  <c r="G1060" i="1" s="1"/>
  <c r="G1064" i="1" a="1"/>
  <c r="G1064" i="1" s="1"/>
  <c r="G1068" i="1" a="1"/>
  <c r="G1068" i="1" s="1"/>
  <c r="G1072" i="1" a="1"/>
  <c r="G1072" i="1" s="1"/>
  <c r="G1076" i="1" a="1"/>
  <c r="G1076" i="1" s="1"/>
  <c r="G1080" i="1" a="1"/>
  <c r="G1080" i="1" s="1"/>
  <c r="G1084" i="1" a="1"/>
  <c r="G1084" i="1" s="1"/>
  <c r="G1088" i="1" a="1"/>
  <c r="G1088" i="1" s="1"/>
  <c r="G1092" i="1" a="1"/>
  <c r="G1092" i="1" s="1"/>
  <c r="G1096" i="1" a="1"/>
  <c r="G1096" i="1" s="1"/>
  <c r="G917" i="1" a="1"/>
  <c r="G917" i="1" s="1"/>
  <c r="G921" i="1" a="1"/>
  <c r="G921" i="1" s="1"/>
  <c r="G925" i="1" a="1"/>
  <c r="G925" i="1" s="1"/>
  <c r="G929" i="1" a="1"/>
  <c r="G929" i="1" s="1"/>
  <c r="G933" i="1" a="1"/>
  <c r="G933" i="1" s="1"/>
  <c r="G937" i="1" a="1"/>
  <c r="G937" i="1" s="1"/>
  <c r="G943" i="1" a="1"/>
  <c r="G943" i="1" s="1"/>
  <c r="G947" i="1" a="1"/>
  <c r="G947" i="1" s="1"/>
  <c r="G951" i="1" a="1"/>
  <c r="G951" i="1" s="1"/>
  <c r="G955" i="1" a="1"/>
  <c r="G955" i="1" s="1"/>
  <c r="G959" i="1" a="1"/>
  <c r="G959" i="1" s="1"/>
  <c r="G963" i="1" a="1"/>
  <c r="G963" i="1" s="1"/>
  <c r="G967" i="1" a="1"/>
  <c r="G967" i="1" s="1"/>
  <c r="G971" i="1" a="1"/>
  <c r="G971" i="1" s="1"/>
  <c r="G975" i="1" a="1"/>
  <c r="G975" i="1" s="1"/>
  <c r="G979" i="1" a="1"/>
  <c r="G979" i="1" s="1"/>
  <c r="G983" i="1" a="1"/>
  <c r="G983" i="1" s="1"/>
  <c r="G987" i="1" a="1"/>
  <c r="G987" i="1" s="1"/>
  <c r="G991" i="1" a="1"/>
  <c r="G991" i="1" s="1"/>
  <c r="G995" i="1" a="1"/>
  <c r="G995" i="1" s="1"/>
  <c r="G999" i="1" a="1"/>
  <c r="G999" i="1" s="1"/>
  <c r="G1003" i="1" a="1"/>
  <c r="G1003" i="1" s="1"/>
  <c r="G1007" i="1" a="1"/>
  <c r="G1007" i="1" s="1"/>
  <c r="G1011" i="1" a="1"/>
  <c r="G1011" i="1" s="1"/>
  <c r="G1015" i="1" a="1"/>
  <c r="G1015" i="1" s="1"/>
  <c r="G1019" i="1" a="1"/>
  <c r="G1019" i="1" s="1"/>
  <c r="G1023" i="1" a="1"/>
  <c r="G1023" i="1" s="1"/>
  <c r="G1027" i="1" a="1"/>
  <c r="G1027" i="1" s="1"/>
  <c r="G1031" i="1" a="1"/>
  <c r="G1031" i="1" s="1"/>
  <c r="G1035" i="1" a="1"/>
  <c r="G1035" i="1" s="1"/>
  <c r="G1039" i="1" a="1"/>
  <c r="G1039" i="1" s="1"/>
  <c r="G1043" i="1" a="1"/>
  <c r="G1043" i="1" s="1"/>
  <c r="G1047" i="1" a="1"/>
  <c r="G1047" i="1" s="1"/>
  <c r="G1051" i="1" a="1"/>
  <c r="G1051" i="1" s="1"/>
  <c r="G1055" i="1" a="1"/>
  <c r="G1055" i="1" s="1"/>
  <c r="G1059" i="1" a="1"/>
  <c r="G1059" i="1" s="1"/>
  <c r="G1063" i="1" a="1"/>
  <c r="G1063" i="1" s="1"/>
  <c r="G1067" i="1" a="1"/>
  <c r="G1067" i="1" s="1"/>
  <c r="G1071" i="1" a="1"/>
  <c r="G1071" i="1" s="1"/>
  <c r="G1075" i="1" a="1"/>
  <c r="G1075" i="1" s="1"/>
  <c r="G1079" i="1" a="1"/>
  <c r="G1079" i="1" s="1"/>
  <c r="G1083" i="1" a="1"/>
  <c r="G1083" i="1" s="1"/>
  <c r="G1087" i="1" a="1"/>
  <c r="G1087" i="1" s="1"/>
  <c r="G1091" i="1" a="1"/>
  <c r="G1091" i="1" s="1"/>
  <c r="G1095" i="1" a="1"/>
  <c r="G1095" i="1" s="1"/>
  <c r="G941" i="1" a="1"/>
  <c r="G941" i="1" s="1"/>
  <c r="G945" i="1" a="1"/>
  <c r="G945" i="1" s="1"/>
  <c r="G949" i="1" a="1"/>
  <c r="G949" i="1" s="1"/>
  <c r="G953" i="1" a="1"/>
  <c r="G953" i="1" s="1"/>
  <c r="G957" i="1" a="1"/>
  <c r="G957" i="1" s="1"/>
  <c r="G961" i="1" a="1"/>
  <c r="G961" i="1" s="1"/>
  <c r="G965" i="1" a="1"/>
  <c r="G965" i="1" s="1"/>
  <c r="G969" i="1" a="1"/>
  <c r="G969" i="1" s="1"/>
  <c r="G973" i="1" a="1"/>
  <c r="G973" i="1" s="1"/>
  <c r="G977" i="1" a="1"/>
  <c r="G977" i="1" s="1"/>
  <c r="G981" i="1" a="1"/>
  <c r="G981" i="1" s="1"/>
  <c r="G985" i="1" a="1"/>
  <c r="G985" i="1" s="1"/>
  <c r="G989" i="1" a="1"/>
  <c r="G989" i="1" s="1"/>
  <c r="G993" i="1" a="1"/>
  <c r="G993" i="1" s="1"/>
  <c r="G997" i="1" a="1"/>
  <c r="G997" i="1" s="1"/>
  <c r="G1001" i="1" a="1"/>
  <c r="G1001" i="1" s="1"/>
  <c r="G1005" i="1" a="1"/>
  <c r="G1005" i="1" s="1"/>
  <c r="G1009" i="1" a="1"/>
  <c r="G1009" i="1" s="1"/>
  <c r="G1013" i="1" a="1"/>
  <c r="G1013" i="1" s="1"/>
  <c r="G1017" i="1" a="1"/>
  <c r="G1017" i="1" s="1"/>
  <c r="G1021" i="1" a="1"/>
  <c r="G1021" i="1" s="1"/>
  <c r="G1025" i="1" a="1"/>
  <c r="G1025" i="1" s="1"/>
  <c r="G1029" i="1" a="1"/>
  <c r="G1029" i="1" s="1"/>
  <c r="G1033" i="1" a="1"/>
  <c r="G1033" i="1" s="1"/>
  <c r="G1037" i="1" a="1"/>
  <c r="G1037" i="1" s="1"/>
  <c r="G1041" i="1" a="1"/>
  <c r="G1041" i="1" s="1"/>
  <c r="G1045" i="1" a="1"/>
  <c r="G1045" i="1" s="1"/>
  <c r="G1049" i="1" a="1"/>
  <c r="G1049" i="1" s="1"/>
  <c r="G1053" i="1" a="1"/>
  <c r="G1053" i="1" s="1"/>
  <c r="G1057" i="1" a="1"/>
  <c r="G1057" i="1" s="1"/>
  <c r="G1061" i="1" a="1"/>
  <c r="G1061" i="1" s="1"/>
  <c r="G1065" i="1" a="1"/>
  <c r="G1065" i="1" s="1"/>
  <c r="G1069" i="1" a="1"/>
  <c r="G1069" i="1" s="1"/>
  <c r="G1073" i="1" a="1"/>
  <c r="G1073" i="1" s="1"/>
  <c r="G1077" i="1" a="1"/>
  <c r="G1077" i="1" s="1"/>
  <c r="G1081" i="1" a="1"/>
  <c r="G1081" i="1" s="1"/>
  <c r="G1085" i="1" a="1"/>
  <c r="G1085" i="1" s="1"/>
  <c r="G1089" i="1" a="1"/>
  <c r="G1089" i="1" s="1"/>
  <c r="G1093" i="1" a="1"/>
  <c r="G1093" i="1" s="1"/>
  <c r="G1097" i="1" a="1"/>
  <c r="G1097" i="1" s="1"/>
  <c r="L76" i="7"/>
  <c r="L77" i="7"/>
  <c r="F1023" i="1"/>
  <c r="L80" i="7"/>
  <c r="L75" i="7"/>
  <c r="L79" i="7"/>
  <c r="L72" i="7"/>
  <c r="Y7" i="6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Y84" i="6" s="1"/>
  <c r="Y85" i="6" s="1"/>
  <c r="Y86" i="6" s="1"/>
  <c r="Y87" i="6" s="1"/>
  <c r="Y88" i="6" s="1"/>
  <c r="Y89" i="6" s="1"/>
  <c r="Y90" i="6" s="1"/>
  <c r="Y91" i="6" s="1"/>
  <c r="Y92" i="6" s="1"/>
  <c r="Y93" i="6" s="1"/>
  <c r="Y94" i="6" s="1"/>
  <c r="Y95" i="6" s="1"/>
  <c r="Y96" i="6" s="1"/>
  <c r="Y97" i="6" s="1"/>
  <c r="Y98" i="6" s="1"/>
  <c r="Y99" i="6" s="1"/>
  <c r="Y100" i="6" s="1"/>
  <c r="Y101" i="6" s="1"/>
  <c r="Y102" i="6" s="1"/>
  <c r="Y103" i="6" s="1"/>
  <c r="Y104" i="6" s="1"/>
  <c r="Y105" i="6" s="1"/>
  <c r="Y106" i="6" s="1"/>
  <c r="Y107" i="6" s="1"/>
  <c r="Y108" i="6" s="1"/>
  <c r="Y109" i="6" s="1"/>
  <c r="Y110" i="6" s="1"/>
  <c r="Y111" i="6" s="1"/>
  <c r="Y112" i="6" s="1"/>
  <c r="Y113" i="6" s="1"/>
  <c r="Y114" i="6" s="1"/>
  <c r="Y115" i="6" s="1"/>
  <c r="Y116" i="6" s="1"/>
  <c r="Y117" i="6" s="1"/>
  <c r="Y118" i="6" s="1"/>
  <c r="Y119" i="6" s="1"/>
  <c r="Y120" i="6" s="1"/>
  <c r="Y121" i="6" s="1"/>
  <c r="Y122" i="6" s="1"/>
  <c r="Y123" i="6" s="1"/>
  <c r="Y124" i="6" s="1"/>
  <c r="Y125" i="6" s="1"/>
  <c r="Y126" i="6" s="1"/>
  <c r="Y127" i="6" s="1"/>
  <c r="Y128" i="6" s="1"/>
  <c r="Y129" i="6" s="1"/>
  <c r="Y130" i="6" s="1"/>
  <c r="Y131" i="6" s="1"/>
  <c r="Y132" i="6" s="1"/>
  <c r="Y133" i="6" s="1"/>
  <c r="Y134" i="6" s="1"/>
  <c r="Y135" i="6" s="1"/>
  <c r="Y136" i="6" s="1"/>
  <c r="Y137" i="6" s="1"/>
  <c r="Y138" i="6" s="1"/>
  <c r="Y139" i="6" s="1"/>
  <c r="Y140" i="6" s="1"/>
  <c r="Y141" i="6" s="1"/>
  <c r="Y142" i="6" s="1"/>
  <c r="Y143" i="6" s="1"/>
  <c r="Y144" i="6" s="1"/>
  <c r="Y145" i="6" s="1"/>
  <c r="Y146" i="6" s="1"/>
  <c r="Y147" i="6" s="1"/>
  <c r="Y148" i="6" s="1"/>
  <c r="Y149" i="6" s="1"/>
  <c r="L73" i="7"/>
  <c r="L71" i="7"/>
  <c r="L78" i="7"/>
  <c r="L74" i="7"/>
  <c r="L70" i="7"/>
  <c r="L5" i="7"/>
  <c r="N7" i="6" a="1"/>
  <c r="N7" i="6" s="1"/>
  <c r="O6" i="6" a="1"/>
  <c r="O6" i="6" s="1"/>
  <c r="P7" i="6" a="1"/>
  <c r="P7" i="6" s="1"/>
  <c r="Q6" i="6" a="1"/>
  <c r="Q6" i="6" s="1"/>
  <c r="R7" i="6" a="1"/>
  <c r="R7" i="6" s="1"/>
  <c r="S6" i="6" a="1"/>
  <c r="S6" i="6" s="1"/>
  <c r="T7" i="6" a="1"/>
  <c r="T7" i="6" s="1"/>
  <c r="U6" i="6" a="1"/>
  <c r="U6" i="6" s="1"/>
  <c r="V7" i="6" a="1"/>
  <c r="V7" i="6" s="1"/>
  <c r="W6" i="6" a="1"/>
  <c r="W6" i="6" s="1"/>
  <c r="X7" i="6" a="1"/>
  <c r="X7" i="6" s="1"/>
  <c r="N6" i="6" a="1"/>
  <c r="N6" i="6" s="1"/>
  <c r="O7" i="6" a="1"/>
  <c r="O7" i="6" s="1"/>
  <c r="P6" i="6" a="1"/>
  <c r="P6" i="6" s="1"/>
  <c r="Q7" i="6" a="1"/>
  <c r="Q7" i="6" s="1"/>
  <c r="R6" i="6" a="1"/>
  <c r="R6" i="6" s="1"/>
  <c r="S7" i="6" a="1"/>
  <c r="S7" i="6" s="1"/>
  <c r="T6" i="6" a="1"/>
  <c r="T6" i="6" s="1"/>
  <c r="D6" i="5"/>
  <c r="Z7" i="6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Z84" i="6" s="1"/>
  <c r="Z85" i="6" s="1"/>
  <c r="Z86" i="6" s="1"/>
  <c r="Z87" i="6" s="1"/>
  <c r="Z88" i="6" s="1"/>
  <c r="Z89" i="6" s="1"/>
  <c r="Z90" i="6" s="1"/>
  <c r="Z91" i="6" s="1"/>
  <c r="Z92" i="6" s="1"/>
  <c r="Z93" i="6" s="1"/>
  <c r="Z94" i="6" s="1"/>
  <c r="Z95" i="6" s="1"/>
  <c r="Z96" i="6" s="1"/>
  <c r="Z97" i="6" s="1"/>
  <c r="Z98" i="6" s="1"/>
  <c r="Z99" i="6" s="1"/>
  <c r="Z100" i="6" s="1"/>
  <c r="Z101" i="6" s="1"/>
  <c r="Z102" i="6" s="1"/>
  <c r="Z103" i="6" s="1"/>
  <c r="Z104" i="6" s="1"/>
  <c r="Z105" i="6" s="1"/>
  <c r="Z106" i="6" s="1"/>
  <c r="Z107" i="6" s="1"/>
  <c r="Z108" i="6" s="1"/>
  <c r="Z109" i="6" s="1"/>
  <c r="Z110" i="6" s="1"/>
  <c r="Z111" i="6" s="1"/>
  <c r="Z112" i="6" s="1"/>
  <c r="Z113" i="6" s="1"/>
  <c r="Z114" i="6" s="1"/>
  <c r="Z115" i="6" s="1"/>
  <c r="Z116" i="6" s="1"/>
  <c r="Z117" i="6" s="1"/>
  <c r="Z118" i="6" s="1"/>
  <c r="Z119" i="6" s="1"/>
  <c r="Z120" i="6" s="1"/>
  <c r="Z121" i="6" s="1"/>
  <c r="Z122" i="6" s="1"/>
  <c r="Z123" i="6" s="1"/>
  <c r="Z124" i="6" s="1"/>
  <c r="Z125" i="6" s="1"/>
  <c r="Z126" i="6" s="1"/>
  <c r="Z127" i="6" s="1"/>
  <c r="Z128" i="6" s="1"/>
  <c r="Z129" i="6" s="1"/>
  <c r="Z130" i="6" s="1"/>
  <c r="Z131" i="6" s="1"/>
  <c r="Z132" i="6" s="1"/>
  <c r="Z133" i="6" s="1"/>
  <c r="Z134" i="6" s="1"/>
  <c r="Z135" i="6" s="1"/>
  <c r="Z136" i="6" s="1"/>
  <c r="Z137" i="6" s="1"/>
  <c r="Z138" i="6" s="1"/>
  <c r="Z139" i="6" s="1"/>
  <c r="Z140" i="6" s="1"/>
  <c r="Z141" i="6" s="1"/>
  <c r="Z142" i="6" s="1"/>
  <c r="Z143" i="6" s="1"/>
  <c r="Z144" i="6" s="1"/>
  <c r="Z145" i="6" s="1"/>
  <c r="Z146" i="6" s="1"/>
  <c r="Z147" i="6" s="1"/>
  <c r="Z148" i="6" s="1"/>
  <c r="Z149" i="6" s="1"/>
  <c r="AE6" i="6" l="1"/>
  <c r="AE7" i="6"/>
  <c r="AE8" i="6"/>
  <c r="AE10" i="6"/>
  <c r="AE9" i="6"/>
  <c r="G102" i="9"/>
  <c r="G101" i="9"/>
  <c r="G105" i="9"/>
  <c r="G109" i="9"/>
  <c r="G111" i="9"/>
  <c r="G110" i="9"/>
  <c r="G103" i="9"/>
  <c r="G107" i="9"/>
  <c r="G100" i="9"/>
  <c r="G104" i="9"/>
  <c r="F103" i="9"/>
  <c r="F107" i="9"/>
  <c r="F111" i="9"/>
  <c r="F104" i="9"/>
  <c r="F108" i="9"/>
  <c r="F100" i="9"/>
  <c r="G108" i="9"/>
  <c r="F101" i="9"/>
  <c r="F105" i="9"/>
  <c r="F109" i="9"/>
  <c r="F102" i="9"/>
  <c r="F106" i="9"/>
  <c r="F110" i="9"/>
  <c r="G106" i="9"/>
  <c r="D29" i="5"/>
  <c r="D35" i="5"/>
</calcChain>
</file>

<file path=xl/comments1.xml><?xml version="1.0" encoding="utf-8"?>
<comments xmlns="http://schemas.openxmlformats.org/spreadsheetml/2006/main">
  <authors>
    <author>Vaibhav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Vaibhav:</t>
        </r>
        <r>
          <rPr>
            <sz val="9"/>
            <color indexed="81"/>
            <rFont val="Tahoma"/>
            <family val="2"/>
          </rPr>
          <t xml:space="preserve">
Enter Date here, use the first of the reporting month. For example, for january, enter the first of january.</t>
        </r>
      </text>
    </comment>
  </commentList>
</comments>
</file>

<file path=xl/connections.xml><?xml version="1.0" encoding="utf-8"?>
<connections xmlns="http://schemas.openxmlformats.org/spreadsheetml/2006/main">
  <connection id="1" keepAlive="1" name="Training Feedback1" type="5" refreshedVersion="3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<sst xmlns="http://schemas.openxmlformats.org/spreadsheetml/2006/main" count="5158" uniqueCount="1575">
  <si>
    <t>Salary Code</t>
  </si>
  <si>
    <t>Name</t>
  </si>
  <si>
    <t>Grade</t>
  </si>
  <si>
    <t>designation</t>
  </si>
  <si>
    <t>Engineer</t>
  </si>
  <si>
    <t>Asstt. Manager</t>
  </si>
  <si>
    <t>Anil Kumar Kapil</t>
  </si>
  <si>
    <t>Supervisor</t>
  </si>
  <si>
    <t>Jr. Engineer</t>
  </si>
  <si>
    <t>Bajrang Lal Agarwal</t>
  </si>
  <si>
    <t>Bal Mukund Sharma</t>
  </si>
  <si>
    <t>Technician</t>
  </si>
  <si>
    <t>Chandan Singh Shekhawat</t>
  </si>
  <si>
    <t>Asstt. Engineer</t>
  </si>
  <si>
    <t>Ganesh Narayan Sharma</t>
  </si>
  <si>
    <t>Tr</t>
  </si>
  <si>
    <t>Harish Kumar Paliwal</t>
  </si>
  <si>
    <t>Jitendra Kumar Sharma</t>
  </si>
  <si>
    <t>Sr. Technician</t>
  </si>
  <si>
    <t>Kamal Singh Lamba</t>
  </si>
  <si>
    <t>Kamlesh Kumar Garg</t>
  </si>
  <si>
    <t>Kuldeep Singh Dhiman</t>
  </si>
  <si>
    <t>Sr. Engineer</t>
  </si>
  <si>
    <t>Mangal Singh Shekhawat</t>
  </si>
  <si>
    <t>Manoj Kumar Dhatterwal</t>
  </si>
  <si>
    <t>Sr. Manager</t>
  </si>
  <si>
    <t>Mukesh Kumar Singhal</t>
  </si>
  <si>
    <t>Nand Kishore Joshi</t>
  </si>
  <si>
    <t>Nawal Kishore Saini</t>
  </si>
  <si>
    <t>Operator</t>
  </si>
  <si>
    <t>Pavan Kumar Tank</t>
  </si>
  <si>
    <t>Pradeep Kumar Jaiman</t>
  </si>
  <si>
    <t>Helper</t>
  </si>
  <si>
    <t>Rajeev Kumar K</t>
  </si>
  <si>
    <t>Rajesh Kumar Jangir</t>
  </si>
  <si>
    <t>Ram Avadh Chauhan</t>
  </si>
  <si>
    <t>Peon</t>
  </si>
  <si>
    <t>Ranvir Singh Rathore</t>
  </si>
  <si>
    <t>Rohit Kumar Jain</t>
  </si>
  <si>
    <t>Sanjay Kumar Tank</t>
  </si>
  <si>
    <t>Vaibhav Garg</t>
  </si>
  <si>
    <t>Vinod Singh Shekhawat</t>
  </si>
  <si>
    <t>Department</t>
  </si>
  <si>
    <t>ID</t>
  </si>
  <si>
    <t>topic</t>
  </si>
  <si>
    <t>Date of Training</t>
  </si>
  <si>
    <t>Venue</t>
  </si>
  <si>
    <t>Name of Trainer</t>
  </si>
  <si>
    <t>Duration in Hrs</t>
  </si>
  <si>
    <t>Internal/external</t>
  </si>
  <si>
    <t>Requester</t>
  </si>
  <si>
    <t>Session ID</t>
  </si>
  <si>
    <t>Trainee Salary Code</t>
  </si>
  <si>
    <t>Feedback Field 1</t>
  </si>
  <si>
    <t>Feedback Field 2</t>
  </si>
  <si>
    <t>Feedback Field 3</t>
  </si>
  <si>
    <t>Feedback Field 4</t>
  </si>
  <si>
    <t>Feedback Field 5</t>
  </si>
  <si>
    <t>Retention score</t>
  </si>
  <si>
    <t>Supervisor Rating</t>
  </si>
  <si>
    <t>Topic</t>
  </si>
  <si>
    <t>Row Labels</t>
  </si>
  <si>
    <t>Grand Total</t>
  </si>
  <si>
    <t>Strong points</t>
  </si>
  <si>
    <t>Weaknesses</t>
  </si>
  <si>
    <t>ID:</t>
  </si>
  <si>
    <t>#participants</t>
  </si>
  <si>
    <t>Date</t>
  </si>
  <si>
    <t>Duration</t>
  </si>
  <si>
    <t>By:</t>
  </si>
  <si>
    <t>Average</t>
  </si>
  <si>
    <t>Max</t>
  </si>
  <si>
    <t>Range</t>
  </si>
  <si>
    <t>Qualitative Feedback</t>
  </si>
  <si>
    <t>Strengths</t>
  </si>
  <si>
    <t>Str</t>
  </si>
  <si>
    <t>Wk</t>
  </si>
  <si>
    <t>Material</t>
  </si>
  <si>
    <t>Presentation</t>
  </si>
  <si>
    <t>Relevance</t>
  </si>
  <si>
    <t>Jan</t>
  </si>
  <si>
    <t>Mar</t>
  </si>
  <si>
    <t>Jul</t>
  </si>
  <si>
    <t>Aug</t>
  </si>
  <si>
    <t>Oct</t>
  </si>
  <si>
    <t>Dec</t>
  </si>
  <si>
    <t>Avg feedback</t>
  </si>
  <si>
    <t>Average Feedback</t>
  </si>
  <si>
    <t>Average Level 1 Feedback</t>
  </si>
  <si>
    <t>Training Topic</t>
  </si>
  <si>
    <t>Trainer</t>
  </si>
  <si>
    <t>#Trainings</t>
  </si>
  <si>
    <t>#Participants</t>
  </si>
  <si>
    <t>#Person Hours</t>
  </si>
  <si>
    <t>Bivash Mukherjee</t>
  </si>
  <si>
    <t>Person Hours</t>
  </si>
  <si>
    <t>Scores</t>
  </si>
  <si>
    <t>Nov</t>
  </si>
  <si>
    <t>Jun</t>
  </si>
  <si>
    <t>Average of Retention score</t>
  </si>
  <si>
    <t>Retention</t>
  </si>
  <si>
    <t>Average of Supervisor Rating</t>
  </si>
  <si>
    <t>TOTAL BUDGET</t>
  </si>
  <si>
    <t>monthly</t>
  </si>
  <si>
    <t>Budget</t>
  </si>
  <si>
    <t>Expenditure</t>
  </si>
  <si>
    <t>Sum of Expenditure</t>
  </si>
  <si>
    <t>Feb</t>
  </si>
  <si>
    <t>Apr</t>
  </si>
  <si>
    <t>May</t>
  </si>
  <si>
    <t>Sep</t>
  </si>
  <si>
    <t>Month</t>
  </si>
  <si>
    <t>Budgeted</t>
  </si>
  <si>
    <t>Expenditure vs Budget</t>
  </si>
  <si>
    <t>Coverage Metrics</t>
  </si>
  <si>
    <t>Training data Analysis Tool</t>
  </si>
  <si>
    <t>Instructions for use</t>
  </si>
  <si>
    <t>Initial Use</t>
  </si>
  <si>
    <t>Populate the Trainee master with the salary code, name, designation and department for every potential trainee</t>
  </si>
  <si>
    <t>Confirm that the Excel table extends to the very last entry. Notice the bottom right corner for the purpose.</t>
  </si>
  <si>
    <t>Before the training</t>
  </si>
  <si>
    <t>Populate the Session master.</t>
  </si>
  <si>
    <t>The first column is ID, which should be a sequentially increasing number and must be unique</t>
  </si>
  <si>
    <t>The other columns are the topic of training, the date, venue, trainers name, duration, whether internal or external, the requester and the expenditure for the training</t>
  </si>
  <si>
    <t>After the training</t>
  </si>
  <si>
    <t>Abdul Mujeeb Khan</t>
  </si>
  <si>
    <t>Abdul  Wahid</t>
  </si>
  <si>
    <t>Abhay Kumar Jha</t>
  </si>
  <si>
    <t>Abhimanyu  Pal</t>
  </si>
  <si>
    <t>Abhinav  Toshniwal</t>
  </si>
  <si>
    <t>Abhishek Kumar Pandey</t>
  </si>
  <si>
    <t>Abhishek  Sharma</t>
  </si>
  <si>
    <t>Abhishek Kumar Mishra</t>
  </si>
  <si>
    <t>Abhishek  Saxena</t>
  </si>
  <si>
    <t>Abhishek Kumar Singh</t>
  </si>
  <si>
    <t>Abhishek  Vijay</t>
  </si>
  <si>
    <t>Abhishek  Pareek</t>
  </si>
  <si>
    <t>Abhrajit  De</t>
  </si>
  <si>
    <t>Achhar  Kumar</t>
  </si>
  <si>
    <t>Adesh Kumar Saxena</t>
  </si>
  <si>
    <t>Aditya  Kulshreshtha</t>
  </si>
  <si>
    <t>Aditya  Soni</t>
  </si>
  <si>
    <t>Ajay Kumar Sinha</t>
  </si>
  <si>
    <t xml:space="preserve">Ajay Kumar </t>
  </si>
  <si>
    <t>Ajay Kumar Pareek</t>
  </si>
  <si>
    <t>Ajay Kumar Gupta</t>
  </si>
  <si>
    <t>Ajay  Kumar</t>
  </si>
  <si>
    <t xml:space="preserve">Ajay Pal  </t>
  </si>
  <si>
    <t>Ajeet  Kumar</t>
  </si>
  <si>
    <t>Ajeet Ranjan Kumar</t>
  </si>
  <si>
    <t>Akashay Kumar Gautam</t>
  </si>
  <si>
    <t>Akhilesh  Pandey</t>
  </si>
  <si>
    <t>Akhilesh  Kumar</t>
  </si>
  <si>
    <t>Akshat  Vashistha</t>
  </si>
  <si>
    <t>Akshat  Srivastava</t>
  </si>
  <si>
    <t>Akshat  Chaturvedi</t>
  </si>
  <si>
    <t>Akshay Singh Jhala</t>
  </si>
  <si>
    <t>Alok  Garg</t>
  </si>
  <si>
    <t>Alok Kumar Singh</t>
  </si>
  <si>
    <t>Alok  Mathur</t>
  </si>
  <si>
    <t>Alok  Verma</t>
  </si>
  <si>
    <t>Amal Kant Chakraborty</t>
  </si>
  <si>
    <t>Aman  Kumar</t>
  </si>
  <si>
    <t>Aman  Attri</t>
  </si>
  <si>
    <t>Amar  Singh</t>
  </si>
  <si>
    <t>Amar Kumar Singh</t>
  </si>
  <si>
    <t>Amarendra  Bag</t>
  </si>
  <si>
    <t>Ambrish  Singh</t>
  </si>
  <si>
    <t>Ambuj Mani  Tripathi</t>
  </si>
  <si>
    <t>Ami  Chand</t>
  </si>
  <si>
    <t>Amit  Chatterjee</t>
  </si>
  <si>
    <t>Amit  Sharma</t>
  </si>
  <si>
    <t>Amit Purushottam Dayama</t>
  </si>
  <si>
    <t>Amit  Jain</t>
  </si>
  <si>
    <t>Amit Prakash Shah</t>
  </si>
  <si>
    <t>Amit  Kumar</t>
  </si>
  <si>
    <t>Amit  Singh</t>
  </si>
  <si>
    <t>Amit  Saxena</t>
  </si>
  <si>
    <t>Amit  Barthwal</t>
  </si>
  <si>
    <t>Amit Kumar Shukla</t>
  </si>
  <si>
    <t>Amit Kumar Bolia</t>
  </si>
  <si>
    <t>Amit  Patel</t>
  </si>
  <si>
    <t>Amitabh  Saran</t>
  </si>
  <si>
    <t>Amitendra  Saxena</t>
  </si>
  <si>
    <t>Amol  Agarwal</t>
  </si>
  <si>
    <t>Amra  Ram</t>
  </si>
  <si>
    <t>Anand Kumar Gupta</t>
  </si>
  <si>
    <t>Anant  Luhadia</t>
  </si>
  <si>
    <t>Anchal  Gupta</t>
  </si>
  <si>
    <t>Anil  Lugariya</t>
  </si>
  <si>
    <t>Anil Kumar Lodha</t>
  </si>
  <si>
    <t>Anil Kumar Sharma</t>
  </si>
  <si>
    <t>Anil  Panchariya</t>
  </si>
  <si>
    <t>Anil  Goyal</t>
  </si>
  <si>
    <t>Anil  Tiwari</t>
  </si>
  <si>
    <t>Anil Kumar Singh</t>
  </si>
  <si>
    <t>Anil  Kedia</t>
  </si>
  <si>
    <t>Anil  Sanchoria</t>
  </si>
  <si>
    <t>Anil  Shah</t>
  </si>
  <si>
    <t>Anita  Saxena</t>
  </si>
  <si>
    <t>Anju  Agarwal</t>
  </si>
  <si>
    <t>Ankit  Jhanjhari</t>
  </si>
  <si>
    <t>Ankit Kumar Airun</t>
  </si>
  <si>
    <t>Ankit  Jain</t>
  </si>
  <si>
    <t>Ankur  Sharma</t>
  </si>
  <si>
    <t>Ankur  Goyal</t>
  </si>
  <si>
    <t>Ankur  Gupta</t>
  </si>
  <si>
    <t>Ankush  Aggarwal</t>
  </si>
  <si>
    <t>Anoop  Jain</t>
  </si>
  <si>
    <t>Antaryami  Sahoo</t>
  </si>
  <si>
    <t>Anuj  Tiwari</t>
  </si>
  <si>
    <t>Anuj  Gupta</t>
  </si>
  <si>
    <t>Anup Kumar Srivastava</t>
  </si>
  <si>
    <t>Anurag  Dharmawat</t>
  </si>
  <si>
    <t>Anuranjan Kumar Sharma</t>
  </si>
  <si>
    <t>Anwesha  Agrawal</t>
  </si>
  <si>
    <t>Apurva  Singh</t>
  </si>
  <si>
    <t>Arjit  Nehra</t>
  </si>
  <si>
    <t>Arjun  Singh</t>
  </si>
  <si>
    <t>Arjun Lal Doodi</t>
  </si>
  <si>
    <t>Arpit  Gupta</t>
  </si>
  <si>
    <t>Arti  Pareek</t>
  </si>
  <si>
    <t>Arun  Sharma</t>
  </si>
  <si>
    <t>Arun  Kumar</t>
  </si>
  <si>
    <t>Arun  Choudhary</t>
  </si>
  <si>
    <t>Arun K. Saxena</t>
  </si>
  <si>
    <t>Arun Pratap Singh Jadon</t>
  </si>
  <si>
    <t>Arunava  Saha</t>
  </si>
  <si>
    <t>Arup  Roy</t>
  </si>
  <si>
    <t>Arup  Bera</t>
  </si>
  <si>
    <t>Arvind  Sharma</t>
  </si>
  <si>
    <t>Arvind  Singh</t>
  </si>
  <si>
    <t xml:space="preserve">Arvind Kumar </t>
  </si>
  <si>
    <t>Arvind Kumar Mishra</t>
  </si>
  <si>
    <t>Asha  Jain</t>
  </si>
  <si>
    <t>Ashish  Kumar</t>
  </si>
  <si>
    <t>Ashish S Kurup</t>
  </si>
  <si>
    <t>Ashish  Jain</t>
  </si>
  <si>
    <t>Ashish Bhushan Singh</t>
  </si>
  <si>
    <t>Ashish  Pathak</t>
  </si>
  <si>
    <t>Ashish  Bansal</t>
  </si>
  <si>
    <t>Ashish  Garg</t>
  </si>
  <si>
    <t>Ashish  Chawla</t>
  </si>
  <si>
    <t>Ashish  Agarwal</t>
  </si>
  <si>
    <t>Ashok Kumar Sharma</t>
  </si>
  <si>
    <t>Ashok Kumar M</t>
  </si>
  <si>
    <t>Ashutosh  Joshi</t>
  </si>
  <si>
    <t>Atul Kumar Gupta</t>
  </si>
  <si>
    <t>Avijit  Roy</t>
  </si>
  <si>
    <t>Awdhesh Kumar Kaannauziya</t>
  </si>
  <si>
    <t>Ayush  Pareek</t>
  </si>
  <si>
    <t>Ayush  Maheshwari</t>
  </si>
  <si>
    <t>Azad  Hussain</t>
  </si>
  <si>
    <t>Bablu  Mahawar</t>
  </si>
  <si>
    <t>Bachchoo  Singh</t>
  </si>
  <si>
    <t>Bachhu  Singh</t>
  </si>
  <si>
    <t>Badri  Prasad</t>
  </si>
  <si>
    <t>Bal Mukand Sharma</t>
  </si>
  <si>
    <t>Baldev  Sharma</t>
  </si>
  <si>
    <t>Balveer  Singh</t>
  </si>
  <si>
    <t>Banit  Paul</t>
  </si>
  <si>
    <t>Banke Bihari Sharma</t>
  </si>
  <si>
    <t>Bansi Lal Suman</t>
  </si>
  <si>
    <t>Banwari Lal Saini</t>
  </si>
  <si>
    <t>Banwari Lal Bairwa</t>
  </si>
  <si>
    <t>Banwari Lal Jangir</t>
  </si>
  <si>
    <t>Bashir  Khan</t>
  </si>
  <si>
    <t>Bed Prakash Mishra</t>
  </si>
  <si>
    <t>Bhagat Singh Shekhawat</t>
  </si>
  <si>
    <t>Bhagchand  Regar</t>
  </si>
  <si>
    <t>Bhaghirath  Singh</t>
  </si>
  <si>
    <t>Bhagwan Shaya Sharma</t>
  </si>
  <si>
    <t>Bhanwar Lal Mali</t>
  </si>
  <si>
    <t>Bhanwra  Ram</t>
  </si>
  <si>
    <t>Bharat  Saxena</t>
  </si>
  <si>
    <t>Bharat Lal Verma</t>
  </si>
  <si>
    <t>Bharat  Mathur</t>
  </si>
  <si>
    <t>Bharat  Singh</t>
  </si>
  <si>
    <t>Bharat Bhushan Pandey</t>
  </si>
  <si>
    <t>Bharat  Kakra</t>
  </si>
  <si>
    <t>Bharti  Jaswal</t>
  </si>
  <si>
    <t>Bhawani  Singh</t>
  </si>
  <si>
    <t>Bhawani Dutt Madoliya</t>
  </si>
  <si>
    <t>Bhawna  Udawat</t>
  </si>
  <si>
    <t>Bheru Singh Hada</t>
  </si>
  <si>
    <t>Bhola  Chaurasia</t>
  </si>
  <si>
    <t>Bhupender Kumar Vijay</t>
  </si>
  <si>
    <t>Bhupesh  Upadhyay</t>
  </si>
  <si>
    <t>Bhuvnesh Kumar Chandolia</t>
  </si>
  <si>
    <t xml:space="preserve">Bhuwan Chandra  </t>
  </si>
  <si>
    <t>Bijendra  Bhagasra</t>
  </si>
  <si>
    <t>Binny  Choudhary</t>
  </si>
  <si>
    <t>Bipin Kumar Sharma</t>
  </si>
  <si>
    <t>Birender Kumar Chaurasiya</t>
  </si>
  <si>
    <t>Birendra Kumar Mohapatra</t>
  </si>
  <si>
    <t>Bivash  Mukherjee</t>
  </si>
  <si>
    <t>Bodu  Ram</t>
  </si>
  <si>
    <t>Brahmanand Gulabrao Kamble</t>
  </si>
  <si>
    <t>Brijesh Kumar Maurya</t>
  </si>
  <si>
    <t>Ch. Vijay Kumar</t>
  </si>
  <si>
    <t>Chaman  Rathore</t>
  </si>
  <si>
    <t>Chandra Prakash Sharma</t>
  </si>
  <si>
    <t>Chandra Beer Singh</t>
  </si>
  <si>
    <t>Chandra Pratap Singh</t>
  </si>
  <si>
    <t>Chandra Bhan Singh</t>
  </si>
  <si>
    <t>Chandra Pal Singh</t>
  </si>
  <si>
    <t>Chandra Shekhar Sharma</t>
  </si>
  <si>
    <t>Chandrabhan  Singh</t>
  </si>
  <si>
    <t>Channappa Basappa Marakumbi</t>
  </si>
  <si>
    <t>Charan Singh Mayank</t>
  </si>
  <si>
    <t>Cheettar Singh Naruka</t>
  </si>
  <si>
    <t>Chheetar  Singh</t>
  </si>
  <si>
    <t>Chhotu Singh Bhati</t>
  </si>
  <si>
    <t>Chiranjib  Ghosh</t>
  </si>
  <si>
    <t>Chitter Mal Gurjar</t>
  </si>
  <si>
    <t>D  Sampathu</t>
  </si>
  <si>
    <t>Daison  Ouseph</t>
  </si>
  <si>
    <t>Dalip  Kumar</t>
  </si>
  <si>
    <t>Daljeet  Singh</t>
  </si>
  <si>
    <t>Darab  Singh</t>
  </si>
  <si>
    <t>Darshan  Kumar</t>
  </si>
  <si>
    <t>Debabrata  Nayak</t>
  </si>
  <si>
    <t>Debu Singh Dhaka</t>
  </si>
  <si>
    <t>Deepak  Nama</t>
  </si>
  <si>
    <t>Deepak  Agrawal</t>
  </si>
  <si>
    <t>Deepak Kumar Mishra</t>
  </si>
  <si>
    <t>Deepak  Sharma</t>
  </si>
  <si>
    <t>Deepak  Dwivedi</t>
  </si>
  <si>
    <t>Deepak Kuamr Sharma</t>
  </si>
  <si>
    <t>Deepak  Vijay</t>
  </si>
  <si>
    <t>Deepak  Kumar</t>
  </si>
  <si>
    <t>Deepak  Chauhan</t>
  </si>
  <si>
    <t>Deepak Singh  Shekhawat</t>
  </si>
  <si>
    <t>Deependra Kumar Garg</t>
  </si>
  <si>
    <t>Deepesh  Jain</t>
  </si>
  <si>
    <t>Deonath  Yadav</t>
  </si>
  <si>
    <t xml:space="preserve">Deshraj  </t>
  </si>
  <si>
    <t>Devakanan  Sahu</t>
  </si>
  <si>
    <t>Devender Kumar Jalwal</t>
  </si>
  <si>
    <t>Devendra  Katiyar</t>
  </si>
  <si>
    <t>Devendra Kumar Sharma</t>
  </si>
  <si>
    <t>Devendra  Singh</t>
  </si>
  <si>
    <t>Devendra Vilas Chaudhari</t>
  </si>
  <si>
    <t>Devi Sahay Udaiwal</t>
  </si>
  <si>
    <t>Devraj  Tyagi</t>
  </si>
  <si>
    <t>Dhananjay  Sharma</t>
  </si>
  <si>
    <t>Dhananjay  Mehta</t>
  </si>
  <si>
    <t>Dhanbeer  Singh</t>
  </si>
  <si>
    <t>Dhanesh  Jain</t>
  </si>
  <si>
    <t>Dhankesh  Agarwal</t>
  </si>
  <si>
    <t>Dharam Raj Bairwa</t>
  </si>
  <si>
    <t>Dharamveer Singh Cauhan</t>
  </si>
  <si>
    <t>Dharmendra Kumar Tripathi</t>
  </si>
  <si>
    <t xml:space="preserve">Dharmendra  </t>
  </si>
  <si>
    <t>Dharmendra Kumar Singh</t>
  </si>
  <si>
    <t>Dharmendra  Singh</t>
  </si>
  <si>
    <t>Dharmvir  Saini</t>
  </si>
  <si>
    <t>Dhasarath Kumar Bairagi</t>
  </si>
  <si>
    <t>Dhawal Singh Shaktawat</t>
  </si>
  <si>
    <t>Dheer  Singh</t>
  </si>
  <si>
    <t>Dheeraj Kumar Sharma</t>
  </si>
  <si>
    <t>Dheeraj  Sharma</t>
  </si>
  <si>
    <t>Dheeraj  Gupta</t>
  </si>
  <si>
    <t>Dheeraj Kumar Goel</t>
  </si>
  <si>
    <t>Dhiraj Kumar Vijay</t>
  </si>
  <si>
    <t>Dhirendra  Singh</t>
  </si>
  <si>
    <t>Digamber  Singh</t>
  </si>
  <si>
    <t>Diggu Mal Yogi</t>
  </si>
  <si>
    <t>Dilip Kumar Srivastava</t>
  </si>
  <si>
    <t>Dilip Kumar Rawal</t>
  </si>
  <si>
    <t>Dilip  Singh</t>
  </si>
  <si>
    <t>Dilip Kumar Mishra</t>
  </si>
  <si>
    <t>Dinesh  Goel</t>
  </si>
  <si>
    <t>Dinesh Kumar Gupta</t>
  </si>
  <si>
    <t>Dinesh  Kumar</t>
  </si>
  <si>
    <t>Dinesh  Singh</t>
  </si>
  <si>
    <t>Dinesh  Sharma</t>
  </si>
  <si>
    <t>Dipmaina  Thakur</t>
  </si>
  <si>
    <t>Diwakar  Singh</t>
  </si>
  <si>
    <t>Dori  Lal</t>
  </si>
  <si>
    <t>Dummychr  Head Office</t>
  </si>
  <si>
    <t>Durga  Prasad</t>
  </si>
  <si>
    <t xml:space="preserve">Dwaipayan  </t>
  </si>
  <si>
    <t>Faujdar  Yadav</t>
  </si>
  <si>
    <t>Gajanand  Saini</t>
  </si>
  <si>
    <t>Gajendra  Lowanshi</t>
  </si>
  <si>
    <t>Gajendra Kumar Kumawat</t>
  </si>
  <si>
    <t>Ganesh Prasad Gupta</t>
  </si>
  <si>
    <t>Ganpat Lal Meena</t>
  </si>
  <si>
    <t>Garima  Gupta</t>
  </si>
  <si>
    <t>Gaurav Singh Solanki</t>
  </si>
  <si>
    <t>Gaurav  Srivastava</t>
  </si>
  <si>
    <t>Gaurav  Kumawat</t>
  </si>
  <si>
    <t>Gautam  Sarkar</t>
  </si>
  <si>
    <t>Gautam  Saraff</t>
  </si>
  <si>
    <t>Ghan Shyam Sharma</t>
  </si>
  <si>
    <t>Ghanshyam Pd Sharma</t>
  </si>
  <si>
    <t>Ghanshyam  Gupta</t>
  </si>
  <si>
    <t>Ghanshyam  Verma</t>
  </si>
  <si>
    <t>Girendra  Singh</t>
  </si>
  <si>
    <t>Giriraj  Chorasiya</t>
  </si>
  <si>
    <t>Giriraj  Prasad</t>
  </si>
  <si>
    <t>Giriraj  Jhawar</t>
  </si>
  <si>
    <t>Girish  Kulkarni</t>
  </si>
  <si>
    <t>Girish  Kumar</t>
  </si>
  <si>
    <t>Gopal  Das</t>
  </si>
  <si>
    <t>Gopal Singh Tanwar</t>
  </si>
  <si>
    <t>Gopal Lal Mahawar</t>
  </si>
  <si>
    <t>Gopesh  Mishra</t>
  </si>
  <si>
    <t>Gouri Shankar Sharma</t>
  </si>
  <si>
    <t>Govind  Dixit</t>
  </si>
  <si>
    <t>Gunjan  Saraswat</t>
  </si>
  <si>
    <t>Gunjesh Kumar Sinha</t>
  </si>
  <si>
    <t>Guru Prasad. V</t>
  </si>
  <si>
    <t>Gyan  Singh</t>
  </si>
  <si>
    <t>Hansraj  Gurjar</t>
  </si>
  <si>
    <t>Hanumana  Ram</t>
  </si>
  <si>
    <t>Har Govind Yadav</t>
  </si>
  <si>
    <t>Hardik  Vats</t>
  </si>
  <si>
    <t>Harendra  Yadav</t>
  </si>
  <si>
    <t>Hari  Singh</t>
  </si>
  <si>
    <t>Hari Shankar Malav</t>
  </si>
  <si>
    <t>Hari Om Singh</t>
  </si>
  <si>
    <t>Hari Om Kumar</t>
  </si>
  <si>
    <t>Hari Govind Ojha</t>
  </si>
  <si>
    <t>Harjeet Singh Virdi</t>
  </si>
  <si>
    <t>Harpreet Singh Ghai</t>
  </si>
  <si>
    <t>Harsh Bardhan Pandey</t>
  </si>
  <si>
    <t>Harsh  Gautam</t>
  </si>
  <si>
    <t>Hatesh Kumar Pareek</t>
  </si>
  <si>
    <t>Heera Lal Bairwa</t>
  </si>
  <si>
    <t>Hem Singh Nathawat</t>
  </si>
  <si>
    <t>Hemant  Singh</t>
  </si>
  <si>
    <t>Hemant  Kasliwal</t>
  </si>
  <si>
    <t>Hemant  Gupta</t>
  </si>
  <si>
    <t>Hemant  Kumar</t>
  </si>
  <si>
    <t>Het Ram Jogi</t>
  </si>
  <si>
    <t>Het Ram Jangid</t>
  </si>
  <si>
    <t>Himani  Choudhary</t>
  </si>
  <si>
    <t>Himanshu  Tiwari</t>
  </si>
  <si>
    <t>Hitesh  Maharchandani</t>
  </si>
  <si>
    <t>Hitesh  Sharma</t>
  </si>
  <si>
    <t>Hridesh  Agnihotri</t>
  </si>
  <si>
    <t>Hukam  Singh</t>
  </si>
  <si>
    <t>Hunny  Bhola</t>
  </si>
  <si>
    <t>Imran Ahmad S</t>
  </si>
  <si>
    <t>Indar  Lal</t>
  </si>
  <si>
    <t>Indrajeet  Sharma</t>
  </si>
  <si>
    <t>Indrajit  Mallik</t>
  </si>
  <si>
    <t>Indrapal  Singh</t>
  </si>
  <si>
    <t>Ishwar Chandra Agarwal</t>
  </si>
  <si>
    <t>Israil  Khan</t>
  </si>
  <si>
    <t>Jagdish Chandra Sharma</t>
  </si>
  <si>
    <t>Jagdish Pd. Sharma</t>
  </si>
  <si>
    <t>Jagdish  Pathak</t>
  </si>
  <si>
    <t>Jagdish  Prasad</t>
  </si>
  <si>
    <t>Jalaj  Mathur</t>
  </si>
  <si>
    <t>Jale  Singh</t>
  </si>
  <si>
    <t>Jay Dalchand Singh</t>
  </si>
  <si>
    <t>Jiban Krishna Dey</t>
  </si>
  <si>
    <t>Jitender  Dhayal</t>
  </si>
  <si>
    <t>Jitendra Singh Shekhawat</t>
  </si>
  <si>
    <t>Jitendra Kumar Subudhi</t>
  </si>
  <si>
    <t>Jitendra Kumar Pandey</t>
  </si>
  <si>
    <t>Jitendra  Kumar</t>
  </si>
  <si>
    <t>Jitendra Kumar Sen</t>
  </si>
  <si>
    <t>Jitendra Kumar Yadav</t>
  </si>
  <si>
    <t>Jitendra Kumar Tewari</t>
  </si>
  <si>
    <t>Jogendra  Singh</t>
  </si>
  <si>
    <t>Jugal  Kishore</t>
  </si>
  <si>
    <t>Jyoti  Rani</t>
  </si>
  <si>
    <t>K C Jain</t>
  </si>
  <si>
    <t>K Y Naga Narendra Das</t>
  </si>
  <si>
    <t>K.  Saravanan</t>
  </si>
  <si>
    <t>Kailash Singh Bhakuni</t>
  </si>
  <si>
    <t>Kailash Chandra Paliwal</t>
  </si>
  <si>
    <t>Kailash  Nath</t>
  </si>
  <si>
    <t>Kailash  Chandra</t>
  </si>
  <si>
    <t>Kailash Chand Sharma</t>
  </si>
  <si>
    <t>Kailash Kumar Sharma</t>
  </si>
  <si>
    <t>Kailash  Prajapat</t>
  </si>
  <si>
    <t>Kalpana  Sharma</t>
  </si>
  <si>
    <t>Kalu Ram Sharma</t>
  </si>
  <si>
    <t>Kalyan  Ray</t>
  </si>
  <si>
    <t>Kamal  Singh</t>
  </si>
  <si>
    <t>Kamal  Kumar</t>
  </si>
  <si>
    <t>Kamlesh  Saini</t>
  </si>
  <si>
    <t>Kamlesh Kumar Yadav</t>
  </si>
  <si>
    <t>Kamlesh  Sharma</t>
  </si>
  <si>
    <t>Kanhiya Lal Regar</t>
  </si>
  <si>
    <t>Kanti Lal Meena</t>
  </si>
  <si>
    <t>Kapil  Kulhari</t>
  </si>
  <si>
    <t xml:space="preserve">Kapil Kumar </t>
  </si>
  <si>
    <t>Kapil  Kumar</t>
  </si>
  <si>
    <t>Kapil Muni Ojha</t>
  </si>
  <si>
    <t>Kaushal Prasad Sharma</t>
  </si>
  <si>
    <t>Kesav  Singh</t>
  </si>
  <si>
    <t>Khyali Lal Paliwal</t>
  </si>
  <si>
    <t>Kishan  Singh</t>
  </si>
  <si>
    <t>Kishan Singh Shekhawat</t>
  </si>
  <si>
    <t>Kishor  Singh</t>
  </si>
  <si>
    <t>Kishor  Shinde</t>
  </si>
  <si>
    <t>Kishore  Singh</t>
  </si>
  <si>
    <t>Koushik  Banerjee</t>
  </si>
  <si>
    <t>Krishna  Devi</t>
  </si>
  <si>
    <t>Krishna  Kumar</t>
  </si>
  <si>
    <t>Krishna Kant Sharma</t>
  </si>
  <si>
    <t>Krishnakant  Garg</t>
  </si>
  <si>
    <t xml:space="preserve">Krishnavtar  </t>
  </si>
  <si>
    <t>Kuldeep  Singh</t>
  </si>
  <si>
    <t>Kuldeep  Rawat</t>
  </si>
  <si>
    <t>Kuldeep Kumar Pareek</t>
  </si>
  <si>
    <t>Kuldeep  Juyal</t>
  </si>
  <si>
    <t>Kumaresan  P</t>
  </si>
  <si>
    <t>Kunal Kanti Das</t>
  </si>
  <si>
    <t>Kunj Bihari Gupta</t>
  </si>
  <si>
    <t>Kunwar  Singh</t>
  </si>
  <si>
    <t>Kush  Mittal</t>
  </si>
  <si>
    <t>Kuvar Veer Pratap Singh</t>
  </si>
  <si>
    <t>Lakshya  Verma</t>
  </si>
  <si>
    <t>Lal Chand Nayak</t>
  </si>
  <si>
    <t xml:space="preserve">Lalaram  </t>
  </si>
  <si>
    <t>Lalit Kumar Sharma</t>
  </si>
  <si>
    <t>Lalit Kishor Sirswa</t>
  </si>
  <si>
    <t>Lava  Pratap</t>
  </si>
  <si>
    <t>Lavesh  Singhal</t>
  </si>
  <si>
    <t>Lekh Raj Arya</t>
  </si>
  <si>
    <t>Lesly.  K</t>
  </si>
  <si>
    <t>Lohith Kumar H.m</t>
  </si>
  <si>
    <t>Lokendra  Singh</t>
  </si>
  <si>
    <t>Lokendra  Kumar</t>
  </si>
  <si>
    <t>Lokesh  Kumar</t>
  </si>
  <si>
    <t>M Udai  Kiran</t>
  </si>
  <si>
    <t>M.  Vijayaraj</t>
  </si>
  <si>
    <t>M.  Pitchaimani</t>
  </si>
  <si>
    <t>M.  Arumugaperumal</t>
  </si>
  <si>
    <t>M. D. Akbar</t>
  </si>
  <si>
    <t>Madan  Singh</t>
  </si>
  <si>
    <t>Madan Singh Gaur</t>
  </si>
  <si>
    <t>Mahaveer  Singh</t>
  </si>
  <si>
    <t>Mahavir  Singh</t>
  </si>
  <si>
    <t>Mahendra Kumar Agarwal</t>
  </si>
  <si>
    <t>Mahendra Kumar Prajapat</t>
  </si>
  <si>
    <t>Mahendra Singh Rathore</t>
  </si>
  <si>
    <t>Mahendra  Kumar</t>
  </si>
  <si>
    <t xml:space="preserve">Mahendra  </t>
  </si>
  <si>
    <t>Mahendra Singh Choudhary</t>
  </si>
  <si>
    <t>Mahesh Chand Sharma</t>
  </si>
  <si>
    <t>Mahesh Kumar Das</t>
  </si>
  <si>
    <t>Mahesh Kumar Pareek</t>
  </si>
  <si>
    <t>Mahesh Kumar Meena</t>
  </si>
  <si>
    <t>Mahesh  Kamti</t>
  </si>
  <si>
    <t>Mahesh Chand Meena</t>
  </si>
  <si>
    <t>Mahindrakar Pramod Nemaji</t>
  </si>
  <si>
    <t>Man Singh Khangar</t>
  </si>
  <si>
    <t xml:space="preserve">Mandeep  </t>
  </si>
  <si>
    <t>Maneesh  Kamthan</t>
  </si>
  <si>
    <t>Manendra  Kumar</t>
  </si>
  <si>
    <t>Mani Ram Singh</t>
  </si>
  <si>
    <t>Manindera  Singh</t>
  </si>
  <si>
    <t>Manish  Sharda</t>
  </si>
  <si>
    <t>Manish Kumar Mishra</t>
  </si>
  <si>
    <t>Manish Kr. Dewal</t>
  </si>
  <si>
    <t>Manish  Goyal</t>
  </si>
  <si>
    <t>Manish Kumar Garg</t>
  </si>
  <si>
    <t>Manish Kumar Khandelwal</t>
  </si>
  <si>
    <t>Manish Kumar Singh</t>
  </si>
  <si>
    <t>Manoj  Verma</t>
  </si>
  <si>
    <t>Manoj  Mishra</t>
  </si>
  <si>
    <t>Manoj Kumar Sharma</t>
  </si>
  <si>
    <t>Manoj  Kumar</t>
  </si>
  <si>
    <t>Manoj  Pareek</t>
  </si>
  <si>
    <t>Manoj  Chhipa</t>
  </si>
  <si>
    <t>Manoj  Sharma</t>
  </si>
  <si>
    <t>Manoj Kumar Pandey</t>
  </si>
  <si>
    <t>Manoranjan  Singh</t>
  </si>
  <si>
    <t>Manpal  Singh</t>
  </si>
  <si>
    <t>Manu Kumar Gupta</t>
  </si>
  <si>
    <t>Manu  Mishra</t>
  </si>
  <si>
    <t>Mayank  Jain</t>
  </si>
  <si>
    <t>Md Anamul Hoque</t>
  </si>
  <si>
    <t>Md. Imran Ali</t>
  </si>
  <si>
    <t>Md.  Shamsad</t>
  </si>
  <si>
    <t>Md. Marghoob Shahid</t>
  </si>
  <si>
    <t>Meena  Sharma</t>
  </si>
  <si>
    <t>Megh Kumar Kothari</t>
  </si>
  <si>
    <t>Mhaboob  Hussain</t>
  </si>
  <si>
    <t>Mirtunjay Kumar Mishra</t>
  </si>
  <si>
    <t>Mithlesh Kumar Pathak</t>
  </si>
  <si>
    <t>Mohammad  Asim</t>
  </si>
  <si>
    <t>Mohammed Iftekhar Ali</t>
  </si>
  <si>
    <t>Mohammed  Asif</t>
  </si>
  <si>
    <t>Mohan Lal Swami</t>
  </si>
  <si>
    <t>Mohan  Swaroop</t>
  </si>
  <si>
    <t>Mohd. Kasim Ali</t>
  </si>
  <si>
    <t>Mohendra Kumar Sharma</t>
  </si>
  <si>
    <t>Mohit  Sachetee</t>
  </si>
  <si>
    <t>Moti  Lal</t>
  </si>
  <si>
    <t>Mriganka  Das</t>
  </si>
  <si>
    <t>Mrutyunjaya  Samantra</t>
  </si>
  <si>
    <t>Mukesh  Lodha</t>
  </si>
  <si>
    <t>Mukesh Kumar Pareta</t>
  </si>
  <si>
    <t>Mukesh  Sharma</t>
  </si>
  <si>
    <t>Mukesh Kumar Nawariya</t>
  </si>
  <si>
    <t>Mukesh Chand Meena</t>
  </si>
  <si>
    <t>Mukesh  Godha</t>
  </si>
  <si>
    <t>Mukesh Kumar Saini</t>
  </si>
  <si>
    <t>Mukesh Kumar Verma</t>
  </si>
  <si>
    <t>Mukesh Kumar Prajapati</t>
  </si>
  <si>
    <t>Mukesh Chand Agrawal</t>
  </si>
  <si>
    <t>Mukesh Pal Singh</t>
  </si>
  <si>
    <t>Mukesh Kumar Pathak</t>
  </si>
  <si>
    <t>Mukesh Kumar Gaur</t>
  </si>
  <si>
    <t>Mukesh Kumar Sharma</t>
  </si>
  <si>
    <t>Munesh  Tripathi</t>
  </si>
  <si>
    <t>Munesh  Kumar</t>
  </si>
  <si>
    <t>Munna Kumar Singh</t>
  </si>
  <si>
    <t>Munna  Ram</t>
  </si>
  <si>
    <t>Murlee Chand Reagar</t>
  </si>
  <si>
    <t>N Naveen Kumar</t>
  </si>
  <si>
    <t>Nagender  Dhoundiyal</t>
  </si>
  <si>
    <t>Nahar  Singh</t>
  </si>
  <si>
    <t>Nand Kishore Arya</t>
  </si>
  <si>
    <t>Nand Singh Rathore</t>
  </si>
  <si>
    <t>Nand Lal Agrawal</t>
  </si>
  <si>
    <t>Naphis  Beg</t>
  </si>
  <si>
    <t>Narayn Kumar Laddha</t>
  </si>
  <si>
    <t>Narendar  Singh</t>
  </si>
  <si>
    <t>Narendra  Singh</t>
  </si>
  <si>
    <t>Narendra  Sharma</t>
  </si>
  <si>
    <t>Narendra  Kumar</t>
  </si>
  <si>
    <t>Narendra  Purohit</t>
  </si>
  <si>
    <t>Narendra Kumar Sharma</t>
  </si>
  <si>
    <t>Narendra Kumar Kushwah</t>
  </si>
  <si>
    <t>Naresh  Kumar</t>
  </si>
  <si>
    <t>Naresh  Sharma</t>
  </si>
  <si>
    <t>Naresh Kumar Mahawar</t>
  </si>
  <si>
    <t>Naresh Chandra Joshi</t>
  </si>
  <si>
    <t>Narinder  Kumar</t>
  </si>
  <si>
    <t>Nasir  Jamal</t>
  </si>
  <si>
    <t>Nathu Lal Nama</t>
  </si>
  <si>
    <t>Natthi  Singh</t>
  </si>
  <si>
    <t>Naushad Babu Lal Shaikh</t>
  </si>
  <si>
    <t>Naval Kishore Sharma</t>
  </si>
  <si>
    <t>Naveen  Rajpurohit</t>
  </si>
  <si>
    <t>Nayan Jyoti Sarma</t>
  </si>
  <si>
    <t>Neeraj  Kotiyal</t>
  </si>
  <si>
    <t>Neeraj  Mishra</t>
  </si>
  <si>
    <t>Neeraj  Agrawal</t>
  </si>
  <si>
    <t>Neeraj  Foujdar</t>
  </si>
  <si>
    <t>Nemi  Chand</t>
  </si>
  <si>
    <t>Nisha  Goyal</t>
  </si>
  <si>
    <t>Nishant  Neeraj</t>
  </si>
  <si>
    <t>Nitesh  Kumar</t>
  </si>
  <si>
    <t>Nitesh  Jain</t>
  </si>
  <si>
    <t>Nitin  Kalra</t>
  </si>
  <si>
    <t xml:space="preserve">O.p.  </t>
  </si>
  <si>
    <t>Om Prakash Borana</t>
  </si>
  <si>
    <t>Om Prakash Sharma</t>
  </si>
  <si>
    <t>Om Prakash Siddh</t>
  </si>
  <si>
    <t>Om Prakesh Doodi</t>
  </si>
  <si>
    <t>Om Prakash  Upadhyay</t>
  </si>
  <si>
    <t>Paliwal Hemraj Dhanraj</t>
  </si>
  <si>
    <t>Pankaj Kumar Singh</t>
  </si>
  <si>
    <t>Pankaj  Agarwal</t>
  </si>
  <si>
    <t xml:space="preserve">Pankaj  </t>
  </si>
  <si>
    <t>Paras Ram Dhakar</t>
  </si>
  <si>
    <t xml:space="preserve">Pardeep Kumar </t>
  </si>
  <si>
    <t>Parimal  Mandal</t>
  </si>
  <si>
    <t>Parmeshwar  Verma</t>
  </si>
  <si>
    <t>Pavan  Kumar</t>
  </si>
  <si>
    <t>Pawan  Sharma</t>
  </si>
  <si>
    <t>Pawan Kr Jagariya</t>
  </si>
  <si>
    <t xml:space="preserve">Pawan  </t>
  </si>
  <si>
    <t>Pawan Kumar Kedia</t>
  </si>
  <si>
    <t>Pawan Kumar Jain</t>
  </si>
  <si>
    <t>Pawan Kumar Sharma</t>
  </si>
  <si>
    <t>Pawan  Kumar</t>
  </si>
  <si>
    <t>Pawan Kumar Mahawar</t>
  </si>
  <si>
    <t>Peeyoosh  Vyas</t>
  </si>
  <si>
    <t>Pokhan  Singh</t>
  </si>
  <si>
    <t>Pooja  Rathore</t>
  </si>
  <si>
    <t>Poonam  Aggarwal</t>
  </si>
  <si>
    <t>Pooran Mal Maurya</t>
  </si>
  <si>
    <t>Prabhu Narayan Raigar</t>
  </si>
  <si>
    <t>Pradeep  Sharma</t>
  </si>
  <si>
    <t>Pradeep Kumar Sain</t>
  </si>
  <si>
    <t>Pradeep  Kumar</t>
  </si>
  <si>
    <t>Pradyut  Kar</t>
  </si>
  <si>
    <t>Prafull  Kale</t>
  </si>
  <si>
    <t>Prahalad Rai Raigar</t>
  </si>
  <si>
    <t>Prahalad  Kumar</t>
  </si>
  <si>
    <t>Prajith  P K</t>
  </si>
  <si>
    <t>Prakash Kumar Saini</t>
  </si>
  <si>
    <t>Prakash Chandra Paliwal</t>
  </si>
  <si>
    <t>Prakash Chandra Mali</t>
  </si>
  <si>
    <t>Prakash  Giriya</t>
  </si>
  <si>
    <t>Prakash S. K</t>
  </si>
  <si>
    <t>Prakash  Ranjan</t>
  </si>
  <si>
    <t>Pramod  Kc</t>
  </si>
  <si>
    <t>Pramod  Kumar</t>
  </si>
  <si>
    <t>Pramod  Kaviya</t>
  </si>
  <si>
    <t>Pramod  Dubey</t>
  </si>
  <si>
    <t>Pramod Kr Yadav</t>
  </si>
  <si>
    <t>Pramod  Shortiy</t>
  </si>
  <si>
    <t>Pramod  Yogi</t>
  </si>
  <si>
    <t>Pranab  Raha</t>
  </si>
  <si>
    <t>Prasant  Biswal</t>
  </si>
  <si>
    <t>Prasant Kumar Panda</t>
  </si>
  <si>
    <t>Prashant  Tripathi</t>
  </si>
  <si>
    <t>Prashanta  Das</t>
  </si>
  <si>
    <t>Prassenjeet  Moitra</t>
  </si>
  <si>
    <t>Pratap Singh Chauhan</t>
  </si>
  <si>
    <t>Prateek  Mathur</t>
  </si>
  <si>
    <t>Pravash Ranjan Routray</t>
  </si>
  <si>
    <t>Praveen Kumar Pandey</t>
  </si>
  <si>
    <t>Praveen  Kumar</t>
  </si>
  <si>
    <t>Praveen  Chaplot</t>
  </si>
  <si>
    <t>Praveen  Sharma</t>
  </si>
  <si>
    <t>Praveen  Patrick</t>
  </si>
  <si>
    <t>Pravin Baburao Jakate</t>
  </si>
  <si>
    <t>Prdeep Kr Sharma</t>
  </si>
  <si>
    <t>Prem Singh Dhaker</t>
  </si>
  <si>
    <t>Prem Singh Visht</t>
  </si>
  <si>
    <t>Prince  Jain</t>
  </si>
  <si>
    <t>Pritam  Singh</t>
  </si>
  <si>
    <t>Pritam Kumar Choubisa</t>
  </si>
  <si>
    <t>Prithwi Pal Singh</t>
  </si>
  <si>
    <t>Pulkit  Ahuja</t>
  </si>
  <si>
    <t>Puneet Kumar Jain</t>
  </si>
  <si>
    <t>Puneet  Sharma</t>
  </si>
  <si>
    <t>Punit  Maan</t>
  </si>
  <si>
    <t>Purnendu Kumar Mishra</t>
  </si>
  <si>
    <t>R  Viswanathan</t>
  </si>
  <si>
    <t>R  Chandrababu</t>
  </si>
  <si>
    <t>R K Joyraj  Singh</t>
  </si>
  <si>
    <t xml:space="preserve">R Karthik  </t>
  </si>
  <si>
    <t>R. John Mathew</t>
  </si>
  <si>
    <t>R.k  Agarwal</t>
  </si>
  <si>
    <t>Raaj  Mukherjee</t>
  </si>
  <si>
    <t>Rabin  Das</t>
  </si>
  <si>
    <t>Radha Mohan Sharma</t>
  </si>
  <si>
    <t xml:space="preserve">Radhakrishn Tomar </t>
  </si>
  <si>
    <t>Radheshyam  Panchal</t>
  </si>
  <si>
    <t>Radhey Shyam Regar</t>
  </si>
  <si>
    <t>Radhey Raman Pandey</t>
  </si>
  <si>
    <t xml:space="preserve">Raghunandan  </t>
  </si>
  <si>
    <t>Raghvendra  Thakur</t>
  </si>
  <si>
    <t>Raghvendra Singh Tanwar</t>
  </si>
  <si>
    <t>Rahul  Vijayvergiya</t>
  </si>
  <si>
    <t>Rahul  Sharma</t>
  </si>
  <si>
    <t>Rahul  Bharadwaj</t>
  </si>
  <si>
    <t>Rahul  Kunwal</t>
  </si>
  <si>
    <t>Rahul Dev Sharma</t>
  </si>
  <si>
    <t>Rahul  Upadhayay</t>
  </si>
  <si>
    <t>Rahul  Singh</t>
  </si>
  <si>
    <t>Raj Kumar Singh</t>
  </si>
  <si>
    <t>Raj Kumar Jain</t>
  </si>
  <si>
    <t>Raj  Kumar</t>
  </si>
  <si>
    <t>Raj Prakash Asthana</t>
  </si>
  <si>
    <t>Raj Kumar Sud</t>
  </si>
  <si>
    <t>Raj Kumar Yadav</t>
  </si>
  <si>
    <t>Raja  Ram</t>
  </si>
  <si>
    <t>Rajbir  Sharma</t>
  </si>
  <si>
    <t>Rajeev  Tiwari</t>
  </si>
  <si>
    <t>Rajendra Prasad Jain</t>
  </si>
  <si>
    <t>Rajendra Kumar Singh</t>
  </si>
  <si>
    <t>Rajendra Kumar Saini</t>
  </si>
  <si>
    <t>Rajendra  Poddar</t>
  </si>
  <si>
    <t>Rajendra  Yadav</t>
  </si>
  <si>
    <t>Rajendra  Singh</t>
  </si>
  <si>
    <t>Rajendra Ramchandra Shetty</t>
  </si>
  <si>
    <t>Rajesh  Madhukar</t>
  </si>
  <si>
    <t>Rajesh Kumar Pandey</t>
  </si>
  <si>
    <t>Rajesh Kumar Chhipa</t>
  </si>
  <si>
    <t>Rajesh Kumar Sharma</t>
  </si>
  <si>
    <t>Rajesh  Browne</t>
  </si>
  <si>
    <t>Rajesh Kumar Pathak</t>
  </si>
  <si>
    <t xml:space="preserve">Rajesh Kumar </t>
  </si>
  <si>
    <t>Rajesh  Nirban</t>
  </si>
  <si>
    <t>Rajesh  Yadav</t>
  </si>
  <si>
    <t>Rajesh  Srivastava</t>
  </si>
  <si>
    <t>Rajesh  Kumar</t>
  </si>
  <si>
    <t>Rajeshwar  Basiri</t>
  </si>
  <si>
    <t>Rajiv K Satoor</t>
  </si>
  <si>
    <t>Rajiv Kumar Gupta</t>
  </si>
  <si>
    <t>Rajiv  Jain</t>
  </si>
  <si>
    <t>Rajiv  Tiwari</t>
  </si>
  <si>
    <t>Rajkamal  Biswkarma</t>
  </si>
  <si>
    <t xml:space="preserve">Rajneesh Kumar </t>
  </si>
  <si>
    <t>Raju  Mehra</t>
  </si>
  <si>
    <t>Raju  Giri</t>
  </si>
  <si>
    <t>Raju  Choudhary</t>
  </si>
  <si>
    <t xml:space="preserve">Raju  </t>
  </si>
  <si>
    <t>Rajveer  Singh</t>
  </si>
  <si>
    <t>Rajveer Singh Yadav</t>
  </si>
  <si>
    <t>Rakesh  Janu</t>
  </si>
  <si>
    <t>Rakesh Kumar Singh</t>
  </si>
  <si>
    <t>Rakesh Kumar Agarwal</t>
  </si>
  <si>
    <t xml:space="preserve">Rakesh Kumar </t>
  </si>
  <si>
    <t>Rakesh  Kumar</t>
  </si>
  <si>
    <t>Rakesh  Pareek</t>
  </si>
  <si>
    <t>Rakesh Kumar Malav</t>
  </si>
  <si>
    <t>Rakesh Kumar Sharma</t>
  </si>
  <si>
    <t>Rakesh Kumar Raigar</t>
  </si>
  <si>
    <t>Rakesh Kumar Yadav</t>
  </si>
  <si>
    <t>Rakesh  Pandey</t>
  </si>
  <si>
    <t>Ram Avtar Meena</t>
  </si>
  <si>
    <t>Ram Prasad Saugitla</t>
  </si>
  <si>
    <t>Ram Krishan Soni</t>
  </si>
  <si>
    <t>Ram  Swaroop</t>
  </si>
  <si>
    <t>Ram Vinay Shukla</t>
  </si>
  <si>
    <t>Ram Niwas Sharma</t>
  </si>
  <si>
    <t>Ram Pratap Ram</t>
  </si>
  <si>
    <t>Ram Ratan Sharma</t>
  </si>
  <si>
    <t>Ram Charan Sharma</t>
  </si>
  <si>
    <t>Ram Kishan Gurjar</t>
  </si>
  <si>
    <t>Ram Vilas Meena</t>
  </si>
  <si>
    <t>Ram Harivijay Dwivedi</t>
  </si>
  <si>
    <t>Ram  Niwas</t>
  </si>
  <si>
    <t>Ram Vinod Anchara</t>
  </si>
  <si>
    <t>Ram  Pati</t>
  </si>
  <si>
    <t>Ram Ratan Jat</t>
  </si>
  <si>
    <t>Ram Prasad Bairwa</t>
  </si>
  <si>
    <t>Ram Kumar Bairwa</t>
  </si>
  <si>
    <t>Ram  Kishan</t>
  </si>
  <si>
    <t>Ram Phool Raigar</t>
  </si>
  <si>
    <t>Ram  Dev</t>
  </si>
  <si>
    <t>Ram Lala Prasad Singh</t>
  </si>
  <si>
    <t>Ram Pal Singh Tyagi</t>
  </si>
  <si>
    <t>Rama Kant Sharma</t>
  </si>
  <si>
    <t>Raman Prakash  Mishra</t>
  </si>
  <si>
    <t>Ramashish  Kumar</t>
  </si>
  <si>
    <t>Ramavtar  Sharma</t>
  </si>
  <si>
    <t xml:space="preserve">Ramchander  </t>
  </si>
  <si>
    <t>Ramchandra  Sharma</t>
  </si>
  <si>
    <t>Ramesh Kumar Panda</t>
  </si>
  <si>
    <t>Ramesh Chand Bairwa</t>
  </si>
  <si>
    <t>Ramesh  Prajapat</t>
  </si>
  <si>
    <t>Ramesh Prasad Sharma</t>
  </si>
  <si>
    <t>Ramesh Chand Jangid</t>
  </si>
  <si>
    <t>Ramesh Chandra Saxena</t>
  </si>
  <si>
    <t>Ramesh  Kochhar</t>
  </si>
  <si>
    <t>Rameshwar  Lal</t>
  </si>
  <si>
    <t>Ramji Lal Kumawat</t>
  </si>
  <si>
    <t>Ramji Lal Meena</t>
  </si>
  <si>
    <t>Rampal  Prajapat</t>
  </si>
  <si>
    <t>Ramswaroop  Choudhary</t>
  </si>
  <si>
    <t>Ramswaroop  Sharma</t>
  </si>
  <si>
    <t xml:space="preserve">Ramswarup  </t>
  </si>
  <si>
    <t>Ramvir  Singh</t>
  </si>
  <si>
    <t>Randhir  Kumar</t>
  </si>
  <si>
    <t>Ranjan Kumar Lal</t>
  </si>
  <si>
    <t>Ranjeet Singh Rajawat</t>
  </si>
  <si>
    <t>Ranjeet  Singh</t>
  </si>
  <si>
    <t>Ranjit Kumar  Choudhary</t>
  </si>
  <si>
    <t>Ratan Lal Jat</t>
  </si>
  <si>
    <t>Ratan Pal Singh</t>
  </si>
  <si>
    <t>Ratul  Dey</t>
  </si>
  <si>
    <t>Ravi Shankar Singh</t>
  </si>
  <si>
    <t xml:space="preserve">Ravi  </t>
  </si>
  <si>
    <t>Ravi Gowtam Manepalli</t>
  </si>
  <si>
    <t>Ravi Ranjan Kumar</t>
  </si>
  <si>
    <t>Ravi  Gaur</t>
  </si>
  <si>
    <t>Ravi  Soni</t>
  </si>
  <si>
    <t>Ravindra  Chaudhary</t>
  </si>
  <si>
    <t>Renu  Rawal</t>
  </si>
  <si>
    <t>Revanand  Tailor</t>
  </si>
  <si>
    <t>Rinku  Boro</t>
  </si>
  <si>
    <t>Ripu Daman Singh Rathore</t>
  </si>
  <si>
    <t>Rishi  Bhatnagar</t>
  </si>
  <si>
    <t>Rockey  Agarwal</t>
  </si>
  <si>
    <t>Rohit  Agarwal</t>
  </si>
  <si>
    <t>Rohit  Sharma</t>
  </si>
  <si>
    <t>Rohit  Kalya</t>
  </si>
  <si>
    <t>Rohit  Swami</t>
  </si>
  <si>
    <t>Rohit Kumar Pandey</t>
  </si>
  <si>
    <t>Roop Narayan Yadav</t>
  </si>
  <si>
    <t>Roop Narayan Meena</t>
  </si>
  <si>
    <t>Rudra Pratap Singh Rathore</t>
  </si>
  <si>
    <t>Rupak Kumar Lal</t>
  </si>
  <si>
    <t>Rupesh Kumar Singh</t>
  </si>
  <si>
    <t>Rupesh  Kumar</t>
  </si>
  <si>
    <t>S. Prem Anand</t>
  </si>
  <si>
    <t>Sachin  Pareek</t>
  </si>
  <si>
    <t>Sachin Sudam Tajane</t>
  </si>
  <si>
    <t>Sachin  Sharma</t>
  </si>
  <si>
    <t>Sadanand  Pradhan</t>
  </si>
  <si>
    <t>Sadhucharan  Das</t>
  </si>
  <si>
    <t>Saied  Mohammad</t>
  </si>
  <si>
    <t>Sakshi  Sharma</t>
  </si>
  <si>
    <t>Saleem  Javed</t>
  </si>
  <si>
    <t>Salim  Ansari</t>
  </si>
  <si>
    <t>Sambasiva Reddy Kondreddy</t>
  </si>
  <si>
    <t>Sambhu Nath Yadav</t>
  </si>
  <si>
    <t>Sameer  Saxena</t>
  </si>
  <si>
    <t>Samit Kumar Bose</t>
  </si>
  <si>
    <t>Samjnan  Simh</t>
  </si>
  <si>
    <t>Samunder  Singh</t>
  </si>
  <si>
    <t>Sandeep  Jain</t>
  </si>
  <si>
    <t>Sandeep  Kumar</t>
  </si>
  <si>
    <t>Sandeep  Shrivastava</t>
  </si>
  <si>
    <t>Sandeep  Gabriel</t>
  </si>
  <si>
    <t>Sandeep Kumar Rai</t>
  </si>
  <si>
    <t>Sandeep Singh Yadav</t>
  </si>
  <si>
    <t>Sandeep  Anand</t>
  </si>
  <si>
    <t>Sandip  Kansal</t>
  </si>
  <si>
    <t>Sandip Kumar  Srivastav</t>
  </si>
  <si>
    <t>Sandipan  Upadhyay</t>
  </si>
  <si>
    <t>Sanjai  Kumar</t>
  </si>
  <si>
    <t>Sanjay  Negi</t>
  </si>
  <si>
    <t>Sanjay Singh Hada</t>
  </si>
  <si>
    <t>Sanjay  Pareek</t>
  </si>
  <si>
    <t>Sanjay  Sharma</t>
  </si>
  <si>
    <t>Sanjay  Kumawat</t>
  </si>
  <si>
    <t>Sanjay  Arya</t>
  </si>
  <si>
    <t>Sanjeev  Kumar</t>
  </si>
  <si>
    <t>Sanjeev Kumar Chawla</t>
  </si>
  <si>
    <t>Sanjib  Mukherjee</t>
  </si>
  <si>
    <t>Sanjiv Kumar Ojha</t>
  </si>
  <si>
    <t>Sanju  Kumar</t>
  </si>
  <si>
    <t>Sanswrang  Brahma</t>
  </si>
  <si>
    <t>Santosh  Kumar</t>
  </si>
  <si>
    <t>Santosh Kumar Yadav</t>
  </si>
  <si>
    <t>Santosh Kumar Raigar</t>
  </si>
  <si>
    <t>Santosh  Sharma</t>
  </si>
  <si>
    <t>Santosh Chandrakant Kadam</t>
  </si>
  <si>
    <t>Santosh  Chaudhary</t>
  </si>
  <si>
    <t>Santosh Kumar  Choukikar</t>
  </si>
  <si>
    <t>Sanwar Mal Sharma</t>
  </si>
  <si>
    <t>Saptarshi  Deb</t>
  </si>
  <si>
    <t>Saran Dayal Singh Tomar</t>
  </si>
  <si>
    <t>Sarbdeep Singh Waryam</t>
  </si>
  <si>
    <t>Sarmila  Agarwal</t>
  </si>
  <si>
    <t>Saroj Kumar Goutam</t>
  </si>
  <si>
    <t>Saroj  Bala</t>
  </si>
  <si>
    <t>Sarrad Kumar Swain</t>
  </si>
  <si>
    <t>Sasidharan  B.</t>
  </si>
  <si>
    <t>Satender Kumar Sharma</t>
  </si>
  <si>
    <t>Satendra Pal Singh</t>
  </si>
  <si>
    <t>Satheesh  Nair</t>
  </si>
  <si>
    <t>Satish  Paliwal</t>
  </si>
  <si>
    <t>Satya Prakash Soni</t>
  </si>
  <si>
    <t>Satya Narayan Nagar</t>
  </si>
  <si>
    <t xml:space="preserve">Satyander  </t>
  </si>
  <si>
    <t>Saurabh C Vinke</t>
  </si>
  <si>
    <t>Saurabh  Sharma</t>
  </si>
  <si>
    <t>Saurabh  Tiwari</t>
  </si>
  <si>
    <t>Saurabh Chandreshekhar Vinke</t>
  </si>
  <si>
    <t>Sayed  Fazal</t>
  </si>
  <si>
    <t>Sebi  Sebestian</t>
  </si>
  <si>
    <t>Senthil  G</t>
  </si>
  <si>
    <t>Sevaram  Meena</t>
  </si>
  <si>
    <t>Shagun  Goyal</t>
  </si>
  <si>
    <t>Shahjad  Khan</t>
  </si>
  <si>
    <t>Shailender  Jain</t>
  </si>
  <si>
    <t>Shailendra  Saini</t>
  </si>
  <si>
    <t>Shailendra  Mathur</t>
  </si>
  <si>
    <t>Shailendra  Singh</t>
  </si>
  <si>
    <t>Shalini  Agarwal</t>
  </si>
  <si>
    <t>Shalini  Katiyar</t>
  </si>
  <si>
    <t>Shambhu  Lal</t>
  </si>
  <si>
    <t>Shambhu Dayal Gochar</t>
  </si>
  <si>
    <t>Shambhu Dayal Saini</t>
  </si>
  <si>
    <t>Shankar Lal Jat</t>
  </si>
  <si>
    <t>Shankar Lal Meena</t>
  </si>
  <si>
    <t>Sharad  Tiwari</t>
  </si>
  <si>
    <t>Sharad  Agarwal</t>
  </si>
  <si>
    <t>Sharvan Lal Bairwa</t>
  </si>
  <si>
    <t>Shashank  Badaya</t>
  </si>
  <si>
    <t>Shashi Bhushan Sharma</t>
  </si>
  <si>
    <t>Sheikh Juned Uddin</t>
  </si>
  <si>
    <t>Sheonarayan  Vishwakarma</t>
  </si>
  <si>
    <t>Shesh Nath Gupta</t>
  </si>
  <si>
    <t>Shibendra Prakash Khare</t>
  </si>
  <si>
    <t>Shishir  Chowdhary</t>
  </si>
  <si>
    <t>Shital  Prasad</t>
  </si>
  <si>
    <t>Shiv Prakash Mishra</t>
  </si>
  <si>
    <t>Shiv Raj Singh</t>
  </si>
  <si>
    <t>Shiv Kumar Mandowara</t>
  </si>
  <si>
    <t>Shiv Kumar Sharma</t>
  </si>
  <si>
    <t>Shri J.k. Agarwal</t>
  </si>
  <si>
    <t>Shri Narayan Todi</t>
  </si>
  <si>
    <t>Shri Ram Jatav</t>
  </si>
  <si>
    <t>Shri.  I.c.agarwal</t>
  </si>
  <si>
    <t xml:space="preserve">Shrinivas  </t>
  </si>
  <si>
    <t>Shruti  Tripathi</t>
  </si>
  <si>
    <t>Shweta  Aggarwal</t>
  </si>
  <si>
    <t>Shyam Kumar Saxena</t>
  </si>
  <si>
    <t>Shyam Singh Rathore</t>
  </si>
  <si>
    <t>Shyam Lal Sharma</t>
  </si>
  <si>
    <t>Shyam Singh Chauhan</t>
  </si>
  <si>
    <t>Shyam Sunder Vijayvargiya</t>
  </si>
  <si>
    <t>Shyam Lal Sahu</t>
  </si>
  <si>
    <t>Siddharth  Sharma</t>
  </si>
  <si>
    <t>Siddiqui Abdul Mufeed</t>
  </si>
  <si>
    <t>Sita  Ram</t>
  </si>
  <si>
    <t>Sita Ram Yadav</t>
  </si>
  <si>
    <t>Sita Ram Gurjar</t>
  </si>
  <si>
    <t>Sitaram  Bairwa</t>
  </si>
  <si>
    <t>Siya Ram Kein</t>
  </si>
  <si>
    <t xml:space="preserve">Siyad K  </t>
  </si>
  <si>
    <t>Sk Akifur Rahaman</t>
  </si>
  <si>
    <t>Sobhag  Prajapat</t>
  </si>
  <si>
    <t>Sohan Lal Purohit</t>
  </si>
  <si>
    <t>Somesh Kumar Sharma</t>
  </si>
  <si>
    <t>Sona Chand Sain</t>
  </si>
  <si>
    <t>Sonal  Gupta</t>
  </si>
  <si>
    <t>Sonawane Dnyaneshwar Kacharu</t>
  </si>
  <si>
    <t>Sonu  Singh</t>
  </si>
  <si>
    <t>Sonu  Mahawar</t>
  </si>
  <si>
    <t>Sonu  Yadav</t>
  </si>
  <si>
    <t>Sorabh  Agarwal</t>
  </si>
  <si>
    <t>Soumyajit  Mohanty</t>
  </si>
  <si>
    <t>Sourav Kanti Das</t>
  </si>
  <si>
    <t>Sri Pranjal Dutta</t>
  </si>
  <si>
    <t>Subash  Ram</t>
  </si>
  <si>
    <t>Subhash  Chand</t>
  </si>
  <si>
    <t xml:space="preserve">Subhendu  </t>
  </si>
  <si>
    <t>Sudesh Kumar Fagna</t>
  </si>
  <si>
    <t>Sudhakara D  Reddy</t>
  </si>
  <si>
    <t>Suman  Sharma</t>
  </si>
  <si>
    <t>Suman  Das</t>
  </si>
  <si>
    <t>Sumat Kumar Jain</t>
  </si>
  <si>
    <t xml:space="preserve">Sumer  </t>
  </si>
  <si>
    <t>Sumer  Singh</t>
  </si>
  <si>
    <t>Sumit  Sapru</t>
  </si>
  <si>
    <t>Sunayana  Mehta</t>
  </si>
  <si>
    <t>Sunder  Lal</t>
  </si>
  <si>
    <t>Sunil  Bagheria</t>
  </si>
  <si>
    <t>Sunil Kumar Sharma</t>
  </si>
  <si>
    <t>Sunil Kumar Yadav</t>
  </si>
  <si>
    <t>Sunil  Passi</t>
  </si>
  <si>
    <t>Sunil Kumar Verma</t>
  </si>
  <si>
    <t>Sunil Kumar Choubey</t>
  </si>
  <si>
    <t>Sunil  Dutt</t>
  </si>
  <si>
    <t>Sunil Kumar Khanna</t>
  </si>
  <si>
    <t>Sunil Kumar Gupta</t>
  </si>
  <si>
    <t>Sunil  Singh</t>
  </si>
  <si>
    <t xml:space="preserve">Sunita  </t>
  </si>
  <si>
    <t>Sunny Kumar Pandey</t>
  </si>
  <si>
    <t>Sunny Singh Yadav</t>
  </si>
  <si>
    <t>Sunny Chew T.e.</t>
  </si>
  <si>
    <t>Sunny  Jain</t>
  </si>
  <si>
    <t>Surajit  Mallik</t>
  </si>
  <si>
    <t>Surender  Mehta</t>
  </si>
  <si>
    <t xml:space="preserve">Surender  </t>
  </si>
  <si>
    <t>Surendra Kumar Mishra</t>
  </si>
  <si>
    <t>Surendra  Singh</t>
  </si>
  <si>
    <t>Surendra Kumar Ojha</t>
  </si>
  <si>
    <t>Surendra  Kumar</t>
  </si>
  <si>
    <t>Suresh Chand Sharma</t>
  </si>
  <si>
    <t>Suresh Kumar Meena</t>
  </si>
  <si>
    <t>Suresh Kumar Sharma</t>
  </si>
  <si>
    <t>Suresh Kumar Cheepa</t>
  </si>
  <si>
    <t>Suresh Kumar Gupta</t>
  </si>
  <si>
    <t>Suresh  Kumar</t>
  </si>
  <si>
    <t>Surjit  Singh</t>
  </si>
  <si>
    <t>Surya Kumar Baldwa</t>
  </si>
  <si>
    <t>Sushanta Kumar Chakraborty</t>
  </si>
  <si>
    <t>Sushil  Thakre</t>
  </si>
  <si>
    <t>Sushil Kumar Singh</t>
  </si>
  <si>
    <t>Sushil Kumar Srivastava</t>
  </si>
  <si>
    <t>Sushil Kumar Jain</t>
  </si>
  <si>
    <t>T.  Silambarasaran</t>
  </si>
  <si>
    <t>Tanmoy  Roy</t>
  </si>
  <si>
    <t>Tanmoy  Pal</t>
  </si>
  <si>
    <t>Tapan Kumar Mandal</t>
  </si>
  <si>
    <t>Tapendra  Prajapati</t>
  </si>
  <si>
    <t>Tara Dutt Papnai</t>
  </si>
  <si>
    <t>Tarun  Bareja</t>
  </si>
  <si>
    <t>Tarun  Gupta</t>
  </si>
  <si>
    <t>Tarun  Chaturvedi</t>
  </si>
  <si>
    <t>Tej Pal Singh Tyagi</t>
  </si>
  <si>
    <t>Tejveer  Singh</t>
  </si>
  <si>
    <t>Tribhuwan  Singh</t>
  </si>
  <si>
    <t>Trilok Kumar Saxena</t>
  </si>
  <si>
    <t>Tularam  Nand</t>
  </si>
  <si>
    <t xml:space="preserve">Tulsi Ram  </t>
  </si>
  <si>
    <t>Tusar Kanti Show</t>
  </si>
  <si>
    <t>Udai  Singh</t>
  </si>
  <si>
    <t>Uma  Shankar</t>
  </si>
  <si>
    <t>Umesh  Likhitkar</t>
  </si>
  <si>
    <t>Umesh  Gupta</t>
  </si>
  <si>
    <t>Umesh Chand Gupta</t>
  </si>
  <si>
    <t>Upendra Nath Gupta</t>
  </si>
  <si>
    <t>Upendra  Singh</t>
  </si>
  <si>
    <t>Uresh  Raval</t>
  </si>
  <si>
    <t>Utsav  Jain</t>
  </si>
  <si>
    <t>V.  Rakshith</t>
  </si>
  <si>
    <t>V.  Rudraswamy</t>
  </si>
  <si>
    <t>Vaibhav  Garg</t>
  </si>
  <si>
    <t>Vaibhav  Tiwari</t>
  </si>
  <si>
    <t>Ved  Prakash</t>
  </si>
  <si>
    <t>Vettum Perumal K</t>
  </si>
  <si>
    <t>Vijay Gopal Sharma</t>
  </si>
  <si>
    <t>Vijay Kumar Gujrati</t>
  </si>
  <si>
    <t>Vijay Shriramji Pusadkar</t>
  </si>
  <si>
    <t>Vijendra  Goyal</t>
  </si>
  <si>
    <t>Vikalp  Sharma</t>
  </si>
  <si>
    <t>Vikas  Srivastava</t>
  </si>
  <si>
    <t>Vikas  Kashyap</t>
  </si>
  <si>
    <t>Vikash Chandra Prasanna</t>
  </si>
  <si>
    <t>Vikash  Agarwal</t>
  </si>
  <si>
    <t>Vikash  Kumar</t>
  </si>
  <si>
    <t>Vimal  Mathur</t>
  </si>
  <si>
    <t>Vimal Kumar Khatri</t>
  </si>
  <si>
    <t>Vimal Kumar Sharma</t>
  </si>
  <si>
    <t>Vimlesh  Sharma</t>
  </si>
  <si>
    <t>Vimmi  Sachdeva</t>
  </si>
  <si>
    <t>Vinit  Shukla</t>
  </si>
  <si>
    <t>Vinod  Sharma</t>
  </si>
  <si>
    <t>Vinod Kumar Sethi</t>
  </si>
  <si>
    <t>Vinod Kumar Kashyap</t>
  </si>
  <si>
    <t>Vinod Kumar Sharma</t>
  </si>
  <si>
    <t>Vinod  Tiwari</t>
  </si>
  <si>
    <t>Vinod  Kumar</t>
  </si>
  <si>
    <t>Vinod Kumar Mahawar</t>
  </si>
  <si>
    <t>Vinod Kumar Tomar</t>
  </si>
  <si>
    <t>Virendra  Singh</t>
  </si>
  <si>
    <t>Virendra Singh Choudhary</t>
  </si>
  <si>
    <t>Virendra Kumar Kesari</t>
  </si>
  <si>
    <t>Vishal  Khatri</t>
  </si>
  <si>
    <t>Vishal Kumar Patel</t>
  </si>
  <si>
    <t>Vishal  Chandwar</t>
  </si>
  <si>
    <t>Vishal  Singh</t>
  </si>
  <si>
    <t>Vishan Kumar Jangir</t>
  </si>
  <si>
    <t>Vishnu Kumar Gupta</t>
  </si>
  <si>
    <t>Vishnu Kumar Vyas</t>
  </si>
  <si>
    <t>Vishram  Jaga</t>
  </si>
  <si>
    <t>Vivek  Katiyar</t>
  </si>
  <si>
    <t>Vivek Singh Tanwar</t>
  </si>
  <si>
    <t>Yash  Batra</t>
  </si>
  <si>
    <t>Yatharth Kumar Sharma</t>
  </si>
  <si>
    <t>Yilipilla  Gnaneswar</t>
  </si>
  <si>
    <t>Yogendra  Agarwal</t>
  </si>
  <si>
    <t>Yogendra Kumar Tyagi</t>
  </si>
  <si>
    <t>Yogesh  Nilajiwar</t>
  </si>
  <si>
    <t>Yogesh  Manhar</t>
  </si>
  <si>
    <t>Yogesh Kumar Singh Shekhawat</t>
  </si>
  <si>
    <t>Zafer  Ali</t>
  </si>
  <si>
    <t>M-2</t>
  </si>
  <si>
    <t>Tr-e</t>
  </si>
  <si>
    <t>A3</t>
  </si>
  <si>
    <t>E-2</t>
  </si>
  <si>
    <t>Tr-d</t>
  </si>
  <si>
    <t>M-1</t>
  </si>
  <si>
    <t>Jo</t>
  </si>
  <si>
    <t>Sm-5</t>
  </si>
  <si>
    <t>Sm-2</t>
  </si>
  <si>
    <t>A2</t>
  </si>
  <si>
    <t>E-1</t>
  </si>
  <si>
    <t>S-4</t>
  </si>
  <si>
    <t>A5</t>
  </si>
  <si>
    <t>E-3</t>
  </si>
  <si>
    <t>Sm-1</t>
  </si>
  <si>
    <t>S-3</t>
  </si>
  <si>
    <t>M-3</t>
  </si>
  <si>
    <t>Sm-4</t>
  </si>
  <si>
    <t>Sm-3a</t>
  </si>
  <si>
    <t>S-2</t>
  </si>
  <si>
    <t>M-4</t>
  </si>
  <si>
    <t>Aa1</t>
  </si>
  <si>
    <t>W-1</t>
  </si>
  <si>
    <t>A4</t>
  </si>
  <si>
    <t>Sm-6</t>
  </si>
  <si>
    <t>Js3</t>
  </si>
  <si>
    <t>Cep</t>
  </si>
  <si>
    <t>Sm-3</t>
  </si>
  <si>
    <t>A6</t>
  </si>
  <si>
    <t>Js2</t>
  </si>
  <si>
    <t>Dir</t>
  </si>
  <si>
    <t>Js4</t>
  </si>
  <si>
    <t>Ceh</t>
  </si>
  <si>
    <t>S-1</t>
  </si>
  <si>
    <t>Temp</t>
  </si>
  <si>
    <t>Sm-3b</t>
  </si>
  <si>
    <t>Sm4-a</t>
  </si>
  <si>
    <t>Sm-7</t>
  </si>
  <si>
    <t>Sm-8</t>
  </si>
  <si>
    <t>Sm-9</t>
  </si>
  <si>
    <t>Js1</t>
  </si>
  <si>
    <t>A1</t>
  </si>
  <si>
    <t>Aa2</t>
  </si>
  <si>
    <t>Sm4-b</t>
  </si>
  <si>
    <t>Dy. Manager</t>
  </si>
  <si>
    <t>Tr. Engineer</t>
  </si>
  <si>
    <t>Sr. Associate 3</t>
  </si>
  <si>
    <t>Executive</t>
  </si>
  <si>
    <t>Tr. Diploma Engineer</t>
  </si>
  <si>
    <t>Jr Officer</t>
  </si>
  <si>
    <t>Associate Vice President</t>
  </si>
  <si>
    <t>Sr. Associate 2</t>
  </si>
  <si>
    <t>Agm</t>
  </si>
  <si>
    <t>Sr. Operator</t>
  </si>
  <si>
    <t>Accountant</t>
  </si>
  <si>
    <t>Associate Trainee</t>
  </si>
  <si>
    <t>Sr. Technical Associate 1</t>
  </si>
  <si>
    <t>Middle Management</t>
  </si>
  <si>
    <t>Sr. Executive</t>
  </si>
  <si>
    <t>Chief Manager</t>
  </si>
  <si>
    <t>Sap Consultant</t>
  </si>
  <si>
    <t>Senior Management</t>
  </si>
  <si>
    <t>Store-keeper</t>
  </si>
  <si>
    <t>Manager</t>
  </si>
  <si>
    <t>General Manager</t>
  </si>
  <si>
    <t>Lower Management</t>
  </si>
  <si>
    <t>Dgm</t>
  </si>
  <si>
    <t>Asst. Executive</t>
  </si>
  <si>
    <t>Account Executive</t>
  </si>
  <si>
    <t>Sr. Account Executive</t>
  </si>
  <si>
    <t>Admin Asst 1</t>
  </si>
  <si>
    <t>Company Secretary</t>
  </si>
  <si>
    <t>Technical Associate 3</t>
  </si>
  <si>
    <t>Vice President</t>
  </si>
  <si>
    <t>Sr. Asstt</t>
  </si>
  <si>
    <t>Technical Associate 2</t>
  </si>
  <si>
    <t>Operator 2</t>
  </si>
  <si>
    <t>Sr. Technical Associate 3</t>
  </si>
  <si>
    <t>Sr. Assistant 1</t>
  </si>
  <si>
    <t>Sr. Technical Associate 2</t>
  </si>
  <si>
    <t>Commercial Executive</t>
  </si>
  <si>
    <t>Associate 2</t>
  </si>
  <si>
    <t>Account Officer</t>
  </si>
  <si>
    <t>Machine Operator</t>
  </si>
  <si>
    <t>Hr Manager</t>
  </si>
  <si>
    <t>Asstt</t>
  </si>
  <si>
    <t>Jr. Commercial Officer</t>
  </si>
  <si>
    <t>Technical Associate 1</t>
  </si>
  <si>
    <t>Sr. Associate 1</t>
  </si>
  <si>
    <t>Asstt. Account Officer</t>
  </si>
  <si>
    <t>Jr. Officer (admin)</t>
  </si>
  <si>
    <t>Driver</t>
  </si>
  <si>
    <t>Lead Technical Associate 2</t>
  </si>
  <si>
    <t>Sr. Corporate Executive</t>
  </si>
  <si>
    <t>Jr. Assistant 2</t>
  </si>
  <si>
    <t>Store In Charge</t>
  </si>
  <si>
    <t>Tr. Executive</t>
  </si>
  <si>
    <t>Get</t>
  </si>
  <si>
    <t>Lead Technical Associate 1</t>
  </si>
  <si>
    <t>Hr Executive</t>
  </si>
  <si>
    <t>Associate 3</t>
  </si>
  <si>
    <t>Director</t>
  </si>
  <si>
    <t>Sr. Assistant 2</t>
  </si>
  <si>
    <t>Project Enginner</t>
  </si>
  <si>
    <t>Sr. Account Officer</t>
  </si>
  <si>
    <t>Regional Manager</t>
  </si>
  <si>
    <t>Tr. Jr. Engineer</t>
  </si>
  <si>
    <t>P.a. To Dir</t>
  </si>
  <si>
    <t>Hod</t>
  </si>
  <si>
    <t>Admin Asst 2</t>
  </si>
  <si>
    <t>Machine Operator 1</t>
  </si>
  <si>
    <t>Jr. Accountant</t>
  </si>
  <si>
    <t>Jr. Executive</t>
  </si>
  <si>
    <t>Sr. Vice President</t>
  </si>
  <si>
    <t>Stores In-charge</t>
  </si>
  <si>
    <t>Resident Manager</t>
  </si>
  <si>
    <t>President</t>
  </si>
  <si>
    <t>Cfo</t>
  </si>
  <si>
    <t>Jr. Assistant 1</t>
  </si>
  <si>
    <t>Tr. Operator</t>
  </si>
  <si>
    <t>Stenographer</t>
  </si>
  <si>
    <t>Chief General Manager</t>
  </si>
  <si>
    <t>Project Coordinator</t>
  </si>
  <si>
    <t>Service Incharge</t>
  </si>
  <si>
    <t>Asstt. Operator</t>
  </si>
  <si>
    <t>Material Management</t>
  </si>
  <si>
    <t>Solar</t>
  </si>
  <si>
    <t>Tool Room</t>
  </si>
  <si>
    <t>Moulding</t>
  </si>
  <si>
    <t>Export Marketing</t>
  </si>
  <si>
    <t>Research &amp; Development</t>
  </si>
  <si>
    <t>Execution</t>
  </si>
  <si>
    <t>Process Engineering</t>
  </si>
  <si>
    <t>Sales</t>
  </si>
  <si>
    <t>Information Technology</t>
  </si>
  <si>
    <t>Servicing</t>
  </si>
  <si>
    <t>Marketing</t>
  </si>
  <si>
    <t>Production</t>
  </si>
  <si>
    <t>Engineering</t>
  </si>
  <si>
    <t>Finance &amp; Accounts</t>
  </si>
  <si>
    <t>Human Resource</t>
  </si>
  <si>
    <t>Procurement</t>
  </si>
  <si>
    <t>Production Poles</t>
  </si>
  <si>
    <t>Stores</t>
  </si>
  <si>
    <t>Tender</t>
  </si>
  <si>
    <t>Quality Assurance</t>
  </si>
  <si>
    <t>Hr &amp; Pa</t>
  </si>
  <si>
    <t>Legal</t>
  </si>
  <si>
    <t>Product Management Group</t>
  </si>
  <si>
    <t>Business Development</t>
  </si>
  <si>
    <t>Management Secretriat</t>
  </si>
  <si>
    <t>Tendering</t>
  </si>
  <si>
    <t>Production Planning &amp; Control</t>
  </si>
  <si>
    <t>Utility</t>
  </si>
  <si>
    <t>International Business Development</t>
  </si>
  <si>
    <t>Pmg - Supply &amp; Contracts</t>
  </si>
  <si>
    <t>Metering Projects</t>
  </si>
  <si>
    <t>Pmg - Services</t>
  </si>
  <si>
    <t>Design &amp; Engineering</t>
  </si>
  <si>
    <t>Pcb Production</t>
  </si>
  <si>
    <t>Iqc</t>
  </si>
  <si>
    <t>Finish Goods</t>
  </si>
  <si>
    <t>Testing</t>
  </si>
  <si>
    <t>Administration</t>
  </si>
  <si>
    <t>Logistics</t>
  </si>
  <si>
    <t>Battery</t>
  </si>
  <si>
    <t>Civil</t>
  </si>
  <si>
    <t>Maintenance</t>
  </si>
  <si>
    <t>Management</t>
  </si>
  <si>
    <t>Utility S-w Devlopment</t>
  </si>
  <si>
    <t>Ehs</t>
  </si>
  <si>
    <t>Branding &amp; Communication</t>
  </si>
  <si>
    <t>Operations</t>
  </si>
  <si>
    <t>Hip</t>
  </si>
  <si>
    <t>Ecc</t>
  </si>
  <si>
    <t>Communication Skills</t>
  </si>
  <si>
    <t>Advanced Excel</t>
  </si>
  <si>
    <t>Reception Conference</t>
  </si>
  <si>
    <t>Aditi Dadhich</t>
  </si>
  <si>
    <t>External</t>
  </si>
  <si>
    <t>Multiple</t>
  </si>
  <si>
    <t>Internal</t>
  </si>
  <si>
    <t>Style and Delivery</t>
  </si>
  <si>
    <t>Knowledge</t>
  </si>
  <si>
    <t>Values</t>
  </si>
  <si>
    <t>Presentation and calming visage</t>
  </si>
  <si>
    <t>Too little content</t>
  </si>
  <si>
    <t>Communication</t>
  </si>
  <si>
    <t>More time required</t>
  </si>
  <si>
    <t>Presentation style</t>
  </si>
  <si>
    <t>Elaboration desired</t>
  </si>
  <si>
    <t>Communication according to situation</t>
  </si>
  <si>
    <t>Time duration short</t>
  </si>
  <si>
    <t xml:space="preserve">Presentation </t>
  </si>
  <si>
    <t>More no of AV</t>
  </si>
  <si>
    <t>Less time</t>
  </si>
  <si>
    <t>More sessions</t>
  </si>
  <si>
    <t>Command on Excel</t>
  </si>
  <si>
    <t>Subject knowledge and Communication</t>
  </si>
  <si>
    <t>Short Duration</t>
  </si>
  <si>
    <t>Command on subject</t>
  </si>
  <si>
    <t>Subject Knowledge</t>
  </si>
  <si>
    <t>Excellent knowledge and presentation skills</t>
  </si>
  <si>
    <t>More exercises</t>
  </si>
  <si>
    <t>Excellent Presentation</t>
  </si>
  <si>
    <t>Query Handling</t>
  </si>
  <si>
    <t>Instant manifestation of relevant examples</t>
  </si>
  <si>
    <t>Level 1 Effectiveness Measurement</t>
  </si>
  <si>
    <r>
      <t xml:space="preserve">LEVEL 2 EVALUATION
</t>
    </r>
    <r>
      <rPr>
        <b/>
        <sz val="9"/>
        <color theme="3" tint="-0.499984740745262"/>
        <rFont val="Calibri"/>
        <family val="2"/>
        <scheme val="minor"/>
      </rPr>
      <t>LEARNING ASSESSMENT</t>
    </r>
    <r>
      <rPr>
        <b/>
        <sz val="9"/>
        <color theme="3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Measure the skills, knowledge, or attitude that the participant retains as a result of the training.
To be conducted in 1-3 months time after delivery of Training.
4 Hrs Training - After 1 month
1 Day Training: After 3 months</t>
    </r>
  </si>
  <si>
    <r>
      <t xml:space="preserve">LEVEL 1 EVALUATION
</t>
    </r>
    <r>
      <rPr>
        <b/>
        <sz val="9"/>
        <color theme="3" tint="-0.499984740745262"/>
        <rFont val="Calibri"/>
        <family val="2"/>
        <scheme val="minor"/>
      </rPr>
      <t>REACTION</t>
    </r>
    <r>
      <rPr>
        <b/>
        <sz val="9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To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measure the participant's immediate perceptions of the quality and usefulness of the training. The results provide information regarding relevancy of information and the teaching style of the instructor. </t>
    </r>
    <r>
      <rPr>
        <b/>
        <sz val="8"/>
        <color theme="1"/>
        <rFont val="Calibri"/>
        <family val="2"/>
        <scheme val="minor"/>
      </rPr>
      <t xml:space="preserve">
</t>
    </r>
  </si>
  <si>
    <r>
      <t xml:space="preserve">LEVEL 3 EVALUATION
</t>
    </r>
    <r>
      <rPr>
        <b/>
        <sz val="8"/>
        <color theme="3" tint="-0.499984740745262"/>
        <rFont val="Calibri"/>
        <family val="2"/>
        <scheme val="minor"/>
      </rPr>
      <t xml:space="preserve">BEHAVIOUR ASSESSMENT
</t>
    </r>
    <r>
      <rPr>
        <sz val="8"/>
        <rFont val="Calibri"/>
        <family val="2"/>
        <scheme val="minor"/>
      </rPr>
      <t>To Assesses what the individual “does”. Evaluations can be conducted three to six months after the training by direct observation, tests or surveys (written or electronically) or interviews with Reporting Authority.</t>
    </r>
  </si>
  <si>
    <t>(Multiple Items)</t>
  </si>
  <si>
    <t>Monthwise spending</t>
  </si>
  <si>
    <t>*</t>
  </si>
  <si>
    <t>Points were clarified with examples and video</t>
  </si>
  <si>
    <t>Need video and content related to technical working</t>
  </si>
  <si>
    <t>Given Topic</t>
  </si>
  <si>
    <t>Construction</t>
  </si>
  <si>
    <t>Mode of understanding</t>
  </si>
  <si>
    <t>Content</t>
  </si>
  <si>
    <t>Videos, Facilitator knowledge</t>
  </si>
  <si>
    <t>Hand-outs</t>
  </si>
  <si>
    <t>Various methods of learning</t>
  </si>
  <si>
    <t>To the point and effective</t>
  </si>
  <si>
    <t>More examples</t>
  </si>
  <si>
    <t>Excel Follow-up</t>
  </si>
  <si>
    <t>Content was relevant to my need</t>
  </si>
  <si>
    <t>Demonstration method</t>
  </si>
  <si>
    <t>Demo and understanding, good command</t>
  </si>
  <si>
    <t>Advanced Tips not available in www</t>
  </si>
  <si>
    <t>Learning new formula and usage</t>
  </si>
  <si>
    <t>Good Demonstration</t>
  </si>
  <si>
    <t>MS Project</t>
  </si>
  <si>
    <t>Pratyush Akhaury</t>
  </si>
  <si>
    <t>Laptop for parctice</t>
  </si>
  <si>
    <t>Method of training</t>
  </si>
  <si>
    <t>Practical Assignment after theory</t>
  </si>
  <si>
    <t>MS Project Knowledge</t>
  </si>
  <si>
    <t>Time duration</t>
  </si>
  <si>
    <t>Project Management detailing through MS Project</t>
  </si>
  <si>
    <t>7 QC Tools</t>
  </si>
  <si>
    <t>RCP</t>
  </si>
  <si>
    <t>Learning on 7 QC Tools</t>
  </si>
  <si>
    <t>Beneficial for Rejection Control</t>
  </si>
  <si>
    <t>Explain how and where these tools can be used</t>
  </si>
  <si>
    <t>7 QC Tools Knowledge</t>
  </si>
  <si>
    <t>Good Knowledge about 7QC Tools</t>
  </si>
  <si>
    <t>Need to be more practical on data slides</t>
  </si>
  <si>
    <t>Explanation and Exercises</t>
  </si>
  <si>
    <t>Lack of Course Material</t>
  </si>
  <si>
    <t>Need to take 2-3 examples with exercise</t>
  </si>
  <si>
    <t>Good Interaction</t>
  </si>
  <si>
    <t>Seating arrangement</t>
  </si>
  <si>
    <t>ISO 9000 &amp; 14000</t>
  </si>
  <si>
    <t>Darab Singh</t>
  </si>
  <si>
    <t>Training Room facility</t>
  </si>
  <si>
    <t>More about ISO and describe more</t>
  </si>
  <si>
    <t>Gained Basic Knowledge</t>
  </si>
  <si>
    <t>PPT</t>
  </si>
  <si>
    <t>Knowledge on Quality Management System</t>
  </si>
  <si>
    <t>Sitting Arrangement</t>
  </si>
  <si>
    <t>More knowledge on ISO</t>
  </si>
  <si>
    <t>Training</t>
  </si>
  <si>
    <t>Team Dynamics</t>
  </si>
  <si>
    <t>HIP Conference</t>
  </si>
  <si>
    <t>Training Content</t>
  </si>
  <si>
    <t>Way of Transferring Knowledge</t>
  </si>
  <si>
    <t>More Content Required</t>
  </si>
  <si>
    <t>Conversation and Technique</t>
  </si>
  <si>
    <t>Interaction and Excellent Communication</t>
  </si>
  <si>
    <t>Innovative and Practical</t>
  </si>
  <si>
    <t>Easiness of Method</t>
  </si>
  <si>
    <t>Need Pictorial Exercises</t>
  </si>
  <si>
    <t>Explanation with examples and videos</t>
  </si>
  <si>
    <t>Presentation of Topic</t>
  </si>
  <si>
    <t>Interactive-clear explanation</t>
  </si>
  <si>
    <t>More Practical</t>
  </si>
  <si>
    <t>Presentation - Inclusive</t>
  </si>
  <si>
    <t>5S</t>
  </si>
  <si>
    <t xml:space="preserve">RCP </t>
  </si>
  <si>
    <t>Knowledge about Topic</t>
  </si>
  <si>
    <t>New Examples</t>
  </si>
  <si>
    <t>Way of Interaction and Presentation</t>
  </si>
  <si>
    <t>Content and Timing should be more</t>
  </si>
  <si>
    <t>Arrangement in Training Room</t>
  </si>
  <si>
    <t>Presentation and Lecture</t>
  </si>
  <si>
    <t>Good Examples</t>
  </si>
  <si>
    <t>MS Excel</t>
  </si>
  <si>
    <t>Course Content and Interactive Method</t>
  </si>
  <si>
    <t>Knowledge of Facilitator</t>
  </si>
  <si>
    <t>Knowledge and Interaction of Facilitator</t>
  </si>
  <si>
    <t>Communication of Facilitator</t>
  </si>
  <si>
    <t>Dominance of Facilitator</t>
  </si>
  <si>
    <t>Knowledge and Confidence of Facilitator</t>
  </si>
  <si>
    <t>More Simplicity required, speed</t>
  </si>
  <si>
    <t>Good explanation</t>
  </si>
  <si>
    <t>Knowledge of Excel</t>
  </si>
  <si>
    <t>Level 2 Effectiveness Measurement (August 2015)</t>
  </si>
  <si>
    <t>Level 3 Effectiveness Measurement (August 2015)</t>
  </si>
  <si>
    <t>MS Excel Follow-up</t>
  </si>
  <si>
    <t>Course Material</t>
  </si>
  <si>
    <t>Knowledge of Facilitator and relevant examples</t>
  </si>
  <si>
    <t>Knowledge and Communication of Facilitator</t>
  </si>
  <si>
    <t>Knowledge and enthusiasm of Facilitator</t>
  </si>
  <si>
    <t>More sessions required</t>
  </si>
  <si>
    <t>Time Management</t>
  </si>
  <si>
    <t>Comm Skill and Knowledge of Facilitator</t>
  </si>
  <si>
    <t>Convincing Skills</t>
  </si>
  <si>
    <t>Instruction method of Facilitator &amp; Material</t>
  </si>
  <si>
    <t>Interactive session</t>
  </si>
  <si>
    <t>More Practical Examples to be incorporated</t>
  </si>
  <si>
    <t>Practical approach required</t>
  </si>
  <si>
    <t>Overall benefit</t>
  </si>
  <si>
    <t>Energy Level and Interactive method</t>
  </si>
  <si>
    <t>Delivery</t>
  </si>
  <si>
    <t>Speakers</t>
  </si>
  <si>
    <t>Videos facilitating understanding</t>
  </si>
  <si>
    <t>Communication and Energy Level of Facilitator</t>
  </si>
  <si>
    <t>Analysis of Improvement Areas</t>
  </si>
  <si>
    <t>Comm and Interpersonal Skilla</t>
  </si>
  <si>
    <t>Deepak Mishra</t>
  </si>
  <si>
    <t>Content, energy and interactive method of facilitator</t>
  </si>
  <si>
    <t>Communication skills of Facilitator</t>
  </si>
  <si>
    <t>Communication and convincing</t>
  </si>
  <si>
    <t>Interactive method and Knowledge of Facilitator</t>
  </si>
  <si>
    <t>Instructional method of Facilitator</t>
  </si>
  <si>
    <t>Explanation of Subject with examples</t>
  </si>
  <si>
    <t>Games and Exercises</t>
  </si>
  <si>
    <t>Good Communication Skills</t>
  </si>
  <si>
    <t>Year</t>
  </si>
  <si>
    <t>Month-year</t>
  </si>
  <si>
    <t>First Training Month and year</t>
  </si>
  <si>
    <t>First Training Month and year3</t>
  </si>
  <si>
    <t>New Trainees</t>
  </si>
  <si>
    <t>Prem Prakash</t>
  </si>
  <si>
    <t>Amit Das</t>
  </si>
  <si>
    <t>Niranjan Pandey</t>
  </si>
  <si>
    <t>Sudipto Mandol</t>
  </si>
  <si>
    <t>Aniruddh Pal</t>
  </si>
  <si>
    <t>Sarwan Parihar</t>
  </si>
  <si>
    <t>Firozzuddin Khan</t>
  </si>
  <si>
    <t>Rajesh Bairwa</t>
  </si>
  <si>
    <t>Tushar Sheikh</t>
  </si>
  <si>
    <t>Anoop Pratap Singh</t>
  </si>
  <si>
    <t>Syoji Ram Sharma</t>
  </si>
  <si>
    <t>Monika Chhatwani</t>
  </si>
  <si>
    <t>Saroj Kr Sethi</t>
  </si>
  <si>
    <t>xxxx</t>
  </si>
  <si>
    <t>Shyam Krishna Soni</t>
  </si>
  <si>
    <t>Emergency Care and Response</t>
  </si>
  <si>
    <t>Dr. Pankaj Sharma</t>
  </si>
  <si>
    <t>Manoj Kumar</t>
  </si>
  <si>
    <t>PCB Automation</t>
  </si>
  <si>
    <t>Explanation of First Aid</t>
  </si>
  <si>
    <t>Expalanation of First Aid</t>
  </si>
  <si>
    <t>Separate Training Facility</t>
  </si>
  <si>
    <t>Training Content and Style</t>
  </si>
  <si>
    <t xml:space="preserve">Training </t>
  </si>
  <si>
    <t>Training and Method of Training</t>
  </si>
  <si>
    <t>First Aid</t>
  </si>
  <si>
    <t>Very Good Facilitator</t>
  </si>
  <si>
    <t>Training was very good</t>
  </si>
  <si>
    <t>Munesh Kumar</t>
  </si>
  <si>
    <t>S3</t>
  </si>
  <si>
    <t>Divakant Sharma</t>
  </si>
  <si>
    <t>Junior Officer</t>
  </si>
  <si>
    <t>Faculty</t>
  </si>
  <si>
    <t>Making Sense from Numbers</t>
  </si>
  <si>
    <t>NA</t>
  </si>
  <si>
    <t>Detailed and Informative</t>
  </si>
  <si>
    <t>Should have been conducted in 2 sessions</t>
  </si>
  <si>
    <t>Very Good Understanding of the subject</t>
  </si>
  <si>
    <t>The content could be dictributed in 2-3 sessions</t>
  </si>
  <si>
    <t>Good knowledge of subject</t>
  </si>
  <si>
    <t>Clarity of Subject</t>
  </si>
  <si>
    <t>Descriptive</t>
  </si>
  <si>
    <t>Example based, understanding with data and plot</t>
  </si>
  <si>
    <t>Very interactive</t>
  </si>
  <si>
    <t>Interactive Program</t>
  </si>
  <si>
    <t>Examples and data related to our filed of working desired</t>
  </si>
  <si>
    <t>Creative Thinking</t>
  </si>
  <si>
    <t>Clear Understanding</t>
  </si>
  <si>
    <t>Practical examples</t>
  </si>
  <si>
    <t>Shyam krishan soni</t>
  </si>
  <si>
    <t>E2</t>
  </si>
  <si>
    <t>Divergent</t>
  </si>
  <si>
    <t>Divergent thinking</t>
  </si>
  <si>
    <t>Study material required</t>
  </si>
  <si>
    <t>Good interaction with knowledge</t>
  </si>
  <si>
    <t>Shashank kumar</t>
  </si>
  <si>
    <t>QMS Training</t>
  </si>
  <si>
    <t>Lean Principles</t>
  </si>
  <si>
    <t>Kaizen Conference room, GPIL</t>
  </si>
  <si>
    <t>R&amp;D- GIL Conference Room</t>
  </si>
  <si>
    <t>Expertise in field</t>
  </si>
  <si>
    <t>Very good knowledge</t>
  </si>
  <si>
    <t>Experience</t>
  </si>
  <si>
    <t>knowledge about value creation</t>
  </si>
  <si>
    <t>Good Related Experience, Knowledge based on diverse fields</t>
  </si>
  <si>
    <t>Good Way of Presentation</t>
  </si>
  <si>
    <t>Required examples of related things</t>
  </si>
  <si>
    <t>Way of documentation</t>
  </si>
  <si>
    <t>Bharti Sharma</t>
  </si>
  <si>
    <t>Deendayal</t>
  </si>
  <si>
    <t>Good Communication</t>
  </si>
  <si>
    <t>Good Knowledge of LEAN principles</t>
  </si>
  <si>
    <t>Good Knowledge</t>
  </si>
  <si>
    <t>Analytical skills</t>
  </si>
  <si>
    <t>Should be more examples directly related to our work</t>
  </si>
  <si>
    <t>Deep Knowledge, Good Presentation skills</t>
  </si>
  <si>
    <t>Expertise in topic</t>
  </si>
  <si>
    <t>more related exercise and examples</t>
  </si>
  <si>
    <t>More Practical examples used</t>
  </si>
  <si>
    <t>Very good way of presentation</t>
  </si>
  <si>
    <t>Good communication, Good Knowledge</t>
  </si>
  <si>
    <t>lack of more related examples</t>
  </si>
  <si>
    <t>Comm and Negotiation Skills</t>
  </si>
  <si>
    <t>Contents of presentation were precise</t>
  </si>
  <si>
    <t>lack of time for activities</t>
  </si>
  <si>
    <t>Lack of practical approach</t>
  </si>
  <si>
    <t>Lack of interactive exercise</t>
  </si>
  <si>
    <t>Lack of time for session</t>
  </si>
  <si>
    <t>Good contents for daily work</t>
  </si>
  <si>
    <t>Rajeev Choudhary</t>
  </si>
  <si>
    <t>Course material was good</t>
  </si>
  <si>
    <t>Good tactic use to explain Negotiation</t>
  </si>
  <si>
    <t>Alok Garg</t>
  </si>
  <si>
    <t>Jalaj Mathur</t>
  </si>
  <si>
    <t>Genus Innovation Limited</t>
  </si>
  <si>
    <t>Revision 2</t>
  </si>
  <si>
    <t>Populate the  Level -1 feedbacks in Feedback Master</t>
  </si>
  <si>
    <t>Generate the trainer feedback report selecting the session ID in drop down , provided at Trainer Feedback</t>
  </si>
  <si>
    <t>Populate the  Level -2 assessment i.e. retention score in Feedback Master</t>
  </si>
  <si>
    <t>To generate MRM report first select particular trainings' dates in drop down at MRM Backend then put the date of first day of particular month in D2 cell at MRM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</si>
</sst>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d\-mmm\-yy;@"/>
    <numFmt numFmtId="165" formatCode="mmmm\-yyyy"/>
    <numFmt numFmtId="166" formatCode="[$-F400]h:mm:ss\ AM/PM"/>
    <numFmt numFmtId="167" formatCode="0.0"/>
    <numFmt numFmtId="168" formatCode="[$-409]mmmm/yy;@"/>
    <numFmt numFmtId="169" formatCode="mmmyy"/>
  </numFmts>
  <fonts count="2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9"/>
      <color theme="3" tint="-0.499984740745262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/>
      <top/>
      <bottom/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/>
      <right style="thin">
        <color theme="3" tint="-0.499984740745262"/>
      </right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/>
      <bottom/>
      <diagonal/>
    </border>
    <border>
      <left style="thin">
        <color theme="2" tint="-0.89999084444715716"/>
      </left>
      <right/>
      <top/>
      <bottom style="thin">
        <color theme="2" tint="-0.89999084444715716"/>
      </bottom>
      <diagonal/>
    </border>
    <border>
      <left/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 style="thin">
        <color theme="3" tint="-0.4999847407452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89999084444715716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89999084444715716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2" fillId="0" borderId="2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29" applyNumberFormat="0" applyFill="0" applyAlignment="0" applyProtection="0"/>
    <xf numFmtId="0" fontId="14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3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15" fontId="0" fillId="0" borderId="0" xfId="0" applyNumberFormat="1" applyFont="1"/>
    <xf numFmtId="0" fontId="4" fillId="7" borderId="5" xfId="0" applyFont="1" applyFill="1" applyBorder="1" applyAlignment="1">
      <alignment horizontal="centerContinuous"/>
    </xf>
    <xf numFmtId="0" fontId="4" fillId="7" borderId="6" xfId="0" applyFont="1" applyFill="1" applyBorder="1" applyAlignment="1">
      <alignment horizontal="centerContinuous"/>
    </xf>
    <xf numFmtId="0" fontId="7" fillId="0" borderId="7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0" fillId="0" borderId="0" xfId="0" applyBorder="1"/>
    <xf numFmtId="164" fontId="7" fillId="0" borderId="7" xfId="0" applyNumberFormat="1" applyFont="1" applyBorder="1" applyAlignment="1">
      <alignment horizontal="centerContinuous"/>
    </xf>
    <xf numFmtId="164" fontId="7" fillId="0" borderId="8" xfId="0" applyNumberFormat="1" applyFont="1" applyBorder="1" applyAlignment="1">
      <alignment horizontal="centerContinuous"/>
    </xf>
    <xf numFmtId="0" fontId="7" fillId="0" borderId="7" xfId="0" applyNumberFormat="1" applyFont="1" applyBorder="1" applyAlignment="1">
      <alignment horizontal="centerContinuous"/>
    </xf>
    <xf numFmtId="0" fontId="4" fillId="7" borderId="17" xfId="0" applyFont="1" applyFill="1" applyBorder="1" applyAlignment="1">
      <alignment horizontal="centerContinuous"/>
    </xf>
    <xf numFmtId="0" fontId="6" fillId="6" borderId="0" xfId="0" applyFont="1" applyFill="1" applyBorder="1"/>
    <xf numFmtId="0" fontId="6" fillId="6" borderId="0" xfId="0" applyFont="1" applyFill="1" applyBorder="1" applyAlignment="1">
      <alignment horizontal="right"/>
    </xf>
    <xf numFmtId="0" fontId="7" fillId="6" borderId="0" xfId="0" applyFont="1" applyFill="1" applyBorder="1"/>
    <xf numFmtId="0" fontId="9" fillId="7" borderId="5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5" fillId="8" borderId="18" xfId="0" applyFont="1" applyFill="1" applyBorder="1" applyAlignment="1">
      <alignment horizontal="right"/>
    </xf>
    <xf numFmtId="0" fontId="5" fillId="8" borderId="19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centerContinuous"/>
    </xf>
    <xf numFmtId="0" fontId="4" fillId="8" borderId="19" xfId="0" applyFont="1" applyFill="1" applyBorder="1" applyAlignment="1">
      <alignment horizontal="centerContinuous"/>
    </xf>
    <xf numFmtId="0" fontId="4" fillId="8" borderId="20" xfId="0" applyFont="1" applyFill="1" applyBorder="1" applyAlignment="1">
      <alignment horizontal="centerContinuous"/>
    </xf>
    <xf numFmtId="0" fontId="7" fillId="6" borderId="22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8" borderId="19" xfId="0" applyFont="1" applyFill="1" applyBorder="1" applyAlignment="1">
      <alignment horizontal="left"/>
    </xf>
    <xf numFmtId="0" fontId="4" fillId="8" borderId="21" xfId="0" applyFont="1" applyFill="1" applyBorder="1" applyAlignment="1">
      <alignment horizontal="left"/>
    </xf>
    <xf numFmtId="0" fontId="2" fillId="3" borderId="0" xfId="0" applyFont="1" applyFill="1" applyBorder="1"/>
    <xf numFmtId="0" fontId="0" fillId="0" borderId="0" xfId="0" applyAlignment="1"/>
    <xf numFmtId="0" fontId="0" fillId="0" borderId="15" xfId="0" applyBorder="1" applyAlignment="1">
      <alignment vertical="top"/>
    </xf>
    <xf numFmtId="0" fontId="0" fillId="0" borderId="27" xfId="0" applyBorder="1" applyAlignment="1">
      <alignment vertical="top"/>
    </xf>
    <xf numFmtId="0" fontId="6" fillId="6" borderId="23" xfId="0" applyFont="1" applyFill="1" applyBorder="1"/>
    <xf numFmtId="15" fontId="0" fillId="0" borderId="0" xfId="0" applyNumberFormat="1"/>
    <xf numFmtId="0" fontId="3" fillId="4" borderId="1" xfId="0" applyFont="1" applyFill="1" applyBorder="1" applyAlignment="1">
      <alignment wrapText="1"/>
    </xf>
    <xf numFmtId="165" fontId="8" fillId="8" borderId="19" xfId="0" applyNumberFormat="1" applyFont="1" applyFill="1" applyBorder="1" applyAlignment="1">
      <alignment horizontal="centerContinuous"/>
    </xf>
    <xf numFmtId="0" fontId="7" fillId="6" borderId="22" xfId="0" applyFont="1" applyFill="1" applyBorder="1" applyAlignment="1">
      <alignment horizontal="centerContinuous"/>
    </xf>
    <xf numFmtId="0" fontId="7" fillId="6" borderId="0" xfId="0" applyFont="1" applyFill="1" applyBorder="1" applyAlignment="1">
      <alignment horizontal="centerContinuous"/>
    </xf>
    <xf numFmtId="0" fontId="6" fillId="6" borderId="0" xfId="0" applyFont="1" applyFill="1" applyBorder="1" applyAlignment="1">
      <alignment horizontal="centerContinuous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4" fillId="7" borderId="18" xfId="0" applyFont="1" applyFill="1" applyBorder="1"/>
    <xf numFmtId="0" fontId="4" fillId="7" borderId="19" xfId="0" applyFont="1" applyFill="1" applyBorder="1"/>
    <xf numFmtId="0" fontId="4" fillId="7" borderId="21" xfId="0" applyFont="1" applyFill="1" applyBorder="1"/>
    <xf numFmtId="0" fontId="0" fillId="0" borderId="23" xfId="0" applyBorder="1" applyAlignment="1">
      <alignment horizontal="left"/>
    </xf>
    <xf numFmtId="0" fontId="0" fillId="0" borderId="26" xfId="0" applyBorder="1" applyAlignment="1">
      <alignment horizontal="left"/>
    </xf>
    <xf numFmtId="166" fontId="0" fillId="0" borderId="0" xfId="0" applyNumberFormat="1"/>
    <xf numFmtId="0" fontId="0" fillId="0" borderId="0" xfId="0" applyAlignment="1">
      <alignment horizontal="right"/>
    </xf>
    <xf numFmtId="0" fontId="6" fillId="6" borderId="23" xfId="0" applyFont="1" applyFill="1" applyBorder="1" applyAlignment="1">
      <alignment horizontal="centerContinuous"/>
    </xf>
    <xf numFmtId="0" fontId="0" fillId="0" borderId="0" xfId="0" quotePrefix="1"/>
    <xf numFmtId="0" fontId="13" fillId="0" borderId="0" xfId="3"/>
    <xf numFmtId="0" fontId="14" fillId="0" borderId="0" xfId="5"/>
    <xf numFmtId="0" fontId="0" fillId="9" borderId="0" xfId="0" applyFill="1"/>
    <xf numFmtId="0" fontId="0" fillId="0" borderId="0" xfId="0" applyNumberFormat="1" applyBorder="1"/>
    <xf numFmtId="15" fontId="0" fillId="0" borderId="0" xfId="0" applyNumberFormat="1" applyBorder="1"/>
    <xf numFmtId="167" fontId="0" fillId="0" borderId="0" xfId="0" applyNumberFormat="1"/>
    <xf numFmtId="0" fontId="4" fillId="7" borderId="21" xfId="0" applyFont="1" applyFill="1" applyBorder="1" applyAlignment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left"/>
    </xf>
    <xf numFmtId="167" fontId="0" fillId="0" borderId="23" xfId="0" applyNumberFormat="1" applyBorder="1" applyAlignment="1">
      <alignment horizontal="left"/>
    </xf>
    <xf numFmtId="1" fontId="0" fillId="0" borderId="0" xfId="0" applyNumberFormat="1"/>
    <xf numFmtId="0" fontId="24" fillId="6" borderId="0" xfId="0" applyFont="1" applyFill="1" applyBorder="1" applyAlignment="1">
      <alignment horizontal="centerContinuous"/>
    </xf>
    <xf numFmtId="15" fontId="0" fillId="0" borderId="0" xfId="0" applyNumberFormat="1" applyBorder="1"/>
    <xf numFmtId="14" fontId="0" fillId="0" borderId="0" xfId="0" applyNumberFormat="1" applyAlignment="1">
      <alignment horizontal="left"/>
    </xf>
    <xf numFmtId="15" fontId="0" fillId="0" borderId="0" xfId="0" applyNumberFormat="1"/>
    <xf numFmtId="17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centerContinuous"/>
    </xf>
    <xf numFmtId="0" fontId="0" fillId="0" borderId="31" xfId="0" applyBorder="1" applyAlignment="1">
      <alignment horizontal="centerContinuous"/>
    </xf>
    <xf numFmtId="169" fontId="0" fillId="0" borderId="33" xfId="0" applyNumberFormat="1" applyBorder="1" applyAlignment="1">
      <alignment horizontal="centerContinuous"/>
    </xf>
    <xf numFmtId="169" fontId="0" fillId="0" borderId="7" xfId="0" applyNumberFormat="1" applyBorder="1" applyAlignment="1">
      <alignment horizontal="centerContinuous"/>
    </xf>
    <xf numFmtId="0" fontId="0" fillId="0" borderId="0" xfId="0" applyBorder="1" applyAlignment="1">
      <alignment horizontal="right"/>
    </xf>
    <xf numFmtId="0" fontId="0" fillId="0" borderId="31" xfId="0" applyBorder="1" applyAlignment="1">
      <alignment horizontal="right"/>
    </xf>
    <xf numFmtId="0" fontId="4" fillId="7" borderId="17" xfId="0" applyFont="1" applyFill="1" applyBorder="1" applyAlignment="1">
      <alignment horizontal="left"/>
    </xf>
    <xf numFmtId="0" fontId="0" fillId="0" borderId="34" xfId="0" applyBorder="1" applyAlignment="1">
      <alignment horizontal="left"/>
    </xf>
    <xf numFmtId="169" fontId="0" fillId="0" borderId="5" xfId="0" applyNumberFormat="1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7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168" fontId="0" fillId="0" borderId="0" xfId="0" applyNumberFormat="1" applyBorder="1"/>
    <xf numFmtId="15" fontId="0" fillId="0" borderId="0" xfId="0" applyNumberFormat="1" applyFont="1" applyBorder="1"/>
    <xf numFmtId="15" fontId="0" fillId="0" borderId="0" xfId="0" applyNumberFormat="1" applyBorder="1"/>
    <xf numFmtId="17" fontId="0" fillId="0" borderId="0" xfId="0" applyNumberFormat="1" applyBorder="1"/>
    <xf numFmtId="15" fontId="0" fillId="0" borderId="0" xfId="0" applyNumberFormat="1"/>
    <xf numFmtId="0" fontId="7" fillId="6" borderId="22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12" fillId="0" borderId="0" xfId="2" applyBorder="1" applyAlignment="1">
      <alignment horizontal="center"/>
    </xf>
    <xf numFmtId="0" fontId="14" fillId="0" borderId="29" xfId="4" applyAlignment="1">
      <alignment horizontal="center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 wrapText="1"/>
    </xf>
    <xf numFmtId="0" fontId="11" fillId="0" borderId="19" xfId="0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</cellXfs>
  <cellStyles count="6">
    <cellStyle name="Heading 2" xfId="2" builtinId="17"/>
    <cellStyle name="Heading 3" xfId="4" builtinId="18"/>
    <cellStyle name="Heading 4" xfId="5" builtinId="19"/>
    <cellStyle name="Normal" xfId="0" builtinId="0"/>
    <cellStyle name="Normal 2" xfId="1"/>
    <cellStyle name="Title 2" xfId="3"/>
  </cellStyles>
  <dxfs count="22">
    <dxf>
      <numFmt numFmtId="22" formatCode="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0" formatCode="dd/mmm/yy"/>
    </dxf>
    <dxf>
      <numFmt numFmtId="0" formatCode="General"/>
    </dxf>
    <dxf>
      <numFmt numFmtId="170" formatCode="dd/mmm/yy"/>
    </dxf>
    <dxf>
      <numFmt numFmtId="170" formatCode="dd/mmm/yy"/>
    </dxf>
    <dxf>
      <numFmt numFmtId="17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</font>
      <numFmt numFmtId="170" formatCode="dd/mmm/yy"/>
    </dxf>
    <dxf>
      <numFmt numFmtId="168" formatCode="[$-409]mmmm/yy;@"/>
    </dxf>
    <dxf>
      <numFmt numFmtId="168" formatCode="[$-409]mm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Quantitative Feedback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'Trainer Backend'!$AC$5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Backend'!$AC$6:$AC$10</c:f>
              <c:numCache>
                <c:formatCode>General</c:formatCode>
                <c:ptCount val="5"/>
                <c:pt idx="0">
                  <c:v>9</c:v>
                </c:pt>
                <c:pt idx="1">
                  <c:v>8.75</c:v>
                </c:pt>
                <c:pt idx="2">
                  <c:v>10</c:v>
                </c:pt>
                <c:pt idx="3">
                  <c:v>8.625</c:v>
                </c:pt>
                <c:pt idx="4">
                  <c:v>9</c:v>
                </c:pt>
              </c:numCache>
            </c:numRef>
          </c:val>
        </c:ser>
        <c:ser>
          <c:idx val="2"/>
          <c:order val="2"/>
          <c:tx>
            <c:strRef>
              <c:f>'Trainer Backend'!$AE$5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Backend'!$AE$6:$AE$10</c:f>
              <c:numCache>
                <c:formatCode>General</c:formatCode>
                <c:ptCount val="5"/>
                <c:pt idx="0">
                  <c:v>1</c:v>
                </c:pt>
                <c:pt idx="1">
                  <c:v>0.9375</c:v>
                </c:pt>
                <c:pt idx="2">
                  <c:v>0</c:v>
                </c:pt>
                <c:pt idx="3">
                  <c:v>1.25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09216"/>
        <c:axId val="137611136"/>
      </c:areaChart>
      <c:lineChart>
        <c:grouping val="standard"/>
        <c:varyColors val="0"/>
        <c:ser>
          <c:idx val="0"/>
          <c:order val="0"/>
          <c:tx>
            <c:strRef>
              <c:f>'Trainer Backend'!$AB$5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Backend'!$AB$6:$AB$10</c:f>
              <c:numCache>
                <c:formatCode>General</c:formatCode>
                <c:ptCount val="5"/>
                <c:pt idx="0">
                  <c:v>10</c:v>
                </c:pt>
                <c:pt idx="1">
                  <c:v>9.25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09216"/>
        <c:axId val="137611136"/>
      </c:lineChart>
      <c:catAx>
        <c:axId val="1376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1136"/>
        <c:crosses val="autoZero"/>
        <c:auto val="1"/>
        <c:lblAlgn val="ctr"/>
        <c:lblOffset val="100"/>
        <c:noMultiLvlLbl val="0"/>
      </c:catAx>
      <c:valAx>
        <c:axId val="1376111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Quantitative Feedback</a:t>
            </a:r>
            <a:endParaRPr lang="en-GB" sz="1200" baseline="0">
              <a:solidFill>
                <a:schemeClr val="bg1"/>
              </a:solidFill>
            </a:endParaRPr>
          </a:p>
        </c:rich>
      </c:tx>
      <c:layout/>
      <c:overlay val="0"/>
      <c:spPr>
        <a:solidFill>
          <a:schemeClr val="tx2">
            <a:lumMod val="75000"/>
          </a:schemeClr>
        </a:solidFill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'Trainer Backend'!$AC$5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Backend'!$AC$6:$AC$10</c:f>
              <c:numCache>
                <c:formatCode>General</c:formatCode>
                <c:ptCount val="5"/>
                <c:pt idx="0">
                  <c:v>9</c:v>
                </c:pt>
                <c:pt idx="1">
                  <c:v>8.75</c:v>
                </c:pt>
                <c:pt idx="2">
                  <c:v>10</c:v>
                </c:pt>
                <c:pt idx="3">
                  <c:v>8.625</c:v>
                </c:pt>
                <c:pt idx="4">
                  <c:v>9</c:v>
                </c:pt>
              </c:numCache>
            </c:numRef>
          </c:val>
        </c:ser>
        <c:ser>
          <c:idx val="2"/>
          <c:order val="2"/>
          <c:tx>
            <c:strRef>
              <c:f>'Trainer Backend'!$AE$5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Backend'!$AE$6:$AE$10</c:f>
              <c:numCache>
                <c:formatCode>General</c:formatCode>
                <c:ptCount val="5"/>
                <c:pt idx="0">
                  <c:v>1</c:v>
                </c:pt>
                <c:pt idx="1">
                  <c:v>0.9375</c:v>
                </c:pt>
                <c:pt idx="2">
                  <c:v>0</c:v>
                </c:pt>
                <c:pt idx="3">
                  <c:v>1.25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59200"/>
        <c:axId val="139691136"/>
      </c:areaChart>
      <c:lineChart>
        <c:grouping val="standard"/>
        <c:varyColors val="0"/>
        <c:ser>
          <c:idx val="0"/>
          <c:order val="0"/>
          <c:tx>
            <c:strRef>
              <c:f>'Trainer Backend'!$AB$5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numFmt formatCode="#,##0.0" sourceLinked="0"/>
            <c:spPr>
              <a:noFill/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lang="en-I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'Trainer Backend'!$AA$6:$AA$10</c:f>
              <c:strCache>
                <c:ptCount val="5"/>
                <c:pt idx="0">
                  <c:v>Relevance</c:v>
                </c:pt>
                <c:pt idx="1">
                  <c:v>Style and Delivery</c:v>
                </c:pt>
                <c:pt idx="2">
                  <c:v>Knowledge</c:v>
                </c:pt>
                <c:pt idx="3">
                  <c:v>Material</c:v>
                </c:pt>
                <c:pt idx="4">
                  <c:v>Presentation</c:v>
                </c:pt>
              </c:strCache>
            </c:strRef>
          </c:cat>
          <c:val>
            <c:numRef>
              <c:f>'Trainer Backend'!$AB$6:$AB$10</c:f>
              <c:numCache>
                <c:formatCode>General</c:formatCode>
                <c:ptCount val="5"/>
                <c:pt idx="0">
                  <c:v>10</c:v>
                </c:pt>
                <c:pt idx="1">
                  <c:v>9.25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59200"/>
        <c:axId val="139691136"/>
      </c:lineChart>
      <c:catAx>
        <c:axId val="13945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691136"/>
        <c:crosses val="autoZero"/>
        <c:auto val="1"/>
        <c:lblAlgn val="ctr"/>
        <c:lblOffset val="100"/>
        <c:noMultiLvlLbl val="0"/>
      </c:catAx>
      <c:valAx>
        <c:axId val="1396911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92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893252530508042"/>
          <c:y val="0.87176676042025347"/>
          <c:w val="0.37982457562022903"/>
          <c:h val="6.788840926275724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IN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'MRM Report'!$F$99</c:f>
              <c:strCache>
                <c:ptCount val="1"/>
                <c:pt idx="0">
                  <c:v>New Trainees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lang="en-IN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'MRM Report'!$D$100:$D$111</c:f>
              <c:numCache>
                <c:formatCode>mmmyy</c:formatCode>
                <c:ptCount val="12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</c:numCache>
            </c:numRef>
          </c:cat>
          <c:val>
            <c:numRef>
              <c:f>'MRM Report'!$F$100:$F$111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</c:v>
                </c:pt>
                <c:pt idx="5">
                  <c:v>38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64640"/>
        <c:axId val="167266944"/>
      </c:lineChart>
      <c:dateAx>
        <c:axId val="167264640"/>
        <c:scaling>
          <c:orientation val="minMax"/>
        </c:scaling>
        <c:delete val="0"/>
        <c:axPos val="b"/>
        <c:numFmt formatCode="mmmyy" sourceLinked="1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167266944"/>
        <c:crosses val="autoZero"/>
        <c:auto val="1"/>
        <c:lblOffset val="100"/>
        <c:baseTimeUnit val="months"/>
      </c:dateAx>
      <c:valAx>
        <c:axId val="167266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16726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'MRM Backend'!$H$69</c:f>
              <c:strCache>
                <c:ptCount val="1"/>
                <c:pt idx="0">
                  <c:v>Monthwise spending</c:v>
                </c:pt>
              </c:strCache>
            </c:strRef>
          </c:tx>
          <c:invertIfNegative val="0"/>
          <c:dLbls>
            <c:numFmt formatCode="#,##0;\-#,##0;\-" sourceLinked="0"/>
            <c:txPr>
              <a:bodyPr/>
              <a:lstStyle/>
              <a:p>
                <a:pPr>
                  <a:defRPr lang="en-IN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'MRM Backend'!$J$70:$J$81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'MRM Backend'!$H$70:$H$81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751936"/>
        <c:axId val="197746048"/>
      </c:barChart>
      <c:lineChart>
        <c:grouping val="standard"/>
        <c:varyColors val="0"/>
        <c:ser>
          <c:idx val="0"/>
          <c:order val="0"/>
          <c:tx>
            <c:strRef>
              <c:f>'[1]MRM Backend'!$K$69</c:f>
              <c:strCache>
                <c:ptCount val="1"/>
                <c:pt idx="0">
                  <c:v>Expenditure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'MRM Backend'!$J$70:$J$81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'[1]MRM Backend'!$K$70:$K$81</c:f>
              <c:numCache>
                <c:formatCode>General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'MRM Backend'!$L$69</c:f>
              <c:strCache>
                <c:ptCount val="1"/>
                <c:pt idx="0">
                  <c:v>Budgeted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'MRM Backend'!$J$70:$J$81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'MRM Backend'!$L$70:$L$81</c:f>
              <c:numCache>
                <c:formatCode>General</c:formatCode>
                <c:ptCount val="12"/>
                <c:pt idx="0">
                  <c:v>83333.333333333328</c:v>
                </c:pt>
                <c:pt idx="1">
                  <c:v>166666.66666666666</c:v>
                </c:pt>
                <c:pt idx="2">
                  <c:v>250000</c:v>
                </c:pt>
                <c:pt idx="3">
                  <c:v>333333.33333333331</c:v>
                </c:pt>
                <c:pt idx="4">
                  <c:v>416666.66666666663</c:v>
                </c:pt>
                <c:pt idx="5">
                  <c:v>499999.99999999994</c:v>
                </c:pt>
                <c:pt idx="6">
                  <c:v>583333.33333333326</c:v>
                </c:pt>
                <c:pt idx="7">
                  <c:v>666666.66666666663</c:v>
                </c:pt>
                <c:pt idx="8">
                  <c:v>750000</c:v>
                </c:pt>
                <c:pt idx="9">
                  <c:v>833333.33333333337</c:v>
                </c:pt>
                <c:pt idx="10">
                  <c:v>916666.66666666674</c:v>
                </c:pt>
                <c:pt idx="11">
                  <c:v>1000000.0000000001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42976"/>
        <c:axId val="197744512"/>
      </c:lineChart>
      <c:catAx>
        <c:axId val="1977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44512"/>
        <c:crosses val="autoZero"/>
        <c:auto val="1"/>
        <c:lblAlgn val="ctr"/>
        <c:lblOffset val="100"/>
        <c:noMultiLvlLbl val="0"/>
      </c:catAx>
      <c:valAx>
        <c:axId val="19774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42976"/>
        <c:crosses val="autoZero"/>
        <c:crossBetween val="between"/>
      </c:valAx>
      <c:valAx>
        <c:axId val="197746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lang="en-IN">
                <a:solidFill>
                  <a:schemeClr val="bg1"/>
                </a:solidFill>
              </a:defRPr>
            </a:pPr>
            <a:endParaRPr lang="en-US"/>
          </a:p>
        </c:txPr>
        <c:crossAx val="197751936"/>
        <c:crosses val="max"/>
        <c:crossBetween val="between"/>
      </c:valAx>
      <c:catAx>
        <c:axId val="1977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197746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190501</xdr:colOff>
      <xdr:row>12</xdr:row>
      <xdr:rowOff>171450</xdr:rowOff>
    </xdr:from>
    <xdr:to>
      <xdr:col>13</xdr:col>
      <xdr:colOff>76201</xdr:colOff>
      <xdr:row>14</xdr:row>
      <xdr:rowOff>85726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6987" r="21202" b="23800"/>
        <a:stretch/>
      </xdr:blipFill>
      <xdr:spPr>
        <a:xfrm>
          <a:off x="7029451" y="2771775"/>
          <a:ext cx="495300" cy="295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4</xdr:row>
      <xdr:rowOff>0</xdr:rowOff>
    </xdr:from>
    <xdr:to>
      <xdr:col>42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190499</xdr:rowOff>
    </xdr:from>
    <xdr:to>
      <xdr:col>11</xdr:col>
      <xdr:colOff>0</xdr:colOff>
      <xdr:row>24</xdr:row>
      <xdr:rowOff>108856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30480</xdr:colOff>
      <xdr:row>2</xdr:row>
      <xdr:rowOff>28575</xdr:rowOff>
    </xdr:from>
    <xdr:to>
      <xdr:col>3</xdr:col>
      <xdr:colOff>257175</xdr:colOff>
      <xdr:row>2</xdr:row>
      <xdr:rowOff>393007</xdr:rowOff>
    </xdr:to>
    <xdr:pic>
      <xdr:nvPicPr>
        <xdr:cNvPr id="3" name="Picture 2" descr="pm-ng-logo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" y="438150"/>
          <a:ext cx="855345" cy="3644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326570</xdr:colOff>
      <xdr:row>111</xdr:row>
      <xdr:rowOff>172810</xdr:rowOff>
    </xdr:from>
    <xdr:to>
      <xdr:col>11</xdr:col>
      <xdr:colOff>272142</xdr:colOff>
      <xdr:row>126</xdr:row>
      <xdr:rowOff>58510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39</xdr:row>
      <xdr:rowOff>171450</xdr:rowOff>
    </xdr:from>
    <xdr:to>
      <xdr:col>11</xdr:col>
      <xdr:colOff>76200</xdr:colOff>
      <xdr:row>93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cesses\Under%20Revision\Support\Training\Training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Trainee Master"/>
      <sheetName val="Session Master"/>
      <sheetName val="Feedback Master"/>
      <sheetName val="Trainer Backend"/>
      <sheetName val="Trainer feedback"/>
      <sheetName val="MRM Backend"/>
      <sheetName val="MRM Report"/>
    </sheetNames>
    <sheetDataSet>
      <sheetData sheetId="0"/>
      <sheetData sheetId="1"/>
      <sheetData sheetId="2"/>
      <sheetData sheetId="3"/>
      <sheetData sheetId="4"/>
      <sheetData sheetId="5"/>
      <sheetData sheetId="6">
        <row r="69">
          <cell r="K69" t="str">
            <v>Expenditure</v>
          </cell>
        </row>
        <row r="70">
          <cell r="K70">
            <v>5000</v>
          </cell>
        </row>
        <row r="71">
          <cell r="K71">
            <v>5000</v>
          </cell>
        </row>
        <row r="72">
          <cell r="K72">
            <v>5000</v>
          </cell>
        </row>
        <row r="73">
          <cell r="K73">
            <v>5000</v>
          </cell>
        </row>
        <row r="74">
          <cell r="K74">
            <v>5000</v>
          </cell>
        </row>
        <row r="75">
          <cell r="K75">
            <v>5000</v>
          </cell>
        </row>
        <row r="76">
          <cell r="K76">
            <v>5000</v>
          </cell>
        </row>
        <row r="77">
          <cell r="K77">
            <v>5000</v>
          </cell>
        </row>
        <row r="78">
          <cell r="K78">
            <v>5000</v>
          </cell>
        </row>
        <row r="79">
          <cell r="K79">
            <v>5000</v>
          </cell>
        </row>
        <row r="80">
          <cell r="K80">
            <v>5000</v>
          </cell>
        </row>
        <row r="81">
          <cell r="K81">
            <v>5000</v>
          </cell>
        </row>
      </sheetData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ibhav Garg" refreshedDate="42409.523215740737" createdVersion="5" refreshedVersion="4" minRefreshableVersion="3" recordCount="22">
  <cacheSource type="worksheet">
    <worksheetSource name="TblSession"/>
  </cacheSource>
  <cacheFields count="9">
    <cacheField name="ID" numFmtId="0">
      <sharedItems containsSemiMixedTypes="0" containsString="0" containsNumber="1" containsInteger="1" minValue="1" maxValue="22"/>
    </cacheField>
    <cacheField name="topic" numFmtId="0">
      <sharedItems/>
    </cacheField>
    <cacheField name="Date of Training" numFmtId="15">
      <sharedItems containsSemiMixedTypes="0" containsNonDate="0" containsDate="1" containsString="0" minDate="2015-01-30T00:00:00" maxDate="2915-09-01T00:00:00" count="23">
        <d v="2015-01-30T00:00:00"/>
        <d v="2015-01-31T00:00:00"/>
        <d v="2015-02-10T00:00:00"/>
        <d v="2015-02-17T00:00:00"/>
        <d v="2015-02-11T00:00:00"/>
        <d v="2015-02-12T00:00:00"/>
        <d v="2015-08-17T00:00:00"/>
        <d v="2015-08-21T00:00:00"/>
        <d v="2015-08-22T00:00:00"/>
        <d v="2015-08-31T00:00:00"/>
        <d v="2015-09-05T00:00:00"/>
        <d v="2015-09-09T00:00:00"/>
        <d v="2015-09-11T00:00:00"/>
        <d v="2015-09-19T00:00:00"/>
        <d v="2015-09-25T00:00:00"/>
        <d v="2015-11-27T00:00:00"/>
        <d v="2015-12-19T00:00:00"/>
        <d v="2015-12-28T00:00:00"/>
        <d v="2016-01-02T00:00:00"/>
        <d v="2016-01-28T00:00:00"/>
        <d v="2016-01-30T00:00:00"/>
        <d v="2915-08-31T00:00:00" u="1"/>
        <d v="2015-09-17T00:00:00" u="1"/>
      </sharedItems>
    </cacheField>
    <cacheField name="Venue" numFmtId="0">
      <sharedItems/>
    </cacheField>
    <cacheField name="Name of Trainer" numFmtId="0">
      <sharedItems/>
    </cacheField>
    <cacheField name="Duration in Hrs" numFmtId="0">
      <sharedItems containsSemiMixedTypes="0" containsString="0" containsNumber="1" minValue="2" maxValue="8"/>
    </cacheField>
    <cacheField name="Internal/external" numFmtId="0">
      <sharedItems/>
    </cacheField>
    <cacheField name="Requester" numFmtId="0">
      <sharedItems/>
    </cacheField>
    <cacheField name="Expenditure" numFmtId="0">
      <sharedItems containsSemiMixedTypes="0" containsString="0" containsNumber="1" containsInteger="1" minValue="0" maxValue="300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ibhav Garg" refreshedDate="42409.523215972222" createdVersion="5" refreshedVersion="4" minRefreshableVersion="3" recordCount="234">
  <cacheSource type="worksheet">
    <worksheetSource name="TblData"/>
  </cacheSource>
  <cacheFields count="27">
    <cacheField name="ID" numFmtId="0">
      <sharedItems containsSemiMixedTypes="0" containsString="0" containsNumber="1" containsInteger="1" minValue="1" maxValue="235"/>
    </cacheField>
    <cacheField name="Session ID" numFmtId="0">
      <sharedItems containsSemiMixedTypes="0" containsString="0" containsNumber="1" containsInteger="1" minValue="1" maxValue="22"/>
    </cacheField>
    <cacheField name="Trainee Salary Code" numFmtId="0">
      <sharedItems containsMixedTypes="1" containsNumber="1" containsInteger="1" minValue="2778" maxValue="80707"/>
    </cacheField>
    <cacheField name="Relevance" numFmtId="0">
      <sharedItems containsSemiMixedTypes="0" containsString="0" containsNumber="1" containsInteger="1" minValue="4" maxValue="10"/>
    </cacheField>
    <cacheField name="Style and Delivery" numFmtId="0">
      <sharedItems containsSemiMixedTypes="0" containsString="0" containsNumber="1" minValue="4.25" maxValue="10"/>
    </cacheField>
    <cacheField name="Knowledge" numFmtId="0">
      <sharedItems containsSemiMixedTypes="0" containsString="0" containsNumber="1" containsInteger="1" minValue="5" maxValue="10"/>
    </cacheField>
    <cacheField name="Material" numFmtId="0">
      <sharedItems containsBlank="1" containsMixedTypes="1" containsNumber="1" minValue="4.5" maxValue="10"/>
    </cacheField>
    <cacheField name="Presentation" numFmtId="0">
      <sharedItems containsSemiMixedTypes="0" containsString="0" containsNumber="1" containsInteger="1" minValue="2" maxValue="10"/>
    </cacheField>
    <cacheField name="Strong points" numFmtId="0">
      <sharedItems/>
    </cacheField>
    <cacheField name="Weaknesses" numFmtId="0">
      <sharedItems/>
    </cacheField>
    <cacheField name="Retention score" numFmtId="0">
      <sharedItems containsString="0" containsBlank="1" containsNumber="1" minValue="0" maxValue="92"/>
    </cacheField>
    <cacheField name="Supervisor Rating" numFmtId="0">
      <sharedItems containsNonDate="0" containsString="0" containsBlank="1"/>
    </cacheField>
    <cacheField name="Topic" numFmtId="0">
      <sharedItems containsBlank="1" count="31">
        <s v="Communication Skills"/>
        <s v="Advanced Excel"/>
        <s v="Excel Follow-up"/>
        <s v="MS Project"/>
        <s v="7 QC Tools"/>
        <s v="ISO 9000 &amp; 14000"/>
        <s v="Team Dynamics"/>
        <s v="5S"/>
        <s v="MS Excel"/>
        <s v="MS Excel Follow-up"/>
        <s v="Time Management"/>
        <s v="Comm and Interpersonal Skilla"/>
        <s v="Emergency Care and Response"/>
        <s v="Making Sense from Numbers"/>
        <s v="Creative Thinking"/>
        <s v="QMS Training"/>
        <s v="Lean Principles"/>
        <s v="Comm and Negotiation Skills"/>
        <m u="1"/>
        <s v="asdhfjk" u="1"/>
        <s v="Source Control" u="1"/>
        <s v="sdkvhfidl" u="1"/>
        <s v="All Hands Meet-June 10" u="1"/>
        <s v="CMMI Review 1" u="1"/>
        <e v="#N/A" u="1"/>
        <s v="CMMI Overview- Module 2" u="1"/>
        <s v="asdfghjkl" u="1"/>
        <s v="CMMI Overview- Module 1" u="1"/>
        <s v="pvttbl" u="1"/>
        <s v="asdf" u="1"/>
        <s v="management" u="1"/>
      </sharedItems>
    </cacheField>
    <cacheField name="Date of Training" numFmtId="15">
      <sharedItems containsSemiMixedTypes="0" containsNonDate="0" containsDate="1" containsString="0" minDate="2015-01-30T00:00:00" maxDate="2915-09-01T00:00:00" count="24">
        <d v="2015-01-30T00:00:00"/>
        <d v="2015-01-31T00:00:00"/>
        <d v="2015-02-10T00:00:00"/>
        <d v="2015-02-17T00:00:00"/>
        <d v="2015-02-11T00:00:00"/>
        <d v="2015-02-12T00:00:00"/>
        <d v="2015-08-17T00:00:00"/>
        <d v="2015-08-21T00:00:00"/>
        <d v="2015-08-22T00:00:00"/>
        <d v="2015-08-31T00:00:00"/>
        <d v="2015-09-05T00:00:00"/>
        <d v="2015-09-09T00:00:00"/>
        <d v="2015-09-11T00:00:00"/>
        <d v="2015-09-19T00:00:00"/>
        <d v="2015-09-25T00:00:00"/>
        <d v="2015-11-27T00:00:00"/>
        <d v="2015-12-19T00:00:00"/>
        <d v="2015-12-28T00:00:00"/>
        <d v="2016-01-02T00:00:00"/>
        <d v="2016-01-28T00:00:00"/>
        <d v="2016-01-30T00:00:00"/>
        <d v="2915-08-31T00:00:00" u="1"/>
        <d v="2015-02-01T00:00:00" u="1"/>
        <d v="2015-09-17T00:00:00" u="1"/>
      </sharedItems>
    </cacheField>
    <cacheField name="Venue" numFmtId="15">
      <sharedItems/>
    </cacheField>
    <cacheField name="Name of Trainer" numFmtId="15">
      <sharedItems containsBlank="1" count="23">
        <s v="Aditi Dadhich"/>
        <s v="Vaibhav Garg"/>
        <s v="Bivash Mukherjee"/>
        <s v="Pratyush Akhaury"/>
        <s v="Darab Singh"/>
        <s v="Deepak Mishra"/>
        <s v="Dr. Pankaj Sharma"/>
        <s v="Jalaj Mathur"/>
        <s v="Alok Garg"/>
        <s v="Rajeev Choudhary"/>
        <m u="1"/>
        <s v="xyz" u="1"/>
        <s v="Bivash" u="1"/>
        <s v="vaibhav" u="1"/>
        <s v="Ranvir Singh Rathore" u="1"/>
        <s v="Bahadur Singh Rathore" u="1"/>
        <s v="Rahul" u="1"/>
        <e v="#N/A" u="1"/>
        <s v="Mr. Alok Garg" u="1"/>
        <s v="Chandan" u="1"/>
        <s v="Manish Dhondhe" u="1"/>
        <s v="Mr. Jalaj Mathur" u="1"/>
        <s v="Garima" u="1"/>
      </sharedItems>
    </cacheField>
    <cacheField name="Duration in Hrs" numFmtId="0">
      <sharedItems containsSemiMixedTypes="0" containsString="0" containsNumber="1" minValue="2" maxValue="8"/>
    </cacheField>
    <cacheField name="Internal/external" numFmtId="15">
      <sharedItems/>
    </cacheField>
    <cacheField name="Requester" numFmtId="0">
      <sharedItems/>
    </cacheField>
    <cacheField name="Name" numFmtId="0">
      <sharedItems/>
    </cacheField>
    <cacheField name="Grade" numFmtId="0">
      <sharedItems containsMixedTypes="1" containsNumber="1" containsInteger="1" minValue="0" maxValue="0"/>
    </cacheField>
    <cacheField name="designation" numFmtId="0">
      <sharedItems containsMixedTypes="1" containsNumber="1" containsInteger="1" minValue="0" maxValue="0"/>
    </cacheField>
    <cacheField name="Department" numFmtId="0">
      <sharedItems containsMixedTypes="1" containsNumber="1" containsInteger="1" minValue="0" maxValue="0"/>
    </cacheField>
    <cacheField name="Avg feedback" numFmtId="0">
      <sharedItems containsSemiMixedTypes="0" containsString="0" containsNumber="1" minValue="4.8" maxValue="1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5" maxValue="2016"/>
    </cacheField>
    <cacheField name="Month-year" numFmtId="17">
      <sharedItems containsSemiMixedTypes="0" containsNonDate="0" containsDate="1" containsString="0" minDate="2015-01-01T00:00:00" maxDate="2016-01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n v="1"/>
    <s v="Communication Skills"/>
    <x v="0"/>
    <s v="Reception Conference"/>
    <s v="Aditi Dadhich"/>
    <n v="3.5"/>
    <s v="External"/>
    <s v="Multiple"/>
    <n v="5000"/>
  </r>
  <r>
    <n v="2"/>
    <s v="Advanced Excel"/>
    <x v="1"/>
    <s v="Reception Conference"/>
    <s v="Vaibhav Garg"/>
    <n v="3.5"/>
    <s v="Internal"/>
    <s v="Multiple"/>
    <n v="0"/>
  </r>
  <r>
    <n v="3"/>
    <s v="Communication Skills"/>
    <x v="2"/>
    <s v="Reception Conference"/>
    <s v="Bivash Mukherjee"/>
    <n v="3"/>
    <s v="Internal"/>
    <s v="Multiple"/>
    <n v="0"/>
  </r>
  <r>
    <n v="4"/>
    <s v="Excel Follow-up"/>
    <x v="3"/>
    <s v="Reception Conference"/>
    <s v="Vaibhav Garg"/>
    <n v="3.5"/>
    <s v="Internal"/>
    <s v="Multiple"/>
    <n v="0"/>
  </r>
  <r>
    <n v="5"/>
    <s v="MS Project"/>
    <x v="4"/>
    <s v="Reception Conference"/>
    <s v="Pratyush Akhaury"/>
    <n v="8"/>
    <s v="External"/>
    <s v="Multiple"/>
    <n v="16500"/>
  </r>
  <r>
    <n v="6"/>
    <s v="MS Project"/>
    <x v="5"/>
    <s v="Reception Conference"/>
    <s v="Pratyush Akhaury"/>
    <n v="8"/>
    <s v="External"/>
    <s v="Multiple"/>
    <n v="16500"/>
  </r>
  <r>
    <n v="7"/>
    <s v="7 QC Tools"/>
    <x v="6"/>
    <s v="RCP"/>
    <s v="Vaibhav Garg"/>
    <n v="2.5"/>
    <s v="Internal"/>
    <s v="Multiple"/>
    <n v="0"/>
  </r>
  <r>
    <n v="8"/>
    <s v="ISO 9000 &amp; 14000"/>
    <x v="7"/>
    <s v="RCP"/>
    <s v="Darab Singh"/>
    <n v="2"/>
    <s v="Internal"/>
    <s v="Multiple"/>
    <n v="0"/>
  </r>
  <r>
    <n v="9"/>
    <s v="Team Dynamics"/>
    <x v="8"/>
    <s v="HIP Conference"/>
    <s v="Bivash Mukherjee"/>
    <n v="2.5"/>
    <s v="Internal"/>
    <s v="Multiple"/>
    <n v="0"/>
  </r>
  <r>
    <n v="10"/>
    <s v="5S"/>
    <x v="9"/>
    <s v="RCP "/>
    <s v="Bivash Mukherjee"/>
    <n v="2.5"/>
    <s v="Internal"/>
    <s v="Multiple"/>
    <n v="0"/>
  </r>
  <r>
    <n v="11"/>
    <s v="MS Excel"/>
    <x v="9"/>
    <s v="HIP Conference"/>
    <s v="Vaibhav Garg"/>
    <n v="3"/>
    <s v="Internal"/>
    <s v="Multiple"/>
    <n v="0"/>
  </r>
  <r>
    <n v="12"/>
    <s v="MS Excel Follow-up"/>
    <x v="10"/>
    <s v="HIP Conference"/>
    <s v="Vaibhav Garg"/>
    <n v="3"/>
    <s v="Internal"/>
    <s v="Multiple"/>
    <n v="0"/>
  </r>
  <r>
    <n v="13"/>
    <s v="Time Management"/>
    <x v="11"/>
    <s v="HIP Conference"/>
    <s v="Bivash Mukherjee"/>
    <n v="2"/>
    <s v="Internal"/>
    <s v="Multiple"/>
    <n v="0"/>
  </r>
  <r>
    <n v="14"/>
    <s v="Comm and Interpersonal Skilla"/>
    <x v="12"/>
    <s v="Reception Conference"/>
    <s v="Deepak Mishra"/>
    <n v="2"/>
    <s v="Internal"/>
    <s v="Multiple"/>
    <n v="0"/>
  </r>
  <r>
    <n v="15"/>
    <s v="Emergency Care and Response"/>
    <x v="13"/>
    <s v="RCP"/>
    <s v="Dr. Pankaj Sharma"/>
    <n v="8"/>
    <s v="External"/>
    <s v="Multiple"/>
    <n v="30052"/>
  </r>
  <r>
    <n v="16"/>
    <s v="Making Sense from Numbers"/>
    <x v="14"/>
    <s v="Reception Conference"/>
    <s v="Vaibhav Garg"/>
    <n v="2.5"/>
    <s v="Internal"/>
    <s v="Multiple"/>
    <n v="0"/>
  </r>
  <r>
    <n v="17"/>
    <s v="Creative Thinking"/>
    <x v="15"/>
    <s v="HIP Conference"/>
    <s v="Bivash Mukherjee"/>
    <n v="2"/>
    <s v="Internal"/>
    <s v="Multiple"/>
    <n v="0"/>
  </r>
  <r>
    <n v="18"/>
    <s v="QMS Training"/>
    <x v="16"/>
    <s v="R&amp;D- GIL Conference Room"/>
    <s v="Jalaj Mathur"/>
    <n v="2"/>
    <s v="Internal"/>
    <s v="Multiple"/>
    <n v="0"/>
  </r>
  <r>
    <n v="19"/>
    <s v="Lean Principles"/>
    <x v="17"/>
    <s v="Kaizen Conference room, GPIL"/>
    <s v="Alok Garg"/>
    <n v="2.5"/>
    <s v="Internal"/>
    <s v="Multiple"/>
    <n v="0"/>
  </r>
  <r>
    <n v="20"/>
    <s v="7 QC Tools"/>
    <x v="18"/>
    <s v="R&amp;D- GIL Conference Room"/>
    <s v="Vaibhav Garg"/>
    <n v="2"/>
    <s v="Internal"/>
    <s v="Multiple"/>
    <n v="0"/>
  </r>
  <r>
    <n v="21"/>
    <s v="5S"/>
    <x v="19"/>
    <s v="R&amp;D- GIL Conference Room"/>
    <s v="Bivash Mukherjee"/>
    <n v="2"/>
    <s v="Internal"/>
    <s v="Multiple"/>
    <n v="0"/>
  </r>
  <r>
    <n v="22"/>
    <s v="Comm and Negotiation Skills"/>
    <x v="20"/>
    <s v="R&amp;D- GIL Conference Room"/>
    <s v="Rajeev Choudhary"/>
    <n v="2"/>
    <s v="External"/>
    <s v="Multiple"/>
    <n v="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4">
  <r>
    <n v="1"/>
    <n v="1"/>
    <n v="11019"/>
    <n v="8"/>
    <n v="9"/>
    <n v="6"/>
    <n v="6"/>
    <n v="7"/>
    <s v="Presentation and calming visage"/>
    <s v="Too little content"/>
    <m/>
    <m/>
    <x v="0"/>
    <x v="0"/>
    <s v="Reception Conference"/>
    <x v="0"/>
    <n v="3.5"/>
    <s v="External"/>
    <s v="Multiple"/>
    <s v="Vaibhav  Garg"/>
    <s v="M-3"/>
    <s v="Manager"/>
    <s v="Research &amp; Development"/>
    <n v="7.2"/>
    <n v="1"/>
    <n v="2015"/>
    <d v="2015-01-01T00:00:00"/>
  </r>
  <r>
    <n v="2"/>
    <n v="1"/>
    <n v="10659"/>
    <n v="8"/>
    <n v="8"/>
    <n v="8"/>
    <n v="7.5"/>
    <n v="7"/>
    <s v="Communication"/>
    <s v="More time required"/>
    <m/>
    <m/>
    <x v="0"/>
    <x v="0"/>
    <s v="Reception Conference"/>
    <x v="0"/>
    <n v="3.5"/>
    <s v="External"/>
    <s v="Multiple"/>
    <s v="Manish  Sharda"/>
    <s v="M-4"/>
    <s v="Sr. Manager"/>
    <s v="Export Marketing"/>
    <n v="7.7"/>
    <n v="1"/>
    <n v="2015"/>
    <d v="2015-01-01T00:00:00"/>
  </r>
  <r>
    <n v="3"/>
    <n v="1"/>
    <n v="13301"/>
    <n v="6"/>
    <n v="8"/>
    <n v="9"/>
    <n v="6.5"/>
    <n v="8"/>
    <s v="Presentation style"/>
    <s v="*"/>
    <m/>
    <m/>
    <x v="0"/>
    <x v="0"/>
    <s v="Reception Conference"/>
    <x v="0"/>
    <n v="3.5"/>
    <s v="External"/>
    <s v="Multiple"/>
    <s v="Sharad  Agarwal"/>
    <s v="M-3"/>
    <s v="Manager"/>
    <s v="Finance &amp; Accounts"/>
    <n v="7.5"/>
    <n v="1"/>
    <n v="2015"/>
    <d v="2015-01-01T00:00:00"/>
  </r>
  <r>
    <n v="4"/>
    <n v="1"/>
    <n v="12122"/>
    <n v="7"/>
    <n v="10"/>
    <n v="9"/>
    <n v="8.5"/>
    <n v="9"/>
    <s v="Communication"/>
    <s v="Elaboration desired"/>
    <m/>
    <m/>
    <x v="0"/>
    <x v="0"/>
    <s v="Reception Conference"/>
    <x v="0"/>
    <n v="3.5"/>
    <s v="External"/>
    <s v="Multiple"/>
    <s v="Ravi  Soni"/>
    <s v="M-1"/>
    <s v="Asstt. Manager"/>
    <s v="Research &amp; Development"/>
    <n v="8.6999999999999993"/>
    <n v="1"/>
    <n v="2015"/>
    <d v="2015-01-01T00:00:00"/>
  </r>
  <r>
    <n v="5"/>
    <n v="1"/>
    <n v="13750"/>
    <n v="8"/>
    <n v="9"/>
    <n v="10"/>
    <n v="8.5"/>
    <n v="10"/>
    <s v="Communication according to situation"/>
    <s v="*"/>
    <m/>
    <m/>
    <x v="0"/>
    <x v="0"/>
    <s v="Reception Conference"/>
    <x v="0"/>
    <n v="3.5"/>
    <s v="External"/>
    <s v="Multiple"/>
    <s v="Devraj  Tyagi"/>
    <s v="M-2"/>
    <s v="Dy. Manager"/>
    <s v="Moulding"/>
    <n v="9.1"/>
    <n v="1"/>
    <n v="2015"/>
    <d v="2015-01-01T00:00:00"/>
  </r>
  <r>
    <n v="6"/>
    <n v="1"/>
    <n v="10043"/>
    <n v="9"/>
    <n v="8"/>
    <n v="9"/>
    <n v="7.5"/>
    <n v="7"/>
    <s v="Communication"/>
    <s v="Time duration short"/>
    <m/>
    <m/>
    <x v="0"/>
    <x v="0"/>
    <s v="Reception Conference"/>
    <x v="0"/>
    <n v="3.5"/>
    <s v="External"/>
    <s v="Multiple"/>
    <s v="Raj Kumar Singh"/>
    <s v="M-1"/>
    <s v="Asstt. Manager"/>
    <s v="Quality Assurance"/>
    <n v="8.1"/>
    <n v="1"/>
    <n v="2015"/>
    <d v="2015-01-01T00:00:00"/>
  </r>
  <r>
    <n v="7"/>
    <n v="1"/>
    <n v="12672"/>
    <n v="8"/>
    <n v="9"/>
    <n v="10"/>
    <n v="8.5"/>
    <n v="9"/>
    <s v="Presentation "/>
    <s v="More no of AV"/>
    <m/>
    <m/>
    <x v="0"/>
    <x v="0"/>
    <s v="Reception Conference"/>
    <x v="0"/>
    <n v="3.5"/>
    <s v="External"/>
    <s v="Multiple"/>
    <s v="Sonu  Singh"/>
    <s v="M-2"/>
    <s v="Dy. Manager"/>
    <s v="Marketing"/>
    <n v="8.9"/>
    <n v="1"/>
    <n v="2015"/>
    <d v="2015-01-01T00:00:00"/>
  </r>
  <r>
    <n v="8"/>
    <n v="1"/>
    <n v="14296"/>
    <n v="7"/>
    <n v="8"/>
    <n v="7"/>
    <n v="6"/>
    <n v="7"/>
    <s v="Communication"/>
    <s v="Less time"/>
    <m/>
    <m/>
    <x v="0"/>
    <x v="0"/>
    <s v="Reception Conference"/>
    <x v="0"/>
    <n v="3.5"/>
    <s v="External"/>
    <s v="Multiple"/>
    <s v="Vivek Singh Tanwar"/>
    <s v="M-1"/>
    <s v="Asstt. Manager"/>
    <s v="Marketing"/>
    <n v="7"/>
    <n v="1"/>
    <n v="2015"/>
    <d v="2015-01-01T00:00:00"/>
  </r>
  <r>
    <n v="9"/>
    <n v="1"/>
    <n v="12468"/>
    <n v="8"/>
    <n v="8"/>
    <n v="8"/>
    <n v="7.5"/>
    <n v="8"/>
    <s v="Communication"/>
    <s v="More sessions"/>
    <m/>
    <m/>
    <x v="0"/>
    <x v="0"/>
    <s v="Reception Conference"/>
    <x v="0"/>
    <n v="3.5"/>
    <s v="External"/>
    <s v="Multiple"/>
    <s v="Rakesh  Janu"/>
    <s v="M-3"/>
    <s v="Manager"/>
    <s v="Servicing"/>
    <n v="7.9"/>
    <n v="1"/>
    <n v="2015"/>
    <d v="2015-01-01T00:00:00"/>
  </r>
  <r>
    <n v="10"/>
    <n v="1"/>
    <n v="11587"/>
    <n v="8"/>
    <n v="8"/>
    <n v="8"/>
    <n v="8"/>
    <n v="8"/>
    <s v="Communication Skills"/>
    <s v="*"/>
    <m/>
    <m/>
    <x v="0"/>
    <x v="0"/>
    <s v="Reception Conference"/>
    <x v="0"/>
    <n v="3.5"/>
    <s v="External"/>
    <s v="Multiple"/>
    <s v="Pankaj  Agarwal"/>
    <s v="M-2"/>
    <s v="Dy. Manager"/>
    <s v="Information Technology"/>
    <n v="8"/>
    <n v="1"/>
    <n v="2015"/>
    <d v="2015-01-01T00:00:00"/>
  </r>
  <r>
    <n v="11"/>
    <n v="2"/>
    <n v="13224"/>
    <n v="7"/>
    <n v="8.5"/>
    <n v="8"/>
    <n v="8"/>
    <n v="8"/>
    <s v="Command on Excel"/>
    <s v="*"/>
    <m/>
    <m/>
    <x v="1"/>
    <x v="1"/>
    <s v="Reception Conference"/>
    <x v="1"/>
    <n v="3.5"/>
    <s v="Internal"/>
    <s v="Multiple"/>
    <s v="Devendra  Katiyar"/>
    <s v="M-4"/>
    <s v="Sr. Manager"/>
    <s v="Finance &amp; Accounts"/>
    <n v="7.9"/>
    <n v="1"/>
    <n v="2015"/>
    <d v="2015-01-01T00:00:00"/>
  </r>
  <r>
    <n v="12"/>
    <n v="2"/>
    <n v="13254"/>
    <n v="10"/>
    <n v="10"/>
    <n v="10"/>
    <n v="10"/>
    <n v="10"/>
    <s v="Subject knowledge and Communication"/>
    <s v="Short Duration"/>
    <m/>
    <m/>
    <x v="1"/>
    <x v="1"/>
    <s v="Reception Conference"/>
    <x v="1"/>
    <n v="3.5"/>
    <s v="Internal"/>
    <s v="Multiple"/>
    <s v="Mohit  Sachetee"/>
    <s v="M-4"/>
    <s v="Sr. Manager"/>
    <s v="Information Technology"/>
    <n v="10"/>
    <n v="1"/>
    <n v="2015"/>
    <d v="2015-01-01T00:00:00"/>
  </r>
  <r>
    <n v="13"/>
    <n v="2"/>
    <n v="13301"/>
    <n v="10"/>
    <n v="10"/>
    <n v="10"/>
    <n v="10"/>
    <n v="10"/>
    <s v="Command on subject"/>
    <s v="*"/>
    <m/>
    <m/>
    <x v="1"/>
    <x v="1"/>
    <s v="Reception Conference"/>
    <x v="1"/>
    <n v="3.5"/>
    <s v="Internal"/>
    <s v="Multiple"/>
    <s v="Sharad  Agarwal"/>
    <s v="M-3"/>
    <s v="Manager"/>
    <s v="Finance &amp; Accounts"/>
    <n v="10"/>
    <n v="1"/>
    <n v="2015"/>
    <d v="2015-01-01T00:00:00"/>
  </r>
  <r>
    <n v="14"/>
    <n v="2"/>
    <n v="12392"/>
    <n v="5"/>
    <n v="8.3000000000000007"/>
    <n v="8"/>
    <n v="7"/>
    <n v="8"/>
    <s v="Subject Knowledge"/>
    <s v="*"/>
    <m/>
    <m/>
    <x v="1"/>
    <x v="1"/>
    <s v="Reception Conference"/>
    <x v="1"/>
    <n v="3.5"/>
    <s v="Internal"/>
    <s v="Multiple"/>
    <s v="Nitesh  Jain"/>
    <s v="M-3"/>
    <s v="Manager"/>
    <s v="Finance &amp; Accounts"/>
    <n v="7.26"/>
    <n v="1"/>
    <n v="2015"/>
    <d v="2015-01-01T00:00:00"/>
  </r>
  <r>
    <n v="15"/>
    <n v="2"/>
    <n v="10634"/>
    <n v="10"/>
    <n v="10"/>
    <n v="10"/>
    <n v="10"/>
    <n v="10"/>
    <s v="Excellent knowledge and presentation skills"/>
    <s v="More exercises"/>
    <m/>
    <m/>
    <x v="1"/>
    <x v="1"/>
    <s v="Reception Conference"/>
    <x v="1"/>
    <n v="3.5"/>
    <s v="Internal"/>
    <s v="Multiple"/>
    <s v="Abhay Kumar Jha"/>
    <s v="M-2"/>
    <s v="Dy. Manager"/>
    <s v="Tool Room"/>
    <n v="10"/>
    <n v="1"/>
    <n v="2015"/>
    <d v="2015-01-01T00:00:00"/>
  </r>
  <r>
    <n v="16"/>
    <n v="2"/>
    <n v="12964"/>
    <n v="8"/>
    <n v="8.3000000000000007"/>
    <n v="9"/>
    <n v="8.5"/>
    <n v="9"/>
    <s v="Command on subject"/>
    <s v="*"/>
    <m/>
    <m/>
    <x v="1"/>
    <x v="1"/>
    <s v="Reception Conference"/>
    <x v="1"/>
    <n v="3.5"/>
    <s v="Internal"/>
    <s v="Multiple"/>
    <s v="Dinesh Kumar Gupta"/>
    <s v="M-4"/>
    <s v="Sr. Manager"/>
    <s v="Finance &amp; Accounts"/>
    <n v="8.5599999999999987"/>
    <n v="1"/>
    <n v="2015"/>
    <d v="2015-01-01T00:00:00"/>
  </r>
  <r>
    <n v="17"/>
    <n v="2"/>
    <n v="10648"/>
    <n v="8"/>
    <n v="8.5"/>
    <n v="10"/>
    <n v="8.5"/>
    <n v="7"/>
    <s v="Excellent Presentation"/>
    <s v="*"/>
    <m/>
    <m/>
    <x v="1"/>
    <x v="1"/>
    <s v="Reception Conference"/>
    <x v="1"/>
    <n v="3.5"/>
    <s v="Internal"/>
    <s v="Multiple"/>
    <s v="Chandan Singh Shekhawat"/>
    <s v="M-2"/>
    <s v="Dy. Manager"/>
    <s v="Research &amp; Development"/>
    <n v="8.4"/>
    <n v="1"/>
    <n v="2015"/>
    <d v="2015-01-01T00:00:00"/>
  </r>
  <r>
    <n v="18"/>
    <n v="2"/>
    <n v="13750"/>
    <n v="10"/>
    <n v="9.5"/>
    <n v="9"/>
    <n v="8.5"/>
    <n v="9"/>
    <s v="Query Handling"/>
    <s v="More exercises"/>
    <m/>
    <m/>
    <x v="1"/>
    <x v="1"/>
    <s v="Reception Conference"/>
    <x v="1"/>
    <n v="3.5"/>
    <s v="Internal"/>
    <s v="Multiple"/>
    <s v="Devraj  Tyagi"/>
    <s v="M-2"/>
    <s v="Dy. Manager"/>
    <s v="Moulding"/>
    <n v="9.1999999999999993"/>
    <n v="1"/>
    <n v="2015"/>
    <d v="2015-01-01T00:00:00"/>
  </r>
  <r>
    <n v="19"/>
    <n v="2"/>
    <n v="10639"/>
    <n v="5"/>
    <n v="9.5"/>
    <n v="9"/>
    <n v="10"/>
    <n v="10"/>
    <s v="*"/>
    <s v="*"/>
    <m/>
    <m/>
    <x v="1"/>
    <x v="1"/>
    <s v="Reception Conference"/>
    <x v="1"/>
    <n v="3.5"/>
    <s v="Internal"/>
    <s v="Multiple"/>
    <s v="Pratap Singh Chauhan"/>
    <s v="M-1"/>
    <s v="Asstt. Manager"/>
    <s v="Tool Room"/>
    <n v="8.6999999999999993"/>
    <n v="1"/>
    <n v="2015"/>
    <d v="2015-01-01T00:00:00"/>
  </r>
  <r>
    <n v="20"/>
    <n v="2"/>
    <n v="13838"/>
    <n v="7"/>
    <n v="9.8000000000000007"/>
    <n v="10"/>
    <n v="10"/>
    <n v="10"/>
    <s v="Subject Knowledge"/>
    <s v="*"/>
    <m/>
    <m/>
    <x v="1"/>
    <x v="1"/>
    <s v="Reception Conference"/>
    <x v="1"/>
    <n v="3.5"/>
    <s v="Internal"/>
    <s v="Multiple"/>
    <s v="Vinod Kumar Sharma"/>
    <s v="M-1"/>
    <s v="Asstt. Manager"/>
    <s v="Hr &amp; Pa"/>
    <n v="9.36"/>
    <n v="1"/>
    <n v="2015"/>
    <d v="2015-01-01T00:00:00"/>
  </r>
  <r>
    <n v="21"/>
    <n v="2"/>
    <n v="12915"/>
    <n v="9"/>
    <n v="9.8000000000000007"/>
    <n v="10"/>
    <n v="10"/>
    <n v="10"/>
    <s v="Instant manifestation of relevant examples"/>
    <s v="*"/>
    <m/>
    <m/>
    <x v="1"/>
    <x v="1"/>
    <s v="Reception Conference"/>
    <x v="1"/>
    <n v="3.5"/>
    <s v="Internal"/>
    <s v="Multiple"/>
    <s v="R. John Mathew"/>
    <s v="M-1"/>
    <s v="Asstt. Manager"/>
    <s v="Research &amp; Development"/>
    <n v="9.76"/>
    <n v="1"/>
    <n v="2015"/>
    <d v="2015-01-01T00:00:00"/>
  </r>
  <r>
    <n v="22"/>
    <n v="2"/>
    <n v="12796"/>
    <n v="9"/>
    <n v="9.5"/>
    <n v="10"/>
    <n v="9.5"/>
    <n v="10"/>
    <s v="Subject Knowledge"/>
    <s v="*"/>
    <m/>
    <m/>
    <x v="1"/>
    <x v="1"/>
    <s v="Reception Conference"/>
    <x v="1"/>
    <n v="3.5"/>
    <s v="Internal"/>
    <s v="Multiple"/>
    <s v="Bijendra  Bhagasra"/>
    <s v="M-1"/>
    <s v="Asstt. Manager"/>
    <s v="Research &amp; Development"/>
    <n v="9.6"/>
    <n v="1"/>
    <n v="2015"/>
    <d v="2015-01-01T00:00:00"/>
  </r>
  <r>
    <n v="23"/>
    <n v="3"/>
    <n v="14311"/>
    <n v="8"/>
    <n v="8.5"/>
    <n v="9"/>
    <n v="8"/>
    <n v="9"/>
    <s v="Points were clarified with examples and video"/>
    <s v="Need video and content related to technical working"/>
    <m/>
    <m/>
    <x v="0"/>
    <x v="2"/>
    <s v="Reception Conference"/>
    <x v="2"/>
    <n v="3"/>
    <s v="Internal"/>
    <s v="Multiple"/>
    <s v="Pritam  Singh"/>
    <s v="E-2"/>
    <s v="Engineer"/>
    <s v="Research &amp; Development"/>
    <n v="8.5"/>
    <n v="2"/>
    <n v="2015"/>
    <d v="2015-02-01T00:00:00"/>
  </r>
  <r>
    <n v="24"/>
    <n v="3"/>
    <n v="12229"/>
    <n v="9"/>
    <n v="9.25"/>
    <n v="9"/>
    <n v="7"/>
    <n v="7"/>
    <s v="Given Topic"/>
    <s v="Construction"/>
    <m/>
    <m/>
    <x v="0"/>
    <x v="2"/>
    <s v="Reception Conference"/>
    <x v="2"/>
    <n v="3"/>
    <s v="Internal"/>
    <s v="Multiple"/>
    <s v="Vinod Singh Shekhawat"/>
    <s v="E-3"/>
    <s v="Sr. Engineer"/>
    <s v="Research &amp; Development"/>
    <n v="8.25"/>
    <n v="2"/>
    <n v="2015"/>
    <d v="2015-02-01T00:00:00"/>
  </r>
  <r>
    <n v="25"/>
    <n v="3"/>
    <n v="14788"/>
    <n v="7"/>
    <n v="8"/>
    <n v="8"/>
    <n v="6"/>
    <n v="8"/>
    <s v="Mode of understanding"/>
    <s v="Content"/>
    <m/>
    <m/>
    <x v="0"/>
    <x v="2"/>
    <s v="Reception Conference"/>
    <x v="2"/>
    <n v="3"/>
    <s v="Internal"/>
    <s v="Multiple"/>
    <s v="Hardik  Vats"/>
    <s v="Tr-e"/>
    <s v="Tr. Engineer"/>
    <s v="Research &amp; Development"/>
    <n v="7.4"/>
    <n v="2"/>
    <n v="2015"/>
    <d v="2015-02-01T00:00:00"/>
  </r>
  <r>
    <n v="26"/>
    <n v="3"/>
    <n v="14463"/>
    <n v="10"/>
    <n v="9.5"/>
    <n v="10"/>
    <n v="9"/>
    <n v="9"/>
    <s v="Videos, Facilitator knowledge"/>
    <s v="Hand-outs"/>
    <m/>
    <m/>
    <x v="0"/>
    <x v="2"/>
    <s v="Reception Conference"/>
    <x v="2"/>
    <n v="3"/>
    <s v="Internal"/>
    <s v="Multiple"/>
    <s v="Rahul  Kunwal"/>
    <s v="S-4"/>
    <s v="Jr. Engineer"/>
    <s v="Research &amp; Development"/>
    <n v="9.5"/>
    <n v="2"/>
    <n v="2015"/>
    <d v="2015-02-01T00:00:00"/>
  </r>
  <r>
    <n v="27"/>
    <n v="3"/>
    <n v="11530"/>
    <n v="9"/>
    <n v="9.5"/>
    <n v="9"/>
    <n v="10"/>
    <n v="9"/>
    <s v="Various methods of learning"/>
    <s v="*"/>
    <m/>
    <m/>
    <x v="0"/>
    <x v="2"/>
    <s v="Reception Conference"/>
    <x v="2"/>
    <n v="3"/>
    <s v="Internal"/>
    <s v="Multiple"/>
    <s v="Bhagchand  Regar"/>
    <s v="E-2"/>
    <s v="Engineer"/>
    <s v="Research &amp; Development"/>
    <n v="9.3000000000000007"/>
    <n v="2"/>
    <n v="2015"/>
    <d v="2015-02-01T00:00:00"/>
  </r>
  <r>
    <n v="28"/>
    <n v="3"/>
    <n v="14666"/>
    <n v="8"/>
    <n v="8"/>
    <n v="8"/>
    <n v="4.5"/>
    <n v="7"/>
    <s v="To the point and effective"/>
    <s v="More examples"/>
    <m/>
    <m/>
    <x v="0"/>
    <x v="2"/>
    <s v="Reception Conference"/>
    <x v="2"/>
    <n v="3"/>
    <s v="Internal"/>
    <s v="Multiple"/>
    <s v="Abhishek  Sharma"/>
    <s v="Tr-e"/>
    <s v="Tr. Engineer"/>
    <s v="Research &amp; Development"/>
    <n v="7.1"/>
    <n v="2"/>
    <n v="2015"/>
    <d v="2015-02-01T00:00:00"/>
  </r>
  <r>
    <n v="29"/>
    <n v="4"/>
    <n v="13831"/>
    <n v="10"/>
    <n v="7.75"/>
    <n v="10"/>
    <n v="9"/>
    <n v="2"/>
    <s v="Content was relevant to my need"/>
    <s v="Demonstration method"/>
    <m/>
    <m/>
    <x v="2"/>
    <x v="3"/>
    <s v="Reception Conference"/>
    <x v="1"/>
    <n v="3.5"/>
    <s v="Internal"/>
    <s v="Multiple"/>
    <s v="Sourav Kanti Das"/>
    <s v="E-2"/>
    <s v="Engineer"/>
    <s v="Tool Room"/>
    <n v="7.75"/>
    <n v="2"/>
    <n v="2015"/>
    <d v="2015-02-01T00:00:00"/>
  </r>
  <r>
    <n v="30"/>
    <n v="4"/>
    <n v="12890"/>
    <n v="8"/>
    <n v="8.75"/>
    <n v="9"/>
    <n v="8.5"/>
    <n v="9"/>
    <s v="Demo and understanding, good command"/>
    <s v="*"/>
    <m/>
    <m/>
    <x v="2"/>
    <x v="3"/>
    <s v="Reception Conference"/>
    <x v="1"/>
    <n v="3.5"/>
    <s v="Internal"/>
    <s v="Multiple"/>
    <s v="Megh Kumar Kothari"/>
    <s v="Sm-2"/>
    <s v="Agm"/>
    <s v="Finance &amp; Accounts"/>
    <n v="8.65"/>
    <n v="2"/>
    <n v="2015"/>
    <d v="2015-02-01T00:00:00"/>
  </r>
  <r>
    <n v="31"/>
    <n v="4"/>
    <n v="12915"/>
    <n v="8"/>
    <n v="8.75"/>
    <n v="10"/>
    <n v="9"/>
    <n v="10"/>
    <s v="Advanced Tips not available in www"/>
    <s v="*"/>
    <m/>
    <m/>
    <x v="2"/>
    <x v="3"/>
    <s v="Reception Conference"/>
    <x v="1"/>
    <n v="3.5"/>
    <s v="Internal"/>
    <s v="Multiple"/>
    <s v="R. John Mathew"/>
    <s v="M-1"/>
    <s v="Asstt. Manager"/>
    <s v="Research &amp; Development"/>
    <n v="9.15"/>
    <n v="2"/>
    <n v="2015"/>
    <d v="2015-02-01T00:00:00"/>
  </r>
  <r>
    <n v="32"/>
    <n v="4"/>
    <n v="12724"/>
    <n v="8"/>
    <n v="9.5"/>
    <n v="10"/>
    <n v="10"/>
    <n v="8"/>
    <s v="*"/>
    <s v="*"/>
    <m/>
    <m/>
    <x v="2"/>
    <x v="3"/>
    <s v="Reception Conference"/>
    <x v="1"/>
    <n v="3.5"/>
    <s v="Internal"/>
    <s v="Multiple"/>
    <s v="Praveen  Sharma"/>
    <s v="M-1"/>
    <s v="Asstt. Manager"/>
    <s v="Finance &amp; Accounts"/>
    <n v="9.1"/>
    <n v="2"/>
    <n v="2015"/>
    <d v="2015-02-01T00:00:00"/>
  </r>
  <r>
    <n v="33"/>
    <n v="4"/>
    <n v="13301"/>
    <n v="10"/>
    <n v="10"/>
    <n v="10"/>
    <n v="10"/>
    <n v="10"/>
    <s v="Subject Knowledge"/>
    <s v="*"/>
    <m/>
    <m/>
    <x v="2"/>
    <x v="3"/>
    <s v="Reception Conference"/>
    <x v="1"/>
    <n v="3.5"/>
    <s v="Internal"/>
    <s v="Multiple"/>
    <s v="Sharad  Agarwal"/>
    <s v="M-3"/>
    <s v="Manager"/>
    <s v="Finance &amp; Accounts"/>
    <n v="10"/>
    <n v="2"/>
    <n v="2015"/>
    <d v="2015-02-01T00:00:00"/>
  </r>
  <r>
    <n v="34"/>
    <n v="4"/>
    <n v="12796"/>
    <n v="10"/>
    <n v="9.75"/>
    <n v="10"/>
    <n v="10"/>
    <n v="10"/>
    <s v="*"/>
    <s v="*"/>
    <m/>
    <m/>
    <x v="2"/>
    <x v="3"/>
    <s v="Reception Conference"/>
    <x v="1"/>
    <n v="3.5"/>
    <s v="Internal"/>
    <s v="Multiple"/>
    <s v="Bijendra  Bhagasra"/>
    <s v="M-1"/>
    <s v="Asstt. Manager"/>
    <s v="Research &amp; Development"/>
    <n v="9.9499999999999993"/>
    <n v="2"/>
    <n v="2015"/>
    <d v="2015-02-01T00:00:00"/>
  </r>
  <r>
    <n v="35"/>
    <n v="4"/>
    <n v="13750"/>
    <n v="9"/>
    <n v="9.25"/>
    <n v="9"/>
    <n v="9.5"/>
    <n v="9"/>
    <s v="Learning new formula and usage"/>
    <s v="*"/>
    <m/>
    <m/>
    <x v="2"/>
    <x v="3"/>
    <s v="Reception Conference"/>
    <x v="1"/>
    <n v="3.5"/>
    <s v="Internal"/>
    <s v="Multiple"/>
    <s v="Devraj  Tyagi"/>
    <s v="M-2"/>
    <s v="Dy. Manager"/>
    <s v="Moulding"/>
    <n v="9.15"/>
    <n v="2"/>
    <n v="2015"/>
    <d v="2015-02-01T00:00:00"/>
  </r>
  <r>
    <n v="36"/>
    <n v="4"/>
    <n v="10639"/>
    <n v="8"/>
    <n v="10"/>
    <n v="10"/>
    <n v="10"/>
    <n v="9"/>
    <s v="Good Demonstration"/>
    <s v="*"/>
    <m/>
    <m/>
    <x v="2"/>
    <x v="3"/>
    <s v="Reception Conference"/>
    <x v="1"/>
    <n v="3.5"/>
    <s v="Internal"/>
    <s v="Multiple"/>
    <s v="Pratap Singh Chauhan"/>
    <s v="M-1"/>
    <s v="Asstt. Manager"/>
    <s v="Tool Room"/>
    <n v="9.4"/>
    <n v="2"/>
    <n v="2015"/>
    <d v="2015-02-01T00:00:00"/>
  </r>
  <r>
    <n v="37"/>
    <n v="5"/>
    <n v="14337"/>
    <n v="8"/>
    <n v="8"/>
    <n v="9"/>
    <n v="10"/>
    <n v="9"/>
    <s v="Subject Knowledge"/>
    <s v="Laptop for parctice"/>
    <m/>
    <m/>
    <x v="3"/>
    <x v="4"/>
    <s v="Reception Conference"/>
    <x v="3"/>
    <n v="8"/>
    <s v="External"/>
    <s v="Multiple"/>
    <s v="Amar Kumar Singh"/>
    <s v="E-2"/>
    <s v="Engineer"/>
    <s v="Procurement"/>
    <n v="8.8000000000000007"/>
    <n v="2"/>
    <n v="2015"/>
    <d v="2015-02-01T00:00:00"/>
  </r>
  <r>
    <n v="38"/>
    <n v="5"/>
    <n v="14745"/>
    <n v="8"/>
    <n v="8"/>
    <n v="9"/>
    <n v="10"/>
    <n v="9"/>
    <s v="Method of training"/>
    <s v="*"/>
    <m/>
    <m/>
    <x v="3"/>
    <x v="4"/>
    <s v="Reception Conference"/>
    <x v="3"/>
    <n v="8"/>
    <s v="External"/>
    <s v="Multiple"/>
    <s v="Radhakrishn Tomar "/>
    <s v="E-3"/>
    <s v="Sr. Engineer"/>
    <s v="Procurement"/>
    <n v="8.8000000000000007"/>
    <n v="2"/>
    <n v="2015"/>
    <d v="2015-02-01T00:00:00"/>
  </r>
  <r>
    <n v="39"/>
    <n v="5"/>
    <n v="14792"/>
    <n v="7"/>
    <n v="9.8000000000000007"/>
    <n v="10"/>
    <n v="10"/>
    <n v="10"/>
    <s v="Practical Assignment after theory"/>
    <s v="*"/>
    <m/>
    <m/>
    <x v="3"/>
    <x v="4"/>
    <s v="Reception Conference"/>
    <x v="3"/>
    <n v="8"/>
    <s v="External"/>
    <s v="Multiple"/>
    <s v="Shruti  Tripathi"/>
    <s v="E-2"/>
    <s v="Engineer"/>
    <s v="Procurement"/>
    <n v="9.36"/>
    <n v="2"/>
    <n v="2015"/>
    <d v="2015-02-01T00:00:00"/>
  </r>
  <r>
    <n v="40"/>
    <n v="5"/>
    <n v="13875"/>
    <n v="9"/>
    <n v="9.25"/>
    <n v="9"/>
    <n v="7"/>
    <n v="7"/>
    <s v="MS Project Knowledge"/>
    <s v="Time duration"/>
    <m/>
    <m/>
    <x v="3"/>
    <x v="4"/>
    <s v="Reception Conference"/>
    <x v="3"/>
    <n v="8"/>
    <s v="External"/>
    <s v="Multiple"/>
    <s v="Shiv Kumar Mandowara"/>
    <s v="E-2"/>
    <s v="Engineer"/>
    <s v="Information Technology"/>
    <n v="8.25"/>
    <n v="2"/>
    <n v="2015"/>
    <d v="2015-02-01T00:00:00"/>
  </r>
  <r>
    <n v="41"/>
    <n v="5"/>
    <n v="13254"/>
    <n v="9"/>
    <n v="9.8000000000000007"/>
    <n v="10"/>
    <n v="10"/>
    <n v="10"/>
    <s v="Project Management detailing through MS Project"/>
    <s v="*"/>
    <m/>
    <m/>
    <x v="3"/>
    <x v="4"/>
    <s v="Reception Conference"/>
    <x v="3"/>
    <n v="8"/>
    <s v="External"/>
    <s v="Multiple"/>
    <s v="Mohit  Sachetee"/>
    <s v="M-4"/>
    <s v="Sr. Manager"/>
    <s v="Information Technology"/>
    <n v="9.76"/>
    <n v="2"/>
    <n v="2015"/>
    <d v="2015-02-01T00:00:00"/>
  </r>
  <r>
    <n v="42"/>
    <n v="5"/>
    <n v="13421"/>
    <n v="10"/>
    <n v="10"/>
    <n v="10"/>
    <n v="10"/>
    <n v="10"/>
    <s v="*"/>
    <s v="*"/>
    <m/>
    <m/>
    <x v="3"/>
    <x v="4"/>
    <s v="Reception Conference"/>
    <x v="3"/>
    <n v="8"/>
    <s v="External"/>
    <s v="Multiple"/>
    <s v="Surya Kumar Baldwa"/>
    <s v="M-1"/>
    <s v="Asstt. Manager"/>
    <s v="Information Technology"/>
    <n v="10"/>
    <n v="2"/>
    <n v="2015"/>
    <d v="2015-02-01T00:00:00"/>
  </r>
  <r>
    <n v="43"/>
    <n v="5"/>
    <n v="14797"/>
    <n v="8"/>
    <n v="9.8000000000000007"/>
    <n v="8"/>
    <n v="8"/>
    <n v="9"/>
    <s v="*"/>
    <s v="*"/>
    <m/>
    <m/>
    <x v="3"/>
    <x v="4"/>
    <s v="Reception Conference"/>
    <x v="3"/>
    <n v="8"/>
    <s v="External"/>
    <s v="Multiple"/>
    <s v="Prem Prakash"/>
    <n v="0"/>
    <n v="0"/>
    <n v="0"/>
    <n v="8.5599999999999987"/>
    <n v="2"/>
    <n v="2015"/>
    <d v="2015-02-01T00:00:00"/>
  </r>
  <r>
    <n v="44"/>
    <n v="5"/>
    <n v="14881"/>
    <n v="9"/>
    <n v="9"/>
    <n v="9"/>
    <n v="9"/>
    <n v="9"/>
    <s v="*"/>
    <s v="*"/>
    <m/>
    <m/>
    <x v="3"/>
    <x v="4"/>
    <s v="Reception Conference"/>
    <x v="3"/>
    <n v="8"/>
    <s v="External"/>
    <s v="Multiple"/>
    <s v="Gautam  Sarkar"/>
    <s v="M-1"/>
    <s v="Asstt. Manager"/>
    <s v="Tender"/>
    <n v="9"/>
    <n v="2"/>
    <n v="2015"/>
    <d v="2015-02-01T00:00:00"/>
  </r>
  <r>
    <n v="45"/>
    <n v="5"/>
    <n v="14680"/>
    <n v="8"/>
    <n v="9.5"/>
    <n v="10"/>
    <n v="10"/>
    <n v="8"/>
    <s v="*"/>
    <s v="*"/>
    <m/>
    <m/>
    <x v="3"/>
    <x v="4"/>
    <s v="Reception Conference"/>
    <x v="3"/>
    <n v="8"/>
    <s v="External"/>
    <s v="Multiple"/>
    <s v="Shalini  Agarwal"/>
    <s v="M-4"/>
    <s v="Sr. Manager"/>
    <s v="Human Resource"/>
    <n v="9.1"/>
    <n v="2"/>
    <n v="2015"/>
    <d v="2015-02-01T00:00:00"/>
  </r>
  <r>
    <n v="46"/>
    <n v="5"/>
    <n v="14898"/>
    <n v="10"/>
    <n v="7.75"/>
    <n v="10"/>
    <n v="9"/>
    <n v="9"/>
    <s v="*"/>
    <s v="*"/>
    <m/>
    <m/>
    <x v="3"/>
    <x v="4"/>
    <s v="Reception Conference"/>
    <x v="3"/>
    <n v="8"/>
    <s v="External"/>
    <s v="Multiple"/>
    <s v="Amit  Patel"/>
    <s v="E-2"/>
    <s v="Lower Management"/>
    <s v="Procurement"/>
    <n v="9.15"/>
    <n v="2"/>
    <n v="2015"/>
    <d v="2015-02-01T00:00:00"/>
  </r>
  <r>
    <n v="47"/>
    <n v="5"/>
    <n v="14798"/>
    <n v="9"/>
    <n v="9.25"/>
    <n v="9"/>
    <n v="8"/>
    <n v="8"/>
    <s v="*"/>
    <s v="*"/>
    <m/>
    <m/>
    <x v="3"/>
    <x v="4"/>
    <s v="Reception Conference"/>
    <x v="3"/>
    <n v="8"/>
    <s v="External"/>
    <s v="Multiple"/>
    <s v="Atul Kumar Gupta"/>
    <s v="M-3"/>
    <s v="Middle Management"/>
    <s v="Pmg - Services"/>
    <n v="8.65"/>
    <n v="2"/>
    <n v="2015"/>
    <d v="2015-02-01T00:00:00"/>
  </r>
  <r>
    <n v="48"/>
    <n v="5"/>
    <n v="14890"/>
    <n v="9"/>
    <n v="9"/>
    <n v="9"/>
    <n v="9"/>
    <n v="9"/>
    <s v="*"/>
    <s v="*"/>
    <m/>
    <m/>
    <x v="3"/>
    <x v="4"/>
    <s v="Reception Conference"/>
    <x v="3"/>
    <n v="8"/>
    <s v="External"/>
    <s v="Multiple"/>
    <s v="Krishna Kant Sharma"/>
    <s v="Tr-e"/>
    <s v="Tr. Engineer"/>
    <s v="Product Management Group"/>
    <n v="9"/>
    <n v="2"/>
    <n v="2015"/>
    <d v="2015-02-01T00:00:00"/>
  </r>
  <r>
    <n v="49"/>
    <n v="6"/>
    <n v="14337"/>
    <n v="8"/>
    <n v="8"/>
    <n v="9"/>
    <n v="10"/>
    <n v="9"/>
    <s v="Subject Knowledge"/>
    <s v="Laptop for parctice"/>
    <m/>
    <m/>
    <x v="3"/>
    <x v="5"/>
    <s v="Reception Conference"/>
    <x v="3"/>
    <n v="8"/>
    <s v="External"/>
    <s v="Multiple"/>
    <s v="Amar Kumar Singh"/>
    <s v="E-2"/>
    <s v="Engineer"/>
    <s v="Procurement"/>
    <n v="8.8000000000000007"/>
    <n v="2"/>
    <n v="2015"/>
    <d v="2015-02-01T00:00:00"/>
  </r>
  <r>
    <n v="50"/>
    <n v="6"/>
    <n v="14745"/>
    <n v="8"/>
    <n v="8"/>
    <n v="9"/>
    <n v="10"/>
    <n v="9"/>
    <s v="Method of training"/>
    <s v="*"/>
    <m/>
    <m/>
    <x v="3"/>
    <x v="5"/>
    <s v="Reception Conference"/>
    <x v="3"/>
    <n v="8"/>
    <s v="External"/>
    <s v="Multiple"/>
    <s v="Radhakrishn Tomar "/>
    <s v="E-3"/>
    <s v="Sr. Engineer"/>
    <s v="Procurement"/>
    <n v="8.8000000000000007"/>
    <n v="2"/>
    <n v="2015"/>
    <d v="2015-02-01T00:00:00"/>
  </r>
  <r>
    <n v="51"/>
    <n v="6"/>
    <n v="14792"/>
    <n v="7"/>
    <n v="9.8000000000000007"/>
    <n v="10"/>
    <n v="10"/>
    <n v="10"/>
    <s v="Practical Assignment after theory"/>
    <s v="*"/>
    <m/>
    <m/>
    <x v="3"/>
    <x v="5"/>
    <s v="Reception Conference"/>
    <x v="3"/>
    <n v="8"/>
    <s v="External"/>
    <s v="Multiple"/>
    <s v="Shruti  Tripathi"/>
    <s v="E-2"/>
    <s v="Engineer"/>
    <s v="Procurement"/>
    <n v="9.36"/>
    <n v="2"/>
    <n v="2015"/>
    <d v="2015-02-01T00:00:00"/>
  </r>
  <r>
    <n v="52"/>
    <n v="6"/>
    <n v="13875"/>
    <n v="9"/>
    <n v="9.25"/>
    <n v="9"/>
    <n v="7"/>
    <n v="7"/>
    <s v="MS Project Knowledge"/>
    <s v="Time duration"/>
    <m/>
    <m/>
    <x v="3"/>
    <x v="5"/>
    <s v="Reception Conference"/>
    <x v="3"/>
    <n v="8"/>
    <s v="External"/>
    <s v="Multiple"/>
    <s v="Shiv Kumar Mandowara"/>
    <s v="E-2"/>
    <s v="Engineer"/>
    <s v="Information Technology"/>
    <n v="8.25"/>
    <n v="2"/>
    <n v="2015"/>
    <d v="2015-02-01T00:00:00"/>
  </r>
  <r>
    <n v="53"/>
    <n v="6"/>
    <n v="13254"/>
    <n v="9"/>
    <n v="9.8000000000000007"/>
    <n v="10"/>
    <n v="10"/>
    <n v="10"/>
    <s v="Project Management detailing through MS Project"/>
    <s v="*"/>
    <m/>
    <m/>
    <x v="3"/>
    <x v="5"/>
    <s v="Reception Conference"/>
    <x v="3"/>
    <n v="8"/>
    <s v="External"/>
    <s v="Multiple"/>
    <s v="Mohit  Sachetee"/>
    <s v="M-4"/>
    <s v="Sr. Manager"/>
    <s v="Information Technology"/>
    <n v="9.76"/>
    <n v="2"/>
    <n v="2015"/>
    <d v="2015-02-01T00:00:00"/>
  </r>
  <r>
    <n v="54"/>
    <n v="6"/>
    <n v="13421"/>
    <n v="10"/>
    <n v="10"/>
    <n v="10"/>
    <n v="10"/>
    <n v="10"/>
    <s v="*"/>
    <s v="*"/>
    <m/>
    <m/>
    <x v="3"/>
    <x v="5"/>
    <s v="Reception Conference"/>
    <x v="3"/>
    <n v="8"/>
    <s v="External"/>
    <s v="Multiple"/>
    <s v="Surya Kumar Baldwa"/>
    <s v="M-1"/>
    <s v="Asstt. Manager"/>
    <s v="Information Technology"/>
    <n v="10"/>
    <n v="2"/>
    <n v="2015"/>
    <d v="2015-02-01T00:00:00"/>
  </r>
  <r>
    <n v="55"/>
    <n v="6"/>
    <n v="14797"/>
    <n v="8"/>
    <n v="9.8000000000000007"/>
    <n v="8"/>
    <n v="8"/>
    <n v="9"/>
    <s v="*"/>
    <s v="*"/>
    <m/>
    <m/>
    <x v="3"/>
    <x v="5"/>
    <s v="Reception Conference"/>
    <x v="3"/>
    <n v="8"/>
    <s v="External"/>
    <s v="Multiple"/>
    <s v="Prem Prakash"/>
    <n v="0"/>
    <n v="0"/>
    <n v="0"/>
    <n v="8.5599999999999987"/>
    <n v="2"/>
    <n v="2015"/>
    <d v="2015-02-01T00:00:00"/>
  </r>
  <r>
    <n v="56"/>
    <n v="6"/>
    <n v="14881"/>
    <n v="9"/>
    <n v="9"/>
    <n v="9"/>
    <n v="9"/>
    <n v="9"/>
    <s v="*"/>
    <s v="*"/>
    <m/>
    <m/>
    <x v="3"/>
    <x v="5"/>
    <s v="Reception Conference"/>
    <x v="3"/>
    <n v="8"/>
    <s v="External"/>
    <s v="Multiple"/>
    <s v="Gautam  Sarkar"/>
    <s v="M-1"/>
    <s v="Asstt. Manager"/>
    <s v="Tender"/>
    <n v="9"/>
    <n v="2"/>
    <n v="2015"/>
    <d v="2015-02-01T00:00:00"/>
  </r>
  <r>
    <n v="57"/>
    <n v="6"/>
    <n v="14680"/>
    <n v="8"/>
    <n v="9.5"/>
    <n v="10"/>
    <n v="10"/>
    <n v="8"/>
    <s v="*"/>
    <s v="*"/>
    <m/>
    <m/>
    <x v="3"/>
    <x v="5"/>
    <s v="Reception Conference"/>
    <x v="3"/>
    <n v="8"/>
    <s v="External"/>
    <s v="Multiple"/>
    <s v="Shalini  Agarwal"/>
    <s v="M-4"/>
    <s v="Sr. Manager"/>
    <s v="Human Resource"/>
    <n v="9.1"/>
    <n v="2"/>
    <n v="2015"/>
    <d v="2015-02-01T00:00:00"/>
  </r>
  <r>
    <n v="58"/>
    <n v="6"/>
    <n v="14898"/>
    <n v="10"/>
    <n v="7.75"/>
    <n v="10"/>
    <n v="9"/>
    <n v="9"/>
    <s v="*"/>
    <s v="*"/>
    <m/>
    <m/>
    <x v="3"/>
    <x v="5"/>
    <s v="Reception Conference"/>
    <x v="3"/>
    <n v="8"/>
    <s v="External"/>
    <s v="Multiple"/>
    <s v="Amit  Patel"/>
    <s v="E-2"/>
    <s v="Lower Management"/>
    <s v="Procurement"/>
    <n v="9.15"/>
    <n v="2"/>
    <n v="2015"/>
    <d v="2015-02-01T00:00:00"/>
  </r>
  <r>
    <n v="59"/>
    <n v="6"/>
    <n v="14798"/>
    <n v="9"/>
    <n v="9.25"/>
    <n v="9"/>
    <n v="8"/>
    <n v="8"/>
    <s v="*"/>
    <s v="*"/>
    <m/>
    <m/>
    <x v="3"/>
    <x v="5"/>
    <s v="Reception Conference"/>
    <x v="3"/>
    <n v="8"/>
    <s v="External"/>
    <s v="Multiple"/>
    <s v="Atul Kumar Gupta"/>
    <s v="M-3"/>
    <s v="Middle Management"/>
    <s v="Pmg - Services"/>
    <n v="8.65"/>
    <n v="2"/>
    <n v="2015"/>
    <d v="2015-02-01T00:00:00"/>
  </r>
  <r>
    <n v="60"/>
    <n v="6"/>
    <n v="14890"/>
    <n v="9"/>
    <n v="9"/>
    <n v="9"/>
    <n v="9"/>
    <n v="9"/>
    <s v="*"/>
    <s v="*"/>
    <m/>
    <m/>
    <x v="3"/>
    <x v="5"/>
    <s v="Reception Conference"/>
    <x v="3"/>
    <n v="8"/>
    <s v="External"/>
    <s v="Multiple"/>
    <s v="Krishna Kant Sharma"/>
    <s v="Tr-e"/>
    <s v="Tr. Engineer"/>
    <s v="Product Management Group"/>
    <n v="9"/>
    <n v="2"/>
    <n v="2015"/>
    <d v="2015-02-01T00:00:00"/>
  </r>
  <r>
    <n v="61"/>
    <n v="7"/>
    <n v="12072"/>
    <n v="9"/>
    <n v="9.25"/>
    <n v="9"/>
    <n v="8.5"/>
    <n v="10"/>
    <s v="*"/>
    <s v="*"/>
    <m/>
    <m/>
    <x v="4"/>
    <x v="6"/>
    <s v="RCP"/>
    <x v="1"/>
    <n v="2.5"/>
    <s v="Internal"/>
    <s v="Multiple"/>
    <s v="Krishna  Kumar"/>
    <s v="E-2"/>
    <s v="Engineer"/>
    <s v="Quality Assurance"/>
    <n v="9.15"/>
    <n v="8"/>
    <n v="2015"/>
    <d v="2015-08-01T00:00:00"/>
  </r>
  <r>
    <n v="62"/>
    <n v="7"/>
    <n v="14418"/>
    <n v="8"/>
    <n v="8"/>
    <n v="9"/>
    <n v="8.5"/>
    <n v="7"/>
    <s v="Learning on 7 QC Tools"/>
    <s v="*"/>
    <m/>
    <m/>
    <x v="4"/>
    <x v="6"/>
    <s v="RCP"/>
    <x v="1"/>
    <n v="2.5"/>
    <s v="Internal"/>
    <s v="Multiple"/>
    <s v="Rinku  Boro"/>
    <s v="E-1"/>
    <s v="Asstt. Engineer"/>
    <s v="Tool Room"/>
    <n v="8.1"/>
    <n v="8"/>
    <n v="2015"/>
    <d v="2015-08-01T00:00:00"/>
  </r>
  <r>
    <n v="63"/>
    <n v="7"/>
    <n v="14036"/>
    <n v="9"/>
    <n v="9.25"/>
    <n v="9"/>
    <n v="8"/>
    <n v="8"/>
    <s v="Beneficial for Rejection Control"/>
    <s v="*"/>
    <m/>
    <m/>
    <x v="4"/>
    <x v="6"/>
    <s v="RCP"/>
    <x v="1"/>
    <n v="2.5"/>
    <s v="Internal"/>
    <s v="Multiple"/>
    <s v="Binny  Choudhary"/>
    <s v="S-4"/>
    <s v="Jr. Engineer"/>
    <s v="Quality Assurance"/>
    <n v="8.65"/>
    <n v="8"/>
    <n v="2015"/>
    <d v="2015-08-01T00:00:00"/>
  </r>
  <r>
    <n v="64"/>
    <n v="7"/>
    <n v="13418"/>
    <n v="8"/>
    <n v="7"/>
    <n v="7"/>
    <n v="8.5"/>
    <n v="7"/>
    <s v="*"/>
    <s v="Explain how and where these tools can be used"/>
    <m/>
    <m/>
    <x v="4"/>
    <x v="6"/>
    <s v="RCP"/>
    <x v="1"/>
    <n v="2.5"/>
    <s v="Internal"/>
    <s v="Multiple"/>
    <s v="Ankit  Jain"/>
    <s v="E-1"/>
    <s v="Asstt. Engineer"/>
    <s v="Quality Assurance"/>
    <n v="7.5"/>
    <n v="8"/>
    <n v="2015"/>
    <d v="2015-08-01T00:00:00"/>
  </r>
  <r>
    <n v="65"/>
    <n v="7"/>
    <n v="12506"/>
    <n v="10"/>
    <n v="10"/>
    <n v="9"/>
    <n v="9"/>
    <n v="10"/>
    <s v="*"/>
    <s v="*"/>
    <m/>
    <m/>
    <x v="4"/>
    <x v="6"/>
    <s v="RCP"/>
    <x v="1"/>
    <n v="2.5"/>
    <s v="Internal"/>
    <s v="Multiple"/>
    <s v="Sunita  "/>
    <s v="E-2"/>
    <s v="Engineer"/>
    <s v="Pcb Production"/>
    <n v="9.6"/>
    <n v="8"/>
    <n v="2015"/>
    <d v="2015-08-01T00:00:00"/>
  </r>
  <r>
    <n v="66"/>
    <n v="7"/>
    <n v="15023"/>
    <n v="7"/>
    <n v="8"/>
    <n v="6"/>
    <n v="7"/>
    <n v="8"/>
    <s v="*"/>
    <s v="*"/>
    <m/>
    <m/>
    <x v="4"/>
    <x v="6"/>
    <s v="RCP"/>
    <x v="1"/>
    <n v="2.5"/>
    <s v="Internal"/>
    <s v="Multiple"/>
    <s v="Saroj Kr Sethi"/>
    <n v="0"/>
    <n v="0"/>
    <n v="0"/>
    <n v="7.2"/>
    <n v="8"/>
    <n v="2015"/>
    <d v="2015-08-01T00:00:00"/>
  </r>
  <r>
    <n v="67"/>
    <n v="7"/>
    <n v="10639"/>
    <n v="9"/>
    <n v="9"/>
    <n v="10"/>
    <n v="8"/>
    <n v="9"/>
    <s v="*"/>
    <s v="*"/>
    <m/>
    <m/>
    <x v="4"/>
    <x v="6"/>
    <s v="RCP"/>
    <x v="1"/>
    <n v="2.5"/>
    <s v="Internal"/>
    <s v="Multiple"/>
    <s v="Pratap Singh Chauhan"/>
    <s v="M-1"/>
    <s v="Asstt. Manager"/>
    <s v="Tool Room"/>
    <n v="9"/>
    <n v="8"/>
    <n v="2015"/>
    <d v="2015-08-01T00:00:00"/>
  </r>
  <r>
    <n v="68"/>
    <n v="7"/>
    <n v="14592"/>
    <n v="8"/>
    <n v="7.75"/>
    <n v="8"/>
    <n v="7.5"/>
    <n v="9"/>
    <s v="*"/>
    <s v="*"/>
    <m/>
    <m/>
    <x v="4"/>
    <x v="6"/>
    <s v="RCP"/>
    <x v="1"/>
    <n v="2.5"/>
    <s v="Internal"/>
    <s v="Multiple"/>
    <s v="Ajeet Ranjan Kumar"/>
    <s v="E-1"/>
    <s v="Asstt. Engineer"/>
    <s v="Tool Room"/>
    <n v="8.0500000000000007"/>
    <n v="8"/>
    <n v="2015"/>
    <d v="2015-08-01T00:00:00"/>
  </r>
  <r>
    <n v="69"/>
    <n v="7"/>
    <n v="10043"/>
    <n v="8"/>
    <n v="9"/>
    <n v="9"/>
    <n v="9"/>
    <n v="8"/>
    <s v="7 QC Tools Knowledge"/>
    <s v="*"/>
    <m/>
    <m/>
    <x v="4"/>
    <x v="6"/>
    <s v="RCP"/>
    <x v="1"/>
    <n v="2.5"/>
    <s v="Internal"/>
    <s v="Multiple"/>
    <s v="Raj Kumar Singh"/>
    <s v="M-1"/>
    <s v="Asstt. Manager"/>
    <s v="Quality Assurance"/>
    <n v="8.6"/>
    <n v="8"/>
    <n v="2015"/>
    <d v="2015-08-01T00:00:00"/>
  </r>
  <r>
    <n v="70"/>
    <n v="7"/>
    <n v="15009"/>
    <n v="8"/>
    <n v="9.75"/>
    <n v="10"/>
    <n v="9"/>
    <n v="10"/>
    <s v="*"/>
    <s v="*"/>
    <m/>
    <m/>
    <x v="4"/>
    <x v="6"/>
    <s v="RCP"/>
    <x v="1"/>
    <n v="2.5"/>
    <s v="Internal"/>
    <s v="Multiple"/>
    <s v="Amit Das"/>
    <n v="0"/>
    <n v="0"/>
    <n v="0"/>
    <n v="9.35"/>
    <n v="8"/>
    <n v="2015"/>
    <d v="2015-08-01T00:00:00"/>
  </r>
  <r>
    <n v="71"/>
    <n v="7"/>
    <n v="14837"/>
    <n v="7"/>
    <n v="7.25"/>
    <n v="8"/>
    <n v="7"/>
    <n v="5"/>
    <s v="Good Knowledge about 7QC Tools"/>
    <s v="Need to be more practical on data slides"/>
    <m/>
    <m/>
    <x v="4"/>
    <x v="6"/>
    <s v="RCP"/>
    <x v="1"/>
    <n v="2.5"/>
    <s v="Internal"/>
    <s v="Multiple"/>
    <s v="Sunil  Passi"/>
    <s v="Tr-e"/>
    <s v="Tr. Engineer"/>
    <s v="Production"/>
    <n v="6.85"/>
    <n v="8"/>
    <n v="2015"/>
    <d v="2015-08-01T00:00:00"/>
  </r>
  <r>
    <n v="72"/>
    <n v="7"/>
    <n v="10070"/>
    <n v="8"/>
    <n v="5.5"/>
    <n v="6"/>
    <n v="4.5"/>
    <n v="6"/>
    <s v="Explanation and Exercises"/>
    <s v="Lack of Course Material"/>
    <m/>
    <m/>
    <x v="4"/>
    <x v="6"/>
    <s v="RCP"/>
    <x v="1"/>
    <n v="2.5"/>
    <s v="Internal"/>
    <s v="Multiple"/>
    <s v="Darab  Singh"/>
    <s v="M-3"/>
    <s v="Manager"/>
    <s v="Quality Assurance"/>
    <n v="6"/>
    <n v="8"/>
    <n v="2015"/>
    <d v="2015-08-01T00:00:00"/>
  </r>
  <r>
    <n v="73"/>
    <n v="7"/>
    <n v="14135"/>
    <n v="6"/>
    <n v="9.5"/>
    <n v="10"/>
    <n v="8"/>
    <n v="8"/>
    <s v="*"/>
    <s v="Need to take 2-3 examples with exercise"/>
    <m/>
    <m/>
    <x v="4"/>
    <x v="6"/>
    <s v="RCP"/>
    <x v="1"/>
    <n v="2.5"/>
    <s v="Internal"/>
    <s v="Multiple"/>
    <s v="Harsh  Gautam"/>
    <s v="E-2"/>
    <s v="Engineer"/>
    <s v="Quality Assurance"/>
    <n v="8.3000000000000007"/>
    <n v="8"/>
    <n v="2015"/>
    <d v="2015-08-01T00:00:00"/>
  </r>
  <r>
    <n v="74"/>
    <n v="7"/>
    <n v="10060"/>
    <n v="6"/>
    <n v="8"/>
    <n v="8"/>
    <n v="8"/>
    <n v="8"/>
    <s v="Good Interaction"/>
    <s v="Seating arrangement"/>
    <m/>
    <m/>
    <x v="4"/>
    <x v="6"/>
    <s v="RCP"/>
    <x v="1"/>
    <n v="2.5"/>
    <s v="Internal"/>
    <s v="Multiple"/>
    <s v="Sita  Ram"/>
    <s v="S-4"/>
    <s v="Supervisor"/>
    <s v="Production"/>
    <n v="7.6"/>
    <n v="8"/>
    <n v="2015"/>
    <d v="2015-08-01T00:00:00"/>
  </r>
  <r>
    <n v="75"/>
    <n v="8"/>
    <n v="12506"/>
    <n v="10"/>
    <n v="7.5"/>
    <n v="8"/>
    <n v="7.5"/>
    <n v="7"/>
    <s v="Good Interaction"/>
    <s v="Training Room facility"/>
    <m/>
    <m/>
    <x v="5"/>
    <x v="7"/>
    <s v="RCP"/>
    <x v="4"/>
    <n v="2"/>
    <s v="Internal"/>
    <s v="Multiple"/>
    <s v="Sunita  "/>
    <s v="E-2"/>
    <s v="Engineer"/>
    <s v="Pcb Production"/>
    <n v="8"/>
    <n v="8"/>
    <n v="2015"/>
    <d v="2015-08-01T00:00:00"/>
  </r>
  <r>
    <n v="76"/>
    <n v="8"/>
    <n v="10639"/>
    <n v="8"/>
    <n v="8"/>
    <n v="8"/>
    <n v="7.5"/>
    <n v="8"/>
    <s v="*"/>
    <s v="*"/>
    <m/>
    <m/>
    <x v="5"/>
    <x v="7"/>
    <s v="RCP"/>
    <x v="4"/>
    <n v="2"/>
    <s v="Internal"/>
    <s v="Multiple"/>
    <s v="Pratap Singh Chauhan"/>
    <s v="M-1"/>
    <s v="Asstt. Manager"/>
    <s v="Tool Room"/>
    <n v="7.9"/>
    <n v="8"/>
    <n v="2015"/>
    <d v="2015-08-01T00:00:00"/>
  </r>
  <r>
    <n v="77"/>
    <n v="8"/>
    <n v="14837"/>
    <n v="5"/>
    <n v="4.25"/>
    <n v="5"/>
    <n v="5"/>
    <n v="6"/>
    <s v="*"/>
    <s v="More about ISO and describe more"/>
    <m/>
    <m/>
    <x v="5"/>
    <x v="7"/>
    <s v="RCP"/>
    <x v="4"/>
    <n v="2"/>
    <s v="Internal"/>
    <s v="Multiple"/>
    <s v="Sunil  Passi"/>
    <s v="Tr-e"/>
    <s v="Tr. Engineer"/>
    <s v="Production"/>
    <n v="5.05"/>
    <n v="8"/>
    <n v="2015"/>
    <d v="2015-08-01T00:00:00"/>
  </r>
  <r>
    <n v="78"/>
    <n v="8"/>
    <n v="15009"/>
    <n v="7"/>
    <n v="6.5"/>
    <n v="6"/>
    <n v="8.5"/>
    <n v="7"/>
    <s v="Gained Basic Knowledge"/>
    <s v="*"/>
    <m/>
    <m/>
    <x v="5"/>
    <x v="7"/>
    <s v="RCP"/>
    <x v="4"/>
    <n v="2"/>
    <s v="Internal"/>
    <s v="Multiple"/>
    <s v="Amit Das"/>
    <n v="0"/>
    <n v="0"/>
    <n v="0"/>
    <n v="7"/>
    <n v="8"/>
    <n v="2015"/>
    <d v="2015-08-01T00:00:00"/>
  </r>
  <r>
    <n v="79"/>
    <n v="8"/>
    <n v="10374"/>
    <n v="10"/>
    <n v="8"/>
    <n v="10"/>
    <n v="8.5"/>
    <n v="7"/>
    <s v="Good Interaction"/>
    <s v="Training Room facility"/>
    <m/>
    <m/>
    <x v="5"/>
    <x v="7"/>
    <s v="RCP"/>
    <x v="4"/>
    <n v="2"/>
    <s v="Internal"/>
    <s v="Multiple"/>
    <s v="Santosh  Chaudhary"/>
    <s v="E-1"/>
    <s v="Asstt. Engineer"/>
    <s v="Production"/>
    <n v="8.6999999999999993"/>
    <n v="8"/>
    <n v="2015"/>
    <d v="2015-08-01T00:00:00"/>
  </r>
  <r>
    <n v="80"/>
    <n v="8"/>
    <n v="13881"/>
    <n v="8"/>
    <n v="9.5"/>
    <n v="10"/>
    <n v="9.5"/>
    <n v="10"/>
    <s v="Gained Basic Knowledge"/>
    <s v="*"/>
    <m/>
    <m/>
    <x v="5"/>
    <x v="7"/>
    <s v="RCP"/>
    <x v="4"/>
    <n v="2"/>
    <s v="Internal"/>
    <s v="Multiple"/>
    <s v="Rakesh Kumar Raigar"/>
    <s v="S-4"/>
    <s v="Jr. Engineer"/>
    <s v="Maintenance"/>
    <n v="9.4"/>
    <n v="8"/>
    <n v="2015"/>
    <d v="2015-08-01T00:00:00"/>
  </r>
  <r>
    <n v="81"/>
    <n v="8"/>
    <n v="13676"/>
    <n v="4"/>
    <n v="6.75"/>
    <n v="6"/>
    <n v="6.5"/>
    <n v="7"/>
    <s v="*"/>
    <s v="*"/>
    <m/>
    <m/>
    <x v="5"/>
    <x v="7"/>
    <s v="RCP"/>
    <x v="4"/>
    <n v="2"/>
    <s v="Internal"/>
    <s v="Multiple"/>
    <s v="Sushil Kumar Jain"/>
    <s v="E-3"/>
    <s v="Sr. Engineer"/>
    <s v="Process Engineering"/>
    <n v="6.05"/>
    <n v="8"/>
    <n v="2015"/>
    <d v="2015-08-01T00:00:00"/>
  </r>
  <r>
    <n v="82"/>
    <n v="8"/>
    <n v="15023"/>
    <n v="7"/>
    <n v="7.25"/>
    <n v="6"/>
    <n v="6.5"/>
    <n v="7"/>
    <s v="*"/>
    <s v="PPT"/>
    <m/>
    <m/>
    <x v="5"/>
    <x v="7"/>
    <s v="RCP"/>
    <x v="4"/>
    <n v="2"/>
    <s v="Internal"/>
    <s v="Multiple"/>
    <s v="Saroj Kr Sethi"/>
    <n v="0"/>
    <n v="0"/>
    <n v="0"/>
    <n v="6.75"/>
    <n v="8"/>
    <n v="2015"/>
    <d v="2015-08-01T00:00:00"/>
  </r>
  <r>
    <n v="83"/>
    <n v="8"/>
    <n v="12266"/>
    <n v="6"/>
    <n v="7.75"/>
    <n v="7"/>
    <n v="6"/>
    <n v="7"/>
    <s v="*"/>
    <s v="*"/>
    <m/>
    <m/>
    <x v="5"/>
    <x v="7"/>
    <s v="RCP"/>
    <x v="4"/>
    <n v="2"/>
    <s v="Internal"/>
    <s v="Multiple"/>
    <s v="Manoranjan  Singh"/>
    <s v="E-3"/>
    <s v="Sr. Engineer"/>
    <s v="Process Engineering"/>
    <n v="6.75"/>
    <n v="8"/>
    <n v="2015"/>
    <d v="2015-08-01T00:00:00"/>
  </r>
  <r>
    <n v="84"/>
    <n v="8"/>
    <n v="15028"/>
    <n v="8"/>
    <n v="7.75"/>
    <n v="9"/>
    <n v="5"/>
    <n v="5"/>
    <s v="Knowledge on Quality Management System"/>
    <s v="*"/>
    <m/>
    <m/>
    <x v="5"/>
    <x v="7"/>
    <s v="RCP"/>
    <x v="4"/>
    <n v="2"/>
    <s v="Internal"/>
    <s v="Multiple"/>
    <s v="Aniruddh Pal"/>
    <n v="0"/>
    <n v="0"/>
    <n v="0"/>
    <n v="6.95"/>
    <n v="8"/>
    <n v="2015"/>
    <d v="2015-08-01T00:00:00"/>
  </r>
  <r>
    <n v="85"/>
    <n v="8"/>
    <n v="15027"/>
    <n v="8"/>
    <n v="8"/>
    <n v="9"/>
    <n v="8.5"/>
    <n v="7"/>
    <s v="Knowledge on Quality Management System"/>
    <s v="*"/>
    <m/>
    <m/>
    <x v="5"/>
    <x v="7"/>
    <s v="RCP"/>
    <x v="4"/>
    <n v="2"/>
    <s v="Internal"/>
    <s v="Multiple"/>
    <s v="Sudipto Mandol"/>
    <n v="0"/>
    <n v="0"/>
    <n v="0"/>
    <n v="8.1"/>
    <n v="8"/>
    <n v="2015"/>
    <d v="2015-08-01T00:00:00"/>
  </r>
  <r>
    <n v="86"/>
    <n v="8"/>
    <n v="10042"/>
    <n v="10"/>
    <n v="7.75"/>
    <n v="7"/>
    <n v="6"/>
    <n v="7"/>
    <s v="*"/>
    <s v="Sitting Arrangement"/>
    <m/>
    <m/>
    <x v="5"/>
    <x v="7"/>
    <s v="RCP"/>
    <x v="4"/>
    <n v="2"/>
    <s v="Internal"/>
    <s v="Multiple"/>
    <s v="Kunj Bihari Gupta"/>
    <s v="E-1"/>
    <s v="Asstt. Engineer"/>
    <s v="Pcb Production"/>
    <n v="7.55"/>
    <n v="8"/>
    <n v="2015"/>
    <d v="2015-08-01T00:00:00"/>
  </r>
  <r>
    <n v="87"/>
    <n v="8"/>
    <n v="15012"/>
    <n v="5"/>
    <n v="4.5"/>
    <n v="5"/>
    <n v="4.5"/>
    <n v="5"/>
    <s v="Training"/>
    <s v="More knowledge on ISO"/>
    <m/>
    <m/>
    <x v="5"/>
    <x v="7"/>
    <s v="RCP"/>
    <x v="4"/>
    <n v="2"/>
    <s v="Internal"/>
    <s v="Multiple"/>
    <s v="Niranjan Pandey"/>
    <n v="0"/>
    <n v="0"/>
    <n v="0"/>
    <n v="4.8"/>
    <n v="8"/>
    <n v="2015"/>
    <d v="2015-08-01T00:00:00"/>
  </r>
  <r>
    <n v="88"/>
    <n v="8"/>
    <n v="10044"/>
    <n v="7"/>
    <n v="7"/>
    <n v="8"/>
    <n v="7"/>
    <n v="7"/>
    <s v="*"/>
    <s v="*"/>
    <m/>
    <m/>
    <x v="5"/>
    <x v="7"/>
    <s v="RCP"/>
    <x v="4"/>
    <n v="2"/>
    <s v="Internal"/>
    <s v="Multiple"/>
    <s v="Shambhu Dayal Saini"/>
    <s v="E-3"/>
    <s v="Sr. Engineer"/>
    <s v="Production"/>
    <n v="7.2"/>
    <n v="8"/>
    <n v="2015"/>
    <d v="2015-08-01T00:00:00"/>
  </r>
  <r>
    <n v="89"/>
    <n v="9"/>
    <n v="13993"/>
    <n v="10"/>
    <n v="10"/>
    <n v="10"/>
    <n v="10"/>
    <n v="10"/>
    <s v="Training Content"/>
    <s v="*"/>
    <m/>
    <m/>
    <x v="6"/>
    <x v="8"/>
    <s v="HIP Conference"/>
    <x v="2"/>
    <n v="2.5"/>
    <s v="Internal"/>
    <s v="Multiple"/>
    <s v="Rahul  Upadhayay"/>
    <s v="E-3"/>
    <s v="Sr. Engineer"/>
    <s v="Research &amp; Development"/>
    <n v="10"/>
    <n v="8"/>
    <n v="2015"/>
    <d v="2015-08-01T00:00:00"/>
  </r>
  <r>
    <n v="90"/>
    <n v="9"/>
    <n v="14248"/>
    <n v="8"/>
    <n v="9"/>
    <n v="8"/>
    <n v="8"/>
    <n v="9"/>
    <s v="Way of Transferring Knowledge"/>
    <s v="More Content Required"/>
    <m/>
    <m/>
    <x v="6"/>
    <x v="8"/>
    <s v="HIP Conference"/>
    <x v="2"/>
    <n v="2.5"/>
    <s v="Internal"/>
    <s v="Multiple"/>
    <s v="Shweta  Aggarwal"/>
    <s v="E-3"/>
    <s v="Sr. Engineer"/>
    <s v="Research &amp; Development"/>
    <n v="8.4"/>
    <n v="8"/>
    <n v="2015"/>
    <d v="2015-08-01T00:00:00"/>
  </r>
  <r>
    <n v="91"/>
    <n v="9"/>
    <n v="14698"/>
    <n v="9"/>
    <n v="9.25"/>
    <n v="10"/>
    <n v="10"/>
    <n v="10"/>
    <s v="Conversation and Technique"/>
    <s v="*"/>
    <n v="75"/>
    <m/>
    <x v="6"/>
    <x v="8"/>
    <s v="HIP Conference"/>
    <x v="2"/>
    <n v="2.5"/>
    <s v="Internal"/>
    <s v="Multiple"/>
    <s v="Munesh  Tripathi"/>
    <s v="Tr-e"/>
    <s v="Tr. Engineer"/>
    <s v="Research &amp; Development"/>
    <n v="9.65"/>
    <n v="8"/>
    <n v="2015"/>
    <d v="2015-08-01T00:00:00"/>
  </r>
  <r>
    <n v="92"/>
    <n v="9"/>
    <n v="13948"/>
    <n v="9"/>
    <n v="9.5"/>
    <n v="10"/>
    <n v="8.5"/>
    <n v="9"/>
    <s v="Interaction and Excellent Communication"/>
    <s v="*"/>
    <m/>
    <m/>
    <x v="6"/>
    <x v="8"/>
    <s v="HIP Conference"/>
    <x v="2"/>
    <n v="2.5"/>
    <s v="Internal"/>
    <s v="Multiple"/>
    <s v="Raghvendra  Thakur"/>
    <s v="E-3"/>
    <s v="Sr. Engineer"/>
    <s v="Research &amp; Development"/>
    <n v="9.1999999999999993"/>
    <n v="8"/>
    <n v="2015"/>
    <d v="2015-08-01T00:00:00"/>
  </r>
  <r>
    <n v="93"/>
    <n v="9"/>
    <n v="13407"/>
    <n v="9"/>
    <n v="9.25"/>
    <n v="9"/>
    <n v="8.5"/>
    <n v="10"/>
    <s v="Innovative and Practical"/>
    <s v="*"/>
    <n v="75"/>
    <m/>
    <x v="6"/>
    <x v="8"/>
    <s v="HIP Conference"/>
    <x v="2"/>
    <n v="2.5"/>
    <s v="Internal"/>
    <s v="Multiple"/>
    <s v="Manindera  Singh"/>
    <s v="E-3"/>
    <s v="Sr. Engineer"/>
    <s v="Research &amp; Development"/>
    <n v="9.15"/>
    <n v="8"/>
    <n v="2015"/>
    <d v="2015-08-01T00:00:00"/>
  </r>
  <r>
    <n v="94"/>
    <n v="9"/>
    <n v="14191"/>
    <n v="10"/>
    <n v="9"/>
    <n v="9"/>
    <n v="8.5"/>
    <n v="9"/>
    <s v="Easiness of Method"/>
    <s v="Need Pictorial Exercises"/>
    <n v="90"/>
    <m/>
    <x v="6"/>
    <x v="8"/>
    <s v="HIP Conference"/>
    <x v="2"/>
    <n v="2.5"/>
    <s v="Internal"/>
    <s v="Multiple"/>
    <s v="Deepesh  Jain"/>
    <s v="E-2"/>
    <s v="Engineer"/>
    <s v="Sales"/>
    <n v="9.1"/>
    <n v="8"/>
    <n v="2015"/>
    <d v="2015-08-01T00:00:00"/>
  </r>
  <r>
    <n v="95"/>
    <n v="9"/>
    <n v="14298"/>
    <n v="8"/>
    <n v="10"/>
    <n v="10"/>
    <n v="8.5"/>
    <n v="9"/>
    <s v="Explanation with examples and videos"/>
    <s v="*"/>
    <m/>
    <m/>
    <x v="6"/>
    <x v="8"/>
    <s v="HIP Conference"/>
    <x v="2"/>
    <n v="2.5"/>
    <s v="Internal"/>
    <s v="Multiple"/>
    <s v="Sonal  Gupta"/>
    <s v="E-2"/>
    <s v="Engineer"/>
    <s v="Research &amp; Development"/>
    <n v="9.1"/>
    <n v="8"/>
    <n v="2015"/>
    <d v="2015-08-01T00:00:00"/>
  </r>
  <r>
    <n v="96"/>
    <n v="9"/>
    <n v="13972"/>
    <n v="10"/>
    <n v="9.5"/>
    <n v="10"/>
    <n v="9"/>
    <n v="10"/>
    <s v="Presentation of Topic"/>
    <s v="*"/>
    <n v="85"/>
    <m/>
    <x v="6"/>
    <x v="8"/>
    <s v="HIP Conference"/>
    <x v="2"/>
    <n v="2.5"/>
    <s v="Internal"/>
    <s v="Multiple"/>
    <s v="Sobhag  Prajapat"/>
    <s v="E-2"/>
    <s v="Engineer"/>
    <s v="Research &amp; Development"/>
    <n v="9.6999999999999993"/>
    <n v="8"/>
    <n v="2015"/>
    <d v="2015-08-01T00:00:00"/>
  </r>
  <r>
    <n v="97"/>
    <n v="9"/>
    <n v="15008"/>
    <n v="7"/>
    <n v="8.75"/>
    <n v="10"/>
    <n v="8"/>
    <n v="9"/>
    <s v="*"/>
    <s v="*"/>
    <n v="80"/>
    <m/>
    <x v="6"/>
    <x v="8"/>
    <s v="HIP Conference"/>
    <x v="2"/>
    <n v="2.5"/>
    <s v="Internal"/>
    <s v="Multiple"/>
    <s v="Syoji Ram Sharma"/>
    <n v="0"/>
    <n v="0"/>
    <n v="0"/>
    <n v="8.5500000000000007"/>
    <n v="8"/>
    <n v="2015"/>
    <d v="2015-08-01T00:00:00"/>
  </r>
  <r>
    <n v="98"/>
    <n v="9"/>
    <n v="14109"/>
    <n v="10"/>
    <n v="10"/>
    <n v="9"/>
    <n v="9"/>
    <n v="9"/>
    <s v="Interactive-clear explanation"/>
    <s v="More Practical"/>
    <n v="45"/>
    <m/>
    <x v="6"/>
    <x v="8"/>
    <s v="HIP Conference"/>
    <x v="2"/>
    <n v="2.5"/>
    <s v="Internal"/>
    <s v="Multiple"/>
    <s v="Naveen  Rajpurohit"/>
    <s v="E-2"/>
    <s v="Engineer"/>
    <s v="Research &amp; Development"/>
    <n v="9.4"/>
    <n v="8"/>
    <n v="2015"/>
    <d v="2015-08-01T00:00:00"/>
  </r>
  <r>
    <n v="99"/>
    <n v="9"/>
    <n v="14644"/>
    <n v="10"/>
    <n v="9"/>
    <n v="10"/>
    <n v="8.5"/>
    <n v="8"/>
    <s v="*"/>
    <s v="*"/>
    <n v="85"/>
    <m/>
    <x v="6"/>
    <x v="8"/>
    <s v="HIP Conference"/>
    <x v="2"/>
    <n v="2.5"/>
    <s v="Internal"/>
    <s v="Multiple"/>
    <s v="Umesh  Likhitkar"/>
    <s v="Tr-e"/>
    <s v="Tr. Engineer"/>
    <s v="Research &amp; Development"/>
    <n v="9.1"/>
    <n v="8"/>
    <n v="2015"/>
    <d v="2015-08-01T00:00:00"/>
  </r>
  <r>
    <n v="100"/>
    <n v="9"/>
    <s v="xxxx"/>
    <n v="9"/>
    <n v="8.75"/>
    <n v="9"/>
    <n v="8.5"/>
    <n v="9"/>
    <s v="Presentation - Inclusive"/>
    <s v="*"/>
    <n v="90"/>
    <m/>
    <x v="6"/>
    <x v="8"/>
    <s v="HIP Conference"/>
    <x v="2"/>
    <n v="2.5"/>
    <s v="Internal"/>
    <s v="Multiple"/>
    <s v="Shyam Krishna Soni"/>
    <n v="0"/>
    <n v="0"/>
    <n v="0"/>
    <n v="8.85"/>
    <n v="8"/>
    <n v="2015"/>
    <d v="2015-08-01T00:00:00"/>
  </r>
  <r>
    <n v="101"/>
    <n v="10"/>
    <n v="13759"/>
    <n v="9"/>
    <n v="9"/>
    <n v="9"/>
    <m/>
    <n v="9"/>
    <s v="Easiness of Method"/>
    <s v="*"/>
    <n v="37.5"/>
    <m/>
    <x v="7"/>
    <x v="9"/>
    <s v="RCP "/>
    <x v="2"/>
    <n v="2.5"/>
    <s v="Internal"/>
    <s v="Multiple"/>
    <s v="Kailash  Prajapat"/>
    <s v="A5"/>
    <s v="Sr. Technical Associate 1"/>
    <s v="Tool Room"/>
    <n v="9"/>
    <n v="8"/>
    <n v="2015"/>
    <d v="2015-08-01T00:00:00"/>
  </r>
  <r>
    <n v="102"/>
    <n v="10"/>
    <n v="11838"/>
    <n v="10"/>
    <n v="10"/>
    <n v="10"/>
    <m/>
    <n v="10"/>
    <s v="Easiness of Method"/>
    <s v="*"/>
    <n v="37.5"/>
    <m/>
    <x v="7"/>
    <x v="9"/>
    <s v="RCP "/>
    <x v="2"/>
    <n v="2.5"/>
    <s v="Internal"/>
    <s v="Multiple"/>
    <s v="Naresh  Kumar"/>
    <s v="A5"/>
    <s v="Sr. Technical Associate 3"/>
    <s v="Moulding"/>
    <n v="10"/>
    <n v="8"/>
    <n v="2015"/>
    <d v="2015-08-01T00:00:00"/>
  </r>
  <r>
    <n v="103"/>
    <n v="10"/>
    <n v="14876"/>
    <n v="9"/>
    <n v="9.25"/>
    <n v="8"/>
    <m/>
    <n v="10"/>
    <s v="Knowledge about Topic"/>
    <s v="New Examples"/>
    <m/>
    <m/>
    <x v="7"/>
    <x v="9"/>
    <s v="RCP "/>
    <x v="2"/>
    <n v="2.5"/>
    <s v="Internal"/>
    <s v="Multiple"/>
    <s v="Arun  Choudhary"/>
    <s v="Tr-e"/>
    <s v="Tr. Engineer"/>
    <s v="Production"/>
    <n v="9.0625"/>
    <n v="8"/>
    <n v="2015"/>
    <d v="2015-08-01T00:00:00"/>
  </r>
  <r>
    <n v="104"/>
    <n v="10"/>
    <n v="14150"/>
    <n v="9"/>
    <n v="9.5"/>
    <n v="10"/>
    <m/>
    <n v="10"/>
    <s v="Way of Interaction and Presentation"/>
    <s v="Content and Timing should be more"/>
    <m/>
    <m/>
    <x v="7"/>
    <x v="9"/>
    <s v="RCP "/>
    <x v="2"/>
    <n v="2.5"/>
    <s v="Internal"/>
    <s v="Multiple"/>
    <s v="Gaurav  Kumawat"/>
    <s v="E-2"/>
    <s v="Engineer"/>
    <s v="Pcb Production"/>
    <n v="9.625"/>
    <n v="8"/>
    <n v="2015"/>
    <d v="2015-08-01T00:00:00"/>
  </r>
  <r>
    <n v="105"/>
    <n v="10"/>
    <n v="10042"/>
    <n v="9"/>
    <n v="9.75"/>
    <n v="10"/>
    <m/>
    <n v="10"/>
    <s v="*"/>
    <s v="*"/>
    <m/>
    <m/>
    <x v="7"/>
    <x v="9"/>
    <s v="RCP "/>
    <x v="2"/>
    <n v="2.5"/>
    <s v="Internal"/>
    <s v="Multiple"/>
    <s v="Kunj Bihari Gupta"/>
    <s v="E-1"/>
    <s v="Asstt. Engineer"/>
    <s v="Pcb Production"/>
    <n v="9.6875"/>
    <n v="8"/>
    <n v="2015"/>
    <d v="2015-08-01T00:00:00"/>
  </r>
  <r>
    <n v="106"/>
    <n v="10"/>
    <n v="15023"/>
    <n v="10"/>
    <n v="9.75"/>
    <n v="10"/>
    <m/>
    <n v="9"/>
    <s v="*"/>
    <s v="Arrangement in Training Room"/>
    <n v="50"/>
    <m/>
    <x v="7"/>
    <x v="9"/>
    <s v="RCP "/>
    <x v="2"/>
    <n v="2.5"/>
    <s v="Internal"/>
    <s v="Multiple"/>
    <s v="Saroj Kr Sethi"/>
    <n v="0"/>
    <n v="0"/>
    <n v="0"/>
    <n v="9.6875"/>
    <n v="8"/>
    <n v="2015"/>
    <d v="2015-08-01T00:00:00"/>
  </r>
  <r>
    <n v="107"/>
    <n v="10"/>
    <n v="15027"/>
    <n v="9"/>
    <n v="8.5"/>
    <n v="8"/>
    <m/>
    <n v="10"/>
    <s v="Presentation and Lecture"/>
    <s v="*"/>
    <n v="37.5"/>
    <m/>
    <x v="7"/>
    <x v="9"/>
    <s v="RCP "/>
    <x v="2"/>
    <n v="2.5"/>
    <s v="Internal"/>
    <s v="Multiple"/>
    <s v="Sudipto Mandol"/>
    <n v="0"/>
    <n v="0"/>
    <n v="0"/>
    <n v="8.875"/>
    <n v="8"/>
    <n v="2015"/>
    <d v="2015-08-01T00:00:00"/>
  </r>
  <r>
    <n v="108"/>
    <n v="10"/>
    <n v="14839"/>
    <n v="9"/>
    <n v="9"/>
    <n v="8"/>
    <m/>
    <n v="9"/>
    <s v="Good Examples"/>
    <s v="Training Room facility"/>
    <m/>
    <m/>
    <x v="7"/>
    <x v="9"/>
    <s v="RCP "/>
    <x v="2"/>
    <n v="2.5"/>
    <s v="Internal"/>
    <s v="Multiple"/>
    <s v="Aman  Kumar"/>
    <s v="Tr-e"/>
    <s v="Tr. Engineer"/>
    <s v="Production"/>
    <n v="8.75"/>
    <n v="8"/>
    <n v="2015"/>
    <d v="2015-08-01T00:00:00"/>
  </r>
  <r>
    <n v="109"/>
    <n v="10"/>
    <n v="10076"/>
    <n v="5"/>
    <n v="6"/>
    <n v="6"/>
    <m/>
    <n v="6"/>
    <s v="*"/>
    <s v="*"/>
    <m/>
    <m/>
    <x v="7"/>
    <x v="9"/>
    <s v="RCP "/>
    <x v="2"/>
    <n v="2.5"/>
    <s v="Internal"/>
    <s v="Multiple"/>
    <s v="Arjun  Singh"/>
    <s v="A4"/>
    <s v="Technical Associate 3"/>
    <s v="Quality Assurance"/>
    <n v="5.75"/>
    <n v="8"/>
    <n v="2015"/>
    <d v="2015-08-01T00:00:00"/>
  </r>
  <r>
    <n v="110"/>
    <n v="10"/>
    <n v="15028"/>
    <n v="9"/>
    <n v="9.5"/>
    <n v="10"/>
    <m/>
    <n v="10"/>
    <s v="*"/>
    <s v="*"/>
    <n v="62.5"/>
    <m/>
    <x v="7"/>
    <x v="9"/>
    <s v="RCP "/>
    <x v="2"/>
    <n v="2.5"/>
    <s v="Internal"/>
    <s v="Multiple"/>
    <s v="Aniruddh Pal"/>
    <n v="0"/>
    <n v="0"/>
    <n v="0"/>
    <n v="9.625"/>
    <n v="8"/>
    <n v="2015"/>
    <d v="2015-08-01T00:00:00"/>
  </r>
  <r>
    <n v="111"/>
    <n v="10"/>
    <n v="13618"/>
    <n v="8"/>
    <n v="7.5"/>
    <n v="7"/>
    <m/>
    <n v="7"/>
    <s v="*"/>
    <s v="*"/>
    <m/>
    <m/>
    <x v="7"/>
    <x v="9"/>
    <s v="RCP "/>
    <x v="2"/>
    <n v="2.5"/>
    <s v="Internal"/>
    <s v="Multiple"/>
    <s v="Arvind Kumar Mishra"/>
    <s v="S-4"/>
    <s v="Sr. Asstt"/>
    <s v="Stores"/>
    <n v="7.375"/>
    <n v="8"/>
    <n v="2015"/>
    <d v="2015-08-01T00:00:00"/>
  </r>
  <r>
    <n v="112"/>
    <n v="10"/>
    <n v="13591"/>
    <n v="9"/>
    <n v="9.75"/>
    <n v="10"/>
    <m/>
    <n v="8"/>
    <s v="*"/>
    <s v="*"/>
    <n v="75"/>
    <m/>
    <x v="7"/>
    <x v="9"/>
    <s v="RCP "/>
    <x v="2"/>
    <n v="2.5"/>
    <s v="Internal"/>
    <s v="Multiple"/>
    <s v="Rajendra Prasad Jain"/>
    <s v="S-4"/>
    <s v="Sr. Asstt"/>
    <s v="Stores"/>
    <n v="9.1875"/>
    <n v="8"/>
    <n v="2015"/>
    <d v="2015-08-01T00:00:00"/>
  </r>
  <r>
    <n v="113"/>
    <n v="10"/>
    <n v="28591"/>
    <n v="9"/>
    <n v="9.25"/>
    <n v="10"/>
    <m/>
    <n v="9"/>
    <s v="*"/>
    <s v="*"/>
    <n v="50"/>
    <m/>
    <x v="7"/>
    <x v="9"/>
    <s v="RCP "/>
    <x v="2"/>
    <n v="2.5"/>
    <s v="Internal"/>
    <s v="Multiple"/>
    <s v="Sarwan Parihar"/>
    <n v="0"/>
    <n v="0"/>
    <n v="0"/>
    <n v="9.3125"/>
    <n v="8"/>
    <n v="2015"/>
    <d v="2015-08-01T00:00:00"/>
  </r>
  <r>
    <n v="114"/>
    <n v="10"/>
    <n v="11837"/>
    <n v="9"/>
    <n v="9.5"/>
    <n v="10"/>
    <m/>
    <n v="10"/>
    <s v="*"/>
    <s v="*"/>
    <m/>
    <m/>
    <x v="7"/>
    <x v="9"/>
    <s v="RCP "/>
    <x v="2"/>
    <n v="2.5"/>
    <s v="Internal"/>
    <s v="Multiple"/>
    <s v="Radhey Raman Pandey"/>
    <s v="A2"/>
    <s v="Sr. Operator"/>
    <s v="Moulding"/>
    <n v="9.625"/>
    <n v="8"/>
    <n v="2015"/>
    <d v="2015-08-01T00:00:00"/>
  </r>
  <r>
    <n v="115"/>
    <n v="10"/>
    <n v="15026"/>
    <n v="10"/>
    <n v="10"/>
    <n v="10"/>
    <m/>
    <n v="8"/>
    <s v="*"/>
    <s v="*"/>
    <n v="50"/>
    <m/>
    <x v="7"/>
    <x v="9"/>
    <s v="RCP "/>
    <x v="2"/>
    <n v="2.5"/>
    <s v="Internal"/>
    <s v="Multiple"/>
    <s v="Firozzuddin Khan"/>
    <n v="0"/>
    <n v="0"/>
    <n v="0"/>
    <n v="9.5"/>
    <n v="8"/>
    <n v="2015"/>
    <d v="2015-08-01T00:00:00"/>
  </r>
  <r>
    <n v="116"/>
    <n v="10"/>
    <n v="28417"/>
    <n v="10"/>
    <n v="9.75"/>
    <n v="9"/>
    <m/>
    <n v="9"/>
    <s v="*"/>
    <s v="*"/>
    <m/>
    <m/>
    <x v="7"/>
    <x v="9"/>
    <s v="RCP "/>
    <x v="2"/>
    <n v="2.5"/>
    <s v="Internal"/>
    <s v="Multiple"/>
    <s v="Rajesh Bairwa"/>
    <n v="0"/>
    <n v="0"/>
    <n v="0"/>
    <n v="9.4375"/>
    <n v="8"/>
    <n v="2015"/>
    <d v="2015-08-01T00:00:00"/>
  </r>
  <r>
    <n v="117"/>
    <n v="10"/>
    <n v="15024"/>
    <n v="9"/>
    <n v="9"/>
    <n v="10"/>
    <m/>
    <n v="9"/>
    <s v="*"/>
    <s v="*"/>
    <m/>
    <m/>
    <x v="7"/>
    <x v="9"/>
    <s v="RCP "/>
    <x v="2"/>
    <n v="2.5"/>
    <s v="Internal"/>
    <s v="Multiple"/>
    <s v="Tushar Sheikh"/>
    <n v="0"/>
    <n v="0"/>
    <n v="0"/>
    <n v="9.25"/>
    <n v="8"/>
    <n v="2015"/>
    <d v="2015-08-01T00:00:00"/>
  </r>
  <r>
    <n v="118"/>
    <n v="10"/>
    <n v="15012"/>
    <n v="8"/>
    <n v="8.25"/>
    <n v="6"/>
    <m/>
    <n v="7"/>
    <s v="*"/>
    <s v="*"/>
    <m/>
    <m/>
    <x v="7"/>
    <x v="9"/>
    <s v="RCP "/>
    <x v="2"/>
    <n v="2.5"/>
    <s v="Internal"/>
    <s v="Multiple"/>
    <s v="Niranjan Pandey"/>
    <n v="0"/>
    <n v="0"/>
    <n v="0"/>
    <n v="7.3125"/>
    <n v="8"/>
    <n v="2015"/>
    <d v="2015-08-01T00:00:00"/>
  </r>
  <r>
    <n v="119"/>
    <n v="11"/>
    <n v="13993"/>
    <n v="10"/>
    <n v="10"/>
    <n v="10"/>
    <n v="10"/>
    <n v="10"/>
    <s v="Course Content and Interactive Method"/>
    <s v="*"/>
    <n v="67"/>
    <m/>
    <x v="8"/>
    <x v="9"/>
    <s v="HIP Conference"/>
    <x v="1"/>
    <n v="3"/>
    <s v="Internal"/>
    <s v="Multiple"/>
    <s v="Rahul  Upadhayay"/>
    <s v="E-3"/>
    <s v="Sr. Engineer"/>
    <s v="Research &amp; Development"/>
    <n v="10"/>
    <n v="8"/>
    <n v="2015"/>
    <d v="2015-08-01T00:00:00"/>
  </r>
  <r>
    <n v="120"/>
    <n v="11"/>
    <n v="14334"/>
    <n v="10"/>
    <n v="10"/>
    <n v="10"/>
    <n v="10"/>
    <n v="10"/>
    <s v="*"/>
    <s v="*"/>
    <n v="0"/>
    <m/>
    <x v="8"/>
    <x v="9"/>
    <s v="HIP Conference"/>
    <x v="1"/>
    <n v="3"/>
    <s v="Internal"/>
    <s v="Multiple"/>
    <s v="Chandra Shekhar Sharma"/>
    <s v="M-1"/>
    <s v="Asstt. Manager"/>
    <s v="Research &amp; Development"/>
    <n v="10"/>
    <n v="8"/>
    <n v="2015"/>
    <d v="2015-08-01T00:00:00"/>
  </r>
  <r>
    <n v="121"/>
    <n v="11"/>
    <n v="14297"/>
    <n v="9"/>
    <n v="8.75"/>
    <n v="10"/>
    <n v="9.5"/>
    <n v="9"/>
    <s v="Knowledge of Facilitator"/>
    <s v="*"/>
    <n v="58"/>
    <m/>
    <x v="8"/>
    <x v="9"/>
    <s v="HIP Conference"/>
    <x v="1"/>
    <n v="3"/>
    <s v="Internal"/>
    <s v="Multiple"/>
    <s v="Raj Kumar Jain"/>
    <s v="E-2"/>
    <s v="Engineer"/>
    <s v="Research &amp; Development"/>
    <n v="9.25"/>
    <n v="8"/>
    <n v="2015"/>
    <d v="2015-08-01T00:00:00"/>
  </r>
  <r>
    <n v="122"/>
    <n v="11"/>
    <n v="13948"/>
    <n v="9"/>
    <n v="9.5"/>
    <n v="10"/>
    <n v="9.5"/>
    <n v="10"/>
    <s v="Knowledge and Interaction of Facilitator"/>
    <s v="*"/>
    <n v="83"/>
    <m/>
    <x v="8"/>
    <x v="9"/>
    <s v="HIP Conference"/>
    <x v="1"/>
    <n v="3"/>
    <s v="Internal"/>
    <s v="Multiple"/>
    <s v="Raghvendra  Thakur"/>
    <s v="E-3"/>
    <s v="Sr. Engineer"/>
    <s v="Research &amp; Development"/>
    <n v="9.6"/>
    <n v="8"/>
    <n v="2015"/>
    <d v="2015-08-01T00:00:00"/>
  </r>
  <r>
    <n v="123"/>
    <n v="11"/>
    <n v="13575"/>
    <n v="10"/>
    <n v="9.75"/>
    <n v="10"/>
    <n v="10"/>
    <n v="10"/>
    <s v="Communication of Facilitator"/>
    <s v="*"/>
    <n v="47"/>
    <m/>
    <x v="8"/>
    <x v="9"/>
    <s v="HIP Conference"/>
    <x v="1"/>
    <n v="3"/>
    <s v="Internal"/>
    <s v="Multiple"/>
    <s v="Deepak  Sharma"/>
    <s v="E-3"/>
    <s v="Sr. Engineer"/>
    <s v="Research &amp; Development"/>
    <n v="9.9499999999999993"/>
    <n v="8"/>
    <n v="2015"/>
    <d v="2015-08-01T00:00:00"/>
  </r>
  <r>
    <n v="124"/>
    <n v="11"/>
    <s v="xxxx"/>
    <n v="10"/>
    <n v="8"/>
    <n v="9"/>
    <n v="8"/>
    <n v="8"/>
    <s v="Knowledge of Facilitator"/>
    <s v="Dominance of Facilitator"/>
    <n v="72"/>
    <m/>
    <x v="8"/>
    <x v="9"/>
    <s v="HIP Conference"/>
    <x v="1"/>
    <n v="3"/>
    <s v="Internal"/>
    <s v="Multiple"/>
    <s v="Shyam Krishna Soni"/>
    <n v="0"/>
    <n v="0"/>
    <n v="0"/>
    <n v="8.6"/>
    <n v="8"/>
    <n v="2015"/>
    <d v="2015-08-01T00:00:00"/>
  </r>
  <r>
    <n v="125"/>
    <n v="11"/>
    <n v="12605"/>
    <n v="10"/>
    <n v="8.75"/>
    <n v="10"/>
    <n v="9"/>
    <n v="9"/>
    <s v="Knowledge and Confidence of Facilitator"/>
    <s v="More Simplicity required, speed"/>
    <n v="33"/>
    <m/>
    <x v="8"/>
    <x v="9"/>
    <s v="HIP Conference"/>
    <x v="1"/>
    <n v="3"/>
    <s v="Internal"/>
    <s v="Multiple"/>
    <s v="Jalaj  Mathur"/>
    <s v="M-1"/>
    <s v="Asstt. Manager"/>
    <s v="Research &amp; Development"/>
    <n v="9.35"/>
    <n v="8"/>
    <n v="2015"/>
    <d v="2015-08-01T00:00:00"/>
  </r>
  <r>
    <n v="126"/>
    <n v="11"/>
    <n v="13407"/>
    <n v="10"/>
    <n v="9"/>
    <n v="10"/>
    <n v="8.5"/>
    <n v="9"/>
    <s v="Knowledge of Facilitator"/>
    <s v="More time required"/>
    <n v="92"/>
    <m/>
    <x v="8"/>
    <x v="9"/>
    <s v="HIP Conference"/>
    <x v="1"/>
    <n v="3"/>
    <s v="Internal"/>
    <s v="Multiple"/>
    <s v="Manindera  Singh"/>
    <s v="E-3"/>
    <s v="Sr. Engineer"/>
    <s v="Research &amp; Development"/>
    <n v="9.3000000000000007"/>
    <n v="8"/>
    <n v="2015"/>
    <d v="2015-08-01T00:00:00"/>
  </r>
  <r>
    <n v="127"/>
    <n v="11"/>
    <n v="14248"/>
    <n v="9"/>
    <n v="8.5"/>
    <n v="10"/>
    <n v="8.5"/>
    <n v="9"/>
    <s v="Good explanation"/>
    <s v="*"/>
    <n v="50"/>
    <m/>
    <x v="8"/>
    <x v="9"/>
    <s v="HIP Conference"/>
    <x v="1"/>
    <n v="3"/>
    <s v="Internal"/>
    <s v="Multiple"/>
    <s v="Shweta  Aggarwal"/>
    <s v="E-3"/>
    <s v="Sr. Engineer"/>
    <s v="Research &amp; Development"/>
    <n v="9"/>
    <n v="8"/>
    <n v="2015"/>
    <d v="2015-08-01T00:00:00"/>
  </r>
  <r>
    <n v="128"/>
    <n v="11"/>
    <n v="13964"/>
    <n v="8"/>
    <n v="9.5"/>
    <n v="10"/>
    <n v="9.5"/>
    <n v="4"/>
    <s v="Knowledge of Excel"/>
    <s v="*"/>
    <n v="45"/>
    <m/>
    <x v="8"/>
    <x v="9"/>
    <s v="HIP Conference"/>
    <x v="1"/>
    <n v="3"/>
    <s v="Internal"/>
    <s v="Multiple"/>
    <s v="Pawan  Kumar"/>
    <s v="M-3"/>
    <s v="Manager"/>
    <s v="Research &amp; Development"/>
    <n v="8.1999999999999993"/>
    <n v="8"/>
    <n v="2015"/>
    <d v="2015-08-01T00:00:00"/>
  </r>
  <r>
    <n v="129"/>
    <n v="12"/>
    <n v="13575"/>
    <n v="10"/>
    <n v="10"/>
    <n v="10"/>
    <n v="10"/>
    <n v="10"/>
    <s v="Communication"/>
    <s v="*"/>
    <m/>
    <m/>
    <x v="9"/>
    <x v="10"/>
    <s v="HIP Conference"/>
    <x v="1"/>
    <n v="3"/>
    <s v="Internal"/>
    <s v="Multiple"/>
    <s v="Deepak  Sharma"/>
    <s v="E-3"/>
    <s v="Sr. Engineer"/>
    <s v="Research &amp; Development"/>
    <n v="10"/>
    <n v="9"/>
    <n v="2015"/>
    <d v="2015-09-01T00:00:00"/>
  </r>
  <r>
    <n v="130"/>
    <n v="12"/>
    <n v="13407"/>
    <n v="10"/>
    <n v="9"/>
    <n v="10"/>
    <n v="9"/>
    <n v="9"/>
    <s v="Course Material"/>
    <s v="*"/>
    <m/>
    <m/>
    <x v="9"/>
    <x v="10"/>
    <s v="HIP Conference"/>
    <x v="1"/>
    <n v="3"/>
    <s v="Internal"/>
    <s v="Multiple"/>
    <s v="Manindera  Singh"/>
    <s v="E-3"/>
    <s v="Sr. Engineer"/>
    <s v="Research &amp; Development"/>
    <n v="9.4"/>
    <n v="9"/>
    <n v="2015"/>
    <d v="2015-09-01T00:00:00"/>
  </r>
  <r>
    <n v="131"/>
    <n v="12"/>
    <n v="14248"/>
    <n v="9"/>
    <n v="8.75"/>
    <n v="10"/>
    <n v="9"/>
    <n v="9"/>
    <s v="Knowledge of Facilitator and relevant examples"/>
    <s v="*"/>
    <m/>
    <m/>
    <x v="9"/>
    <x v="10"/>
    <s v="HIP Conference"/>
    <x v="1"/>
    <n v="3"/>
    <s v="Internal"/>
    <s v="Multiple"/>
    <s v="Shweta  Aggarwal"/>
    <s v="E-3"/>
    <s v="Sr. Engineer"/>
    <s v="Research &amp; Development"/>
    <n v="9.15"/>
    <n v="9"/>
    <n v="2015"/>
    <d v="2015-09-01T00:00:00"/>
  </r>
  <r>
    <n v="132"/>
    <n v="12"/>
    <n v="13993"/>
    <n v="10"/>
    <n v="10"/>
    <n v="10"/>
    <n v="10"/>
    <n v="10"/>
    <s v="*"/>
    <s v="*"/>
    <m/>
    <m/>
    <x v="9"/>
    <x v="10"/>
    <s v="HIP Conference"/>
    <x v="1"/>
    <n v="3"/>
    <s v="Internal"/>
    <s v="Multiple"/>
    <s v="Rahul  Upadhayay"/>
    <s v="E-3"/>
    <s v="Sr. Engineer"/>
    <s v="Research &amp; Development"/>
    <n v="10"/>
    <n v="9"/>
    <n v="2015"/>
    <d v="2015-09-01T00:00:00"/>
  </r>
  <r>
    <n v="133"/>
    <n v="12"/>
    <n v="13948"/>
    <n v="10"/>
    <n v="10"/>
    <n v="10"/>
    <n v="9.5"/>
    <n v="10"/>
    <s v="Knowledge and Communication of Facilitator"/>
    <s v="*"/>
    <m/>
    <m/>
    <x v="9"/>
    <x v="10"/>
    <s v="HIP Conference"/>
    <x v="1"/>
    <n v="3"/>
    <s v="Internal"/>
    <s v="Multiple"/>
    <s v="Raghvendra  Thakur"/>
    <s v="E-3"/>
    <s v="Sr. Engineer"/>
    <s v="Research &amp; Development"/>
    <n v="9.9"/>
    <n v="9"/>
    <n v="2015"/>
    <d v="2015-09-01T00:00:00"/>
  </r>
  <r>
    <n v="134"/>
    <n v="12"/>
    <s v="xxxx"/>
    <n v="9"/>
    <n v="8.75"/>
    <n v="9"/>
    <n v="9"/>
    <n v="8"/>
    <s v="Knowledge and enthusiasm of Facilitator"/>
    <s v="More sessions required"/>
    <m/>
    <m/>
    <x v="9"/>
    <x v="10"/>
    <s v="HIP Conference"/>
    <x v="1"/>
    <n v="3"/>
    <s v="Internal"/>
    <s v="Multiple"/>
    <s v="Shyam Krishna Soni"/>
    <n v="0"/>
    <n v="0"/>
    <n v="0"/>
    <n v="8.75"/>
    <n v="9"/>
    <n v="2015"/>
    <d v="2015-09-01T00:00:00"/>
  </r>
  <r>
    <n v="135"/>
    <n v="12"/>
    <n v="14297"/>
    <n v="9"/>
    <n v="9.5"/>
    <n v="10"/>
    <n v="10"/>
    <n v="10"/>
    <s v="Knowledge of Facilitator"/>
    <s v="*"/>
    <m/>
    <m/>
    <x v="9"/>
    <x v="10"/>
    <s v="HIP Conference"/>
    <x v="1"/>
    <n v="3"/>
    <s v="Internal"/>
    <s v="Multiple"/>
    <s v="Raj Kumar Jain"/>
    <s v="E-2"/>
    <s v="Engineer"/>
    <s v="Research &amp; Development"/>
    <n v="9.6999999999999993"/>
    <n v="9"/>
    <n v="2015"/>
    <d v="2015-09-01T00:00:00"/>
  </r>
  <r>
    <n v="136"/>
    <n v="13"/>
    <n v="13948"/>
    <n v="9"/>
    <n v="9.75"/>
    <n v="10"/>
    <n v="9"/>
    <n v="10"/>
    <s v="Comm Skill and Knowledge of Facilitator"/>
    <s v="*"/>
    <m/>
    <m/>
    <x v="10"/>
    <x v="11"/>
    <s v="HIP Conference"/>
    <x v="2"/>
    <n v="2"/>
    <s v="Internal"/>
    <s v="Multiple"/>
    <s v="Raghvendra  Thakur"/>
    <s v="E-3"/>
    <s v="Sr. Engineer"/>
    <s v="Research &amp; Development"/>
    <n v="9.5500000000000007"/>
    <n v="9"/>
    <n v="2015"/>
    <d v="2015-09-01T00:00:00"/>
  </r>
  <r>
    <n v="137"/>
    <n v="13"/>
    <n v="14698"/>
    <n v="10"/>
    <n v="9.25"/>
    <n v="9"/>
    <n v="10"/>
    <n v="10"/>
    <s v="Convincing Skills"/>
    <s v="*"/>
    <m/>
    <m/>
    <x v="10"/>
    <x v="11"/>
    <s v="HIP Conference"/>
    <x v="2"/>
    <n v="2"/>
    <s v="Internal"/>
    <s v="Multiple"/>
    <s v="Munesh  Tripathi"/>
    <s v="Tr-e"/>
    <s v="Tr. Engineer"/>
    <s v="Research &amp; Development"/>
    <n v="9.65"/>
    <n v="9"/>
    <n v="2015"/>
    <d v="2015-09-01T00:00:00"/>
  </r>
  <r>
    <n v="138"/>
    <n v="13"/>
    <n v="13993"/>
    <n v="10"/>
    <n v="10"/>
    <n v="10"/>
    <n v="9"/>
    <n v="10"/>
    <s v="Instruction method of Facilitator &amp; Material"/>
    <s v="*"/>
    <m/>
    <m/>
    <x v="10"/>
    <x v="11"/>
    <s v="HIP Conference"/>
    <x v="2"/>
    <n v="2"/>
    <s v="Internal"/>
    <s v="Multiple"/>
    <s v="Rahul  Upadhayay"/>
    <s v="E-3"/>
    <s v="Sr. Engineer"/>
    <s v="Research &amp; Development"/>
    <n v="9.8000000000000007"/>
    <n v="9"/>
    <n v="2015"/>
    <d v="2015-09-01T00:00:00"/>
  </r>
  <r>
    <n v="139"/>
    <n v="13"/>
    <n v="14297"/>
    <n v="9"/>
    <n v="9.25"/>
    <n v="10"/>
    <n v="9.5"/>
    <n v="9"/>
    <s v="Interactive session"/>
    <s v="More Practical Examples to be incorporated"/>
    <m/>
    <m/>
    <x v="10"/>
    <x v="11"/>
    <s v="HIP Conference"/>
    <x v="2"/>
    <n v="2"/>
    <s v="Internal"/>
    <s v="Multiple"/>
    <s v="Raj Kumar Jain"/>
    <s v="E-2"/>
    <s v="Engineer"/>
    <s v="Research &amp; Development"/>
    <n v="9.35"/>
    <n v="9"/>
    <n v="2015"/>
    <d v="2015-09-01T00:00:00"/>
  </r>
  <r>
    <n v="140"/>
    <n v="13"/>
    <n v="14109"/>
    <n v="9"/>
    <n v="9.75"/>
    <n v="9"/>
    <n v="9.5"/>
    <n v="9"/>
    <s v="Overall benefit"/>
    <s v="Practical approach required"/>
    <m/>
    <m/>
    <x v="10"/>
    <x v="11"/>
    <s v="HIP Conference"/>
    <x v="2"/>
    <n v="2"/>
    <s v="Internal"/>
    <s v="Multiple"/>
    <s v="Naveen  Rajpurohit"/>
    <s v="E-2"/>
    <s v="Engineer"/>
    <s v="Research &amp; Development"/>
    <n v="9.25"/>
    <n v="9"/>
    <n v="2015"/>
    <d v="2015-09-01T00:00:00"/>
  </r>
  <r>
    <n v="141"/>
    <n v="13"/>
    <n v="13407"/>
    <n v="9"/>
    <n v="9.25"/>
    <n v="10"/>
    <n v="8.5"/>
    <n v="9"/>
    <s v="Energy Level and Interactive method"/>
    <s v="*"/>
    <m/>
    <m/>
    <x v="10"/>
    <x v="11"/>
    <s v="HIP Conference"/>
    <x v="2"/>
    <n v="2"/>
    <s v="Internal"/>
    <s v="Multiple"/>
    <s v="Manindera  Singh"/>
    <s v="E-3"/>
    <s v="Sr. Engineer"/>
    <s v="Research &amp; Development"/>
    <n v="9.15"/>
    <n v="9"/>
    <n v="2015"/>
    <d v="2015-09-01T00:00:00"/>
  </r>
  <r>
    <n v="142"/>
    <n v="13"/>
    <n v="14191"/>
    <n v="8"/>
    <n v="8"/>
    <n v="8"/>
    <n v="8"/>
    <n v="8"/>
    <s v="Delivery"/>
    <s v="Speakers"/>
    <m/>
    <m/>
    <x v="10"/>
    <x v="11"/>
    <s v="HIP Conference"/>
    <x v="2"/>
    <n v="2"/>
    <s v="Internal"/>
    <s v="Multiple"/>
    <s v="Deepesh  Jain"/>
    <s v="E-2"/>
    <s v="Engineer"/>
    <s v="Sales"/>
    <n v="8"/>
    <n v="9"/>
    <n v="2015"/>
    <d v="2015-09-01T00:00:00"/>
  </r>
  <r>
    <n v="143"/>
    <n v="13"/>
    <n v="13972"/>
    <n v="9"/>
    <n v="9.5"/>
    <n v="10"/>
    <n v="10"/>
    <n v="9"/>
    <s v="Videos facilitating understanding"/>
    <s v="Speakers"/>
    <m/>
    <m/>
    <x v="10"/>
    <x v="11"/>
    <s v="HIP Conference"/>
    <x v="2"/>
    <n v="2"/>
    <s v="Internal"/>
    <s v="Multiple"/>
    <s v="Sobhag  Prajapat"/>
    <s v="E-2"/>
    <s v="Engineer"/>
    <s v="Research &amp; Development"/>
    <n v="9.5"/>
    <n v="9"/>
    <n v="2015"/>
    <d v="2015-09-01T00:00:00"/>
  </r>
  <r>
    <n v="144"/>
    <n v="13"/>
    <n v="14535"/>
    <n v="10"/>
    <n v="9.75"/>
    <n v="9"/>
    <n v="9"/>
    <n v="10"/>
    <s v="*"/>
    <s v="*"/>
    <m/>
    <m/>
    <x v="10"/>
    <x v="11"/>
    <s v="HIP Conference"/>
    <x v="2"/>
    <n v="2"/>
    <s v="Internal"/>
    <s v="Multiple"/>
    <s v="Alok Kumar Singh"/>
    <s v="Jo"/>
    <s v="Jr. Engineer"/>
    <s v="Research &amp; Development"/>
    <n v="9.5500000000000007"/>
    <n v="9"/>
    <n v="2015"/>
    <d v="2015-09-01T00:00:00"/>
  </r>
  <r>
    <n v="145"/>
    <n v="13"/>
    <s v="xxxx"/>
    <n v="8"/>
    <n v="8.25"/>
    <n v="8"/>
    <n v="7.5"/>
    <n v="8"/>
    <s v="*"/>
    <s v="*"/>
    <m/>
    <m/>
    <x v="10"/>
    <x v="11"/>
    <s v="HIP Conference"/>
    <x v="2"/>
    <n v="2"/>
    <s v="Internal"/>
    <s v="Multiple"/>
    <s v="Shyam Krishna Soni"/>
    <n v="0"/>
    <n v="0"/>
    <n v="0"/>
    <n v="7.95"/>
    <n v="9"/>
    <n v="2015"/>
    <d v="2015-09-01T00:00:00"/>
  </r>
  <r>
    <n v="146"/>
    <n v="13"/>
    <n v="14644"/>
    <n v="9"/>
    <n v="9.75"/>
    <n v="10"/>
    <n v="9"/>
    <n v="9"/>
    <s v="Communication and Energy Level of Facilitator"/>
    <s v="*"/>
    <m/>
    <m/>
    <x v="10"/>
    <x v="11"/>
    <s v="HIP Conference"/>
    <x v="2"/>
    <n v="2"/>
    <s v="Internal"/>
    <s v="Multiple"/>
    <s v="Umesh  Likhitkar"/>
    <s v="Tr-e"/>
    <s v="Tr. Engineer"/>
    <s v="Research &amp; Development"/>
    <n v="9.35"/>
    <n v="9"/>
    <n v="2015"/>
    <d v="2015-09-01T00:00:00"/>
  </r>
  <r>
    <n v="147"/>
    <n v="13"/>
    <n v="14298"/>
    <n v="9"/>
    <n v="9"/>
    <n v="9"/>
    <n v="8.5"/>
    <n v="8"/>
    <s v="Analysis of Improvement Areas"/>
    <s v="*"/>
    <m/>
    <m/>
    <x v="10"/>
    <x v="11"/>
    <s v="HIP Conference"/>
    <x v="2"/>
    <n v="2"/>
    <s v="Internal"/>
    <s v="Multiple"/>
    <s v="Sonal  Gupta"/>
    <s v="E-2"/>
    <s v="Engineer"/>
    <s v="Research &amp; Development"/>
    <n v="8.6999999999999993"/>
    <n v="9"/>
    <n v="2015"/>
    <d v="2015-09-01T00:00:00"/>
  </r>
  <r>
    <n v="148"/>
    <n v="13"/>
    <n v="14334"/>
    <n v="9"/>
    <n v="9.25"/>
    <n v="10"/>
    <n v="9"/>
    <n v="9"/>
    <s v="*"/>
    <s v="*"/>
    <m/>
    <m/>
    <x v="10"/>
    <x v="11"/>
    <s v="HIP Conference"/>
    <x v="2"/>
    <n v="2"/>
    <s v="Internal"/>
    <s v="Multiple"/>
    <s v="Chandra Shekhar Sharma"/>
    <s v="M-1"/>
    <s v="Asstt. Manager"/>
    <s v="Research &amp; Development"/>
    <n v="9.25"/>
    <n v="9"/>
    <n v="2015"/>
    <d v="2015-09-01T00:00:00"/>
  </r>
  <r>
    <n v="149"/>
    <n v="14"/>
    <n v="14955"/>
    <n v="8"/>
    <n v="8.75"/>
    <n v="9"/>
    <n v="8.5"/>
    <n v="8"/>
    <s v="Content, energy and interactive method of facilitator"/>
    <s v="Seating arrangement"/>
    <m/>
    <m/>
    <x v="11"/>
    <x v="12"/>
    <s v="Reception Conference"/>
    <x v="5"/>
    <n v="2"/>
    <s v="Internal"/>
    <s v="Multiple"/>
    <s v="Anoop Pratap Singh"/>
    <n v="0"/>
    <n v="0"/>
    <n v="0"/>
    <n v="8.4499999999999993"/>
    <n v="9"/>
    <n v="2015"/>
    <d v="2015-09-01T00:00:00"/>
  </r>
  <r>
    <n v="150"/>
    <n v="14"/>
    <n v="15008"/>
    <n v="9"/>
    <n v="10"/>
    <n v="10"/>
    <n v="9.5"/>
    <n v="10"/>
    <s v="Presentation"/>
    <s v="*"/>
    <m/>
    <m/>
    <x v="11"/>
    <x v="12"/>
    <s v="Reception Conference"/>
    <x v="5"/>
    <n v="2"/>
    <s v="Internal"/>
    <s v="Multiple"/>
    <s v="Syoji Ram Sharma"/>
    <n v="0"/>
    <n v="0"/>
    <n v="0"/>
    <n v="9.6999999999999993"/>
    <n v="9"/>
    <n v="2015"/>
    <d v="2015-09-01T00:00:00"/>
  </r>
  <r>
    <n v="151"/>
    <n v="14"/>
    <n v="15002"/>
    <n v="10"/>
    <n v="10"/>
    <n v="10"/>
    <n v="10"/>
    <n v="8"/>
    <s v="Communication skills of Facilitator"/>
    <s v="*"/>
    <m/>
    <m/>
    <x v="11"/>
    <x v="12"/>
    <s v="Reception Conference"/>
    <x v="5"/>
    <n v="2"/>
    <s v="Internal"/>
    <s v="Multiple"/>
    <s v="Monika Chhatwani"/>
    <n v="0"/>
    <n v="0"/>
    <n v="0"/>
    <n v="9.6"/>
    <n v="9"/>
    <n v="2015"/>
    <d v="2015-09-01T00:00:00"/>
  </r>
  <r>
    <n v="152"/>
    <n v="14"/>
    <n v="14191"/>
    <n v="10"/>
    <n v="9.75"/>
    <n v="10"/>
    <n v="9"/>
    <n v="9"/>
    <s v="Knowledge of Facilitator"/>
    <s v="*"/>
    <m/>
    <m/>
    <x v="11"/>
    <x v="12"/>
    <s v="Reception Conference"/>
    <x v="5"/>
    <n v="2"/>
    <s v="Internal"/>
    <s v="Multiple"/>
    <s v="Deepesh  Jain"/>
    <s v="E-2"/>
    <s v="Engineer"/>
    <s v="Sales"/>
    <n v="9.5500000000000007"/>
    <n v="9"/>
    <n v="2015"/>
    <d v="2015-09-01T00:00:00"/>
  </r>
  <r>
    <n v="153"/>
    <n v="14"/>
    <n v="14698"/>
    <n v="10"/>
    <n v="9.25"/>
    <n v="10"/>
    <n v="9"/>
    <n v="10"/>
    <s v="Communication and convincing"/>
    <s v="*"/>
    <m/>
    <m/>
    <x v="11"/>
    <x v="12"/>
    <s v="Reception Conference"/>
    <x v="5"/>
    <n v="2"/>
    <s v="Internal"/>
    <s v="Multiple"/>
    <s v="Munesh  Tripathi"/>
    <s v="Tr-e"/>
    <s v="Tr. Engineer"/>
    <s v="Research &amp; Development"/>
    <n v="9.65"/>
    <n v="9"/>
    <n v="2015"/>
    <d v="2015-09-01T00:00:00"/>
  </r>
  <r>
    <n v="154"/>
    <n v="14"/>
    <n v="13948"/>
    <n v="10"/>
    <n v="9"/>
    <n v="10"/>
    <n v="9"/>
    <n v="10"/>
    <s v="Interactive method and Knowledge of Facilitator"/>
    <s v="*"/>
    <m/>
    <m/>
    <x v="11"/>
    <x v="12"/>
    <s v="Reception Conference"/>
    <x v="5"/>
    <n v="2"/>
    <s v="Internal"/>
    <s v="Multiple"/>
    <s v="Raghvendra  Thakur"/>
    <s v="E-3"/>
    <s v="Sr. Engineer"/>
    <s v="Research &amp; Development"/>
    <n v="9.6"/>
    <n v="9"/>
    <n v="2015"/>
    <d v="2015-09-01T00:00:00"/>
  </r>
  <r>
    <n v="155"/>
    <n v="14"/>
    <n v="14334"/>
    <n v="10"/>
    <n v="10"/>
    <n v="10"/>
    <n v="9.5"/>
    <n v="10"/>
    <s v="*"/>
    <s v="*"/>
    <m/>
    <m/>
    <x v="11"/>
    <x v="12"/>
    <s v="Reception Conference"/>
    <x v="5"/>
    <n v="2"/>
    <s v="Internal"/>
    <s v="Multiple"/>
    <s v="Chandra Shekhar Sharma"/>
    <s v="M-1"/>
    <s v="Asstt. Manager"/>
    <s v="Research &amp; Development"/>
    <n v="9.9"/>
    <n v="9"/>
    <n v="2015"/>
    <d v="2015-09-01T00:00:00"/>
  </r>
  <r>
    <n v="156"/>
    <n v="14"/>
    <n v="13993"/>
    <n v="10"/>
    <n v="9.5"/>
    <n v="9"/>
    <n v="10"/>
    <n v="10"/>
    <s v="Instructional method of Facilitator"/>
    <s v="*"/>
    <m/>
    <m/>
    <x v="11"/>
    <x v="12"/>
    <s v="Reception Conference"/>
    <x v="5"/>
    <n v="2"/>
    <s v="Internal"/>
    <s v="Multiple"/>
    <s v="Rahul  Upadhayay"/>
    <s v="E-3"/>
    <s v="Sr. Engineer"/>
    <s v="Research &amp; Development"/>
    <n v="9.6999999999999993"/>
    <n v="9"/>
    <n v="2015"/>
    <d v="2015-09-01T00:00:00"/>
  </r>
  <r>
    <n v="157"/>
    <n v="14"/>
    <n v="14535"/>
    <n v="10"/>
    <n v="9.75"/>
    <n v="10"/>
    <n v="9"/>
    <n v="10"/>
    <s v="*"/>
    <s v="*"/>
    <m/>
    <m/>
    <x v="11"/>
    <x v="12"/>
    <s v="Reception Conference"/>
    <x v="5"/>
    <n v="2"/>
    <s v="Internal"/>
    <s v="Multiple"/>
    <s v="Alok Kumar Singh"/>
    <s v="Jo"/>
    <s v="Jr. Engineer"/>
    <s v="Research &amp; Development"/>
    <n v="9.75"/>
    <n v="9"/>
    <n v="2015"/>
    <d v="2015-09-01T00:00:00"/>
  </r>
  <r>
    <n v="158"/>
    <n v="14"/>
    <n v="14109"/>
    <n v="9"/>
    <n v="9.5"/>
    <n v="10"/>
    <n v="9"/>
    <n v="10"/>
    <s v="Explanation of Subject with examples"/>
    <s v="*"/>
    <m/>
    <m/>
    <x v="11"/>
    <x v="12"/>
    <s v="Reception Conference"/>
    <x v="5"/>
    <n v="2"/>
    <s v="Internal"/>
    <s v="Multiple"/>
    <s v="Naveen  Rajpurohit"/>
    <s v="E-2"/>
    <s v="Engineer"/>
    <s v="Research &amp; Development"/>
    <n v="9.5"/>
    <n v="9"/>
    <n v="2015"/>
    <d v="2015-09-01T00:00:00"/>
  </r>
  <r>
    <n v="159"/>
    <n v="14"/>
    <n v="13972"/>
    <n v="10"/>
    <n v="9"/>
    <n v="9"/>
    <n v="9"/>
    <n v="9"/>
    <s v="Games and Exercises"/>
    <s v="*"/>
    <m/>
    <m/>
    <x v="11"/>
    <x v="12"/>
    <s v="Reception Conference"/>
    <x v="5"/>
    <n v="2"/>
    <s v="Internal"/>
    <s v="Multiple"/>
    <s v="Sobhag  Prajapat"/>
    <s v="E-2"/>
    <s v="Engineer"/>
    <s v="Research &amp; Development"/>
    <n v="9.1999999999999993"/>
    <n v="9"/>
    <n v="2015"/>
    <d v="2015-09-01T00:00:00"/>
  </r>
  <r>
    <n v="160"/>
    <n v="14"/>
    <n v="14404"/>
    <n v="9"/>
    <n v="9.75"/>
    <n v="9"/>
    <n v="8.5"/>
    <n v="10"/>
    <s v="Good Communication Skills"/>
    <s v="*"/>
    <m/>
    <m/>
    <x v="11"/>
    <x v="12"/>
    <s v="Reception Conference"/>
    <x v="5"/>
    <n v="2"/>
    <s v="Internal"/>
    <s v="Multiple"/>
    <s v="Bharat  Kakra"/>
    <s v="E-2"/>
    <s v="Engineer"/>
    <s v="Research &amp; Development"/>
    <n v="9.25"/>
    <n v="9"/>
    <n v="2015"/>
    <d v="2015-09-01T00:00:00"/>
  </r>
  <r>
    <n v="161"/>
    <n v="15"/>
    <n v="80132"/>
    <n v="10"/>
    <n v="10"/>
    <n v="10"/>
    <n v="10"/>
    <n v="10"/>
    <s v="Explanation of First Aid"/>
    <s v="Separate Training Facility"/>
    <m/>
    <m/>
    <x v="12"/>
    <x v="13"/>
    <s v="RCP"/>
    <x v="6"/>
    <n v="8"/>
    <s v="External"/>
    <s v="Multiple"/>
    <s v="Manoj  Kumar"/>
    <s v="A3"/>
    <s v="Sr. Associate 1"/>
    <s v="Pcb Production"/>
    <n v="10"/>
    <n v="9"/>
    <n v="2015"/>
    <d v="2015-09-01T00:00:00"/>
  </r>
  <r>
    <n v="162"/>
    <n v="15"/>
    <n v="80341"/>
    <n v="10"/>
    <n v="10"/>
    <n v="10"/>
    <n v="10"/>
    <n v="10"/>
    <s v="Expalanation of First Aid"/>
    <s v="*"/>
    <m/>
    <m/>
    <x v="12"/>
    <x v="13"/>
    <s v="RCP"/>
    <x v="6"/>
    <n v="8"/>
    <s v="External"/>
    <s v="Multiple"/>
    <s v="Dilip  Singh"/>
    <s v="A5"/>
    <s v="Sr. Technical Associate 1"/>
    <s v="Production"/>
    <n v="10"/>
    <n v="9"/>
    <n v="2015"/>
    <d v="2015-09-01T00:00:00"/>
  </r>
  <r>
    <n v="163"/>
    <n v="15"/>
    <n v="80361"/>
    <n v="10"/>
    <n v="10"/>
    <n v="10"/>
    <n v="10"/>
    <n v="10"/>
    <s v="Training Content and Style"/>
    <s v="*"/>
    <m/>
    <m/>
    <x v="12"/>
    <x v="13"/>
    <s v="RCP"/>
    <x v="6"/>
    <n v="8"/>
    <s v="External"/>
    <s v="Multiple"/>
    <s v="Prem Singh Dhaker"/>
    <s v="A3"/>
    <s v="Sr. Associate 2"/>
    <s v="Production"/>
    <n v="10"/>
    <n v="9"/>
    <n v="2015"/>
    <d v="2015-09-01T00:00:00"/>
  </r>
  <r>
    <n v="164"/>
    <n v="15"/>
    <n v="14777"/>
    <n v="10"/>
    <n v="10"/>
    <n v="10"/>
    <n v="10"/>
    <n v="10"/>
    <s v="Training "/>
    <s v="*"/>
    <m/>
    <m/>
    <x v="12"/>
    <x v="13"/>
    <s v="RCP"/>
    <x v="6"/>
    <n v="8"/>
    <s v="External"/>
    <s v="Multiple"/>
    <s v="Gopesh  Mishra"/>
    <s v="E-1"/>
    <s v="Asstt. Engineer"/>
    <s v="Tool Room"/>
    <n v="10"/>
    <n v="9"/>
    <n v="2015"/>
    <d v="2015-09-01T00:00:00"/>
  </r>
  <r>
    <n v="165"/>
    <n v="15"/>
    <n v="10781"/>
    <n v="10"/>
    <n v="10"/>
    <n v="10"/>
    <n v="10"/>
    <n v="10"/>
    <s v="Training and Method of Training"/>
    <s v="*"/>
    <m/>
    <m/>
    <x v="12"/>
    <x v="13"/>
    <s v="RCP"/>
    <x v="6"/>
    <n v="8"/>
    <s v="External"/>
    <s v="Multiple"/>
    <s v="Narendra Kumar Sharma"/>
    <s v="A4"/>
    <s v="Technical Associate 3"/>
    <s v="Utility"/>
    <n v="10"/>
    <n v="9"/>
    <n v="2015"/>
    <d v="2015-09-01T00:00:00"/>
  </r>
  <r>
    <n v="166"/>
    <n v="15"/>
    <n v="10643"/>
    <n v="10"/>
    <n v="10"/>
    <n v="10"/>
    <n v="10"/>
    <n v="10"/>
    <s v="Training and Method of Training"/>
    <s v="Separate Training Facility"/>
    <m/>
    <m/>
    <x v="12"/>
    <x v="13"/>
    <s v="RCP"/>
    <x v="6"/>
    <n v="8"/>
    <s v="External"/>
    <s v="Multiple"/>
    <s v="Roop Narayan Yadav"/>
    <s v="A6"/>
    <s v="Lead Technical Associate 2"/>
    <s v="Tool Room"/>
    <n v="10"/>
    <n v="9"/>
    <n v="2015"/>
    <d v="2015-09-01T00:00:00"/>
  </r>
  <r>
    <n v="167"/>
    <n v="15"/>
    <n v="11826"/>
    <n v="10"/>
    <n v="10"/>
    <n v="10"/>
    <n v="10"/>
    <n v="10"/>
    <s v="Training and Method of Training"/>
    <s v="*"/>
    <m/>
    <m/>
    <x v="12"/>
    <x v="13"/>
    <s v="RCP"/>
    <x v="6"/>
    <n v="8"/>
    <s v="External"/>
    <s v="Multiple"/>
    <s v="Rajveer Singh Yadav"/>
    <s v="A6"/>
    <s v="Lead Technical Associate 2"/>
    <s v="Moulding"/>
    <n v="10"/>
    <n v="9"/>
    <n v="2015"/>
    <d v="2015-09-01T00:00:00"/>
  </r>
  <r>
    <n v="168"/>
    <n v="15"/>
    <n v="20444"/>
    <n v="9"/>
    <n v="9.25"/>
    <n v="10"/>
    <n v="9.5"/>
    <n v="8"/>
    <s v="First Aid"/>
    <s v="*"/>
    <m/>
    <m/>
    <x v="12"/>
    <x v="13"/>
    <s v="RCP"/>
    <x v="6"/>
    <n v="8"/>
    <s v="External"/>
    <s v="Multiple"/>
    <s v="Ramavtar  Sharma"/>
    <s v="A4"/>
    <n v="0"/>
    <n v="0"/>
    <n v="9.15"/>
    <n v="9"/>
    <n v="2015"/>
    <d v="2015-09-01T00:00:00"/>
  </r>
  <r>
    <n v="169"/>
    <n v="15"/>
    <n v="80707"/>
    <n v="8"/>
    <n v="10"/>
    <n v="10"/>
    <n v="10"/>
    <n v="10"/>
    <s v="Training and Method of Training"/>
    <s v="Separate Training Facility"/>
    <m/>
    <m/>
    <x v="12"/>
    <x v="13"/>
    <s v="RCP"/>
    <x v="6"/>
    <n v="8"/>
    <s v="External"/>
    <s v="Multiple"/>
    <s v="Kalu Ram Sharma"/>
    <s v="A3"/>
    <s v="Sr. Associate 1"/>
    <s v="Pcb Production"/>
    <n v="9.6"/>
    <n v="9"/>
    <n v="2015"/>
    <d v="2015-09-01T00:00:00"/>
  </r>
  <r>
    <n v="170"/>
    <n v="15"/>
    <n v="10076"/>
    <n v="7"/>
    <n v="9.25"/>
    <n v="10"/>
    <n v="8"/>
    <n v="10"/>
    <s v="Training and Method of Training"/>
    <s v="*"/>
    <m/>
    <m/>
    <x v="12"/>
    <x v="13"/>
    <s v="RCP"/>
    <x v="6"/>
    <n v="8"/>
    <s v="External"/>
    <s v="Multiple"/>
    <s v="Arjun  Singh"/>
    <s v="A4"/>
    <s v="Technical Associate 3"/>
    <s v="Quality Assurance"/>
    <n v="8.85"/>
    <n v="9"/>
    <n v="2015"/>
    <d v="2015-09-01T00:00:00"/>
  </r>
  <r>
    <n v="171"/>
    <n v="15"/>
    <n v="10032"/>
    <n v="10"/>
    <n v="9.25"/>
    <n v="10"/>
    <n v="10"/>
    <n v="9"/>
    <s v="Training and Method of Training"/>
    <s v="Separate Training Facility"/>
    <m/>
    <m/>
    <x v="12"/>
    <x v="13"/>
    <s v="RCP"/>
    <x v="6"/>
    <n v="8"/>
    <s v="External"/>
    <s v="Multiple"/>
    <s v="Ghan Shyam Sharma"/>
    <s v="E-1"/>
    <s v="Asstt. Engineer"/>
    <s v="Pcb Production"/>
    <n v="9.65"/>
    <n v="9"/>
    <n v="2015"/>
    <d v="2015-09-01T00:00:00"/>
  </r>
  <r>
    <n v="172"/>
    <n v="15"/>
    <n v="10425"/>
    <n v="10"/>
    <n v="10"/>
    <n v="10"/>
    <n v="10"/>
    <n v="10"/>
    <s v="Training and Method of Training"/>
    <s v="Separate Training Facility"/>
    <m/>
    <m/>
    <x v="12"/>
    <x v="13"/>
    <s v="RCP"/>
    <x v="6"/>
    <n v="8"/>
    <s v="External"/>
    <s v="Multiple"/>
    <s v="Paras Ram Dhakar"/>
    <s v="A4"/>
    <s v="Technical Associate 3"/>
    <s v="Quality Assurance"/>
    <n v="10"/>
    <n v="9"/>
    <n v="2015"/>
    <d v="2015-09-01T00:00:00"/>
  </r>
  <r>
    <n v="173"/>
    <n v="15"/>
    <n v="11113"/>
    <n v="6"/>
    <n v="10"/>
    <n v="10"/>
    <n v="10"/>
    <n v="10"/>
    <s v="Training and Method of Training"/>
    <s v="Separate Training Facility"/>
    <m/>
    <m/>
    <x v="12"/>
    <x v="13"/>
    <s v="RCP"/>
    <x v="6"/>
    <n v="8"/>
    <s v="External"/>
    <s v="Multiple"/>
    <s v="Shambhu  Lal"/>
    <s v="A6"/>
    <s v="Lead Technical Associate 1"/>
    <s v="Moulding"/>
    <n v="9.1999999999999993"/>
    <n v="9"/>
    <n v="2015"/>
    <d v="2015-09-01T00:00:00"/>
  </r>
  <r>
    <n v="174"/>
    <n v="15"/>
    <n v="14252"/>
    <n v="10"/>
    <n v="10"/>
    <n v="10"/>
    <n v="10"/>
    <n v="10"/>
    <s v="Training and Method of Training"/>
    <s v="*"/>
    <m/>
    <m/>
    <x v="12"/>
    <x v="13"/>
    <s v="RCP"/>
    <x v="6"/>
    <n v="8"/>
    <s v="External"/>
    <s v="Multiple"/>
    <s v="Mukesh  Lodha"/>
    <s v="A3"/>
    <s v="Machine Operator 1"/>
    <s v="Moulding"/>
    <n v="10"/>
    <n v="9"/>
    <n v="2015"/>
    <d v="2015-09-01T00:00:00"/>
  </r>
  <r>
    <n v="175"/>
    <n v="15"/>
    <n v="80033"/>
    <n v="10"/>
    <n v="10"/>
    <n v="10"/>
    <n v="10"/>
    <n v="10"/>
    <s v="Very Good Facilitator"/>
    <s v="Separate Training Facility"/>
    <m/>
    <m/>
    <x v="12"/>
    <x v="13"/>
    <s v="RCP"/>
    <x v="6"/>
    <n v="8"/>
    <s v="External"/>
    <s v="Multiple"/>
    <s v="Dhiraj Kumar Vijay"/>
    <s v="A5"/>
    <s v="Sr. Technical Associate 1"/>
    <s v="Maintenance"/>
    <n v="10"/>
    <n v="9"/>
    <n v="2015"/>
    <d v="2015-09-01T00:00:00"/>
  </r>
  <r>
    <n v="176"/>
    <n v="15"/>
    <n v="10573"/>
    <n v="10"/>
    <n v="10"/>
    <n v="10"/>
    <n v="10"/>
    <n v="10"/>
    <s v="Training was very good"/>
    <s v="*"/>
    <m/>
    <m/>
    <x v="12"/>
    <x v="13"/>
    <s v="RCP"/>
    <x v="6"/>
    <n v="8"/>
    <s v="External"/>
    <s v="Multiple"/>
    <s v="Shahjad  Khan"/>
    <s v="A5"/>
    <s v="Sr. Technical Associate 3"/>
    <s v="Process Engineering"/>
    <n v="10"/>
    <n v="9"/>
    <n v="2015"/>
    <d v="2015-09-01T00:00:00"/>
  </r>
  <r>
    <n v="177"/>
    <n v="15"/>
    <n v="10049"/>
    <n v="10"/>
    <n v="10"/>
    <n v="10"/>
    <n v="10"/>
    <n v="10"/>
    <s v="*"/>
    <s v="*"/>
    <m/>
    <m/>
    <x v="12"/>
    <x v="13"/>
    <s v="RCP"/>
    <x v="6"/>
    <n v="8"/>
    <s v="External"/>
    <s v="Multiple"/>
    <s v="Jagdish Pd. Sharma"/>
    <s v="E-3"/>
    <s v="Sr. Engineer"/>
    <s v="Production"/>
    <n v="10"/>
    <n v="9"/>
    <n v="2015"/>
    <d v="2015-09-01T00:00:00"/>
  </r>
  <r>
    <n v="178"/>
    <n v="15"/>
    <n v="10056"/>
    <n v="10"/>
    <n v="10"/>
    <n v="10"/>
    <n v="10"/>
    <n v="10"/>
    <s v="Knowledge"/>
    <s v="*"/>
    <m/>
    <m/>
    <x v="12"/>
    <x v="13"/>
    <s v="RCP"/>
    <x v="6"/>
    <n v="8"/>
    <s v="External"/>
    <s v="Multiple"/>
    <s v="Devendra Kumar Sharma"/>
    <s v="E-3"/>
    <s v="Sr. Engineer"/>
    <s v="Production Planning &amp; Control"/>
    <n v="10"/>
    <n v="9"/>
    <n v="2015"/>
    <d v="2015-09-01T00:00:00"/>
  </r>
  <r>
    <n v="179"/>
    <n v="15"/>
    <n v="11882"/>
    <n v="10"/>
    <n v="10"/>
    <n v="10"/>
    <n v="10"/>
    <n v="10"/>
    <s v="Training and Method of Training"/>
    <s v="Separate Training Facility"/>
    <m/>
    <m/>
    <x v="12"/>
    <x v="13"/>
    <s v="RCP"/>
    <x v="6"/>
    <n v="8"/>
    <s v="External"/>
    <s v="Multiple"/>
    <s v="Pramod Kr Yadav"/>
    <s v="A5"/>
    <s v="Sr. Technical Associate 1"/>
    <s v="Testing"/>
    <n v="10"/>
    <n v="9"/>
    <n v="2015"/>
    <d v="2015-09-01T00:00:00"/>
  </r>
  <r>
    <n v="180"/>
    <n v="15"/>
    <n v="2778"/>
    <n v="10"/>
    <n v="10"/>
    <n v="10"/>
    <n v="10"/>
    <n v="10"/>
    <s v="Training and Method of Training"/>
    <s v="*"/>
    <m/>
    <m/>
    <x v="12"/>
    <x v="13"/>
    <s v="RCP"/>
    <x v="6"/>
    <n v="8"/>
    <s v="External"/>
    <s v="Multiple"/>
    <s v="Munesh Kumar"/>
    <s v="S3"/>
    <n v="0"/>
    <n v="0"/>
    <n v="10"/>
    <n v="9"/>
    <n v="2015"/>
    <d v="2015-09-01T00:00:00"/>
  </r>
  <r>
    <n v="181"/>
    <n v="15"/>
    <n v="14966"/>
    <n v="10"/>
    <n v="10"/>
    <n v="10"/>
    <n v="10"/>
    <n v="10"/>
    <s v="Training and Method of Training"/>
    <s v="*"/>
    <m/>
    <m/>
    <x v="12"/>
    <x v="13"/>
    <s v="RCP"/>
    <x v="6"/>
    <n v="8"/>
    <s v="External"/>
    <s v="Multiple"/>
    <s v="Divakant Sharma"/>
    <n v="0"/>
    <s v="Junior Officer"/>
    <s v="Information Technology"/>
    <n v="10"/>
    <n v="9"/>
    <n v="2015"/>
    <d v="2015-09-01T00:00:00"/>
  </r>
  <r>
    <n v="182"/>
    <n v="15"/>
    <n v="10459"/>
    <n v="10"/>
    <n v="10"/>
    <n v="10"/>
    <n v="10"/>
    <n v="10"/>
    <s v="Faculty"/>
    <s v="*"/>
    <m/>
    <m/>
    <x v="12"/>
    <x v="13"/>
    <s v="RCP"/>
    <x v="6"/>
    <n v="8"/>
    <s v="External"/>
    <s v="Multiple"/>
    <s v="Pramod  Yogi"/>
    <s v="A3"/>
    <s v="Sr. Associate 3"/>
    <s v="Finish Goods"/>
    <n v="10"/>
    <n v="9"/>
    <n v="2015"/>
    <d v="2015-09-01T00:00:00"/>
  </r>
  <r>
    <n v="183"/>
    <n v="16"/>
    <n v="10912"/>
    <n v="8"/>
    <n v="9.1999999999999993"/>
    <n v="9"/>
    <s v="NA"/>
    <n v="9"/>
    <s v="Detailed and Informative"/>
    <s v="Should have been conducted in 2 sessions"/>
    <m/>
    <m/>
    <x v="13"/>
    <x v="14"/>
    <s v="Reception Conference"/>
    <x v="1"/>
    <n v="2.5"/>
    <s v="Internal"/>
    <s v="Multiple"/>
    <s v="Amit  Jain"/>
    <s v="M-3"/>
    <s v="Manager"/>
    <s v="Research &amp; Development"/>
    <n v="8.8000000000000007"/>
    <n v="9"/>
    <n v="2015"/>
    <d v="2015-09-01T00:00:00"/>
  </r>
  <r>
    <n v="184"/>
    <n v="16"/>
    <n v="14896"/>
    <n v="8"/>
    <n v="8.4"/>
    <n v="9"/>
    <s v="NA"/>
    <n v="8"/>
    <s v="Very Good Understanding of the subject"/>
    <s v="The content could be dictributed in 2-3 sessions"/>
    <m/>
    <m/>
    <x v="13"/>
    <x v="14"/>
    <s v="Reception Conference"/>
    <x v="1"/>
    <n v="2.5"/>
    <s v="Internal"/>
    <s v="Multiple"/>
    <s v="Akshat  Chaturvedi"/>
    <s v="E-3"/>
    <s v="Sr. Executive"/>
    <s v="Human Resource"/>
    <n v="8.35"/>
    <n v="9"/>
    <n v="2015"/>
    <d v="2015-09-01T00:00:00"/>
  </r>
  <r>
    <n v="185"/>
    <n v="16"/>
    <n v="10852"/>
    <n v="9"/>
    <n v="10"/>
    <n v="10"/>
    <s v="NA"/>
    <n v="10"/>
    <s v="Good knowledge of subject"/>
    <s v="*"/>
    <m/>
    <m/>
    <x v="13"/>
    <x v="14"/>
    <s v="Reception Conference"/>
    <x v="1"/>
    <n v="2.5"/>
    <s v="Internal"/>
    <s v="Multiple"/>
    <s v="Bajrang Lal Agarwal"/>
    <s v="M-3"/>
    <s v="Manager"/>
    <s v="Research &amp; Development"/>
    <n v="9.75"/>
    <n v="9"/>
    <n v="2015"/>
    <d v="2015-09-01T00:00:00"/>
  </r>
  <r>
    <n v="186"/>
    <n v="16"/>
    <n v="10766"/>
    <n v="10"/>
    <n v="9.6"/>
    <n v="9"/>
    <s v="NA"/>
    <n v="9"/>
    <s v="Clarity of Subject"/>
    <s v="*"/>
    <m/>
    <m/>
    <x v="13"/>
    <x v="14"/>
    <s v="Reception Conference"/>
    <x v="1"/>
    <n v="2.5"/>
    <s v="Internal"/>
    <s v="Multiple"/>
    <s v="Rahul  Vijayvergiya"/>
    <s v="M-3"/>
    <s v="Manager"/>
    <s v="Research &amp; Development"/>
    <n v="9.4"/>
    <n v="9"/>
    <n v="2015"/>
    <d v="2015-09-01T00:00:00"/>
  </r>
  <r>
    <n v="187"/>
    <n v="16"/>
    <n v="12023"/>
    <n v="8"/>
    <n v="8"/>
    <n v="9"/>
    <s v="NA"/>
    <n v="8"/>
    <s v="Descriptive"/>
    <s v="*"/>
    <m/>
    <m/>
    <x v="13"/>
    <x v="14"/>
    <s v="Reception Conference"/>
    <x v="1"/>
    <n v="2.5"/>
    <s v="Internal"/>
    <s v="Multiple"/>
    <s v="Satish  Paliwal"/>
    <s v="M-2"/>
    <s v="Dy. Manager"/>
    <s v="Research &amp; Development"/>
    <n v="8.25"/>
    <n v="9"/>
    <n v="2015"/>
    <d v="2015-09-01T00:00:00"/>
  </r>
  <r>
    <n v="189"/>
    <n v="16"/>
    <n v="11477"/>
    <n v="8"/>
    <n v="9.8000000000000007"/>
    <n v="10"/>
    <s v="NA"/>
    <n v="9"/>
    <s v="Example based, understanding with data and plot"/>
    <s v="*"/>
    <m/>
    <m/>
    <x v="13"/>
    <x v="14"/>
    <s v="Reception Conference"/>
    <x v="1"/>
    <n v="2.5"/>
    <s v="Internal"/>
    <s v="Multiple"/>
    <s v="Pradeep Kumar Jaiman"/>
    <s v="M-1"/>
    <s v="Asstt. Manager"/>
    <s v="Research &amp; Development"/>
    <n v="9.1999999999999993"/>
    <n v="9"/>
    <n v="2015"/>
    <d v="2015-09-01T00:00:00"/>
  </r>
  <r>
    <n v="190"/>
    <n v="16"/>
    <n v="11951"/>
    <n v="7"/>
    <n v="9.8000000000000007"/>
    <n v="10"/>
    <s v="NA"/>
    <n v="9"/>
    <s v="Very interactive"/>
    <s v="*"/>
    <m/>
    <m/>
    <x v="13"/>
    <x v="14"/>
    <s v="Reception Conference"/>
    <x v="1"/>
    <n v="2.5"/>
    <s v="Internal"/>
    <s v="Multiple"/>
    <s v="Ashish  Bansal"/>
    <s v="E-3"/>
    <s v="Sr. Engineer"/>
    <s v="Research &amp; Development"/>
    <n v="8.9499999999999993"/>
    <n v="9"/>
    <n v="2015"/>
    <d v="2015-09-01T00:00:00"/>
  </r>
  <r>
    <n v="191"/>
    <n v="16"/>
    <n v="13666"/>
    <n v="8"/>
    <n v="9.1999999999999993"/>
    <n v="9"/>
    <s v="NA"/>
    <n v="9"/>
    <s v="Interactive Program"/>
    <s v="More time required"/>
    <m/>
    <m/>
    <x v="13"/>
    <x v="14"/>
    <s v="Reception Conference"/>
    <x v="1"/>
    <n v="2.5"/>
    <s v="Internal"/>
    <s v="Multiple"/>
    <s v="Sohan Lal Purohit"/>
    <s v="M-3"/>
    <s v="Manager"/>
    <s v="Research &amp; Development"/>
    <n v="8.8000000000000007"/>
    <n v="9"/>
    <n v="2015"/>
    <d v="2015-09-01T00:00:00"/>
  </r>
  <r>
    <n v="192"/>
    <n v="16"/>
    <n v="11427"/>
    <n v="7"/>
    <n v="10"/>
    <n v="10"/>
    <s v="NA"/>
    <n v="8"/>
    <s v="Knowledge"/>
    <s v="Examples and data related to our filed of working desired"/>
    <m/>
    <m/>
    <x v="13"/>
    <x v="14"/>
    <s v="Reception Conference"/>
    <x v="1"/>
    <n v="2.5"/>
    <s v="Internal"/>
    <s v="Multiple"/>
    <s v="Sandeep  Kumar"/>
    <s v="M-2"/>
    <s v="Dy. Manager"/>
    <s v="Research &amp; Development"/>
    <n v="8.75"/>
    <n v="9"/>
    <n v="2015"/>
    <d v="2015-09-01T00:00:00"/>
  </r>
  <r>
    <n v="193"/>
    <n v="16"/>
    <n v="12915"/>
    <n v="9"/>
    <n v="8.1999999999999993"/>
    <n v="10"/>
    <s v="NA"/>
    <n v="10"/>
    <s v="*"/>
    <s v="*"/>
    <m/>
    <m/>
    <x v="13"/>
    <x v="14"/>
    <s v="Reception Conference"/>
    <x v="1"/>
    <n v="2.5"/>
    <s v="Internal"/>
    <s v="Multiple"/>
    <s v="R. John Mathew"/>
    <s v="M-1"/>
    <s v="Asstt. Manager"/>
    <s v="Research &amp; Development"/>
    <n v="9.3000000000000007"/>
    <n v="9"/>
    <n v="2015"/>
    <d v="2015-09-01T00:00:00"/>
  </r>
  <r>
    <n v="194"/>
    <n v="17"/>
    <n v="15008"/>
    <n v="7"/>
    <n v="9.25"/>
    <n v="10"/>
    <s v="NA"/>
    <n v="10"/>
    <s v="*"/>
    <s v="*"/>
    <m/>
    <m/>
    <x v="14"/>
    <x v="15"/>
    <s v="HIP Conference"/>
    <x v="2"/>
    <n v="2"/>
    <s v="Internal"/>
    <s v="Multiple"/>
    <s v="Syoji Ram Sharma"/>
    <n v="0"/>
    <n v="0"/>
    <n v="0"/>
    <n v="9.0625"/>
    <n v="11"/>
    <n v="2015"/>
    <d v="2015-11-01T00:00:00"/>
  </r>
  <r>
    <n v="195"/>
    <n v="17"/>
    <n v="14109"/>
    <n v="9"/>
    <n v="10"/>
    <n v="9"/>
    <s v="NA"/>
    <n v="9"/>
    <s v="Clear Understanding"/>
    <s v="*"/>
    <m/>
    <m/>
    <x v="14"/>
    <x v="15"/>
    <s v="HIP Conference"/>
    <x v="2"/>
    <n v="2"/>
    <s v="Internal"/>
    <s v="Multiple"/>
    <s v="Naveen  Rajpurohit"/>
    <s v="E-2"/>
    <s v="Engineer"/>
    <s v="Research &amp; Development"/>
    <n v="9.25"/>
    <n v="11"/>
    <n v="2015"/>
    <d v="2015-11-01T00:00:00"/>
  </r>
  <r>
    <n v="196"/>
    <n v="17"/>
    <n v="14724"/>
    <n v="7"/>
    <n v="7.5"/>
    <n v="7"/>
    <s v="NA"/>
    <n v="9"/>
    <s v="Practical examples"/>
    <s v="*"/>
    <m/>
    <m/>
    <x v="14"/>
    <x v="15"/>
    <s v="HIP Conference"/>
    <x v="2"/>
    <n v="2"/>
    <s v="Internal"/>
    <s v="Multiple"/>
    <s v="Sandeep  Jain"/>
    <s v="M-2"/>
    <s v="Dy. Manager"/>
    <s v="Research &amp; Development"/>
    <n v="7.625"/>
    <n v="11"/>
    <n v="2015"/>
    <d v="2015-11-01T00:00:00"/>
  </r>
  <r>
    <n v="197"/>
    <n v="17"/>
    <n v="15075"/>
    <n v="8"/>
    <n v="8.25"/>
    <n v="9"/>
    <s v="NA"/>
    <n v="8"/>
    <s v="*"/>
    <s v="*"/>
    <m/>
    <m/>
    <x v="14"/>
    <x v="15"/>
    <s v="HIP Conference"/>
    <x v="2"/>
    <n v="2"/>
    <s v="Internal"/>
    <s v="Multiple"/>
    <s v="Shyam krishan soni"/>
    <s v="E2"/>
    <s v="Engineer"/>
    <s v="Research &amp; Development"/>
    <n v="8.3125"/>
    <n v="11"/>
    <n v="2015"/>
    <d v="2015-11-01T00:00:00"/>
  </r>
  <r>
    <n v="198"/>
    <n v="17"/>
    <n v="15063"/>
    <n v="10"/>
    <n v="8.5"/>
    <n v="9"/>
    <s v="NA"/>
    <n v="10"/>
    <s v="Divergent"/>
    <s v="*"/>
    <m/>
    <m/>
    <x v="14"/>
    <x v="15"/>
    <s v="HIP Conference"/>
    <x v="2"/>
    <n v="2"/>
    <s v="Internal"/>
    <s v="Multiple"/>
    <s v="Shashank kumar"/>
    <s v="E2"/>
    <s v="Engineer"/>
    <s v="Research &amp; Development"/>
    <n v="9.375"/>
    <n v="11"/>
    <n v="2015"/>
    <d v="2015-11-01T00:00:00"/>
  </r>
  <r>
    <n v="199"/>
    <n v="17"/>
    <n v="14811"/>
    <n v="9"/>
    <n v="9.25"/>
    <n v="10"/>
    <s v="NA"/>
    <n v="10"/>
    <s v="*"/>
    <s v="*"/>
    <m/>
    <m/>
    <x v="14"/>
    <x v="15"/>
    <s v="HIP Conference"/>
    <x v="2"/>
    <n v="2"/>
    <s v="Internal"/>
    <s v="Multiple"/>
    <s v="Abhishek  Pareek"/>
    <s v="Jo"/>
    <s v="Jr Officer"/>
    <s v="Research &amp; Development"/>
    <n v="9.5625"/>
    <n v="11"/>
    <n v="2015"/>
    <d v="2015-11-01T00:00:00"/>
  </r>
  <r>
    <n v="200"/>
    <n v="17"/>
    <n v="14404"/>
    <n v="8"/>
    <n v="8.5"/>
    <n v="9"/>
    <s v="NA"/>
    <n v="10"/>
    <s v="Divergent thinking"/>
    <s v="Study material required"/>
    <m/>
    <m/>
    <x v="14"/>
    <x v="15"/>
    <s v="HIP Conference"/>
    <x v="2"/>
    <n v="2"/>
    <s v="Internal"/>
    <s v="Multiple"/>
    <s v="Bharat  Kakra"/>
    <s v="E-2"/>
    <s v="Engineer"/>
    <s v="Research &amp; Development"/>
    <n v="8.875"/>
    <n v="11"/>
    <n v="2015"/>
    <d v="2015-11-01T00:00:00"/>
  </r>
  <r>
    <n v="201"/>
    <n v="17"/>
    <n v="14298"/>
    <n v="9"/>
    <n v="8.5"/>
    <n v="9"/>
    <s v="NA"/>
    <n v="9"/>
    <s v="Good interaction with knowledge"/>
    <s v="*"/>
    <m/>
    <m/>
    <x v="14"/>
    <x v="15"/>
    <s v="HIP Conference"/>
    <x v="2"/>
    <n v="2"/>
    <s v="Internal"/>
    <s v="Multiple"/>
    <s v="Sonal  Gupta"/>
    <s v="E-2"/>
    <s v="Engineer"/>
    <s v="Research &amp; Development"/>
    <n v="8.875"/>
    <n v="11"/>
    <n v="2015"/>
    <d v="2015-11-01T00:00:00"/>
  </r>
  <r>
    <n v="202"/>
    <n v="18"/>
    <n v="15115"/>
    <n v="10"/>
    <n v="9.25"/>
    <n v="9"/>
    <s v="NA"/>
    <n v="8"/>
    <s v="Good Way of Presentation"/>
    <s v="Required examples of related things"/>
    <m/>
    <m/>
    <x v="15"/>
    <x v="16"/>
    <s v="R&amp;D- GIL Conference Room"/>
    <x v="7"/>
    <n v="2"/>
    <s v="Internal"/>
    <s v="Multiple"/>
    <s v="Bharti Sharma"/>
    <n v="0"/>
    <s v="Sr. Engineer"/>
    <s v="Research &amp; Development"/>
    <n v="9.0625"/>
    <n v="12"/>
    <n v="2015"/>
    <d v="2015-12-01T00:00:00"/>
  </r>
  <r>
    <n v="203"/>
    <n v="18"/>
    <n v="15008"/>
    <n v="7"/>
    <n v="8.25"/>
    <n v="8"/>
    <s v="NA"/>
    <n v="8"/>
    <s v="*"/>
    <s v="*"/>
    <m/>
    <m/>
    <x v="15"/>
    <x v="16"/>
    <s v="R&amp;D- GIL Conference Room"/>
    <x v="7"/>
    <n v="2"/>
    <s v="Internal"/>
    <s v="Multiple"/>
    <s v="Syoji Ram Sharma"/>
    <n v="0"/>
    <n v="0"/>
    <n v="0"/>
    <n v="7.8125"/>
    <n v="12"/>
    <n v="2015"/>
    <d v="2015-12-01T00:00:00"/>
  </r>
  <r>
    <n v="204"/>
    <n v="18"/>
    <n v="15118"/>
    <n v="8"/>
    <n v="9.75"/>
    <n v="10"/>
    <s v="NA"/>
    <n v="10"/>
    <s v="Good Communication"/>
    <s v="*"/>
    <m/>
    <m/>
    <x v="15"/>
    <x v="16"/>
    <s v="R&amp;D- GIL Conference Room"/>
    <x v="7"/>
    <n v="2"/>
    <s v="Internal"/>
    <s v="Multiple"/>
    <s v="Deendayal"/>
    <n v="0"/>
    <s v="Tr. Jr. Engineer"/>
    <s v="Research &amp; Development"/>
    <n v="9.4375"/>
    <n v="12"/>
    <n v="2015"/>
    <d v="2015-12-01T00:00:00"/>
  </r>
  <r>
    <n v="205"/>
    <n v="18"/>
    <n v="15063"/>
    <n v="8"/>
    <n v="8"/>
    <n v="8"/>
    <s v="NA"/>
    <n v="8"/>
    <s v="Way of documentation"/>
    <s v="*"/>
    <m/>
    <m/>
    <x v="15"/>
    <x v="16"/>
    <s v="R&amp;D- GIL Conference Room"/>
    <x v="7"/>
    <n v="2"/>
    <s v="Internal"/>
    <s v="Multiple"/>
    <s v="Shashank kumar"/>
    <s v="E2"/>
    <s v="Engineer"/>
    <s v="Research &amp; Development"/>
    <n v="8"/>
    <n v="12"/>
    <n v="2015"/>
    <d v="2015-12-01T00:00:00"/>
  </r>
  <r>
    <n v="206"/>
    <n v="19"/>
    <n v="10443"/>
    <n v="9"/>
    <n v="7.75"/>
    <n v="9"/>
    <s v="NA"/>
    <n v="8"/>
    <s v="Expertise in field"/>
    <s v="*"/>
    <m/>
    <m/>
    <x v="16"/>
    <x v="17"/>
    <s v="Kaizen Conference room, GPIL"/>
    <x v="8"/>
    <n v="2.5"/>
    <s v="Internal"/>
    <s v="Multiple"/>
    <s v="Rakesh  Pandey"/>
    <s v="M-1"/>
    <s v="Asstt. Manager"/>
    <s v="Research &amp; Development"/>
    <n v="8.4375"/>
    <n v="12"/>
    <n v="2015"/>
    <d v="2015-12-01T00:00:00"/>
  </r>
  <r>
    <n v="207"/>
    <n v="19"/>
    <n v="15115"/>
    <n v="10"/>
    <n v="9.25"/>
    <n v="10"/>
    <s v="NA"/>
    <n v="10"/>
    <s v="*"/>
    <s v="*"/>
    <m/>
    <m/>
    <x v="16"/>
    <x v="17"/>
    <s v="Kaizen Conference room, GPIL"/>
    <x v="8"/>
    <n v="2.5"/>
    <s v="Internal"/>
    <s v="Multiple"/>
    <s v="Bharti Sharma"/>
    <n v="0"/>
    <s v="Sr. Engineer"/>
    <s v="Research &amp; Development"/>
    <n v="9.8125"/>
    <n v="12"/>
    <n v="2015"/>
    <d v="2015-12-01T00:00:00"/>
  </r>
  <r>
    <n v="208"/>
    <n v="19"/>
    <n v="15118"/>
    <n v="10"/>
    <n v="9.25"/>
    <n v="10"/>
    <s v="NA"/>
    <n v="7"/>
    <s v="*"/>
    <s v="*"/>
    <m/>
    <m/>
    <x v="16"/>
    <x v="17"/>
    <s v="Kaizen Conference room, GPIL"/>
    <x v="8"/>
    <n v="2.5"/>
    <s v="Internal"/>
    <s v="Multiple"/>
    <s v="Deendayal"/>
    <n v="0"/>
    <s v="Tr. Jr. Engineer"/>
    <s v="Research &amp; Development"/>
    <n v="9.0625"/>
    <n v="12"/>
    <n v="2015"/>
    <d v="2015-12-01T00:00:00"/>
  </r>
  <r>
    <n v="209"/>
    <n v="19"/>
    <n v="15008"/>
    <n v="7"/>
    <n v="8.75"/>
    <n v="10"/>
    <s v="NA"/>
    <n v="8"/>
    <s v="Very good knowledge"/>
    <s v="*"/>
    <m/>
    <m/>
    <x v="16"/>
    <x v="17"/>
    <s v="Kaizen Conference room, GPIL"/>
    <x v="8"/>
    <n v="2.5"/>
    <s v="Internal"/>
    <s v="Multiple"/>
    <s v="Syoji Ram Sharma"/>
    <n v="0"/>
    <n v="0"/>
    <n v="0"/>
    <n v="8.4375"/>
    <n v="12"/>
    <n v="2015"/>
    <d v="2015-12-01T00:00:00"/>
  </r>
  <r>
    <n v="210"/>
    <n v="19"/>
    <n v="14191"/>
    <n v="9"/>
    <n v="9"/>
    <n v="9"/>
    <s v="NA"/>
    <n v="9"/>
    <s v="Experience"/>
    <s v="*"/>
    <m/>
    <m/>
    <x v="16"/>
    <x v="17"/>
    <s v="Kaizen Conference room, GPIL"/>
    <x v="8"/>
    <n v="2.5"/>
    <s v="Internal"/>
    <s v="Multiple"/>
    <s v="Deepesh  Jain"/>
    <s v="E-2"/>
    <s v="Engineer"/>
    <s v="Sales"/>
    <n v="9"/>
    <n v="12"/>
    <n v="2015"/>
    <d v="2015-12-01T00:00:00"/>
  </r>
  <r>
    <n v="211"/>
    <n v="19"/>
    <n v="14724"/>
    <n v="7"/>
    <n v="7.5"/>
    <n v="8"/>
    <s v="NA"/>
    <n v="7"/>
    <s v="*"/>
    <s v="*"/>
    <m/>
    <m/>
    <x v="16"/>
    <x v="17"/>
    <s v="Kaizen Conference room, GPIL"/>
    <x v="8"/>
    <n v="2.5"/>
    <s v="Internal"/>
    <s v="Multiple"/>
    <s v="Sandeep  Jain"/>
    <s v="M-2"/>
    <s v="Dy. Manager"/>
    <s v="Research &amp; Development"/>
    <n v="7.375"/>
    <n v="12"/>
    <n v="2015"/>
    <d v="2015-12-01T00:00:00"/>
  </r>
  <r>
    <n v="212"/>
    <n v="19"/>
    <n v="14404"/>
    <n v="9"/>
    <n v="9.25"/>
    <n v="9"/>
    <s v="NA"/>
    <n v="10"/>
    <s v="*"/>
    <s v="*"/>
    <m/>
    <m/>
    <x v="16"/>
    <x v="17"/>
    <s v="Kaizen Conference room, GPIL"/>
    <x v="8"/>
    <n v="2.5"/>
    <s v="Internal"/>
    <s v="Multiple"/>
    <s v="Bharat  Kakra"/>
    <s v="E-2"/>
    <s v="Engineer"/>
    <s v="Research &amp; Development"/>
    <n v="9.3125"/>
    <n v="12"/>
    <n v="2015"/>
    <d v="2015-12-01T00:00:00"/>
  </r>
  <r>
    <n v="213"/>
    <n v="19"/>
    <n v="15063"/>
    <n v="9"/>
    <n v="9"/>
    <n v="9"/>
    <s v="NA"/>
    <n v="8"/>
    <s v="knowledge about value creation"/>
    <s v="*"/>
    <m/>
    <m/>
    <x v="16"/>
    <x v="17"/>
    <s v="Kaizen Conference room, GPIL"/>
    <x v="8"/>
    <n v="2.5"/>
    <s v="Internal"/>
    <s v="Multiple"/>
    <s v="Shashank kumar"/>
    <s v="E2"/>
    <s v="Engineer"/>
    <s v="Research &amp; Development"/>
    <n v="8.75"/>
    <n v="12"/>
    <n v="2015"/>
    <d v="2015-12-01T00:00:00"/>
  </r>
  <r>
    <n v="214"/>
    <n v="19"/>
    <n v="14535"/>
    <n v="9"/>
    <n v="9"/>
    <n v="9"/>
    <s v="NA"/>
    <n v="9"/>
    <s v="Good Knowledge of LEAN principles"/>
    <s v="*"/>
    <m/>
    <m/>
    <x v="16"/>
    <x v="17"/>
    <s v="Kaizen Conference room, GPIL"/>
    <x v="8"/>
    <n v="2.5"/>
    <s v="Internal"/>
    <s v="Multiple"/>
    <s v="Alok Kumar Singh"/>
    <s v="Jo"/>
    <s v="Jr. Engineer"/>
    <s v="Research &amp; Development"/>
    <n v="9"/>
    <n v="12"/>
    <n v="2015"/>
    <d v="2015-12-01T00:00:00"/>
  </r>
  <r>
    <n v="215"/>
    <n v="19"/>
    <n v="14297"/>
    <n v="8"/>
    <n v="8.25"/>
    <n v="9"/>
    <s v="NA"/>
    <n v="8"/>
    <s v="Good Related Experience, Knowledge based on diverse fields"/>
    <s v="*"/>
    <m/>
    <m/>
    <x v="16"/>
    <x v="17"/>
    <s v="Kaizen Conference room, GPIL"/>
    <x v="8"/>
    <n v="2.5"/>
    <s v="Internal"/>
    <s v="Multiple"/>
    <s v="Raj Kumar Jain"/>
    <s v="E-2"/>
    <s v="Engineer"/>
    <s v="Research &amp; Development"/>
    <n v="8.3125"/>
    <n v="12"/>
    <n v="2015"/>
    <d v="2015-12-01T00:00:00"/>
  </r>
  <r>
    <n v="216"/>
    <n v="20"/>
    <n v="10443"/>
    <n v="8"/>
    <n v="8.5"/>
    <n v="10"/>
    <n v="8.5"/>
    <n v="9"/>
    <s v="*"/>
    <s v="*"/>
    <n v="7.5"/>
    <m/>
    <x v="4"/>
    <x v="18"/>
    <s v="R&amp;D- GIL Conference Room"/>
    <x v="1"/>
    <n v="2"/>
    <s v="Internal"/>
    <s v="Multiple"/>
    <s v="Rakesh  Pandey"/>
    <s v="M-1"/>
    <s v="Asstt. Manager"/>
    <s v="Research &amp; Development"/>
    <n v="8.8000000000000007"/>
    <n v="1"/>
    <n v="2016"/>
    <d v="2016-01-01T00:00:00"/>
  </r>
  <r>
    <n v="217"/>
    <n v="20"/>
    <n v="14698"/>
    <n v="9"/>
    <n v="9.75"/>
    <n v="10"/>
    <n v="9.5"/>
    <n v="10"/>
    <s v="Good Knowledge"/>
    <s v="*"/>
    <n v="35"/>
    <m/>
    <x v="4"/>
    <x v="18"/>
    <s v="R&amp;D- GIL Conference Room"/>
    <x v="1"/>
    <n v="2"/>
    <s v="Internal"/>
    <s v="Multiple"/>
    <s v="Munesh  Tripathi"/>
    <s v="Tr-e"/>
    <s v="Tr. Engineer"/>
    <s v="Research &amp; Development"/>
    <n v="9.65"/>
    <n v="1"/>
    <n v="2016"/>
    <d v="2016-01-01T00:00:00"/>
  </r>
  <r>
    <n v="218"/>
    <n v="20"/>
    <n v="14644"/>
    <n v="8"/>
    <n v="8.5"/>
    <n v="10"/>
    <n v="7.5"/>
    <n v="8"/>
    <s v="*"/>
    <s v="*"/>
    <m/>
    <m/>
    <x v="4"/>
    <x v="18"/>
    <s v="R&amp;D- GIL Conference Room"/>
    <x v="1"/>
    <n v="2"/>
    <s v="Internal"/>
    <s v="Multiple"/>
    <s v="Umesh  Likhitkar"/>
    <s v="Tr-e"/>
    <s v="Tr. Engineer"/>
    <s v="Research &amp; Development"/>
    <n v="8.4"/>
    <n v="1"/>
    <n v="2016"/>
    <d v="2016-01-01T00:00:00"/>
  </r>
  <r>
    <n v="219"/>
    <n v="20"/>
    <n v="14404"/>
    <n v="9"/>
    <n v="8.5"/>
    <n v="9"/>
    <n v="8.5"/>
    <n v="8"/>
    <s v="*"/>
    <s v="*"/>
    <n v="17.5"/>
    <m/>
    <x v="4"/>
    <x v="18"/>
    <s v="R&amp;D- GIL Conference Room"/>
    <x v="1"/>
    <n v="2"/>
    <s v="Internal"/>
    <s v="Multiple"/>
    <s v="Bharat  Kakra"/>
    <s v="E-2"/>
    <s v="Engineer"/>
    <s v="Research &amp; Development"/>
    <n v="8.6"/>
    <n v="1"/>
    <n v="2016"/>
    <d v="2016-01-01T00:00:00"/>
  </r>
  <r>
    <n v="220"/>
    <n v="20"/>
    <n v="13972"/>
    <n v="7"/>
    <n v="7"/>
    <n v="8"/>
    <n v="8"/>
    <n v="8"/>
    <s v="Analytical skills"/>
    <s v="Should be more examples directly related to our work"/>
    <m/>
    <m/>
    <x v="4"/>
    <x v="18"/>
    <s v="R&amp;D- GIL Conference Room"/>
    <x v="1"/>
    <n v="2"/>
    <s v="Internal"/>
    <s v="Multiple"/>
    <s v="Sobhag  Prajapat"/>
    <s v="E-2"/>
    <s v="Engineer"/>
    <s v="Research &amp; Development"/>
    <n v="7.6"/>
    <n v="1"/>
    <n v="2016"/>
    <d v="2016-01-01T00:00:00"/>
  </r>
  <r>
    <n v="221"/>
    <n v="20"/>
    <n v="12605"/>
    <n v="8"/>
    <n v="8"/>
    <n v="9"/>
    <n v="8.5"/>
    <n v="9"/>
    <s v="Deep Knowledge, Good Presentation skills"/>
    <s v="more related exercise and examples"/>
    <n v="47.5"/>
    <m/>
    <x v="4"/>
    <x v="18"/>
    <s v="R&amp;D- GIL Conference Room"/>
    <x v="1"/>
    <n v="2"/>
    <s v="Internal"/>
    <s v="Multiple"/>
    <s v="Jalaj  Mathur"/>
    <s v="M-1"/>
    <s v="Asstt. Manager"/>
    <s v="Research &amp; Development"/>
    <n v="8.5"/>
    <n v="1"/>
    <n v="2016"/>
    <d v="2016-01-01T00:00:00"/>
  </r>
  <r>
    <n v="222"/>
    <n v="20"/>
    <n v="15115"/>
    <n v="9"/>
    <n v="8.5"/>
    <n v="8"/>
    <n v="9"/>
    <n v="9"/>
    <s v="Expertise in topic"/>
    <s v="*"/>
    <n v="10"/>
    <m/>
    <x v="4"/>
    <x v="18"/>
    <s v="R&amp;D- GIL Conference Room"/>
    <x v="1"/>
    <n v="2"/>
    <s v="Internal"/>
    <s v="Multiple"/>
    <s v="Bharti Sharma"/>
    <n v="0"/>
    <s v="Sr. Engineer"/>
    <s v="Research &amp; Development"/>
    <n v="8.6999999999999993"/>
    <n v="1"/>
    <n v="2016"/>
    <d v="2016-01-01T00:00:00"/>
  </r>
  <r>
    <n v="223"/>
    <n v="20"/>
    <n v="13407"/>
    <n v="8"/>
    <n v="8.5"/>
    <n v="10"/>
    <n v="9"/>
    <n v="10"/>
    <s v="*"/>
    <s v="*"/>
    <n v="35"/>
    <m/>
    <x v="4"/>
    <x v="18"/>
    <s v="R&amp;D- GIL Conference Room"/>
    <x v="1"/>
    <n v="2"/>
    <s v="Internal"/>
    <s v="Multiple"/>
    <s v="Manindera  Singh"/>
    <s v="E-3"/>
    <s v="Sr. Engineer"/>
    <s v="Research &amp; Development"/>
    <n v="9.1"/>
    <n v="1"/>
    <n v="2016"/>
    <d v="2016-01-01T00:00:00"/>
  </r>
  <r>
    <n v="224"/>
    <n v="21"/>
    <n v="13953"/>
    <n v="8"/>
    <n v="8.5"/>
    <n v="8"/>
    <n v="8"/>
    <n v="9"/>
    <s v="More Practical examples used"/>
    <s v="*"/>
    <m/>
    <m/>
    <x v="7"/>
    <x v="19"/>
    <s v="R&amp;D- GIL Conference Room"/>
    <x v="2"/>
    <n v="2"/>
    <s v="Internal"/>
    <s v="Multiple"/>
    <s v="Pawan Kumar Sharma"/>
    <s v="S-3"/>
    <s v="Sr. Technician"/>
    <s v="Research &amp; Development"/>
    <n v="8.3000000000000007"/>
    <n v="1"/>
    <n v="2016"/>
    <d v="2016-01-01T00:00:00"/>
  </r>
  <r>
    <n v="225"/>
    <n v="21"/>
    <n v="13052"/>
    <n v="9"/>
    <n v="8.25"/>
    <n v="7"/>
    <n v="8.5"/>
    <n v="9"/>
    <s v="Very good way of presentation"/>
    <s v="*"/>
    <m/>
    <m/>
    <x v="7"/>
    <x v="19"/>
    <s v="R&amp;D- GIL Conference Room"/>
    <x v="2"/>
    <n v="2"/>
    <s v="Internal"/>
    <s v="Multiple"/>
    <s v="Ramashish  Kumar"/>
    <s v="S-3"/>
    <s v="Sr. Technician"/>
    <s v="Research &amp; Development"/>
    <n v="8.35"/>
    <n v="1"/>
    <n v="2016"/>
    <d v="2016-01-01T00:00:00"/>
  </r>
  <r>
    <n v="226"/>
    <n v="21"/>
    <n v="15118"/>
    <n v="9"/>
    <n v="8.75"/>
    <n v="10"/>
    <n v="10"/>
    <n v="9"/>
    <s v="*"/>
    <s v="*"/>
    <m/>
    <m/>
    <x v="7"/>
    <x v="19"/>
    <s v="R&amp;D- GIL Conference Room"/>
    <x v="2"/>
    <n v="2"/>
    <s v="Internal"/>
    <s v="Multiple"/>
    <s v="Deendayal"/>
    <n v="0"/>
    <s v="Tr. Jr. Engineer"/>
    <s v="Research &amp; Development"/>
    <n v="9.35"/>
    <n v="1"/>
    <n v="2016"/>
    <d v="2016-01-01T00:00:00"/>
  </r>
  <r>
    <n v="227"/>
    <n v="21"/>
    <n v="14698"/>
    <n v="10"/>
    <n v="9.5"/>
    <n v="9"/>
    <n v="8.5"/>
    <n v="9"/>
    <s v="*"/>
    <s v="lack of more related examples"/>
    <m/>
    <m/>
    <x v="7"/>
    <x v="19"/>
    <s v="R&amp;D- GIL Conference Room"/>
    <x v="2"/>
    <n v="2"/>
    <s v="Internal"/>
    <s v="Multiple"/>
    <s v="Munesh  Tripathi"/>
    <s v="Tr-e"/>
    <s v="Tr. Engineer"/>
    <s v="Research &amp; Development"/>
    <n v="9.1999999999999993"/>
    <n v="1"/>
    <n v="2016"/>
    <d v="2016-01-01T00:00:00"/>
  </r>
  <r>
    <n v="228"/>
    <n v="21"/>
    <n v="14644"/>
    <n v="8"/>
    <n v="9"/>
    <n v="10"/>
    <n v="8"/>
    <n v="9"/>
    <s v="Good communication, Good Knowledge"/>
    <s v="*"/>
    <m/>
    <m/>
    <x v="7"/>
    <x v="19"/>
    <s v="R&amp;D- GIL Conference Room"/>
    <x v="2"/>
    <n v="2"/>
    <s v="Internal"/>
    <s v="Multiple"/>
    <s v="Umesh  Likhitkar"/>
    <s v="Tr-e"/>
    <s v="Tr. Engineer"/>
    <s v="Research &amp; Development"/>
    <n v="8.8000000000000007"/>
    <n v="1"/>
    <n v="2016"/>
    <d v="2016-01-01T00:00:00"/>
  </r>
  <r>
    <n v="229"/>
    <n v="22"/>
    <n v="12605"/>
    <n v="7"/>
    <n v="7.25"/>
    <n v="9"/>
    <n v="7"/>
    <n v="8"/>
    <s v="Contents of presentation were precise"/>
    <s v="lack of time for activities"/>
    <m/>
    <m/>
    <x v="17"/>
    <x v="20"/>
    <s v="R&amp;D- GIL Conference Room"/>
    <x v="9"/>
    <n v="2"/>
    <s v="External"/>
    <s v="Multiple"/>
    <s v="Jalaj  Mathur"/>
    <s v="M-1"/>
    <s v="Asstt. Manager"/>
    <s v="Research &amp; Development"/>
    <n v="7.65"/>
    <n v="1"/>
    <n v="2016"/>
    <d v="2016-01-01T00:00:00"/>
  </r>
  <r>
    <n v="230"/>
    <n v="22"/>
    <n v="13993"/>
    <n v="10"/>
    <n v="8.5"/>
    <n v="10"/>
    <n v="9"/>
    <n v="9"/>
    <s v="Course material was good"/>
    <s v="*"/>
    <m/>
    <m/>
    <x v="17"/>
    <x v="20"/>
    <s v="R&amp;D- GIL Conference Room"/>
    <x v="9"/>
    <n v="2"/>
    <s v="External"/>
    <s v="Multiple"/>
    <s v="Rahul  Upadhayay"/>
    <s v="E-3"/>
    <s v="Sr. Engineer"/>
    <s v="Research &amp; Development"/>
    <n v="9.3000000000000007"/>
    <n v="1"/>
    <n v="2016"/>
    <d v="2016-01-01T00:00:00"/>
  </r>
  <r>
    <n v="231"/>
    <n v="22"/>
    <n v="14109"/>
    <n v="9"/>
    <n v="9"/>
    <n v="10"/>
    <n v="9"/>
    <n v="9"/>
    <s v="Good tactic use to explain Negotiation"/>
    <s v="Lack of practical approach"/>
    <m/>
    <m/>
    <x v="17"/>
    <x v="20"/>
    <s v="R&amp;D- GIL Conference Room"/>
    <x v="9"/>
    <n v="2"/>
    <s v="External"/>
    <s v="Multiple"/>
    <s v="Naveen  Rajpurohit"/>
    <s v="E-2"/>
    <s v="Engineer"/>
    <s v="Research &amp; Development"/>
    <n v="9.1999999999999993"/>
    <n v="1"/>
    <n v="2016"/>
    <d v="2016-01-01T00:00:00"/>
  </r>
  <r>
    <n v="232"/>
    <n v="22"/>
    <n v="14191"/>
    <n v="7"/>
    <n v="6.5"/>
    <n v="6"/>
    <n v="6"/>
    <n v="6"/>
    <s v="*"/>
    <s v="Lack of interactive exercise"/>
    <m/>
    <m/>
    <x v="17"/>
    <x v="20"/>
    <s v="R&amp;D- GIL Conference Room"/>
    <x v="9"/>
    <n v="2"/>
    <s v="External"/>
    <s v="Multiple"/>
    <s v="Deepesh  Jain"/>
    <s v="E-2"/>
    <s v="Engineer"/>
    <s v="Sales"/>
    <n v="6.3"/>
    <n v="1"/>
    <n v="2016"/>
    <d v="2016-01-01T00:00:00"/>
  </r>
  <r>
    <n v="233"/>
    <n v="22"/>
    <n v="14724"/>
    <n v="7"/>
    <n v="5.75"/>
    <n v="7"/>
    <n v="8"/>
    <n v="7"/>
    <s v="*"/>
    <s v="*"/>
    <m/>
    <m/>
    <x v="17"/>
    <x v="20"/>
    <s v="R&amp;D- GIL Conference Room"/>
    <x v="9"/>
    <n v="2"/>
    <s v="External"/>
    <s v="Multiple"/>
    <s v="Sandeep  Jain"/>
    <s v="M-2"/>
    <s v="Dy. Manager"/>
    <s v="Research &amp; Development"/>
    <n v="6.95"/>
    <n v="1"/>
    <n v="2016"/>
    <d v="2016-01-01T00:00:00"/>
  </r>
  <r>
    <n v="234"/>
    <n v="22"/>
    <n v="14404"/>
    <n v="9"/>
    <n v="7.75"/>
    <n v="9"/>
    <n v="8"/>
    <n v="9"/>
    <s v="*"/>
    <s v="Lack of time for session"/>
    <m/>
    <m/>
    <x v="17"/>
    <x v="20"/>
    <s v="R&amp;D- GIL Conference Room"/>
    <x v="9"/>
    <n v="2"/>
    <s v="External"/>
    <s v="Multiple"/>
    <s v="Bharat  Kakra"/>
    <s v="E-2"/>
    <s v="Engineer"/>
    <s v="Research &amp; Development"/>
    <n v="8.5500000000000007"/>
    <n v="1"/>
    <n v="2016"/>
    <d v="2016-01-01T00:00:00"/>
  </r>
  <r>
    <n v="235"/>
    <n v="22"/>
    <n v="13964"/>
    <n v="10"/>
    <n v="9.75"/>
    <n v="10"/>
    <n v="9"/>
    <n v="10"/>
    <s v="Good contents for daily work"/>
    <s v="Lack of time for session"/>
    <m/>
    <m/>
    <x v="17"/>
    <x v="20"/>
    <s v="R&amp;D- GIL Conference Room"/>
    <x v="9"/>
    <n v="2"/>
    <s v="External"/>
    <s v="Multiple"/>
    <s v="Pawan  Kumar"/>
    <s v="M-3"/>
    <s v="Manager"/>
    <s v="Research &amp; Development"/>
    <n v="9.75"/>
    <n v="1"/>
    <n v="2016"/>
    <d v="2016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69:C91" firstHeaderRow="1" firstDataRow="1" firstDataCol="1"/>
  <pivotFields count="9">
    <pivotField showAll="0"/>
    <pivotField showAll="0"/>
    <pivotField axis="axisRow" showAll="0">
      <items count="24">
        <item x="0"/>
        <item x="1"/>
        <item x="2"/>
        <item x="3"/>
        <item x="4"/>
        <item x="5"/>
        <item m="1" x="22"/>
        <item x="6"/>
        <item x="7"/>
        <item x="8"/>
        <item m="1" x="21"/>
        <item x="9"/>
        <item x="10"/>
        <item x="11"/>
        <item x="12"/>
        <item x="13"/>
        <item x="14"/>
        <item x="15"/>
        <item x="17"/>
        <item x="16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Expenditure" fld="8" baseField="2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8" cacheId="7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5" indent="0" compact="0" compactData="0" multipleFieldFilters="0">
  <location ref="A52:C57" firstHeaderRow="1" firstDataRow="1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31">
        <item m="1" x="22"/>
        <item m="1" x="26"/>
        <item m="1" x="19"/>
        <item m="1" x="27"/>
        <item m="1" x="25"/>
        <item m="1" x="23"/>
        <item m="1" x="30"/>
        <item x="3"/>
        <item m="1" x="28"/>
        <item m="1" x="21"/>
        <item m="1" x="20"/>
        <item x="0"/>
        <item m="1" x="24"/>
        <item x="1"/>
        <item m="1" x="29"/>
        <item x="2"/>
        <item x="4"/>
        <item x="5"/>
        <item x="6"/>
        <item x="7"/>
        <item x="8"/>
        <item x="9"/>
        <item x="10"/>
        <item x="11"/>
        <item x="12"/>
        <item m="1" x="18"/>
        <item x="13"/>
        <item x="14"/>
        <item x="15"/>
        <item x="16"/>
        <item x="17"/>
      </items>
    </pivotField>
    <pivotField axis="axisPage" compact="0" outline="0" multipleItemSelectionAllowed="1" showAll="0" defaultSubtotal="0">
      <items count="24">
        <item h="1" x="0"/>
        <item h="1" x="1"/>
        <item h="1" m="1" x="22"/>
        <item h="1" x="2"/>
        <item h="1" x="3"/>
        <item h="1" x="4"/>
        <item h="1" x="5"/>
        <item h="1" m="1" x="23"/>
        <item x="6"/>
        <item x="7"/>
        <item x="8"/>
        <item m="1" x="21"/>
        <item x="9"/>
        <item h="1" x="10"/>
        <item h="1" x="11"/>
        <item h="1" x="12"/>
        <item h="1" x="13"/>
        <item h="1" x="14"/>
        <item h="1" x="15"/>
        <item h="1" x="17"/>
        <item h="1" x="16"/>
        <item h="1" x="18"/>
        <item h="1" x="19"/>
        <item h="1" x="20"/>
      </items>
    </pivotField>
    <pivotField compact="0" outline="0" showAll="0" defaultSubtotal="0"/>
    <pivotField axis="axisRow" compact="0" outline="0" showAll="0" defaultSubtotal="0">
      <items count="23">
        <item m="1" x="15"/>
        <item m="1" x="12"/>
        <item m="1" x="19"/>
        <item m="1" x="22"/>
        <item m="1" x="20"/>
        <item m="1" x="16"/>
        <item m="1" x="14"/>
        <item m="1" x="13"/>
        <item x="1"/>
        <item x="0"/>
        <item m="1" x="17"/>
        <item m="1" x="11"/>
        <item x="2"/>
        <item x="3"/>
        <item x="4"/>
        <item x="5"/>
        <item x="6"/>
        <item m="1" x="10"/>
        <item m="1" x="21"/>
        <item m="1" x="18"/>
        <item x="7"/>
        <item x="8"/>
        <item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" outline="0" showAll="0" defaultSubtotal="0"/>
  </pivotFields>
  <rowFields count="2">
    <field x="12"/>
    <field x="15"/>
  </rowFields>
  <rowItems count="5">
    <i>
      <x v="16"/>
      <x v="8"/>
    </i>
    <i>
      <x v="17"/>
      <x v="14"/>
    </i>
    <i>
      <x v="18"/>
      <x v="12"/>
    </i>
    <i>
      <x v="19"/>
      <x v="12"/>
    </i>
    <i>
      <x v="20"/>
      <x v="8"/>
    </i>
  </rowItems>
  <colItems count="1">
    <i/>
  </colItems>
  <pageFields count="1">
    <pageField fld="13" hier="-1"/>
  </pageFields>
  <dataFields count="1">
    <dataField name="Average of Supervisor Rating" fld="11" subtotal="average" baseField="15" baseItem="8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7" cacheId="7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5" indent="0" compact="0" compactData="0" multipleFieldFilters="0">
  <location ref="A27:C30" firstHeaderRow="1" firstDataRow="1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31">
        <item m="1" x="22"/>
        <item m="1" x="26"/>
        <item m="1" x="19"/>
        <item m="1" x="27"/>
        <item m="1" x="25"/>
        <item m="1" x="23"/>
        <item m="1" x="30"/>
        <item x="3"/>
        <item m="1" x="28"/>
        <item m="1" x="21"/>
        <item m="1" x="20"/>
        <item x="0"/>
        <item m="1" x="24"/>
        <item x="1"/>
        <item m="1" x="29"/>
        <item x="2"/>
        <item x="4"/>
        <item x="5"/>
        <item x="6"/>
        <item x="7"/>
        <item x="8"/>
        <item x="9"/>
        <item x="10"/>
        <item x="11"/>
        <item x="12"/>
        <item m="1" x="18"/>
        <item x="13"/>
        <item x="14"/>
        <item x="15"/>
        <item x="16"/>
        <item x="17"/>
      </items>
    </pivotField>
    <pivotField axis="axisPage" compact="0" outline="0" multipleItemSelectionAllowed="1" showAll="0" defaultSubtotal="0">
      <items count="24">
        <item h="1" x="0"/>
        <item h="1" x="1"/>
        <item h="1" m="1" x="22"/>
        <item h="1" x="2"/>
        <item h="1" x="3"/>
        <item h="1" x="4"/>
        <item h="1" x="5"/>
        <item h="1" m="1" x="23"/>
        <item h="1" x="6"/>
        <item h="1" x="7"/>
        <item h="1" x="8"/>
        <item m="1" x="21"/>
        <item h="1" x="9"/>
        <item h="1" x="10"/>
        <item h="1" x="11"/>
        <item h="1" x="12"/>
        <item h="1" x="13"/>
        <item h="1" x="14"/>
        <item h="1" x="15"/>
        <item h="1" x="17"/>
        <item h="1" x="16"/>
        <item x="18"/>
        <item x="19"/>
        <item x="20"/>
      </items>
    </pivotField>
    <pivotField compact="0" outline="0" showAll="0" defaultSubtotal="0"/>
    <pivotField axis="axisRow" compact="0" outline="0" showAll="0" defaultSubtotal="0">
      <items count="23">
        <item m="1" x="15"/>
        <item m="1" x="12"/>
        <item m="1" x="19"/>
        <item m="1" x="22"/>
        <item m="1" x="20"/>
        <item m="1" x="16"/>
        <item m="1" x="14"/>
        <item m="1" x="13"/>
        <item x="1"/>
        <item x="0"/>
        <item m="1" x="17"/>
        <item m="1" x="11"/>
        <item x="2"/>
        <item x="3"/>
        <item x="4"/>
        <item x="5"/>
        <item x="6"/>
        <item m="1" x="10"/>
        <item m="1" x="21"/>
        <item m="1" x="18"/>
        <item x="7"/>
        <item x="8"/>
        <item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" outline="0" showAll="0" defaultSubtotal="0"/>
  </pivotFields>
  <rowFields count="2">
    <field x="12"/>
    <field x="15"/>
  </rowFields>
  <rowItems count="3">
    <i>
      <x v="16"/>
      <x v="8"/>
    </i>
    <i>
      <x v="19"/>
      <x v="12"/>
    </i>
    <i>
      <x v="30"/>
      <x v="22"/>
    </i>
  </rowItems>
  <colItems count="1">
    <i/>
  </colItems>
  <pageFields count="1">
    <pageField fld="13" hier="-1"/>
  </pageFields>
  <dataFields count="1">
    <dataField name="Average of Retention score" fld="10" subtotal="average" baseField="12" baseItem="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5" indent="0" compact="0" compactData="0" multipleFieldFilters="0">
  <location ref="A6:E10" firstHeaderRow="1" firstDataRow="2" firstDataCol="2" rowPageCount="1" colPageCount="1"/>
  <pivotFields count="27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1">
        <item m="1" x="22"/>
        <item m="1" x="26"/>
        <item m="1" x="19"/>
        <item m="1" x="27"/>
        <item m="1" x="25"/>
        <item m="1" x="23"/>
        <item m="1" x="30"/>
        <item x="3"/>
        <item m="1" x="28"/>
        <item m="1" x="21"/>
        <item m="1" x="20"/>
        <item x="0"/>
        <item m="1" x="24"/>
        <item x="1"/>
        <item m="1" x="29"/>
        <item x="2"/>
        <item x="4"/>
        <item x="5"/>
        <item x="6"/>
        <item x="7"/>
        <item x="8"/>
        <item x="9"/>
        <item x="10"/>
        <item x="11"/>
        <item x="12"/>
        <item m="1" x="18"/>
        <item x="13"/>
        <item x="14"/>
        <item x="15"/>
        <item x="16"/>
        <item x="17"/>
      </items>
    </pivotField>
    <pivotField axis="axisPage" compact="0" outline="0" multipleItemSelectionAllowed="1" showAll="0" defaultSubtotal="0">
      <items count="24">
        <item h="1" x="0"/>
        <item h="1" x="1"/>
        <item h="1" m="1" x="22"/>
        <item h="1" x="2"/>
        <item h="1" x="3"/>
        <item h="1" x="4"/>
        <item h="1" x="5"/>
        <item h="1" m="1" x="23"/>
        <item h="1" x="6"/>
        <item h="1" x="7"/>
        <item h="1" x="8"/>
        <item h="1" m="1" x="21"/>
        <item h="1" x="9"/>
        <item h="1" x="10"/>
        <item h="1" x="11"/>
        <item h="1" x="12"/>
        <item h="1" x="13"/>
        <item h="1" x="14"/>
        <item h="1" x="15"/>
        <item h="1" x="17"/>
        <item h="1" x="16"/>
        <item x="18"/>
        <item x="19"/>
        <item x="20"/>
      </items>
    </pivotField>
    <pivotField compact="0" outline="0" showAll="0" defaultSubtotal="0"/>
    <pivotField axis="axisRow" compact="0" outline="0" showAll="0" defaultSubtotal="0">
      <items count="23">
        <item m="1" x="15"/>
        <item m="1" x="12"/>
        <item m="1" x="19"/>
        <item m="1" x="22"/>
        <item m="1" x="20"/>
        <item m="1" x="16"/>
        <item m="1" x="14"/>
        <item m="1" x="13"/>
        <item x="1"/>
        <item x="0"/>
        <item m="1" x="17"/>
        <item m="1" x="11"/>
        <item x="2"/>
        <item x="3"/>
        <item x="4"/>
        <item x="5"/>
        <item x="6"/>
        <item m="1" x="10"/>
        <item m="1" x="21"/>
        <item m="1" x="18"/>
        <item x="7"/>
        <item x="8"/>
        <item x="9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7" outline="0" showAll="0" defaultSubtotal="0"/>
  </pivotFields>
  <rowFields count="2">
    <field x="12"/>
    <field x="15"/>
  </rowFields>
  <rowItems count="3">
    <i>
      <x v="16"/>
      <x v="8"/>
    </i>
    <i>
      <x v="19"/>
      <x v="12"/>
    </i>
    <i>
      <x v="30"/>
      <x v="22"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#participants" fld="0" subtotal="count" baseField="13" baseItem="1"/>
    <dataField name="Duration" fld="16" subtotal="average" baseField="13" baseItem="1"/>
    <dataField name="Average Feedback" fld="23" subtotal="average" baseField="12" baseItem="3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Training Feedback.accdb" connectionId="1" autoFormatId="16" applyNumberFormats="0" applyBorderFormats="0" applyFontFormats="0" applyPatternFormats="0" applyAlignmentFormats="0" applyWidthHeightFormats="0">
  <queryTableRefresh nextId="12" unboundColumnsRight="2">
    <queryTableFields count="9">
      <queryTableField id="1" name="ID" tableColumnId="1"/>
      <queryTableField id="2" name="topic" tableColumnId="2"/>
      <queryTableField id="4" name="Date of training" tableColumnId="4"/>
      <queryTableField id="5" name="Venue" tableColumnId="5"/>
      <queryTableField id="6" name="Name of Trainer" tableColumnId="3"/>
      <queryTableField id="8" name="Duration in Hrs" tableColumnId="6"/>
      <queryTableField id="9" name="Internal/external" tableColumnId="7"/>
      <queryTableField id="10" dataBound="0" tableColumnId="8"/>
      <queryTableField id="11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lTrainee" displayName="TblTrainee" ref="A1:G1100" totalsRowShown="0">
  <autoFilter ref="A1:G1100"/>
  <tableColumns count="7">
    <tableColumn id="1" name="Salary Code"/>
    <tableColumn id="2" name="Name"/>
    <tableColumn id="3" name="Grade"/>
    <tableColumn id="4" name="designation"/>
    <tableColumn id="5" name="Department"/>
    <tableColumn id="10" name="First Training Month and year" dataDxfId="21">
      <calculatedColumnFormula>IFERROR(INDEX(TblData[Month-year],MATCH(TblTrainee[[#This Row],[Name]],TblData[Name],0)),"-")</calculatedColumnFormula>
    </tableColumn>
    <tableColumn id="12" name="First Training Month and year3" dataDxfId="20">
      <calculatedColumnFormula array="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blSession" displayName="TblSession" ref="A1:I23" tableType="queryTable" totalsRowShown="0">
  <autoFilter ref="A1:I23"/>
  <sortState ref="A2:H11">
    <sortCondition ref="A1:A11"/>
  </sortState>
  <tableColumns count="9">
    <tableColumn id="1" uniqueName="1" name="ID" queryTableFieldId="1"/>
    <tableColumn id="2" uniqueName="2" name="topic" queryTableFieldId="2"/>
    <tableColumn id="4" uniqueName="4" name="Date of Training" queryTableFieldId="4" dataDxfId="19"/>
    <tableColumn id="5" uniqueName="5" name="Venue" queryTableFieldId="5"/>
    <tableColumn id="3" uniqueName="3" name="Name of Trainer" queryTableFieldId="6"/>
    <tableColumn id="6" uniqueName="6" name="Duration in Hrs" queryTableFieldId="8"/>
    <tableColumn id="7" uniqueName="7" name="Internal/external" queryTableFieldId="9"/>
    <tableColumn id="8" uniqueName="8" name="Requester" queryTableFieldId="10"/>
    <tableColumn id="9" uniqueName="9" name="Expenditure" queryTableField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Data" displayName="TblData" ref="A1:AA235" totalsRowShown="0">
  <autoFilter ref="A1:AA235"/>
  <sortState ref="A2:J24">
    <sortCondition ref="B1:B24"/>
  </sortState>
  <tableColumns count="27">
    <tableColumn id="1" name="ID"/>
    <tableColumn id="2" name="Session ID" dataDxfId="18"/>
    <tableColumn id="3" name="Trainee Salary Code" dataDxfId="17"/>
    <tableColumn id="4" name="Relevance"/>
    <tableColumn id="5" name="Style and Delivery"/>
    <tableColumn id="6" name="Knowledge"/>
    <tableColumn id="7" name="Material"/>
    <tableColumn id="8" name="Presentation"/>
    <tableColumn id="23" name="Strong points"/>
    <tableColumn id="22" name="Weaknesses"/>
    <tableColumn id="9" name="Retention score" dataDxfId="16"/>
    <tableColumn id="10" name="Supervisor Rating" dataDxfId="15"/>
    <tableColumn id="11" name="Topic" dataDxfId="14">
      <calculatedColumnFormula>VLOOKUP(TblData[[#This Row],[Session ID]],
TblSession[],
MATCH(M$1,TblSession[#Headers],0),
FALSE)</calculatedColumnFormula>
    </tableColumn>
    <tableColumn id="12" name="Date of Training" dataDxfId="13">
      <calculatedColumnFormula>VLOOKUP(TblData[[#This Row],[Session ID]],
TblSession[],
MATCH(N$1,TblSession[#Headers],0),
FALSE)</calculatedColumnFormula>
    </tableColumn>
    <tableColumn id="13" name="Venue" dataDxfId="12">
      <calculatedColumnFormula>VLOOKUP(TblData[[#This Row],[Session ID]],
TblSession[],
MATCH(O$1,TblSession[#Headers],0),
FALSE)</calculatedColumnFormula>
    </tableColumn>
    <tableColumn id="14" name="Name of Trainer" dataDxfId="11">
      <calculatedColumnFormula>VLOOKUP(TblData[[#This Row],[Session ID]],
TblSession[],
MATCH(P$1,TblSession[#Headers],0),
FALSE)</calculatedColumnFormula>
    </tableColumn>
    <tableColumn id="15" name="Duration in Hrs" dataDxfId="10">
      <calculatedColumnFormula>VLOOKUP(TblData[[#This Row],[Session ID]],
TblSession[],
MATCH(Q$1,TblSession[#Headers],0),
FALSE)</calculatedColumnFormula>
    </tableColumn>
    <tableColumn id="16" name="Internal/external" dataDxfId="9">
      <calculatedColumnFormula>VLOOKUP(TblData[[#This Row],[Session ID]],
TblSession[],
MATCH(R$1,TblSession[#Headers],0),
FALSE)</calculatedColumnFormula>
    </tableColumn>
    <tableColumn id="17" name="Requester" dataDxfId="8">
      <calculatedColumnFormula>VLOOKUP(TblData[[#This Row],[Session ID]],
TblSession[],
MATCH(S$1,TblSession[#Headers],0),
FALSE)</calculatedColumnFormula>
    </tableColumn>
    <tableColumn id="18" name="Name" dataDxfId="7">
      <calculatedColumnFormula>VLOOKUP(TblData[[#This Row],[Trainee Salary Code]],
TblTrainee[],
MATCH(T$1,TblTrainee[#Headers],0),
FALSE)</calculatedColumnFormula>
    </tableColumn>
    <tableColumn id="19" name="Grade" dataDxfId="6">
      <calculatedColumnFormula>VLOOKUP(TblData[[#This Row],[Trainee Salary Code]],
TblTrainee[],
MATCH(U$1,TblTrainee[#Headers],0),
FALSE)</calculatedColumnFormula>
    </tableColumn>
    <tableColumn id="20" name="designation" dataDxfId="5">
      <calculatedColumnFormula>VLOOKUP(TblData[[#This Row],[Trainee Salary Code]],
TblTrainee[],
MATCH(V$1,TblTrainee[#Headers],0),
FALSE)</calculatedColumnFormula>
    </tableColumn>
    <tableColumn id="21" name="Department" dataDxfId="4">
      <calculatedColumnFormula>VLOOKUP(TblData[[#This Row],[Trainee Salary Code]],
TblTrainee[],
MATCH(W$1,TblTrainee[#Headers],0),
FALSE)</calculatedColumnFormula>
    </tableColumn>
    <tableColumn id="24" name="Avg feedback" dataDxfId="3">
      <calculatedColumnFormula>AVERAGE(TblData[[#This Row],[Relevance]:[Presentation]])</calculatedColumnFormula>
    </tableColumn>
    <tableColumn id="25" name="Month" dataDxfId="2">
      <calculatedColumnFormula>MONTH(TblData[[#This Row],[Date of Training]])</calculatedColumnFormula>
    </tableColumn>
    <tableColumn id="26" name="Year" dataDxfId="1">
      <calculatedColumnFormula>YEAR(TblData[[#This Row],[Date of Training]])</calculatedColumnFormula>
    </tableColumn>
    <tableColumn id="27" name="Month-year" dataDxfId="0">
      <calculatedColumnFormula>DATE(TblData[[#This Row],[Year]],TblData[[#This Row],[Month]],1)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D25"/>
  <sheetViews>
    <sheetView tabSelected="1" topLeftCell="A4" workbookViewId="0">
      <selection activeCell="I28" sqref="I28"/>
    </sheetView>
  </sheetViews>
  <sheetFormatPr defaultRowHeight="15" x14ac:dyDescent="0.25"/>
  <cols>
    <col min="1" max="1" width="2" bestFit="1" customWidth="1"/>
  </cols>
  <sheetData>
    <row r="5" spans="1:4" ht="22.5" x14ac:dyDescent="0.3">
      <c r="B5" s="67" t="s">
        <v>1569</v>
      </c>
    </row>
    <row r="7" spans="1:4" ht="22.5" x14ac:dyDescent="0.3">
      <c r="B7" s="67" t="s">
        <v>115</v>
      </c>
    </row>
    <row r="8" spans="1:4" ht="22.5" x14ac:dyDescent="0.3">
      <c r="B8" s="67"/>
    </row>
    <row r="9" spans="1:4" ht="17.25" x14ac:dyDescent="0.3">
      <c r="B9" s="108" t="s">
        <v>1570</v>
      </c>
      <c r="C9" s="108"/>
      <c r="D9" s="108"/>
    </row>
    <row r="10" spans="1:4" x14ac:dyDescent="0.25">
      <c r="A10" s="66"/>
    </row>
    <row r="11" spans="1:4" ht="15.75" thickBot="1" x14ac:dyDescent="0.3">
      <c r="A11" s="66"/>
      <c r="B11" s="109" t="s">
        <v>116</v>
      </c>
      <c r="C11" s="109"/>
    </row>
    <row r="12" spans="1:4" x14ac:dyDescent="0.25">
      <c r="C12" s="68" t="s">
        <v>117</v>
      </c>
    </row>
    <row r="13" spans="1:4" x14ac:dyDescent="0.25">
      <c r="B13">
        <v>1</v>
      </c>
      <c r="C13" t="s">
        <v>118</v>
      </c>
    </row>
    <row r="14" spans="1:4" x14ac:dyDescent="0.25">
      <c r="B14">
        <v>2</v>
      </c>
      <c r="C14" t="s">
        <v>119</v>
      </c>
    </row>
    <row r="16" spans="1:4" x14ac:dyDescent="0.25">
      <c r="C16" s="68" t="s">
        <v>120</v>
      </c>
    </row>
    <row r="17" spans="2:3" x14ac:dyDescent="0.25">
      <c r="B17">
        <v>1</v>
      </c>
      <c r="C17" t="s">
        <v>121</v>
      </c>
    </row>
    <row r="18" spans="2:3" x14ac:dyDescent="0.25">
      <c r="B18">
        <v>2</v>
      </c>
      <c r="C18" t="s">
        <v>122</v>
      </c>
    </row>
    <row r="19" spans="2:3" x14ac:dyDescent="0.25">
      <c r="B19">
        <v>3</v>
      </c>
      <c r="C19" t="s">
        <v>123</v>
      </c>
    </row>
    <row r="21" spans="2:3" x14ac:dyDescent="0.25">
      <c r="C21" s="68" t="s">
        <v>124</v>
      </c>
    </row>
    <row r="22" spans="2:3" x14ac:dyDescent="0.25">
      <c r="B22">
        <v>1</v>
      </c>
      <c r="C22" t="s">
        <v>1571</v>
      </c>
    </row>
    <row r="23" spans="2:3" x14ac:dyDescent="0.25">
      <c r="B23">
        <v>2</v>
      </c>
      <c r="C23" t="s">
        <v>1572</v>
      </c>
    </row>
    <row r="24" spans="2:3" x14ac:dyDescent="0.25">
      <c r="B24">
        <v>3</v>
      </c>
      <c r="C24" t="s">
        <v>1573</v>
      </c>
    </row>
    <row r="25" spans="2:3" x14ac:dyDescent="0.25">
      <c r="B25">
        <v>4</v>
      </c>
      <c r="C25" t="s">
        <v>1574</v>
      </c>
    </row>
  </sheetData>
  <mergeCells count="2">
    <mergeCell ref="B9:D9"/>
    <mergeCell ref="B11:C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"/>
  <sheetViews>
    <sheetView workbookViewId="0"/>
  </sheetViews>
  <sheetFormatPr defaultRowHeight="15" x14ac:dyDescent="0.25"/>
  <cols>
    <col min="2" max="2" width="24.5703125" bestFit="1" customWidth="1"/>
    <col min="3" max="3" width="8.7109375" bestFit="1" customWidth="1"/>
    <col min="5" max="5" width="34.140625" bestFit="1" customWidth="1"/>
    <col min="6" max="6" width="29.710937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1472</v>
      </c>
      <c r="G1" t="s">
        <v>1473</v>
      </c>
    </row>
    <row r="2" spans="1:7" x14ac:dyDescent="0.25">
      <c r="A2">
        <v>10026</v>
      </c>
      <c r="B2" t="s">
        <v>125</v>
      </c>
      <c r="C2" t="s">
        <v>1141</v>
      </c>
      <c r="D2" t="s">
        <v>1185</v>
      </c>
      <c r="E2" t="s">
        <v>1266</v>
      </c>
      <c r="F2" s="84" t="str">
        <f>IFERROR(INDEX(TblData[Month-year],MATCH(TblTrainee[[#This Row],[Name]],TblData[Name],0)),"-")</f>
        <v>-</v>
      </c>
      <c r="G2" s="84" t="str">
        <f t="array" ref="G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" spans="1:7" x14ac:dyDescent="0.25">
      <c r="A3">
        <v>14905</v>
      </c>
      <c r="B3" t="s">
        <v>126</v>
      </c>
      <c r="C3" t="s">
        <v>1142</v>
      </c>
      <c r="D3" t="s">
        <v>1186</v>
      </c>
      <c r="E3" t="s">
        <v>1267</v>
      </c>
      <c r="F3" s="84" t="str">
        <f>IFERROR(INDEX(TblData[Month-year],MATCH(TblTrainee[[#This Row],[Name]],TblData[Name],0)),"-")</f>
        <v>-</v>
      </c>
      <c r="G3" s="84" t="str">
        <f t="array" ref="G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" spans="1:7" x14ac:dyDescent="0.25">
      <c r="A4">
        <v>10634</v>
      </c>
      <c r="B4" t="s">
        <v>127</v>
      </c>
      <c r="C4" t="s">
        <v>1141</v>
      </c>
      <c r="D4" t="s">
        <v>1185</v>
      </c>
      <c r="E4" t="s">
        <v>1268</v>
      </c>
      <c r="F4" s="84">
        <f>IFERROR(INDEX(TblData[Month-year],MATCH(TblTrainee[[#This Row],[Name]],TblData[Name],0)),"-")</f>
        <v>42005</v>
      </c>
      <c r="G4" s="84">
        <f t="array" ref="G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5" spans="1:7" x14ac:dyDescent="0.25">
      <c r="A5">
        <v>11755</v>
      </c>
      <c r="B5" t="s">
        <v>128</v>
      </c>
      <c r="C5" t="s">
        <v>1143</v>
      </c>
      <c r="D5" t="s">
        <v>1187</v>
      </c>
      <c r="E5" t="s">
        <v>1269</v>
      </c>
      <c r="F5" s="84" t="str">
        <f>IFERROR(INDEX(TblData[Month-year],MATCH(TblTrainee[[#This Row],[Name]],TblData[Name],0)),"-")</f>
        <v>-</v>
      </c>
      <c r="G5" s="84" t="str">
        <f t="array" ref="G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" spans="1:7" x14ac:dyDescent="0.25">
      <c r="A6">
        <v>14034</v>
      </c>
      <c r="B6" t="s">
        <v>129</v>
      </c>
      <c r="C6" t="s">
        <v>1144</v>
      </c>
      <c r="D6" t="s">
        <v>1188</v>
      </c>
      <c r="E6" t="s">
        <v>1270</v>
      </c>
      <c r="F6" s="84" t="str">
        <f>IFERROR(INDEX(TblData[Month-year],MATCH(TblTrainee[[#This Row],[Name]],TblData[Name],0)),"-")</f>
        <v>-</v>
      </c>
      <c r="G6" s="84" t="str">
        <f t="array" ref="G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" spans="1:7" x14ac:dyDescent="0.25">
      <c r="A7">
        <v>14831</v>
      </c>
      <c r="B7" t="s">
        <v>130</v>
      </c>
      <c r="C7" t="s">
        <v>1145</v>
      </c>
      <c r="D7" t="s">
        <v>1189</v>
      </c>
      <c r="E7" t="s">
        <v>1271</v>
      </c>
      <c r="F7" s="84" t="str">
        <f>IFERROR(INDEX(TblData[Month-year],MATCH(TblTrainee[[#This Row],[Name]],TblData[Name],0)),"-")</f>
        <v>-</v>
      </c>
      <c r="G7" s="84" t="str">
        <f t="array" ref="G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" spans="1:7" x14ac:dyDescent="0.25">
      <c r="A8">
        <v>14666</v>
      </c>
      <c r="B8" t="s">
        <v>131</v>
      </c>
      <c r="C8" t="s">
        <v>1142</v>
      </c>
      <c r="D8" t="s">
        <v>1186</v>
      </c>
      <c r="E8" t="s">
        <v>1271</v>
      </c>
      <c r="F8" s="84">
        <f>IFERROR(INDEX(TblData[Month-year],MATCH(TblTrainee[[#This Row],[Name]],TblData[Name],0)),"-")</f>
        <v>42036</v>
      </c>
      <c r="G8" s="84">
        <f t="array" ref="G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9" spans="1:7" x14ac:dyDescent="0.25">
      <c r="A9">
        <v>13523</v>
      </c>
      <c r="B9" t="s">
        <v>132</v>
      </c>
      <c r="C9" t="s">
        <v>1146</v>
      </c>
      <c r="D9" t="s">
        <v>5</v>
      </c>
      <c r="E9" t="s">
        <v>1272</v>
      </c>
      <c r="F9" s="84" t="str">
        <f>IFERROR(INDEX(TblData[Month-year],MATCH(TblTrainee[[#This Row],[Name]],TblData[Name],0)),"-")</f>
        <v>-</v>
      </c>
      <c r="G9" s="84" t="str">
        <f t="array" ref="G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" spans="1:7" x14ac:dyDescent="0.25">
      <c r="A10">
        <v>13616</v>
      </c>
      <c r="B10" t="s">
        <v>133</v>
      </c>
      <c r="C10" t="s">
        <v>1144</v>
      </c>
      <c r="D10" t="s">
        <v>4</v>
      </c>
      <c r="E10" t="s">
        <v>1273</v>
      </c>
      <c r="F10" s="84" t="str">
        <f>IFERROR(INDEX(TblData[Month-year],MATCH(TblTrainee[[#This Row],[Name]],TblData[Name],0)),"-")</f>
        <v>-</v>
      </c>
      <c r="G10" s="84" t="str">
        <f t="array" ref="G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" spans="1:7" x14ac:dyDescent="0.25">
      <c r="A11">
        <v>14355</v>
      </c>
      <c r="B11" t="s">
        <v>134</v>
      </c>
      <c r="C11" t="s">
        <v>1144</v>
      </c>
      <c r="D11" t="s">
        <v>1188</v>
      </c>
      <c r="E11" t="s">
        <v>1274</v>
      </c>
      <c r="F11" s="84" t="str">
        <f>IFERROR(INDEX(TblData[Month-year],MATCH(TblTrainee[[#This Row],[Name]],TblData[Name],0)),"-")</f>
        <v>-</v>
      </c>
      <c r="G11" s="84" t="str">
        <f t="array" ref="G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" spans="1:7" x14ac:dyDescent="0.25">
      <c r="A12">
        <v>12335</v>
      </c>
      <c r="B12" t="s">
        <v>135</v>
      </c>
      <c r="C12" t="s">
        <v>1144</v>
      </c>
      <c r="D12" t="s">
        <v>1188</v>
      </c>
      <c r="E12" t="s">
        <v>1272</v>
      </c>
      <c r="F12" s="84" t="str">
        <f>IFERROR(INDEX(TblData[Month-year],MATCH(TblTrainee[[#This Row],[Name]],TblData[Name],0)),"-")</f>
        <v>-</v>
      </c>
      <c r="G12" s="84" t="str">
        <f t="array" ref="G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" spans="1:7" x14ac:dyDescent="0.25">
      <c r="A13">
        <v>14811</v>
      </c>
      <c r="B13" t="s">
        <v>136</v>
      </c>
      <c r="C13" t="s">
        <v>1147</v>
      </c>
      <c r="D13" t="s">
        <v>1190</v>
      </c>
      <c r="E13" t="s">
        <v>1271</v>
      </c>
      <c r="F13" s="84">
        <f>IFERROR(INDEX(TblData[Month-year],MATCH(TblTrainee[[#This Row],[Name]],TblData[Name],0)),"-")</f>
        <v>42309</v>
      </c>
      <c r="G13" s="84">
        <f t="array" ref="G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42309</v>
      </c>
    </row>
    <row r="14" spans="1:7" x14ac:dyDescent="0.25">
      <c r="A14">
        <v>14526</v>
      </c>
      <c r="B14" t="s">
        <v>137</v>
      </c>
      <c r="C14" t="s">
        <v>1148</v>
      </c>
      <c r="D14" t="s">
        <v>1191</v>
      </c>
      <c r="E14" t="s">
        <v>1275</v>
      </c>
      <c r="F14" s="84" t="str">
        <f>IFERROR(INDEX(TblData[Month-year],MATCH(TblTrainee[[#This Row],[Name]],TblData[Name],0)),"-")</f>
        <v>-</v>
      </c>
      <c r="G14" s="84" t="str">
        <f t="array" ref="G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" spans="1:7" x14ac:dyDescent="0.25">
      <c r="A15">
        <v>14525</v>
      </c>
      <c r="B15" t="s">
        <v>138</v>
      </c>
      <c r="C15" t="s">
        <v>1144</v>
      </c>
      <c r="D15" t="s">
        <v>1188</v>
      </c>
      <c r="E15" t="s">
        <v>1274</v>
      </c>
      <c r="F15" s="84" t="str">
        <f>IFERROR(INDEX(TblData[Month-year],MATCH(TblTrainee[[#This Row],[Name]],TblData[Name],0)),"-")</f>
        <v>-</v>
      </c>
      <c r="G15" s="84" t="str">
        <f t="array" ref="G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" spans="1:7" x14ac:dyDescent="0.25">
      <c r="A16">
        <v>10954</v>
      </c>
      <c r="B16" t="s">
        <v>139</v>
      </c>
      <c r="C16" t="s">
        <v>1143</v>
      </c>
      <c r="D16" t="s">
        <v>1192</v>
      </c>
      <c r="E16" t="s">
        <v>1276</v>
      </c>
      <c r="F16" s="84" t="str">
        <f>IFERROR(INDEX(TblData[Month-year],MATCH(TblTrainee[[#This Row],[Name]],TblData[Name],0)),"-")</f>
        <v>-</v>
      </c>
      <c r="G16" s="84" t="str">
        <f t="array" ref="G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" spans="1:7" x14ac:dyDescent="0.25">
      <c r="A17">
        <v>11241</v>
      </c>
      <c r="B17" t="s">
        <v>140</v>
      </c>
      <c r="C17" t="s">
        <v>1149</v>
      </c>
      <c r="D17" t="s">
        <v>1193</v>
      </c>
      <c r="E17" t="s">
        <v>1266</v>
      </c>
      <c r="F17" s="84" t="str">
        <f>IFERROR(INDEX(TblData[Month-year],MATCH(TblTrainee[[#This Row],[Name]],TblData[Name],0)),"-")</f>
        <v>-</v>
      </c>
      <c r="G17" s="84" t="str">
        <f t="array" ref="G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" spans="1:7" x14ac:dyDescent="0.25">
      <c r="A18">
        <v>13928</v>
      </c>
      <c r="B18" t="s">
        <v>141</v>
      </c>
      <c r="C18" t="s">
        <v>1144</v>
      </c>
      <c r="D18" t="s">
        <v>4</v>
      </c>
      <c r="E18" t="s">
        <v>1277</v>
      </c>
      <c r="F18" s="84" t="str">
        <f>IFERROR(INDEX(TblData[Month-year],MATCH(TblTrainee[[#This Row],[Name]],TblData[Name],0)),"-")</f>
        <v>-</v>
      </c>
      <c r="G18" s="84" t="str">
        <f t="array" ref="G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" spans="1:7" x14ac:dyDescent="0.25">
      <c r="A19">
        <v>10144</v>
      </c>
      <c r="B19" t="s">
        <v>142</v>
      </c>
      <c r="C19" t="s">
        <v>1150</v>
      </c>
      <c r="D19" t="s">
        <v>1194</v>
      </c>
      <c r="E19" t="s">
        <v>1278</v>
      </c>
      <c r="F19" s="84" t="str">
        <f>IFERROR(INDEX(TblData[Month-year],MATCH(TblTrainee[[#This Row],[Name]],TblData[Name],0)),"-")</f>
        <v>-</v>
      </c>
      <c r="G19" s="84" t="str">
        <f t="array" ref="G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" spans="1:7" x14ac:dyDescent="0.25">
      <c r="A20">
        <v>14790</v>
      </c>
      <c r="B20" t="s">
        <v>143</v>
      </c>
      <c r="C20" t="s">
        <v>1144</v>
      </c>
      <c r="D20" t="s">
        <v>1188</v>
      </c>
      <c r="E20" t="s">
        <v>1274</v>
      </c>
      <c r="F20" s="84" t="str">
        <f>IFERROR(INDEX(TblData[Month-year],MATCH(TblTrainee[[#This Row],[Name]],TblData[Name],0)),"-")</f>
        <v>-</v>
      </c>
      <c r="G20" s="84" t="str">
        <f t="array" ref="G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" spans="1:7" x14ac:dyDescent="0.25">
      <c r="A21">
        <v>11990</v>
      </c>
      <c r="B21" t="s">
        <v>144</v>
      </c>
      <c r="C21" t="s">
        <v>1144</v>
      </c>
      <c r="D21" t="s">
        <v>4</v>
      </c>
      <c r="E21" t="s">
        <v>1279</v>
      </c>
      <c r="F21" s="84" t="str">
        <f>IFERROR(INDEX(TblData[Month-year],MATCH(TblTrainee[[#This Row],[Name]],TblData[Name],0)),"-")</f>
        <v>-</v>
      </c>
      <c r="G21" s="84" t="str">
        <f t="array" ref="G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" spans="1:7" x14ac:dyDescent="0.25">
      <c r="A22">
        <v>12589</v>
      </c>
      <c r="B22" t="s">
        <v>145</v>
      </c>
      <c r="C22" t="s">
        <v>1151</v>
      </c>
      <c r="D22" t="s">
        <v>13</v>
      </c>
      <c r="E22" t="s">
        <v>1272</v>
      </c>
      <c r="F22" s="84" t="str">
        <f>IFERROR(INDEX(TblData[Month-year],MATCH(TblTrainee[[#This Row],[Name]],TblData[Name],0)),"-")</f>
        <v>-</v>
      </c>
      <c r="G22" s="84" t="str">
        <f t="array" ref="G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" spans="1:7" x14ac:dyDescent="0.25">
      <c r="A23">
        <v>12864</v>
      </c>
      <c r="B23" t="s">
        <v>146</v>
      </c>
      <c r="C23" t="s">
        <v>1152</v>
      </c>
      <c r="D23" t="s">
        <v>1195</v>
      </c>
      <c r="E23" t="s">
        <v>1280</v>
      </c>
      <c r="F23" s="84" t="str">
        <f>IFERROR(INDEX(TblData[Month-year],MATCH(TblTrainee[[#This Row],[Name]],TblData[Name],0)),"-")</f>
        <v>-</v>
      </c>
      <c r="G23" s="84" t="str">
        <f t="array" ref="G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" spans="1:7" x14ac:dyDescent="0.25">
      <c r="A24">
        <v>14821</v>
      </c>
      <c r="B24" t="s">
        <v>147</v>
      </c>
      <c r="C24" t="s">
        <v>1142</v>
      </c>
      <c r="D24" t="s">
        <v>1186</v>
      </c>
      <c r="E24" t="s">
        <v>1271</v>
      </c>
      <c r="F24" s="84" t="str">
        <f>IFERROR(INDEX(TblData[Month-year],MATCH(TblTrainee[[#This Row],[Name]],TblData[Name],0)),"-")</f>
        <v>-</v>
      </c>
      <c r="G24" s="84" t="str">
        <f t="array" ref="G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" spans="1:7" x14ac:dyDescent="0.25">
      <c r="A25">
        <v>13954</v>
      </c>
      <c r="B25" t="s">
        <v>148</v>
      </c>
      <c r="C25" t="s">
        <v>15</v>
      </c>
      <c r="D25" t="s">
        <v>32</v>
      </c>
      <c r="E25" t="s">
        <v>1276</v>
      </c>
      <c r="F25" s="84" t="str">
        <f>IFERROR(INDEX(TblData[Month-year],MATCH(TblTrainee[[#This Row],[Name]],TblData[Name],0)),"-")</f>
        <v>-</v>
      </c>
      <c r="G25" s="84" t="str">
        <f t="array" ref="G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" spans="1:7" x14ac:dyDescent="0.25">
      <c r="A26">
        <v>14592</v>
      </c>
      <c r="B26" t="s">
        <v>149</v>
      </c>
      <c r="C26" t="s">
        <v>1151</v>
      </c>
      <c r="D26" t="s">
        <v>13</v>
      </c>
      <c r="E26" t="s">
        <v>1268</v>
      </c>
      <c r="F26" s="84">
        <f>IFERROR(INDEX(TblData[Month-year],MATCH(TblTrainee[[#This Row],[Name]],TblData[Name],0)),"-")</f>
        <v>42217</v>
      </c>
      <c r="G26" s="84">
        <f t="array" ref="G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7" spans="1:7" x14ac:dyDescent="0.25">
      <c r="A27">
        <v>14774</v>
      </c>
      <c r="B27" t="s">
        <v>150</v>
      </c>
      <c r="C27" t="s">
        <v>1150</v>
      </c>
      <c r="D27" t="s">
        <v>1196</v>
      </c>
      <c r="E27" t="s">
        <v>1271</v>
      </c>
      <c r="F27" s="84" t="str">
        <f>IFERROR(INDEX(TblData[Month-year],MATCH(TblTrainee[[#This Row],[Name]],TblData[Name],0)),"-")</f>
        <v>-</v>
      </c>
      <c r="G27" s="84" t="str">
        <f t="array" ref="G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" spans="1:7" x14ac:dyDescent="0.25">
      <c r="A28">
        <v>10666</v>
      </c>
      <c r="B28" t="s">
        <v>151</v>
      </c>
      <c r="C28" t="s">
        <v>1153</v>
      </c>
      <c r="D28" t="s">
        <v>1197</v>
      </c>
      <c r="E28" t="s">
        <v>1268</v>
      </c>
      <c r="F28" s="84" t="str">
        <f>IFERROR(INDEX(TblData[Month-year],MATCH(TblTrainee[[#This Row],[Name]],TblData[Name],0)),"-")</f>
        <v>-</v>
      </c>
      <c r="G28" s="84" t="str">
        <f t="array" ref="G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" spans="1:7" x14ac:dyDescent="0.25">
      <c r="A29">
        <v>14900</v>
      </c>
      <c r="B29" t="s">
        <v>152</v>
      </c>
      <c r="C29" t="s">
        <v>1141</v>
      </c>
      <c r="D29" t="s">
        <v>1198</v>
      </c>
      <c r="E29" t="s">
        <v>1272</v>
      </c>
      <c r="F29" s="84" t="str">
        <f>IFERROR(INDEX(TblData[Month-year],MATCH(TblTrainee[[#This Row],[Name]],TblData[Name],0)),"-")</f>
        <v>-</v>
      </c>
      <c r="G29" s="84" t="str">
        <f t="array" ref="G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" spans="1:7" x14ac:dyDescent="0.25">
      <c r="A30">
        <v>14879</v>
      </c>
      <c r="B30" t="s">
        <v>153</v>
      </c>
      <c r="C30" t="s">
        <v>1154</v>
      </c>
      <c r="D30" t="s">
        <v>1199</v>
      </c>
      <c r="E30" t="s">
        <v>1281</v>
      </c>
      <c r="F30" s="84" t="str">
        <f>IFERROR(INDEX(TblData[Month-year],MATCH(TblTrainee[[#This Row],[Name]],TblData[Name],0)),"-")</f>
        <v>-</v>
      </c>
      <c r="G30" s="84" t="str">
        <f t="array" ref="G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" spans="1:7" x14ac:dyDescent="0.25">
      <c r="A31">
        <v>14139</v>
      </c>
      <c r="B31" t="s">
        <v>154</v>
      </c>
      <c r="C31" t="s">
        <v>1141</v>
      </c>
      <c r="D31" t="s">
        <v>1185</v>
      </c>
      <c r="E31" t="s">
        <v>1280</v>
      </c>
      <c r="F31" s="84" t="str">
        <f>IFERROR(INDEX(TblData[Month-year],MATCH(TblTrainee[[#This Row],[Name]],TblData[Name],0)),"-")</f>
        <v>-</v>
      </c>
      <c r="G31" s="84" t="str">
        <f t="array" ref="G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" spans="1:7" x14ac:dyDescent="0.25">
      <c r="A32">
        <v>14896</v>
      </c>
      <c r="B32" t="s">
        <v>155</v>
      </c>
      <c r="C32" t="s">
        <v>1154</v>
      </c>
      <c r="D32" t="s">
        <v>1199</v>
      </c>
      <c r="E32" t="s">
        <v>1281</v>
      </c>
      <c r="F32" s="84">
        <f>IFERROR(INDEX(TblData[Month-year],MATCH(TblTrainee[[#This Row],[Name]],TblData[Name],0)),"-")</f>
        <v>42248</v>
      </c>
      <c r="G32" s="84">
        <f t="array" ref="G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33" spans="1:7" x14ac:dyDescent="0.25">
      <c r="A33">
        <v>13296</v>
      </c>
      <c r="B33" t="s">
        <v>156</v>
      </c>
      <c r="C33" t="s">
        <v>1141</v>
      </c>
      <c r="D33" t="s">
        <v>1185</v>
      </c>
      <c r="E33" t="s">
        <v>1278</v>
      </c>
      <c r="F33" s="84" t="str">
        <f>IFERROR(INDEX(TblData[Month-year],MATCH(TblTrainee[[#This Row],[Name]],TblData[Name],0)),"-")</f>
        <v>-</v>
      </c>
      <c r="G33" s="84" t="str">
        <f t="array" ref="G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" spans="1:7" x14ac:dyDescent="0.25">
      <c r="A34">
        <v>13667</v>
      </c>
      <c r="B34" t="s">
        <v>157</v>
      </c>
      <c r="C34" t="s">
        <v>1155</v>
      </c>
      <c r="D34" t="s">
        <v>1200</v>
      </c>
      <c r="E34" t="s">
        <v>1273</v>
      </c>
      <c r="F34" s="84" t="str">
        <f>IFERROR(INDEX(TblData[Month-year],MATCH(TblTrainee[[#This Row],[Name]],TblData[Name],0)),"-")</f>
        <v>-</v>
      </c>
      <c r="G34" s="84" t="str">
        <f t="array" ref="G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" spans="1:7" x14ac:dyDescent="0.25">
      <c r="A35">
        <v>14535</v>
      </c>
      <c r="B35" t="s">
        <v>158</v>
      </c>
      <c r="C35" t="s">
        <v>1147</v>
      </c>
      <c r="D35" t="s">
        <v>8</v>
      </c>
      <c r="E35" t="s">
        <v>1271</v>
      </c>
      <c r="F35" s="84">
        <f>IFERROR(INDEX(TblData[Month-year],MATCH(TblTrainee[[#This Row],[Name]],TblData[Name],0)),"-")</f>
        <v>42248</v>
      </c>
      <c r="G35" s="84">
        <f t="array" ref="G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36" spans="1:7" x14ac:dyDescent="0.25">
      <c r="A36">
        <v>14823</v>
      </c>
      <c r="B36" t="s">
        <v>159</v>
      </c>
      <c r="C36" t="s">
        <v>1155</v>
      </c>
      <c r="D36" t="s">
        <v>1200</v>
      </c>
      <c r="E36" t="s">
        <v>1278</v>
      </c>
      <c r="F36" s="84" t="str">
        <f>IFERROR(INDEX(TblData[Month-year],MATCH(TblTrainee[[#This Row],[Name]],TblData[Name],0)),"-")</f>
        <v>-</v>
      </c>
      <c r="G36" s="84" t="str">
        <f t="array" ref="G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" spans="1:7" x14ac:dyDescent="0.25">
      <c r="A37">
        <v>13852</v>
      </c>
      <c r="B37" t="s">
        <v>160</v>
      </c>
      <c r="C37" t="s">
        <v>1154</v>
      </c>
      <c r="D37" t="s">
        <v>1201</v>
      </c>
      <c r="E37" t="s">
        <v>1275</v>
      </c>
      <c r="F37" s="84" t="str">
        <f>IFERROR(INDEX(TblData[Month-year],MATCH(TblTrainee[[#This Row],[Name]],TblData[Name],0)),"-")</f>
        <v>-</v>
      </c>
      <c r="G37" s="84" t="str">
        <f t="array" ref="G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" spans="1:7" x14ac:dyDescent="0.25">
      <c r="A38">
        <v>14817</v>
      </c>
      <c r="B38" t="s">
        <v>161</v>
      </c>
      <c r="C38" t="s">
        <v>1155</v>
      </c>
      <c r="D38" t="s">
        <v>1202</v>
      </c>
      <c r="E38" t="s">
        <v>1272</v>
      </c>
      <c r="F38" s="84" t="str">
        <f>IFERROR(INDEX(TblData[Month-year],MATCH(TblTrainee[[#This Row],[Name]],TblData[Name],0)),"-")</f>
        <v>-</v>
      </c>
      <c r="G38" s="84" t="str">
        <f t="array" ref="G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" spans="1:7" x14ac:dyDescent="0.25">
      <c r="A39">
        <v>14839</v>
      </c>
      <c r="B39" t="s">
        <v>162</v>
      </c>
      <c r="C39" t="s">
        <v>1142</v>
      </c>
      <c r="D39" t="s">
        <v>1186</v>
      </c>
      <c r="E39" t="s">
        <v>1278</v>
      </c>
      <c r="F39" s="84">
        <f>IFERROR(INDEX(TblData[Month-year],MATCH(TblTrainee[[#This Row],[Name]],TblData[Name],0)),"-")</f>
        <v>42217</v>
      </c>
      <c r="G39" s="84">
        <f t="array" ref="G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40" spans="1:7" x14ac:dyDescent="0.25">
      <c r="A40">
        <v>14327</v>
      </c>
      <c r="B40" t="s">
        <v>163</v>
      </c>
      <c r="C40" t="s">
        <v>1144</v>
      </c>
      <c r="D40" t="s">
        <v>1188</v>
      </c>
      <c r="E40" t="s">
        <v>1266</v>
      </c>
      <c r="F40" s="84" t="str">
        <f>IFERROR(INDEX(TblData[Month-year],MATCH(TblTrainee[[#This Row],[Name]],TblData[Name],0)),"-")</f>
        <v>-</v>
      </c>
      <c r="G40" s="84" t="str">
        <f t="array" ref="G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" spans="1:7" x14ac:dyDescent="0.25">
      <c r="A41">
        <v>81059</v>
      </c>
      <c r="B41" t="s">
        <v>164</v>
      </c>
      <c r="C41" t="s">
        <v>1143</v>
      </c>
      <c r="D41" t="s">
        <v>1192</v>
      </c>
      <c r="E41" t="s">
        <v>1278</v>
      </c>
      <c r="F41" s="84" t="str">
        <f>IFERROR(INDEX(TblData[Month-year],MATCH(TblTrainee[[#This Row],[Name]],TblData[Name],0)),"-")</f>
        <v>-</v>
      </c>
      <c r="G41" s="84" t="str">
        <f t="array" ref="G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" spans="1:7" x14ac:dyDescent="0.25">
      <c r="A42">
        <v>14337</v>
      </c>
      <c r="B42" t="s">
        <v>165</v>
      </c>
      <c r="C42" t="s">
        <v>1144</v>
      </c>
      <c r="D42" t="s">
        <v>4</v>
      </c>
      <c r="E42" t="s">
        <v>1282</v>
      </c>
      <c r="F42" s="84">
        <f>IFERROR(INDEX(TblData[Month-year],MATCH(TblTrainee[[#This Row],[Name]],TblData[Name],0)),"-")</f>
        <v>42036</v>
      </c>
      <c r="G42" s="84">
        <f t="array" ref="G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43" spans="1:7" x14ac:dyDescent="0.25">
      <c r="A43">
        <v>13012</v>
      </c>
      <c r="B43" t="s">
        <v>164</v>
      </c>
      <c r="C43" t="s">
        <v>1141</v>
      </c>
      <c r="D43" t="s">
        <v>1185</v>
      </c>
      <c r="E43" t="s">
        <v>1283</v>
      </c>
      <c r="F43" s="84" t="str">
        <f>IFERROR(INDEX(TblData[Month-year],MATCH(TblTrainee[[#This Row],[Name]],TblData[Name],0)),"-")</f>
        <v>-</v>
      </c>
      <c r="G43" s="84" t="str">
        <f t="array" ref="G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" spans="1:7" x14ac:dyDescent="0.25">
      <c r="A44">
        <v>13318</v>
      </c>
      <c r="B44" t="s">
        <v>166</v>
      </c>
      <c r="C44" t="s">
        <v>1152</v>
      </c>
      <c r="D44" t="s">
        <v>1203</v>
      </c>
      <c r="E44" t="s">
        <v>1284</v>
      </c>
      <c r="F44" s="84" t="str">
        <f>IFERROR(INDEX(TblData[Month-year],MATCH(TblTrainee[[#This Row],[Name]],TblData[Name],0)),"-")</f>
        <v>-</v>
      </c>
      <c r="G44" s="84" t="str">
        <f t="array" ref="G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" spans="1:7" x14ac:dyDescent="0.25">
      <c r="A45">
        <v>14528</v>
      </c>
      <c r="B45" t="s">
        <v>167</v>
      </c>
      <c r="C45" t="s">
        <v>1146</v>
      </c>
      <c r="D45" t="s">
        <v>5</v>
      </c>
      <c r="E45" t="s">
        <v>1270</v>
      </c>
      <c r="F45" s="84" t="str">
        <f>IFERROR(INDEX(TblData[Month-year],MATCH(TblTrainee[[#This Row],[Name]],TblData[Name],0)),"-")</f>
        <v>-</v>
      </c>
      <c r="G45" s="84" t="str">
        <f t="array" ref="G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" spans="1:7" x14ac:dyDescent="0.25">
      <c r="A46">
        <v>14909</v>
      </c>
      <c r="B46" t="s">
        <v>168</v>
      </c>
      <c r="C46" t="s">
        <v>1154</v>
      </c>
      <c r="D46" t="s">
        <v>22</v>
      </c>
      <c r="E46" t="s">
        <v>1266</v>
      </c>
      <c r="F46" s="84" t="str">
        <f>IFERROR(INDEX(TblData[Month-year],MATCH(TblTrainee[[#This Row],[Name]],TblData[Name],0)),"-")</f>
        <v>-</v>
      </c>
      <c r="G46" s="84" t="str">
        <f t="array" ref="G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" spans="1:7" x14ac:dyDescent="0.25">
      <c r="A47">
        <v>14393</v>
      </c>
      <c r="B47" t="s">
        <v>169</v>
      </c>
      <c r="C47" t="s">
        <v>1156</v>
      </c>
      <c r="D47" t="s">
        <v>18</v>
      </c>
      <c r="E47" t="s">
        <v>1276</v>
      </c>
      <c r="F47" s="84" t="str">
        <f>IFERROR(INDEX(TblData[Month-year],MATCH(TblTrainee[[#This Row],[Name]],TblData[Name],0)),"-")</f>
        <v>-</v>
      </c>
      <c r="G47" s="84" t="str">
        <f t="array" ref="G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" spans="1:7" x14ac:dyDescent="0.25">
      <c r="A48">
        <v>14904</v>
      </c>
      <c r="B48" t="s">
        <v>170</v>
      </c>
      <c r="C48" t="s">
        <v>1141</v>
      </c>
      <c r="D48" t="s">
        <v>1185</v>
      </c>
      <c r="E48" t="s">
        <v>1266</v>
      </c>
      <c r="F48" s="84" t="str">
        <f>IFERROR(INDEX(TblData[Month-year],MATCH(TblTrainee[[#This Row],[Name]],TblData[Name],0)),"-")</f>
        <v>-</v>
      </c>
      <c r="G48" s="84" t="str">
        <f t="array" ref="G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" spans="1:7" x14ac:dyDescent="0.25">
      <c r="A49">
        <v>81313</v>
      </c>
      <c r="B49" t="s">
        <v>171</v>
      </c>
      <c r="C49" t="s">
        <v>1142</v>
      </c>
      <c r="D49" t="s">
        <v>1186</v>
      </c>
      <c r="E49" t="s">
        <v>1271</v>
      </c>
      <c r="F49" s="84" t="str">
        <f>IFERROR(INDEX(TblData[Month-year],MATCH(TblTrainee[[#This Row],[Name]],TblData[Name],0)),"-")</f>
        <v>-</v>
      </c>
      <c r="G49" s="84" t="str">
        <f t="array" ref="G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" spans="1:7" x14ac:dyDescent="0.25">
      <c r="A50">
        <v>14468</v>
      </c>
      <c r="B50" t="s">
        <v>172</v>
      </c>
      <c r="C50" t="s">
        <v>1157</v>
      </c>
      <c r="D50" t="s">
        <v>1204</v>
      </c>
      <c r="E50" t="s">
        <v>1285</v>
      </c>
      <c r="F50" s="84" t="str">
        <f>IFERROR(INDEX(TblData[Month-year],MATCH(TblTrainee[[#This Row],[Name]],TblData[Name],0)),"-")</f>
        <v>-</v>
      </c>
      <c r="G50" s="84" t="str">
        <f t="array" ref="G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" spans="1:7" x14ac:dyDescent="0.25">
      <c r="A51">
        <v>10912</v>
      </c>
      <c r="B51" t="s">
        <v>173</v>
      </c>
      <c r="C51" t="s">
        <v>1157</v>
      </c>
      <c r="D51" t="s">
        <v>1204</v>
      </c>
      <c r="E51" t="s">
        <v>1271</v>
      </c>
      <c r="F51" s="84">
        <f>IFERROR(INDEX(TblData[Month-year],MATCH(TblTrainee[[#This Row],[Name]],TblData[Name],0)),"-")</f>
        <v>42248</v>
      </c>
      <c r="G51" s="84">
        <f t="array" ref="G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52" spans="1:7" x14ac:dyDescent="0.25">
      <c r="A52">
        <v>14744</v>
      </c>
      <c r="B52" t="s">
        <v>174</v>
      </c>
      <c r="C52" t="s">
        <v>1157</v>
      </c>
      <c r="D52" t="s">
        <v>1204</v>
      </c>
      <c r="E52" t="s">
        <v>1286</v>
      </c>
      <c r="F52" s="84" t="str">
        <f>IFERROR(INDEX(TblData[Month-year],MATCH(TblTrainee[[#This Row],[Name]],TblData[Name],0)),"-")</f>
        <v>-</v>
      </c>
      <c r="G52" s="84" t="str">
        <f t="array" ref="G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" spans="1:7" x14ac:dyDescent="0.25">
      <c r="A53">
        <v>14885</v>
      </c>
      <c r="B53" t="s">
        <v>175</v>
      </c>
      <c r="C53" t="s">
        <v>1145</v>
      </c>
      <c r="D53" t="s">
        <v>1189</v>
      </c>
      <c r="E53" t="s">
        <v>1268</v>
      </c>
      <c r="F53" s="84" t="str">
        <f>IFERROR(INDEX(TblData[Month-year],MATCH(TblTrainee[[#This Row],[Name]],TblData[Name],0)),"-")</f>
        <v>-</v>
      </c>
      <c r="G53" s="84" t="str">
        <f t="array" ref="G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" spans="1:7" x14ac:dyDescent="0.25">
      <c r="A54">
        <v>14684</v>
      </c>
      <c r="B54" t="s">
        <v>176</v>
      </c>
      <c r="C54" t="s">
        <v>1144</v>
      </c>
      <c r="D54" t="s">
        <v>1188</v>
      </c>
      <c r="E54" t="s">
        <v>1287</v>
      </c>
      <c r="F54" s="84" t="str">
        <f>IFERROR(INDEX(TblData[Month-year],MATCH(TblTrainee[[#This Row],[Name]],TblData[Name],0)),"-")</f>
        <v>-</v>
      </c>
      <c r="G54" s="84" t="str">
        <f t="array" ref="G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" spans="1:7" x14ac:dyDescent="0.25">
      <c r="A55">
        <v>10931</v>
      </c>
      <c r="B55" t="s">
        <v>177</v>
      </c>
      <c r="C55" t="s">
        <v>1152</v>
      </c>
      <c r="D55" t="s">
        <v>7</v>
      </c>
      <c r="E55" t="s">
        <v>1266</v>
      </c>
      <c r="F55" s="84" t="str">
        <f>IFERROR(INDEX(TblData[Month-year],MATCH(TblTrainee[[#This Row],[Name]],TblData[Name],0)),"-")</f>
        <v>-</v>
      </c>
      <c r="G55" s="84" t="str">
        <f t="array" ref="G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" spans="1:7" x14ac:dyDescent="0.25">
      <c r="A56">
        <v>13904</v>
      </c>
      <c r="B56" t="s">
        <v>178</v>
      </c>
      <c r="C56" t="s">
        <v>1144</v>
      </c>
      <c r="D56" t="s">
        <v>4</v>
      </c>
      <c r="E56" t="s">
        <v>1271</v>
      </c>
      <c r="F56" s="84" t="str">
        <f>IFERROR(INDEX(TblData[Month-year],MATCH(TblTrainee[[#This Row],[Name]],TblData[Name],0)),"-")</f>
        <v>-</v>
      </c>
      <c r="G56" s="84" t="str">
        <f t="array" ref="G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" spans="1:7" x14ac:dyDescent="0.25">
      <c r="A57">
        <v>14398</v>
      </c>
      <c r="B57" t="s">
        <v>179</v>
      </c>
      <c r="C57" t="s">
        <v>1144</v>
      </c>
      <c r="D57" t="s">
        <v>1188</v>
      </c>
      <c r="E57" t="s">
        <v>1274</v>
      </c>
      <c r="F57" s="84" t="str">
        <f>IFERROR(INDEX(TblData[Month-year],MATCH(TblTrainee[[#This Row],[Name]],TblData[Name],0)),"-")</f>
        <v>-</v>
      </c>
      <c r="G57" s="84" t="str">
        <f t="array" ref="G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" spans="1:7" x14ac:dyDescent="0.25">
      <c r="A58">
        <v>14435</v>
      </c>
      <c r="B58" t="s">
        <v>171</v>
      </c>
      <c r="C58" t="s">
        <v>1158</v>
      </c>
      <c r="D58" t="s">
        <v>1205</v>
      </c>
      <c r="E58" t="s">
        <v>1274</v>
      </c>
      <c r="F58" s="84" t="str">
        <f>IFERROR(INDEX(TblData[Month-year],MATCH(TblTrainee[[#This Row],[Name]],TblData[Name],0)),"-")</f>
        <v>-</v>
      </c>
      <c r="G58" s="84" t="str">
        <f t="array" ref="G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" spans="1:7" x14ac:dyDescent="0.25">
      <c r="A59">
        <v>14100</v>
      </c>
      <c r="B59" t="s">
        <v>177</v>
      </c>
      <c r="C59" t="s">
        <v>1154</v>
      </c>
      <c r="D59" t="s">
        <v>1199</v>
      </c>
      <c r="E59" t="s">
        <v>1288</v>
      </c>
      <c r="F59" s="84" t="str">
        <f>IFERROR(INDEX(TblData[Month-year],MATCH(TblTrainee[[#This Row],[Name]],TblData[Name],0)),"-")</f>
        <v>-</v>
      </c>
      <c r="G59" s="84" t="str">
        <f t="array" ref="G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" spans="1:7" x14ac:dyDescent="0.25">
      <c r="A60">
        <v>14104</v>
      </c>
      <c r="B60" t="s">
        <v>175</v>
      </c>
      <c r="C60" t="s">
        <v>1144</v>
      </c>
      <c r="D60" t="s">
        <v>4</v>
      </c>
      <c r="E60" t="s">
        <v>1271</v>
      </c>
      <c r="F60" s="84" t="str">
        <f>IFERROR(INDEX(TblData[Month-year],MATCH(TblTrainee[[#This Row],[Name]],TblData[Name],0)),"-")</f>
        <v>-</v>
      </c>
      <c r="G60" s="84" t="str">
        <f t="array" ref="G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" spans="1:7" x14ac:dyDescent="0.25">
      <c r="A61">
        <v>14660</v>
      </c>
      <c r="B61" t="s">
        <v>180</v>
      </c>
      <c r="C61" t="s">
        <v>1154</v>
      </c>
      <c r="D61" t="s">
        <v>1199</v>
      </c>
      <c r="E61" t="s">
        <v>1280</v>
      </c>
      <c r="F61" s="84" t="str">
        <f>IFERROR(INDEX(TblData[Month-year],MATCH(TblTrainee[[#This Row],[Name]],TblData[Name],0)),"-")</f>
        <v>-</v>
      </c>
      <c r="G61" s="84" t="str">
        <f t="array" ref="G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" spans="1:7" x14ac:dyDescent="0.25">
      <c r="A62">
        <v>14898</v>
      </c>
      <c r="B62" t="s">
        <v>181</v>
      </c>
      <c r="C62" t="s">
        <v>1144</v>
      </c>
      <c r="D62" t="s">
        <v>1206</v>
      </c>
      <c r="E62" t="s">
        <v>1282</v>
      </c>
      <c r="F62" s="84">
        <f>IFERROR(INDEX(TblData[Month-year],MATCH(TblTrainee[[#This Row],[Name]],TblData[Name],0)),"-")</f>
        <v>42036</v>
      </c>
      <c r="G62" s="84">
        <f t="array" ref="G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63" spans="1:7" x14ac:dyDescent="0.25">
      <c r="A63">
        <v>14003</v>
      </c>
      <c r="B63" t="s">
        <v>182</v>
      </c>
      <c r="C63" t="s">
        <v>1159</v>
      </c>
      <c r="D63" t="s">
        <v>1207</v>
      </c>
      <c r="E63" t="s">
        <v>1289</v>
      </c>
      <c r="F63" s="84" t="str">
        <f>IFERROR(INDEX(TblData[Month-year],MATCH(TblTrainee[[#This Row],[Name]],TblData[Name],0)),"-")</f>
        <v>-</v>
      </c>
      <c r="G63" s="84" t="str">
        <f t="array" ref="G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" spans="1:7" x14ac:dyDescent="0.25">
      <c r="A64">
        <v>11917</v>
      </c>
      <c r="B64" t="s">
        <v>183</v>
      </c>
      <c r="C64" t="s">
        <v>1151</v>
      </c>
      <c r="D64" t="s">
        <v>1208</v>
      </c>
      <c r="E64" t="s">
        <v>1290</v>
      </c>
      <c r="F64" s="84" t="str">
        <f>IFERROR(INDEX(TblData[Month-year],MATCH(TblTrainee[[#This Row],[Name]],TblData[Name],0)),"-")</f>
        <v>-</v>
      </c>
      <c r="G64" s="84" t="str">
        <f t="array" ref="G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" spans="1:7" x14ac:dyDescent="0.25">
      <c r="A65">
        <v>14002</v>
      </c>
      <c r="B65" t="s">
        <v>184</v>
      </c>
      <c r="C65" t="s">
        <v>1144</v>
      </c>
      <c r="D65" t="s">
        <v>1209</v>
      </c>
      <c r="E65" t="s">
        <v>1280</v>
      </c>
      <c r="F65" s="84" t="str">
        <f>IFERROR(INDEX(TblData[Month-year],MATCH(TblTrainee[[#This Row],[Name]],TblData[Name],0)),"-")</f>
        <v>-</v>
      </c>
      <c r="G65" s="84" t="str">
        <f t="array" ref="G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" spans="1:7" x14ac:dyDescent="0.25">
      <c r="A66">
        <v>11309</v>
      </c>
      <c r="B66" t="s">
        <v>185</v>
      </c>
      <c r="C66" t="s">
        <v>1151</v>
      </c>
      <c r="D66" t="s">
        <v>1208</v>
      </c>
      <c r="E66" t="s">
        <v>1266</v>
      </c>
      <c r="F66" s="84" t="str">
        <f>IFERROR(INDEX(TblData[Month-year],MATCH(TblTrainee[[#This Row],[Name]],TblData[Name],0)),"-")</f>
        <v>-</v>
      </c>
      <c r="G66" s="84" t="str">
        <f t="array" ref="G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" spans="1:7" x14ac:dyDescent="0.25">
      <c r="A67">
        <v>14005</v>
      </c>
      <c r="B67" t="s">
        <v>186</v>
      </c>
      <c r="C67" t="s">
        <v>1144</v>
      </c>
      <c r="D67" t="s">
        <v>1188</v>
      </c>
      <c r="E67" t="s">
        <v>1280</v>
      </c>
      <c r="F67" s="84" t="str">
        <f>IFERROR(INDEX(TblData[Month-year],MATCH(TblTrainee[[#This Row],[Name]],TblData[Name],0)),"-")</f>
        <v>-</v>
      </c>
      <c r="G67" s="84" t="str">
        <f t="array" ref="G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" spans="1:7" x14ac:dyDescent="0.25">
      <c r="A68">
        <v>10016</v>
      </c>
      <c r="B68" t="s">
        <v>187</v>
      </c>
      <c r="C68" t="s">
        <v>1148</v>
      </c>
      <c r="D68" t="s">
        <v>1191</v>
      </c>
      <c r="E68" t="s">
        <v>1288</v>
      </c>
      <c r="F68" s="84" t="str">
        <f>IFERROR(INDEX(TblData[Month-year],MATCH(TblTrainee[[#This Row],[Name]],TblData[Name],0)),"-")</f>
        <v>-</v>
      </c>
      <c r="G68" s="84" t="str">
        <f t="array" ref="G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" spans="1:7" x14ac:dyDescent="0.25">
      <c r="A69">
        <v>14464</v>
      </c>
      <c r="B69" t="s">
        <v>188</v>
      </c>
      <c r="C69" t="s">
        <v>1152</v>
      </c>
      <c r="D69" t="s">
        <v>8</v>
      </c>
      <c r="E69" t="s">
        <v>1271</v>
      </c>
      <c r="F69" s="84" t="str">
        <f>IFERROR(INDEX(TblData[Month-year],MATCH(TblTrainee[[#This Row],[Name]],TblData[Name],0)),"-")</f>
        <v>-</v>
      </c>
      <c r="G69" s="84" t="str">
        <f t="array" ref="G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" spans="1:7" x14ac:dyDescent="0.25">
      <c r="A70">
        <v>10052</v>
      </c>
      <c r="B70" t="s">
        <v>6</v>
      </c>
      <c r="C70" t="s">
        <v>1144</v>
      </c>
      <c r="D70" t="s">
        <v>4</v>
      </c>
      <c r="E70" t="s">
        <v>1271</v>
      </c>
      <c r="F70" s="84" t="str">
        <f>IFERROR(INDEX(TblData[Month-year],MATCH(TblTrainee[[#This Row],[Name]],TblData[Name],0)),"-")</f>
        <v>-</v>
      </c>
      <c r="G70" s="84" t="str">
        <f t="array" ref="G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" spans="1:7" x14ac:dyDescent="0.25">
      <c r="A71">
        <v>11576</v>
      </c>
      <c r="B71" t="s">
        <v>189</v>
      </c>
      <c r="C71" t="s">
        <v>1144</v>
      </c>
      <c r="D71" t="s">
        <v>4</v>
      </c>
      <c r="E71" t="s">
        <v>1271</v>
      </c>
      <c r="F71" s="84" t="str">
        <f>IFERROR(INDEX(TblData[Month-year],MATCH(TblTrainee[[#This Row],[Name]],TblData[Name],0)),"-")</f>
        <v>-</v>
      </c>
      <c r="G71" s="84" t="str">
        <f t="array" ref="G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" spans="1:7" x14ac:dyDescent="0.25">
      <c r="A72">
        <v>12780</v>
      </c>
      <c r="B72" t="s">
        <v>190</v>
      </c>
      <c r="C72" t="s">
        <v>1154</v>
      </c>
      <c r="D72" t="s">
        <v>1210</v>
      </c>
      <c r="E72" t="s">
        <v>1280</v>
      </c>
      <c r="F72" s="84" t="str">
        <f>IFERROR(INDEX(TblData[Month-year],MATCH(TblTrainee[[#This Row],[Name]],TblData[Name],0)),"-")</f>
        <v>-</v>
      </c>
      <c r="G72" s="84" t="str">
        <f t="array" ref="G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" spans="1:7" x14ac:dyDescent="0.25">
      <c r="A73">
        <v>13013</v>
      </c>
      <c r="B73" t="s">
        <v>191</v>
      </c>
      <c r="C73" t="s">
        <v>1160</v>
      </c>
      <c r="D73" t="s">
        <v>7</v>
      </c>
      <c r="E73" t="s">
        <v>1283</v>
      </c>
      <c r="F73" s="84" t="str">
        <f>IFERROR(INDEX(TblData[Month-year],MATCH(TblTrainee[[#This Row],[Name]],TblData[Name],0)),"-")</f>
        <v>-</v>
      </c>
      <c r="G73" s="84" t="str">
        <f t="array" ref="G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" spans="1:7" x14ac:dyDescent="0.25">
      <c r="A74">
        <v>81310</v>
      </c>
      <c r="B74" t="s">
        <v>192</v>
      </c>
      <c r="C74" t="s">
        <v>1154</v>
      </c>
      <c r="D74" t="s">
        <v>1199</v>
      </c>
      <c r="E74" t="s">
        <v>1274</v>
      </c>
      <c r="F74" s="84" t="str">
        <f>IFERROR(INDEX(TblData[Month-year],MATCH(TblTrainee[[#This Row],[Name]],TblData[Name],0)),"-")</f>
        <v>-</v>
      </c>
      <c r="G74" s="84" t="str">
        <f t="array" ref="G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" spans="1:7" x14ac:dyDescent="0.25">
      <c r="A75">
        <v>13378</v>
      </c>
      <c r="B75" t="s">
        <v>193</v>
      </c>
      <c r="C75" t="s">
        <v>1161</v>
      </c>
      <c r="D75" t="s">
        <v>25</v>
      </c>
      <c r="E75" t="s">
        <v>1266</v>
      </c>
      <c r="F75" s="84" t="str">
        <f>IFERROR(INDEX(TblData[Month-year],MATCH(TblTrainee[[#This Row],[Name]],TblData[Name],0)),"-")</f>
        <v>-</v>
      </c>
      <c r="G75" s="84" t="str">
        <f t="array" ref="G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" spans="1:7" x14ac:dyDescent="0.25">
      <c r="A76">
        <v>11416</v>
      </c>
      <c r="B76" t="s">
        <v>194</v>
      </c>
      <c r="C76" t="s">
        <v>1157</v>
      </c>
      <c r="D76" t="s">
        <v>1204</v>
      </c>
      <c r="E76" t="s">
        <v>1276</v>
      </c>
      <c r="F76" s="84" t="str">
        <f>IFERROR(INDEX(TblData[Month-year],MATCH(TblTrainee[[#This Row],[Name]],TblData[Name],0)),"-")</f>
        <v>-</v>
      </c>
      <c r="G76" s="84" t="str">
        <f t="array" ref="G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" spans="1:7" x14ac:dyDescent="0.25">
      <c r="A77">
        <v>14778</v>
      </c>
      <c r="B77" t="s">
        <v>195</v>
      </c>
      <c r="C77" t="s">
        <v>1144</v>
      </c>
      <c r="D77" t="s">
        <v>1188</v>
      </c>
      <c r="E77" t="s">
        <v>1284</v>
      </c>
      <c r="F77" s="84" t="str">
        <f>IFERROR(INDEX(TblData[Month-year],MATCH(TblTrainee[[#This Row],[Name]],TblData[Name],0)),"-")</f>
        <v>-</v>
      </c>
      <c r="G77" s="84" t="str">
        <f t="array" ref="G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" spans="1:7" x14ac:dyDescent="0.25">
      <c r="A78">
        <v>13763</v>
      </c>
      <c r="B78" t="s">
        <v>196</v>
      </c>
      <c r="C78" t="s">
        <v>1161</v>
      </c>
      <c r="D78" t="s">
        <v>25</v>
      </c>
      <c r="E78" t="s">
        <v>1280</v>
      </c>
      <c r="F78" s="84" t="str">
        <f>IFERROR(INDEX(TblData[Month-year],MATCH(TblTrainee[[#This Row],[Name]],TblData[Name],0)),"-")</f>
        <v>-</v>
      </c>
      <c r="G78" s="84" t="str">
        <f t="array" ref="G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" spans="1:7" x14ac:dyDescent="0.25">
      <c r="A79">
        <v>81202</v>
      </c>
      <c r="B79" t="s">
        <v>197</v>
      </c>
      <c r="C79" t="s">
        <v>1152</v>
      </c>
      <c r="D79" t="s">
        <v>7</v>
      </c>
      <c r="E79" t="s">
        <v>1284</v>
      </c>
      <c r="F79" s="84" t="str">
        <f>IFERROR(INDEX(TblData[Month-year],MATCH(TblTrainee[[#This Row],[Name]],TblData[Name],0)),"-")</f>
        <v>-</v>
      </c>
      <c r="G79" s="84" t="str">
        <f t="array" ref="G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" spans="1:7" x14ac:dyDescent="0.25">
      <c r="A80">
        <v>14665</v>
      </c>
      <c r="B80" t="s">
        <v>198</v>
      </c>
      <c r="C80" t="s">
        <v>1162</v>
      </c>
      <c r="D80" t="s">
        <v>1211</v>
      </c>
      <c r="E80" t="s">
        <v>1291</v>
      </c>
      <c r="F80" s="84" t="str">
        <f>IFERROR(INDEX(TblData[Month-year],MATCH(TblTrainee[[#This Row],[Name]],TblData[Name],0)),"-")</f>
        <v>-</v>
      </c>
      <c r="G80" s="84" t="str">
        <f t="array" ref="G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" spans="1:7" x14ac:dyDescent="0.25">
      <c r="A81">
        <v>10139</v>
      </c>
      <c r="B81" t="s">
        <v>199</v>
      </c>
      <c r="C81" t="s">
        <v>1150</v>
      </c>
      <c r="D81" t="s">
        <v>1194</v>
      </c>
      <c r="E81" t="s">
        <v>1278</v>
      </c>
      <c r="F81" s="84" t="str">
        <f>IFERROR(INDEX(TblData[Month-year],MATCH(TblTrainee[[#This Row],[Name]],TblData[Name],0)),"-")</f>
        <v>-</v>
      </c>
      <c r="G81" s="84" t="str">
        <f t="array" ref="G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" spans="1:7" x14ac:dyDescent="0.25">
      <c r="A82">
        <v>14675</v>
      </c>
      <c r="B82" t="s">
        <v>200</v>
      </c>
      <c r="C82" t="s">
        <v>1163</v>
      </c>
      <c r="D82" t="s">
        <v>1188</v>
      </c>
      <c r="E82" t="s">
        <v>1291</v>
      </c>
      <c r="F82" s="84" t="str">
        <f>IFERROR(INDEX(TblData[Month-year],MATCH(TblTrainee[[#This Row],[Name]],TblData[Name],0)),"-")</f>
        <v>-</v>
      </c>
      <c r="G82" s="84" t="str">
        <f t="array" ref="G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" spans="1:7" x14ac:dyDescent="0.25">
      <c r="A83">
        <v>13519</v>
      </c>
      <c r="B83" t="s">
        <v>201</v>
      </c>
      <c r="C83" t="s">
        <v>1155</v>
      </c>
      <c r="D83" t="s">
        <v>1212</v>
      </c>
      <c r="E83" t="s">
        <v>1291</v>
      </c>
      <c r="F83" s="84" t="str">
        <f>IFERROR(INDEX(TblData[Month-year],MATCH(TblTrainee[[#This Row],[Name]],TblData[Name],0)),"-")</f>
        <v>-</v>
      </c>
      <c r="G83" s="84" t="str">
        <f t="array" ref="G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" spans="1:7" x14ac:dyDescent="0.25">
      <c r="A84">
        <v>13878</v>
      </c>
      <c r="B84" t="s">
        <v>202</v>
      </c>
      <c r="C84" t="s">
        <v>1154</v>
      </c>
      <c r="D84" t="s">
        <v>22</v>
      </c>
      <c r="E84" t="s">
        <v>1289</v>
      </c>
      <c r="F84" s="84" t="str">
        <f>IFERROR(INDEX(TblData[Month-year],MATCH(TblTrainee[[#This Row],[Name]],TblData[Name],0)),"-")</f>
        <v>-</v>
      </c>
      <c r="G84" s="84" t="str">
        <f t="array" ref="G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" spans="1:7" x14ac:dyDescent="0.25">
      <c r="A85">
        <v>13418</v>
      </c>
      <c r="B85" t="s">
        <v>203</v>
      </c>
      <c r="C85" t="s">
        <v>1151</v>
      </c>
      <c r="D85" t="s">
        <v>13</v>
      </c>
      <c r="E85" t="s">
        <v>1286</v>
      </c>
      <c r="F85" s="84">
        <f>IFERROR(INDEX(TblData[Month-year],MATCH(TblTrainee[[#This Row],[Name]],TblData[Name],0)),"-")</f>
        <v>42217</v>
      </c>
      <c r="G85" s="84">
        <f t="array" ref="G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86" spans="1:7" x14ac:dyDescent="0.25">
      <c r="A86">
        <v>12451</v>
      </c>
      <c r="B86" t="s">
        <v>204</v>
      </c>
      <c r="C86" t="s">
        <v>1144</v>
      </c>
      <c r="D86" t="s">
        <v>1188</v>
      </c>
      <c r="E86" t="s">
        <v>1292</v>
      </c>
      <c r="F86" s="84" t="str">
        <f>IFERROR(INDEX(TblData[Month-year],MATCH(TblTrainee[[#This Row],[Name]],TblData[Name],0)),"-")</f>
        <v>-</v>
      </c>
      <c r="G86" s="84" t="str">
        <f t="array" ref="G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" spans="1:7" x14ac:dyDescent="0.25">
      <c r="A87">
        <v>14049</v>
      </c>
      <c r="B87" t="s">
        <v>205</v>
      </c>
      <c r="C87" t="s">
        <v>1144</v>
      </c>
      <c r="D87" t="s">
        <v>4</v>
      </c>
      <c r="E87" t="s">
        <v>1266</v>
      </c>
      <c r="F87" s="84" t="str">
        <f>IFERROR(INDEX(TblData[Month-year],MATCH(TblTrainee[[#This Row],[Name]],TblData[Name],0)),"-")</f>
        <v>-</v>
      </c>
      <c r="G87" s="84" t="str">
        <f t="array" ref="G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" spans="1:7" x14ac:dyDescent="0.25">
      <c r="A88">
        <v>12860</v>
      </c>
      <c r="B88" t="s">
        <v>206</v>
      </c>
      <c r="C88" t="s">
        <v>1161</v>
      </c>
      <c r="D88" t="s">
        <v>25</v>
      </c>
      <c r="E88" t="s">
        <v>1293</v>
      </c>
      <c r="F88" s="84" t="str">
        <f>IFERROR(INDEX(TblData[Month-year],MATCH(TblTrainee[[#This Row],[Name]],TblData[Name],0)),"-")</f>
        <v>-</v>
      </c>
      <c r="G88" s="84" t="str">
        <f t="array" ref="G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" spans="1:7" x14ac:dyDescent="0.25">
      <c r="A89">
        <v>13382</v>
      </c>
      <c r="B89" t="s">
        <v>207</v>
      </c>
      <c r="C89" t="s">
        <v>1146</v>
      </c>
      <c r="D89" t="s">
        <v>5</v>
      </c>
      <c r="E89" t="s">
        <v>1277</v>
      </c>
      <c r="F89" s="84" t="str">
        <f>IFERROR(INDEX(TblData[Month-year],MATCH(TblTrainee[[#This Row],[Name]],TblData[Name],0)),"-")</f>
        <v>-</v>
      </c>
      <c r="G89" s="84" t="str">
        <f t="array" ref="G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" spans="1:7" x14ac:dyDescent="0.25">
      <c r="A90">
        <v>14108</v>
      </c>
      <c r="B90" t="s">
        <v>208</v>
      </c>
      <c r="C90" t="s">
        <v>1144</v>
      </c>
      <c r="D90" t="s">
        <v>4</v>
      </c>
      <c r="E90" t="s">
        <v>1276</v>
      </c>
      <c r="F90" s="84" t="str">
        <f>IFERROR(INDEX(TblData[Month-year],MATCH(TblTrainee[[#This Row],[Name]],TblData[Name],0)),"-")</f>
        <v>-</v>
      </c>
      <c r="G90" s="84" t="str">
        <f t="array" ref="G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" spans="1:7" x14ac:dyDescent="0.25">
      <c r="A91">
        <v>14119</v>
      </c>
      <c r="B91" t="s">
        <v>209</v>
      </c>
      <c r="C91" t="s">
        <v>1152</v>
      </c>
      <c r="D91" t="s">
        <v>8</v>
      </c>
      <c r="E91" t="s">
        <v>1276</v>
      </c>
      <c r="F91" s="84" t="str">
        <f>IFERROR(INDEX(TblData[Month-year],MATCH(TblTrainee[[#This Row],[Name]],TblData[Name],0)),"-")</f>
        <v>-</v>
      </c>
      <c r="G91" s="84" t="str">
        <f t="array" ref="G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" spans="1:7" x14ac:dyDescent="0.25">
      <c r="A92">
        <v>14413</v>
      </c>
      <c r="B92" t="s">
        <v>210</v>
      </c>
      <c r="C92" t="s">
        <v>1151</v>
      </c>
      <c r="D92" t="s">
        <v>1208</v>
      </c>
      <c r="E92" t="s">
        <v>1280</v>
      </c>
      <c r="F92" s="84" t="str">
        <f>IFERROR(INDEX(TblData[Month-year],MATCH(TblTrainee[[#This Row],[Name]],TblData[Name],0)),"-")</f>
        <v>-</v>
      </c>
      <c r="G92" s="84" t="str">
        <f t="array" ref="G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" spans="1:7" x14ac:dyDescent="0.25">
      <c r="A93">
        <v>13781</v>
      </c>
      <c r="B93" t="s">
        <v>211</v>
      </c>
      <c r="C93" t="s">
        <v>1151</v>
      </c>
      <c r="D93" t="s">
        <v>1208</v>
      </c>
      <c r="E93" t="s">
        <v>1280</v>
      </c>
      <c r="F93" s="84" t="str">
        <f>IFERROR(INDEX(TblData[Month-year],MATCH(TblTrainee[[#This Row],[Name]],TblData[Name],0)),"-")</f>
        <v>-</v>
      </c>
      <c r="G93" s="84" t="str">
        <f t="array" ref="G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" spans="1:7" x14ac:dyDescent="0.25">
      <c r="A94">
        <v>14212</v>
      </c>
      <c r="B94" t="s">
        <v>212</v>
      </c>
      <c r="C94" t="s">
        <v>1146</v>
      </c>
      <c r="D94" t="s">
        <v>5</v>
      </c>
      <c r="E94" t="s">
        <v>1270</v>
      </c>
      <c r="F94" s="84" t="str">
        <f>IFERROR(INDEX(TblData[Month-year],MATCH(TblTrainee[[#This Row],[Name]],TblData[Name],0)),"-")</f>
        <v>-</v>
      </c>
      <c r="G94" s="84" t="str">
        <f t="array" ref="G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" spans="1:7" x14ac:dyDescent="0.25">
      <c r="A95">
        <v>14549</v>
      </c>
      <c r="B95" t="s">
        <v>213</v>
      </c>
      <c r="C95" t="s">
        <v>1146</v>
      </c>
      <c r="D95" t="s">
        <v>5</v>
      </c>
      <c r="E95" t="s">
        <v>1270</v>
      </c>
      <c r="F95" s="84" t="str">
        <f>IFERROR(INDEX(TblData[Month-year],MATCH(TblTrainee[[#This Row],[Name]],TblData[Name],0)),"-")</f>
        <v>-</v>
      </c>
      <c r="G95" s="84" t="str">
        <f t="array" ref="G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" spans="1:7" x14ac:dyDescent="0.25">
      <c r="A96">
        <v>12941</v>
      </c>
      <c r="B96" t="s">
        <v>214</v>
      </c>
      <c r="C96" t="s">
        <v>1152</v>
      </c>
      <c r="D96" t="s">
        <v>7</v>
      </c>
      <c r="E96" t="s">
        <v>1272</v>
      </c>
      <c r="F96" s="84" t="str">
        <f>IFERROR(INDEX(TblData[Month-year],MATCH(TblTrainee[[#This Row],[Name]],TblData[Name],0)),"-")</f>
        <v>-</v>
      </c>
      <c r="G96" s="84" t="str">
        <f t="array" ref="G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" spans="1:7" x14ac:dyDescent="0.25">
      <c r="A97">
        <v>14907</v>
      </c>
      <c r="B97" t="s">
        <v>215</v>
      </c>
      <c r="C97" t="s">
        <v>1146</v>
      </c>
      <c r="D97" t="s">
        <v>5</v>
      </c>
      <c r="E97" t="s">
        <v>1266</v>
      </c>
      <c r="F97" s="84" t="str">
        <f>IFERROR(INDEX(TblData[Month-year],MATCH(TblTrainee[[#This Row],[Name]],TblData[Name],0)),"-")</f>
        <v>-</v>
      </c>
      <c r="G97" s="84" t="str">
        <f t="array" ref="G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" spans="1:7" x14ac:dyDescent="0.25">
      <c r="A98">
        <v>14281</v>
      </c>
      <c r="B98" t="s">
        <v>216</v>
      </c>
      <c r="C98" t="s">
        <v>1144</v>
      </c>
      <c r="D98" t="s">
        <v>4</v>
      </c>
      <c r="E98" t="s">
        <v>1271</v>
      </c>
      <c r="F98" s="84" t="str">
        <f>IFERROR(INDEX(TblData[Month-year],MATCH(TblTrainee[[#This Row],[Name]],TblData[Name],0)),"-")</f>
        <v>-</v>
      </c>
      <c r="G98" s="84" t="str">
        <f t="array" ref="G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" spans="1:7" x14ac:dyDescent="0.25">
      <c r="A99">
        <v>13390</v>
      </c>
      <c r="B99" t="s">
        <v>217</v>
      </c>
      <c r="C99" t="s">
        <v>1154</v>
      </c>
      <c r="D99" t="s">
        <v>22</v>
      </c>
      <c r="E99" t="s">
        <v>1271</v>
      </c>
      <c r="F99" s="84" t="str">
        <f>IFERROR(INDEX(TblData[Month-year],MATCH(TblTrainee[[#This Row],[Name]],TblData[Name],0)),"-")</f>
        <v>-</v>
      </c>
      <c r="G99" s="84" t="str">
        <f t="array" ref="G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" spans="1:7" x14ac:dyDescent="0.25">
      <c r="A100">
        <v>10041</v>
      </c>
      <c r="B100" t="s">
        <v>218</v>
      </c>
      <c r="C100" t="s">
        <v>1154</v>
      </c>
      <c r="D100" t="s">
        <v>1199</v>
      </c>
      <c r="E100" t="s">
        <v>1270</v>
      </c>
      <c r="F100" s="84">
        <f>IFERROR(INDEX(TblData[Month-year],MATCH(TblTrainee[[#This Row],[Name]],TblData[Name],0)),"-")</f>
        <v>42217</v>
      </c>
      <c r="G100" s="84">
        <f t="array" ref="G1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1" spans="1:7" x14ac:dyDescent="0.25">
      <c r="A101">
        <v>13685</v>
      </c>
      <c r="B101" t="s">
        <v>219</v>
      </c>
      <c r="C101" t="s">
        <v>1161</v>
      </c>
      <c r="D101" t="s">
        <v>25</v>
      </c>
      <c r="E101" t="s">
        <v>1273</v>
      </c>
      <c r="F101" s="84" t="str">
        <f>IFERROR(INDEX(TblData[Month-year],MATCH(TblTrainee[[#This Row],[Name]],TblData[Name],0)),"-")</f>
        <v>-</v>
      </c>
      <c r="G101" s="84" t="str">
        <f t="array" ref="G1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" spans="1:7" x14ac:dyDescent="0.25">
      <c r="A102">
        <v>10076</v>
      </c>
      <c r="B102" t="s">
        <v>218</v>
      </c>
      <c r="C102" t="s">
        <v>1164</v>
      </c>
      <c r="D102" t="s">
        <v>1213</v>
      </c>
      <c r="E102" t="s">
        <v>1286</v>
      </c>
      <c r="F102" s="84">
        <f>IFERROR(INDEX(TblData[Month-year],MATCH(TblTrainee[[#This Row],[Name]],TblData[Name],0)),"-")</f>
        <v>42217</v>
      </c>
      <c r="G102" s="84">
        <f t="array" ref="G1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3" spans="1:7" x14ac:dyDescent="0.25">
      <c r="A103">
        <v>14479</v>
      </c>
      <c r="B103" t="s">
        <v>220</v>
      </c>
      <c r="C103" t="s">
        <v>1144</v>
      </c>
      <c r="D103" t="s">
        <v>4</v>
      </c>
      <c r="E103" t="s">
        <v>1271</v>
      </c>
      <c r="F103" s="84" t="str">
        <f>IFERROR(INDEX(TblData[Month-year],MATCH(TblTrainee[[#This Row],[Name]],TblData[Name],0)),"-")</f>
        <v>-</v>
      </c>
      <c r="G103" s="84" t="str">
        <f t="array" ref="G1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" spans="1:7" x14ac:dyDescent="0.25">
      <c r="A104">
        <v>14493</v>
      </c>
      <c r="B104" t="s">
        <v>220</v>
      </c>
      <c r="C104" t="s">
        <v>1146</v>
      </c>
      <c r="D104" t="s">
        <v>5</v>
      </c>
      <c r="E104" t="s">
        <v>1270</v>
      </c>
      <c r="F104" s="84" t="str">
        <f>IFERROR(INDEX(TblData[Month-year],MATCH(TblTrainee[[#This Row],[Name]],TblData[Name],0)),"-")</f>
        <v>-</v>
      </c>
      <c r="G104" s="84" t="str">
        <f t="array" ref="G1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" spans="1:7" x14ac:dyDescent="0.25">
      <c r="A105">
        <v>81243</v>
      </c>
      <c r="B105" t="s">
        <v>221</v>
      </c>
      <c r="C105" t="s">
        <v>1163</v>
      </c>
      <c r="D105" t="s">
        <v>1188</v>
      </c>
      <c r="E105" t="s">
        <v>1291</v>
      </c>
      <c r="F105" s="84" t="str">
        <f>IFERROR(INDEX(TblData[Month-year],MATCH(TblTrainee[[#This Row],[Name]],TblData[Name],0)),"-")</f>
        <v>-</v>
      </c>
      <c r="G105" s="84" t="str">
        <f t="array" ref="G1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" spans="1:7" x14ac:dyDescent="0.25">
      <c r="A106">
        <v>10013</v>
      </c>
      <c r="B106" t="s">
        <v>222</v>
      </c>
      <c r="C106" t="s">
        <v>1151</v>
      </c>
      <c r="D106" t="s">
        <v>13</v>
      </c>
      <c r="E106" t="s">
        <v>1294</v>
      </c>
      <c r="F106" s="84" t="str">
        <f>IFERROR(INDEX(TblData[Month-year],MATCH(TblTrainee[[#This Row],[Name]],TblData[Name],0)),"-")</f>
        <v>-</v>
      </c>
      <c r="G106" s="84" t="str">
        <f t="array" ref="G1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" spans="1:7" x14ac:dyDescent="0.25">
      <c r="A107">
        <v>14679</v>
      </c>
      <c r="B107" t="s">
        <v>223</v>
      </c>
      <c r="C107" t="s">
        <v>1151</v>
      </c>
      <c r="D107" t="s">
        <v>1208</v>
      </c>
      <c r="E107" t="s">
        <v>1268</v>
      </c>
      <c r="F107" s="84" t="str">
        <f>IFERROR(INDEX(TblData[Month-year],MATCH(TblTrainee[[#This Row],[Name]],TblData[Name],0)),"-")</f>
        <v>-</v>
      </c>
      <c r="G107" s="84" t="str">
        <f t="array" ref="G1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8" spans="1:7" x14ac:dyDescent="0.25">
      <c r="A108">
        <v>14876</v>
      </c>
      <c r="B108" t="s">
        <v>224</v>
      </c>
      <c r="C108" t="s">
        <v>1142</v>
      </c>
      <c r="D108" t="s">
        <v>1186</v>
      </c>
      <c r="E108" t="s">
        <v>1278</v>
      </c>
      <c r="F108" s="84">
        <f>IFERROR(INDEX(TblData[Month-year],MATCH(TblTrainee[[#This Row],[Name]],TblData[Name],0)),"-")</f>
        <v>42217</v>
      </c>
      <c r="G108" s="84">
        <f t="array" ref="G1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9" spans="1:7" x14ac:dyDescent="0.25">
      <c r="A109">
        <v>14166</v>
      </c>
      <c r="B109" t="s">
        <v>225</v>
      </c>
      <c r="C109" t="s">
        <v>1165</v>
      </c>
      <c r="D109" t="s">
        <v>1214</v>
      </c>
      <c r="E109" t="s">
        <v>1295</v>
      </c>
      <c r="F109" s="84" t="str">
        <f>IFERROR(INDEX(TblData[Month-year],MATCH(TblTrainee[[#This Row],[Name]],TblData[Name],0)),"-")</f>
        <v>-</v>
      </c>
      <c r="G109" s="84" t="str">
        <f t="array" ref="G1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0" spans="1:7" x14ac:dyDescent="0.25">
      <c r="A110">
        <v>12856</v>
      </c>
      <c r="B110" t="s">
        <v>226</v>
      </c>
      <c r="C110" t="s">
        <v>1154</v>
      </c>
      <c r="D110" t="s">
        <v>22</v>
      </c>
      <c r="E110" t="s">
        <v>1271</v>
      </c>
      <c r="F110" s="84" t="str">
        <f>IFERROR(INDEX(TblData[Month-year],MATCH(TblTrainee[[#This Row],[Name]],TblData[Name],0)),"-")</f>
        <v>-</v>
      </c>
      <c r="G110" s="84" t="str">
        <f t="array" ref="G1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1" spans="1:7" x14ac:dyDescent="0.25">
      <c r="A111">
        <v>14805</v>
      </c>
      <c r="B111" t="s">
        <v>227</v>
      </c>
      <c r="C111" t="s">
        <v>1161</v>
      </c>
      <c r="D111" t="s">
        <v>25</v>
      </c>
      <c r="E111" t="s">
        <v>1296</v>
      </c>
      <c r="F111" s="84" t="str">
        <f>IFERROR(INDEX(TblData[Month-year],MATCH(TblTrainee[[#This Row],[Name]],TblData[Name],0)),"-")</f>
        <v>-</v>
      </c>
      <c r="G111" s="84" t="str">
        <f t="array" ref="G1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2" spans="1:7" x14ac:dyDescent="0.25">
      <c r="A112">
        <v>14537</v>
      </c>
      <c r="B112" t="s">
        <v>228</v>
      </c>
      <c r="C112" t="s">
        <v>1144</v>
      </c>
      <c r="D112" t="s">
        <v>1188</v>
      </c>
      <c r="E112" t="s">
        <v>1274</v>
      </c>
      <c r="F112" s="84" t="str">
        <f>IFERROR(INDEX(TblData[Month-year],MATCH(TblTrainee[[#This Row],[Name]],TblData[Name],0)),"-")</f>
        <v>-</v>
      </c>
      <c r="G112" s="84" t="str">
        <f t="array" ref="G1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3" spans="1:7" x14ac:dyDescent="0.25">
      <c r="A113">
        <v>13847</v>
      </c>
      <c r="B113" t="s">
        <v>229</v>
      </c>
      <c r="C113" t="s">
        <v>1141</v>
      </c>
      <c r="D113" t="s">
        <v>1185</v>
      </c>
      <c r="E113" t="s">
        <v>1272</v>
      </c>
      <c r="F113" s="84" t="str">
        <f>IFERROR(INDEX(TblData[Month-year],MATCH(TblTrainee[[#This Row],[Name]],TblData[Name],0)),"-")</f>
        <v>-</v>
      </c>
      <c r="G113" s="84" t="str">
        <f t="array" ref="G1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4" spans="1:7" x14ac:dyDescent="0.25">
      <c r="A114">
        <v>13280</v>
      </c>
      <c r="B114" t="s">
        <v>230</v>
      </c>
      <c r="C114" t="s">
        <v>1151</v>
      </c>
      <c r="D114" t="s">
        <v>13</v>
      </c>
      <c r="E114" t="s">
        <v>1271</v>
      </c>
      <c r="F114" s="84" t="str">
        <f>IFERROR(INDEX(TblData[Month-year],MATCH(TblTrainee[[#This Row],[Name]],TblData[Name],0)),"-")</f>
        <v>-</v>
      </c>
      <c r="G114" s="84" t="str">
        <f t="array" ref="G1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5" spans="1:7" x14ac:dyDescent="0.25">
      <c r="A115">
        <v>13438</v>
      </c>
      <c r="B115" t="s">
        <v>231</v>
      </c>
      <c r="C115" t="s">
        <v>1154</v>
      </c>
      <c r="D115" t="s">
        <v>22</v>
      </c>
      <c r="E115" t="s">
        <v>1297</v>
      </c>
      <c r="F115" s="84" t="str">
        <f>IFERROR(INDEX(TblData[Month-year],MATCH(TblTrainee[[#This Row],[Name]],TblData[Name],0)),"-")</f>
        <v>-</v>
      </c>
      <c r="G115" s="84" t="str">
        <f t="array" ref="G1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6" spans="1:7" x14ac:dyDescent="0.25">
      <c r="A116">
        <v>14730</v>
      </c>
      <c r="B116" t="s">
        <v>232</v>
      </c>
      <c r="C116" t="s">
        <v>1144</v>
      </c>
      <c r="D116" t="s">
        <v>1203</v>
      </c>
      <c r="E116" t="s">
        <v>1284</v>
      </c>
      <c r="F116" s="84" t="str">
        <f>IFERROR(INDEX(TblData[Month-year],MATCH(TblTrainee[[#This Row],[Name]],TblData[Name],0)),"-")</f>
        <v>-</v>
      </c>
      <c r="G116" s="84" t="str">
        <f t="array" ref="G1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7" spans="1:7" x14ac:dyDescent="0.25">
      <c r="A117">
        <v>13618</v>
      </c>
      <c r="B117" t="s">
        <v>233</v>
      </c>
      <c r="C117" t="s">
        <v>1152</v>
      </c>
      <c r="D117" t="s">
        <v>1215</v>
      </c>
      <c r="E117" t="s">
        <v>1284</v>
      </c>
      <c r="F117" s="84">
        <f>IFERROR(INDEX(TblData[Month-year],MATCH(TblTrainee[[#This Row],[Name]],TblData[Name],0)),"-")</f>
        <v>42217</v>
      </c>
      <c r="G117" s="84">
        <f t="array" ref="G1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18" spans="1:7" x14ac:dyDescent="0.25">
      <c r="A118">
        <v>14006</v>
      </c>
      <c r="B118" t="s">
        <v>234</v>
      </c>
      <c r="C118" t="s">
        <v>1144</v>
      </c>
      <c r="D118" t="s">
        <v>1188</v>
      </c>
      <c r="E118" t="s">
        <v>1280</v>
      </c>
      <c r="F118" s="84" t="str">
        <f>IFERROR(INDEX(TblData[Month-year],MATCH(TblTrainee[[#This Row],[Name]],TblData[Name],0)),"-")</f>
        <v>-</v>
      </c>
      <c r="G118" s="84" t="str">
        <f t="array" ref="G1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19" spans="1:7" x14ac:dyDescent="0.25">
      <c r="A119">
        <v>14483</v>
      </c>
      <c r="B119" t="s">
        <v>235</v>
      </c>
      <c r="C119" t="s">
        <v>1161</v>
      </c>
      <c r="D119" t="s">
        <v>25</v>
      </c>
      <c r="E119" t="s">
        <v>1280</v>
      </c>
      <c r="F119" s="84" t="str">
        <f>IFERROR(INDEX(TblData[Month-year],MATCH(TblTrainee[[#This Row],[Name]],TblData[Name],0)),"-")</f>
        <v>-</v>
      </c>
      <c r="G119" s="84" t="str">
        <f t="array" ref="G1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0" spans="1:7" x14ac:dyDescent="0.25">
      <c r="A120">
        <v>14335</v>
      </c>
      <c r="B120" t="s">
        <v>236</v>
      </c>
      <c r="C120" t="s">
        <v>1144</v>
      </c>
      <c r="D120" t="s">
        <v>4</v>
      </c>
      <c r="E120" t="s">
        <v>1272</v>
      </c>
      <c r="F120" s="84" t="str">
        <f>IFERROR(INDEX(TblData[Month-year],MATCH(TblTrainee[[#This Row],[Name]],TblData[Name],0)),"-")</f>
        <v>-</v>
      </c>
      <c r="G120" s="84" t="str">
        <f t="array" ref="G1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1" spans="1:7" x14ac:dyDescent="0.25">
      <c r="A121">
        <v>13902</v>
      </c>
      <c r="B121" t="s">
        <v>237</v>
      </c>
      <c r="C121" t="s">
        <v>1154</v>
      </c>
      <c r="D121" t="s">
        <v>22</v>
      </c>
      <c r="E121" t="s">
        <v>1275</v>
      </c>
      <c r="F121" s="84" t="str">
        <f>IFERROR(INDEX(TblData[Month-year],MATCH(TblTrainee[[#This Row],[Name]],TblData[Name],0)),"-")</f>
        <v>-</v>
      </c>
      <c r="G121" s="84" t="str">
        <f t="array" ref="G1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2" spans="1:7" x14ac:dyDescent="0.25">
      <c r="A122">
        <v>13853</v>
      </c>
      <c r="B122" t="s">
        <v>238</v>
      </c>
      <c r="C122" t="s">
        <v>1144</v>
      </c>
      <c r="D122" t="s">
        <v>4</v>
      </c>
      <c r="E122" t="s">
        <v>1297</v>
      </c>
      <c r="F122" s="84" t="str">
        <f>IFERROR(INDEX(TblData[Month-year],MATCH(TblTrainee[[#This Row],[Name]],TblData[Name],0)),"-")</f>
        <v>-</v>
      </c>
      <c r="G122" s="84" t="str">
        <f t="array" ref="G1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3" spans="1:7" x14ac:dyDescent="0.25">
      <c r="A123">
        <v>13995</v>
      </c>
      <c r="B123" t="s">
        <v>239</v>
      </c>
      <c r="C123" t="s">
        <v>1144</v>
      </c>
      <c r="D123" t="s">
        <v>4</v>
      </c>
      <c r="E123" t="s">
        <v>1277</v>
      </c>
      <c r="F123" s="84" t="str">
        <f>IFERROR(INDEX(TblData[Month-year],MATCH(TblTrainee[[#This Row],[Name]],TblData[Name],0)),"-")</f>
        <v>-</v>
      </c>
      <c r="G123" s="84" t="str">
        <f t="array" ref="G1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4" spans="1:7" x14ac:dyDescent="0.25">
      <c r="A124">
        <v>11951</v>
      </c>
      <c r="B124" t="s">
        <v>240</v>
      </c>
      <c r="C124" t="s">
        <v>1154</v>
      </c>
      <c r="D124" t="s">
        <v>22</v>
      </c>
      <c r="E124" t="s">
        <v>1271</v>
      </c>
      <c r="F124" s="84">
        <f>IFERROR(INDEX(TblData[Month-year],MATCH(TblTrainee[[#This Row],[Name]],TblData[Name],0)),"-")</f>
        <v>42248</v>
      </c>
      <c r="G124" s="84">
        <f t="array" ref="G1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25" spans="1:7" x14ac:dyDescent="0.25">
      <c r="A125">
        <v>14838</v>
      </c>
      <c r="B125" t="s">
        <v>241</v>
      </c>
      <c r="C125" t="s">
        <v>1142</v>
      </c>
      <c r="D125" t="s">
        <v>1186</v>
      </c>
      <c r="E125" t="s">
        <v>1278</v>
      </c>
      <c r="F125" s="84" t="str">
        <f>IFERROR(INDEX(TblData[Month-year],MATCH(TblTrainee[[#This Row],[Name]],TblData[Name],0)),"-")</f>
        <v>-</v>
      </c>
      <c r="G125" s="84" t="str">
        <f t="array" ref="G1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6" spans="1:7" x14ac:dyDescent="0.25">
      <c r="A126">
        <v>14159</v>
      </c>
      <c r="B126" t="s">
        <v>242</v>
      </c>
      <c r="C126" t="s">
        <v>1154</v>
      </c>
      <c r="D126" t="s">
        <v>1201</v>
      </c>
      <c r="E126" t="s">
        <v>1275</v>
      </c>
      <c r="F126" s="84" t="str">
        <f>IFERROR(INDEX(TblData[Month-year],MATCH(TblTrainee[[#This Row],[Name]],TblData[Name],0)),"-")</f>
        <v>-</v>
      </c>
      <c r="G126" s="84" t="str">
        <f t="array" ref="G1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7" spans="1:7" x14ac:dyDescent="0.25">
      <c r="A127">
        <v>13217</v>
      </c>
      <c r="B127" t="s">
        <v>243</v>
      </c>
      <c r="C127" t="s">
        <v>1157</v>
      </c>
      <c r="D127" t="s">
        <v>1204</v>
      </c>
      <c r="E127" t="s">
        <v>1270</v>
      </c>
      <c r="F127" s="84" t="str">
        <f>IFERROR(INDEX(TblData[Month-year],MATCH(TblTrainee[[#This Row],[Name]],TblData[Name],0)),"-")</f>
        <v>-</v>
      </c>
      <c r="G127" s="84" t="str">
        <f t="array" ref="G1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8" spans="1:7" x14ac:dyDescent="0.25">
      <c r="A128">
        <v>10576</v>
      </c>
      <c r="B128" t="s">
        <v>244</v>
      </c>
      <c r="C128" t="s">
        <v>1164</v>
      </c>
      <c r="D128" t="s">
        <v>1213</v>
      </c>
      <c r="E128" t="s">
        <v>1286</v>
      </c>
      <c r="F128" s="84" t="str">
        <f>IFERROR(INDEX(TblData[Month-year],MATCH(TblTrainee[[#This Row],[Name]],TblData[Name],0)),"-")</f>
        <v>-</v>
      </c>
      <c r="G128" s="84" t="str">
        <f t="array" ref="G1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29" spans="1:7" x14ac:dyDescent="0.25">
      <c r="A129">
        <v>14465</v>
      </c>
      <c r="B129" t="s">
        <v>245</v>
      </c>
      <c r="C129" t="s">
        <v>1144</v>
      </c>
      <c r="D129" t="s">
        <v>1188</v>
      </c>
      <c r="E129" t="s">
        <v>1274</v>
      </c>
      <c r="F129" s="84" t="str">
        <f>IFERROR(INDEX(TblData[Month-year],MATCH(TblTrainee[[#This Row],[Name]],TblData[Name],0)),"-")</f>
        <v>-</v>
      </c>
      <c r="G129" s="84" t="str">
        <f t="array" ref="G1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0" spans="1:7" x14ac:dyDescent="0.25">
      <c r="A130">
        <v>13782</v>
      </c>
      <c r="B130" t="s">
        <v>246</v>
      </c>
      <c r="C130" t="s">
        <v>1144</v>
      </c>
      <c r="D130" t="s">
        <v>4</v>
      </c>
      <c r="E130" t="s">
        <v>1266</v>
      </c>
      <c r="F130" s="84" t="str">
        <f>IFERROR(INDEX(TblData[Month-year],MATCH(TblTrainee[[#This Row],[Name]],TblData[Name],0)),"-")</f>
        <v>-</v>
      </c>
      <c r="G130" s="84" t="str">
        <f t="array" ref="G1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1" spans="1:7" x14ac:dyDescent="0.25">
      <c r="A131">
        <v>14798</v>
      </c>
      <c r="B131" t="s">
        <v>247</v>
      </c>
      <c r="C131" t="s">
        <v>1157</v>
      </c>
      <c r="D131" t="s">
        <v>1198</v>
      </c>
      <c r="E131" t="s">
        <v>1298</v>
      </c>
      <c r="F131" s="84">
        <f>IFERROR(INDEX(TblData[Month-year],MATCH(TblTrainee[[#This Row],[Name]],TblData[Name],0)),"-")</f>
        <v>42036</v>
      </c>
      <c r="G131" s="84">
        <f t="array" ref="G1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132" spans="1:7" x14ac:dyDescent="0.25">
      <c r="A132">
        <v>14176</v>
      </c>
      <c r="B132" t="s">
        <v>248</v>
      </c>
      <c r="C132" t="s">
        <v>1152</v>
      </c>
      <c r="D132" t="s">
        <v>8</v>
      </c>
      <c r="E132" t="s">
        <v>1276</v>
      </c>
      <c r="F132" s="84" t="str">
        <f>IFERROR(INDEX(TblData[Month-year],MATCH(TblTrainee[[#This Row],[Name]],TblData[Name],0)),"-")</f>
        <v>-</v>
      </c>
      <c r="G132" s="84" t="str">
        <f t="array" ref="G1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3" spans="1:7" x14ac:dyDescent="0.25">
      <c r="A133">
        <v>14245</v>
      </c>
      <c r="B133" t="s">
        <v>248</v>
      </c>
      <c r="C133" t="s">
        <v>1146</v>
      </c>
      <c r="D133" t="s">
        <v>5</v>
      </c>
      <c r="E133" t="s">
        <v>1299</v>
      </c>
      <c r="F133" s="84" t="str">
        <f>IFERROR(INDEX(TblData[Month-year],MATCH(TblTrainee[[#This Row],[Name]],TblData[Name],0)),"-")</f>
        <v>-</v>
      </c>
      <c r="G133" s="84" t="str">
        <f t="array" ref="G1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4" spans="1:7" x14ac:dyDescent="0.25">
      <c r="A134">
        <v>14690</v>
      </c>
      <c r="B134" t="s">
        <v>249</v>
      </c>
      <c r="C134" t="s">
        <v>1144</v>
      </c>
      <c r="D134" t="s">
        <v>1188</v>
      </c>
      <c r="E134" t="s">
        <v>1274</v>
      </c>
      <c r="F134" s="84" t="str">
        <f>IFERROR(INDEX(TblData[Month-year],MATCH(TblTrainee[[#This Row],[Name]],TblData[Name],0)),"-")</f>
        <v>-</v>
      </c>
      <c r="G134" s="84" t="str">
        <f t="array" ref="G1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5" spans="1:7" x14ac:dyDescent="0.25">
      <c r="A135">
        <v>14699</v>
      </c>
      <c r="B135" t="s">
        <v>250</v>
      </c>
      <c r="C135" t="s">
        <v>1142</v>
      </c>
      <c r="D135" t="s">
        <v>1186</v>
      </c>
      <c r="E135" t="s">
        <v>1271</v>
      </c>
      <c r="F135" s="84" t="str">
        <f>IFERROR(INDEX(TblData[Month-year],MATCH(TblTrainee[[#This Row],[Name]],TblData[Name],0)),"-")</f>
        <v>-</v>
      </c>
      <c r="G135" s="84" t="str">
        <f t="array" ref="G1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6" spans="1:7" x14ac:dyDescent="0.25">
      <c r="A136">
        <v>13576</v>
      </c>
      <c r="B136" t="s">
        <v>251</v>
      </c>
      <c r="C136" t="s">
        <v>1154</v>
      </c>
      <c r="D136" t="s">
        <v>22</v>
      </c>
      <c r="E136" t="s">
        <v>1271</v>
      </c>
      <c r="F136" s="84" t="str">
        <f>IFERROR(INDEX(TblData[Month-year],MATCH(TblTrainee[[#This Row],[Name]],TblData[Name],0)),"-")</f>
        <v>-</v>
      </c>
      <c r="G136" s="84" t="str">
        <f t="array" ref="G1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7" spans="1:7" x14ac:dyDescent="0.25">
      <c r="A137">
        <v>12180</v>
      </c>
      <c r="B137" t="s">
        <v>252</v>
      </c>
      <c r="C137" t="s">
        <v>1164</v>
      </c>
      <c r="D137" t="s">
        <v>1216</v>
      </c>
      <c r="E137" t="s">
        <v>1278</v>
      </c>
      <c r="F137" s="84" t="str">
        <f>IFERROR(INDEX(TblData[Month-year],MATCH(TblTrainee[[#This Row],[Name]],TblData[Name],0)),"-")</f>
        <v>-</v>
      </c>
      <c r="G137" s="84" t="str">
        <f t="array" ref="G1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8" spans="1:7" x14ac:dyDescent="0.25">
      <c r="A138">
        <v>13515</v>
      </c>
      <c r="B138" t="s">
        <v>253</v>
      </c>
      <c r="C138" t="s">
        <v>1150</v>
      </c>
      <c r="D138" t="s">
        <v>1217</v>
      </c>
      <c r="E138" t="s">
        <v>1278</v>
      </c>
      <c r="F138" s="84" t="str">
        <f>IFERROR(INDEX(TblData[Month-year],MATCH(TblTrainee[[#This Row],[Name]],TblData[Name],0)),"-")</f>
        <v>-</v>
      </c>
      <c r="G138" s="84" t="str">
        <f t="array" ref="G1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39" spans="1:7" x14ac:dyDescent="0.25">
      <c r="A139">
        <v>11794</v>
      </c>
      <c r="B139" t="s">
        <v>254</v>
      </c>
      <c r="C139" t="s">
        <v>1149</v>
      </c>
      <c r="D139" t="s">
        <v>1193</v>
      </c>
      <c r="E139" t="s">
        <v>1277</v>
      </c>
      <c r="F139" s="84" t="str">
        <f>IFERROR(INDEX(TblData[Month-year],MATCH(TblTrainee[[#This Row],[Name]],TblData[Name],0)),"-")</f>
        <v>-</v>
      </c>
      <c r="G139" s="84" t="str">
        <f t="array" ref="G1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0" spans="1:7" x14ac:dyDescent="0.25">
      <c r="A140">
        <v>80124</v>
      </c>
      <c r="B140" t="s">
        <v>255</v>
      </c>
      <c r="C140" t="s">
        <v>1153</v>
      </c>
      <c r="D140" t="s">
        <v>1218</v>
      </c>
      <c r="E140" t="s">
        <v>1300</v>
      </c>
      <c r="F140" s="84" t="str">
        <f>IFERROR(INDEX(TblData[Month-year],MATCH(TblTrainee[[#This Row],[Name]],TblData[Name],0)),"-")</f>
        <v>-</v>
      </c>
      <c r="G140" s="84" t="str">
        <f t="array" ref="G1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1" spans="1:7" x14ac:dyDescent="0.25">
      <c r="A141">
        <v>10255</v>
      </c>
      <c r="B141" t="s">
        <v>256</v>
      </c>
      <c r="C141" t="s">
        <v>1153</v>
      </c>
      <c r="D141" t="s">
        <v>1218</v>
      </c>
      <c r="E141" t="s">
        <v>1278</v>
      </c>
      <c r="F141" s="84" t="str">
        <f>IFERROR(INDEX(TblData[Month-year],MATCH(TblTrainee[[#This Row],[Name]],TblData[Name],0)),"-")</f>
        <v>-</v>
      </c>
      <c r="G141" s="84" t="str">
        <f t="array" ref="G1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2" spans="1:7" x14ac:dyDescent="0.25">
      <c r="A142">
        <v>10852</v>
      </c>
      <c r="B142" t="s">
        <v>9</v>
      </c>
      <c r="C142" t="s">
        <v>1157</v>
      </c>
      <c r="D142" t="s">
        <v>1204</v>
      </c>
      <c r="E142" t="s">
        <v>1271</v>
      </c>
      <c r="F142" s="84">
        <f>IFERROR(INDEX(TblData[Month-year],MATCH(TblTrainee[[#This Row],[Name]],TblData[Name],0)),"-")</f>
        <v>42248</v>
      </c>
      <c r="G142" s="84">
        <f t="array" ref="G1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43" spans="1:7" x14ac:dyDescent="0.25">
      <c r="A143">
        <v>11960</v>
      </c>
      <c r="B143" t="s">
        <v>10</v>
      </c>
      <c r="C143" t="s">
        <v>1153</v>
      </c>
      <c r="D143" t="s">
        <v>1197</v>
      </c>
      <c r="E143" t="s">
        <v>1271</v>
      </c>
      <c r="F143" s="84" t="str">
        <f>IFERROR(INDEX(TblData[Month-year],MATCH(TblTrainee[[#This Row],[Name]],TblData[Name],0)),"-")</f>
        <v>-</v>
      </c>
      <c r="G143" s="84" t="str">
        <f t="array" ref="G1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4" spans="1:7" x14ac:dyDescent="0.25">
      <c r="A144">
        <v>10523</v>
      </c>
      <c r="B144" t="s">
        <v>257</v>
      </c>
      <c r="C144" t="s">
        <v>1164</v>
      </c>
      <c r="D144" t="s">
        <v>1213</v>
      </c>
      <c r="E144" t="s">
        <v>1301</v>
      </c>
      <c r="F144" s="84" t="str">
        <f>IFERROR(INDEX(TblData[Month-year],MATCH(TblTrainee[[#This Row],[Name]],TblData[Name],0)),"-")</f>
        <v>-</v>
      </c>
      <c r="G144" s="84" t="str">
        <f t="array" ref="G1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5" spans="1:7" x14ac:dyDescent="0.25">
      <c r="A145">
        <v>81043</v>
      </c>
      <c r="B145" t="s">
        <v>258</v>
      </c>
      <c r="C145" t="s">
        <v>1153</v>
      </c>
      <c r="D145" t="s">
        <v>1218</v>
      </c>
      <c r="E145" t="s">
        <v>1273</v>
      </c>
      <c r="F145" s="84" t="str">
        <f>IFERROR(INDEX(TblData[Month-year],MATCH(TblTrainee[[#This Row],[Name]],TblData[Name],0)),"-")</f>
        <v>-</v>
      </c>
      <c r="G145" s="84" t="str">
        <f t="array" ref="G1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6" spans="1:7" x14ac:dyDescent="0.25">
      <c r="A146">
        <v>14267</v>
      </c>
      <c r="B146" t="s">
        <v>259</v>
      </c>
      <c r="C146" t="s">
        <v>1152</v>
      </c>
      <c r="D146" t="s">
        <v>8</v>
      </c>
      <c r="E146" t="s">
        <v>1271</v>
      </c>
      <c r="F146" s="84" t="str">
        <f>IFERROR(INDEX(TblData[Month-year],MATCH(TblTrainee[[#This Row],[Name]],TblData[Name],0)),"-")</f>
        <v>-</v>
      </c>
      <c r="G146" s="84" t="str">
        <f t="array" ref="G1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7" spans="1:7" x14ac:dyDescent="0.25">
      <c r="A147">
        <v>13485</v>
      </c>
      <c r="B147" t="s">
        <v>260</v>
      </c>
      <c r="C147" t="s">
        <v>1146</v>
      </c>
      <c r="D147" t="s">
        <v>5</v>
      </c>
      <c r="E147" t="s">
        <v>1280</v>
      </c>
      <c r="F147" s="84" t="str">
        <f>IFERROR(INDEX(TblData[Month-year],MATCH(TblTrainee[[#This Row],[Name]],TblData[Name],0)),"-")</f>
        <v>-</v>
      </c>
      <c r="G147" s="84" t="str">
        <f t="array" ref="G1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8" spans="1:7" x14ac:dyDescent="0.25">
      <c r="A148">
        <v>10141</v>
      </c>
      <c r="B148" t="s">
        <v>261</v>
      </c>
      <c r="C148" t="s">
        <v>1143</v>
      </c>
      <c r="D148" t="s">
        <v>1187</v>
      </c>
      <c r="E148" t="s">
        <v>1302</v>
      </c>
      <c r="F148" s="84" t="str">
        <f>IFERROR(INDEX(TblData[Month-year],MATCH(TblTrainee[[#This Row],[Name]],TblData[Name],0)),"-")</f>
        <v>-</v>
      </c>
      <c r="G148" s="84" t="str">
        <f t="array" ref="G1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49" spans="1:7" x14ac:dyDescent="0.25">
      <c r="A149">
        <v>10265</v>
      </c>
      <c r="B149" t="s">
        <v>262</v>
      </c>
      <c r="C149" t="s">
        <v>1143</v>
      </c>
      <c r="D149" t="s">
        <v>1187</v>
      </c>
      <c r="E149" t="s">
        <v>1303</v>
      </c>
      <c r="F149" s="84" t="str">
        <f>IFERROR(INDEX(TblData[Month-year],MATCH(TblTrainee[[#This Row],[Name]],TblData[Name],0)),"-")</f>
        <v>-</v>
      </c>
      <c r="G149" s="84" t="str">
        <f t="array" ref="G1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0" spans="1:7" x14ac:dyDescent="0.25">
      <c r="A150">
        <v>10253</v>
      </c>
      <c r="B150" t="s">
        <v>263</v>
      </c>
      <c r="C150" t="s">
        <v>1166</v>
      </c>
      <c r="D150" t="s">
        <v>1219</v>
      </c>
      <c r="E150" t="s">
        <v>1284</v>
      </c>
      <c r="F150" s="84" t="str">
        <f>IFERROR(INDEX(TblData[Month-year],MATCH(TblTrainee[[#This Row],[Name]],TblData[Name],0)),"-")</f>
        <v>-</v>
      </c>
      <c r="G150" s="84" t="str">
        <f t="array" ref="G1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1" spans="1:7" x14ac:dyDescent="0.25">
      <c r="A151">
        <v>80863</v>
      </c>
      <c r="B151" t="s">
        <v>264</v>
      </c>
      <c r="C151" t="s">
        <v>1153</v>
      </c>
      <c r="D151" t="s">
        <v>1220</v>
      </c>
      <c r="E151" t="s">
        <v>1278</v>
      </c>
      <c r="F151" s="84" t="str">
        <f>IFERROR(INDEX(TblData[Month-year],MATCH(TblTrainee[[#This Row],[Name]],TblData[Name],0)),"-")</f>
        <v>-</v>
      </c>
      <c r="G151" s="84" t="str">
        <f t="array" ref="G1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2" spans="1:7" x14ac:dyDescent="0.25">
      <c r="A152">
        <v>80510</v>
      </c>
      <c r="B152" t="s">
        <v>265</v>
      </c>
      <c r="C152" t="s">
        <v>1150</v>
      </c>
      <c r="D152" t="s">
        <v>1217</v>
      </c>
      <c r="E152" t="s">
        <v>1278</v>
      </c>
      <c r="F152" s="84" t="str">
        <f>IFERROR(INDEX(TblData[Month-year],MATCH(TblTrainee[[#This Row],[Name]],TblData[Name],0)),"-")</f>
        <v>-</v>
      </c>
      <c r="G152" s="84" t="str">
        <f t="array" ref="G1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3" spans="1:7" x14ac:dyDescent="0.25">
      <c r="A153">
        <v>12137</v>
      </c>
      <c r="B153" t="s">
        <v>266</v>
      </c>
      <c r="C153" t="s">
        <v>1167</v>
      </c>
      <c r="D153" t="s">
        <v>11</v>
      </c>
      <c r="E153" t="s">
        <v>1272</v>
      </c>
      <c r="F153" s="84" t="str">
        <f>IFERROR(INDEX(TblData[Month-year],MATCH(TblTrainee[[#This Row],[Name]],TblData[Name],0)),"-")</f>
        <v>-</v>
      </c>
      <c r="G153" s="84" t="str">
        <f t="array" ref="G1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4" spans="1:7" x14ac:dyDescent="0.25">
      <c r="A154">
        <v>14889</v>
      </c>
      <c r="B154" t="s">
        <v>267</v>
      </c>
      <c r="C154" t="s">
        <v>1144</v>
      </c>
      <c r="D154" t="s">
        <v>1221</v>
      </c>
      <c r="E154" t="s">
        <v>1280</v>
      </c>
      <c r="F154" s="84" t="str">
        <f>IFERROR(INDEX(TblData[Month-year],MATCH(TblTrainee[[#This Row],[Name]],TblData[Name],0)),"-")</f>
        <v>-</v>
      </c>
      <c r="G154" s="84" t="str">
        <f t="array" ref="G1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5" spans="1:7" x14ac:dyDescent="0.25">
      <c r="A155">
        <v>80315</v>
      </c>
      <c r="B155" t="s">
        <v>268</v>
      </c>
      <c r="C155" t="s">
        <v>1166</v>
      </c>
      <c r="D155" t="s">
        <v>1219</v>
      </c>
      <c r="E155" t="s">
        <v>1277</v>
      </c>
      <c r="F155" s="84" t="str">
        <f>IFERROR(INDEX(TblData[Month-year],MATCH(TblTrainee[[#This Row],[Name]],TblData[Name],0)),"-")</f>
        <v>-</v>
      </c>
      <c r="G155" s="84" t="str">
        <f t="array" ref="G1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6" spans="1:7" x14ac:dyDescent="0.25">
      <c r="A156">
        <v>11530</v>
      </c>
      <c r="B156" t="s">
        <v>269</v>
      </c>
      <c r="C156" t="s">
        <v>1144</v>
      </c>
      <c r="D156" t="s">
        <v>4</v>
      </c>
      <c r="E156" t="s">
        <v>1271</v>
      </c>
      <c r="F156" s="84">
        <f>IFERROR(INDEX(TblData[Month-year],MATCH(TblTrainee[[#This Row],[Name]],TblData[Name],0)),"-")</f>
        <v>42036</v>
      </c>
      <c r="G156" s="84">
        <f t="array" ref="G1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157" spans="1:7" x14ac:dyDescent="0.25">
      <c r="A157">
        <v>14732</v>
      </c>
      <c r="B157" t="s">
        <v>270</v>
      </c>
      <c r="C157" t="s">
        <v>1162</v>
      </c>
      <c r="D157" t="s">
        <v>1211</v>
      </c>
      <c r="E157" t="s">
        <v>1291</v>
      </c>
      <c r="F157" s="84" t="str">
        <f>IFERROR(INDEX(TblData[Month-year],MATCH(TblTrainee[[#This Row],[Name]],TblData[Name],0)),"-")</f>
        <v>-</v>
      </c>
      <c r="G157" s="84" t="str">
        <f t="array" ref="G1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8" spans="1:7" x14ac:dyDescent="0.25">
      <c r="A158">
        <v>80959</v>
      </c>
      <c r="B158" t="s">
        <v>271</v>
      </c>
      <c r="C158" t="s">
        <v>1150</v>
      </c>
      <c r="D158" t="s">
        <v>1222</v>
      </c>
      <c r="E158" t="s">
        <v>1278</v>
      </c>
      <c r="F158" s="84" t="str">
        <f>IFERROR(INDEX(TblData[Month-year],MATCH(TblTrainee[[#This Row],[Name]],TblData[Name],0)),"-")</f>
        <v>-</v>
      </c>
      <c r="G158" s="84" t="str">
        <f t="array" ref="G1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59" spans="1:7" x14ac:dyDescent="0.25">
      <c r="A159">
        <v>14659</v>
      </c>
      <c r="B159" t="s">
        <v>272</v>
      </c>
      <c r="C159" t="s">
        <v>1145</v>
      </c>
      <c r="D159" t="s">
        <v>1189</v>
      </c>
      <c r="E159" t="s">
        <v>1271</v>
      </c>
      <c r="F159" s="84" t="str">
        <f>IFERROR(INDEX(TblData[Month-year],MATCH(TblTrainee[[#This Row],[Name]],TblData[Name],0)),"-")</f>
        <v>-</v>
      </c>
      <c r="G159" s="84" t="str">
        <f t="array" ref="G1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0" spans="1:7" x14ac:dyDescent="0.25">
      <c r="A160">
        <v>11394</v>
      </c>
      <c r="B160" t="s">
        <v>273</v>
      </c>
      <c r="C160" t="s">
        <v>1164</v>
      </c>
      <c r="D160" t="s">
        <v>1216</v>
      </c>
      <c r="E160" t="s">
        <v>1286</v>
      </c>
      <c r="F160" s="84" t="str">
        <f>IFERROR(INDEX(TblData[Month-year],MATCH(TblTrainee[[#This Row],[Name]],TblData[Name],0)),"-")</f>
        <v>-</v>
      </c>
      <c r="G160" s="84" t="str">
        <f t="array" ref="G1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1" spans="1:7" x14ac:dyDescent="0.25">
      <c r="A161">
        <v>13227</v>
      </c>
      <c r="B161" t="s">
        <v>274</v>
      </c>
      <c r="C161" t="s">
        <v>1144</v>
      </c>
      <c r="D161" t="s">
        <v>1223</v>
      </c>
      <c r="E161" t="s">
        <v>1280</v>
      </c>
      <c r="F161" s="84" t="str">
        <f>IFERROR(INDEX(TblData[Month-year],MATCH(TblTrainee[[#This Row],[Name]],TblData[Name],0)),"-")</f>
        <v>-</v>
      </c>
      <c r="G161" s="84" t="str">
        <f t="array" ref="G1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2" spans="1:7" x14ac:dyDescent="0.25">
      <c r="A162">
        <v>14253</v>
      </c>
      <c r="B162" t="s">
        <v>275</v>
      </c>
      <c r="C162" t="s">
        <v>1143</v>
      </c>
      <c r="D162" t="s">
        <v>1224</v>
      </c>
      <c r="E162" t="s">
        <v>1269</v>
      </c>
      <c r="F162" s="84" t="str">
        <f>IFERROR(INDEX(TblData[Month-year],MATCH(TblTrainee[[#This Row],[Name]],TblData[Name],0)),"-")</f>
        <v>-</v>
      </c>
      <c r="G162" s="84" t="str">
        <f t="array" ref="G1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3" spans="1:7" x14ac:dyDescent="0.25">
      <c r="A163">
        <v>10130</v>
      </c>
      <c r="B163" t="s">
        <v>276</v>
      </c>
      <c r="C163" t="s">
        <v>1148</v>
      </c>
      <c r="D163" t="s">
        <v>1191</v>
      </c>
      <c r="E163" t="s">
        <v>1286</v>
      </c>
      <c r="F163" s="84" t="str">
        <f>IFERROR(INDEX(TblData[Month-year],MATCH(TblTrainee[[#This Row],[Name]],TblData[Name],0)),"-")</f>
        <v>-</v>
      </c>
      <c r="G163" s="84" t="str">
        <f t="array" ref="G1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4" spans="1:7" x14ac:dyDescent="0.25">
      <c r="A164">
        <v>13589</v>
      </c>
      <c r="B164" t="s">
        <v>277</v>
      </c>
      <c r="C164" t="s">
        <v>1151</v>
      </c>
      <c r="D164" t="s">
        <v>13</v>
      </c>
      <c r="E164" t="s">
        <v>1271</v>
      </c>
      <c r="F164" s="84" t="str">
        <f>IFERROR(INDEX(TblData[Month-year],MATCH(TblTrainee[[#This Row],[Name]],TblData[Name],0)),"-")</f>
        <v>-</v>
      </c>
      <c r="G164" s="84" t="str">
        <f t="array" ref="G1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5" spans="1:7" x14ac:dyDescent="0.25">
      <c r="A165">
        <v>12196</v>
      </c>
      <c r="B165" t="s">
        <v>278</v>
      </c>
      <c r="C165" t="s">
        <v>1157</v>
      </c>
      <c r="D165" t="s">
        <v>1204</v>
      </c>
      <c r="E165" t="s">
        <v>1274</v>
      </c>
      <c r="F165" s="84" t="str">
        <f>IFERROR(INDEX(TblData[Month-year],MATCH(TblTrainee[[#This Row],[Name]],TblData[Name],0)),"-")</f>
        <v>-</v>
      </c>
      <c r="G165" s="84" t="str">
        <f t="array" ref="G1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6" spans="1:7" x14ac:dyDescent="0.25">
      <c r="A166">
        <v>14404</v>
      </c>
      <c r="B166" t="s">
        <v>279</v>
      </c>
      <c r="C166" t="s">
        <v>1144</v>
      </c>
      <c r="D166" t="s">
        <v>4</v>
      </c>
      <c r="E166" t="s">
        <v>1271</v>
      </c>
      <c r="F166" s="84">
        <f>IFERROR(INDEX(TblData[Month-year],MATCH(TblTrainee[[#This Row],[Name]],TblData[Name],0)),"-")</f>
        <v>42248</v>
      </c>
      <c r="G166" s="84">
        <f t="array" ref="G1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67" spans="1:7" x14ac:dyDescent="0.25">
      <c r="A167">
        <v>14795</v>
      </c>
      <c r="B167" t="s">
        <v>280</v>
      </c>
      <c r="C167" t="s">
        <v>1147</v>
      </c>
      <c r="D167" t="s">
        <v>1190</v>
      </c>
      <c r="E167" t="s">
        <v>1304</v>
      </c>
      <c r="F167" s="84" t="str">
        <f>IFERROR(INDEX(TblData[Month-year],MATCH(TblTrainee[[#This Row],[Name]],TblData[Name],0)),"-")</f>
        <v>-</v>
      </c>
      <c r="G167" s="84" t="str">
        <f t="array" ref="G1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8" spans="1:7" x14ac:dyDescent="0.25">
      <c r="A168">
        <v>13279</v>
      </c>
      <c r="B168" t="s">
        <v>281</v>
      </c>
      <c r="C168" t="s">
        <v>1151</v>
      </c>
      <c r="D168" t="s">
        <v>13</v>
      </c>
      <c r="E168" t="s">
        <v>1286</v>
      </c>
      <c r="F168" s="84" t="str">
        <f>IFERROR(INDEX(TblData[Month-year],MATCH(TblTrainee[[#This Row],[Name]],TblData[Name],0)),"-")</f>
        <v>-</v>
      </c>
      <c r="G168" s="84" t="str">
        <f t="array" ref="G1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69" spans="1:7" x14ac:dyDescent="0.25">
      <c r="A169">
        <v>11872</v>
      </c>
      <c r="B169" t="s">
        <v>282</v>
      </c>
      <c r="C169" t="s">
        <v>1144</v>
      </c>
      <c r="D169" t="s">
        <v>1188</v>
      </c>
      <c r="E169" t="s">
        <v>1305</v>
      </c>
      <c r="F169" s="84" t="str">
        <f>IFERROR(INDEX(TblData[Month-year],MATCH(TblTrainee[[#This Row],[Name]],TblData[Name],0)),"-")</f>
        <v>-</v>
      </c>
      <c r="G169" s="84" t="str">
        <f t="array" ref="G1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0" spans="1:7" x14ac:dyDescent="0.25">
      <c r="A170">
        <v>14687</v>
      </c>
      <c r="B170" t="s">
        <v>283</v>
      </c>
      <c r="C170" t="s">
        <v>1157</v>
      </c>
      <c r="D170" t="s">
        <v>1225</v>
      </c>
      <c r="E170" t="s">
        <v>1281</v>
      </c>
      <c r="F170" s="84" t="str">
        <f>IFERROR(INDEX(TblData[Month-year],MATCH(TblTrainee[[#This Row],[Name]],TblData[Name],0)),"-")</f>
        <v>-</v>
      </c>
      <c r="G170" s="84" t="str">
        <f t="array" ref="G1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1" spans="1:7" x14ac:dyDescent="0.25">
      <c r="A171">
        <v>12164</v>
      </c>
      <c r="B171" t="s">
        <v>284</v>
      </c>
      <c r="C171" t="s">
        <v>1164</v>
      </c>
      <c r="D171" t="s">
        <v>1216</v>
      </c>
      <c r="E171" t="s">
        <v>1276</v>
      </c>
      <c r="F171" s="84" t="str">
        <f>IFERROR(INDEX(TblData[Month-year],MATCH(TblTrainee[[#This Row],[Name]],TblData[Name],0)),"-")</f>
        <v>-</v>
      </c>
      <c r="G171" s="84" t="str">
        <f t="array" ref="G1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2" spans="1:7" x14ac:dyDescent="0.25">
      <c r="A172">
        <v>11608</v>
      </c>
      <c r="B172" t="s">
        <v>285</v>
      </c>
      <c r="C172" t="s">
        <v>1164</v>
      </c>
      <c r="D172" t="s">
        <v>1213</v>
      </c>
      <c r="E172" t="s">
        <v>1268</v>
      </c>
      <c r="F172" s="84" t="str">
        <f>IFERROR(INDEX(TblData[Month-year],MATCH(TblTrainee[[#This Row],[Name]],TblData[Name],0)),"-")</f>
        <v>-</v>
      </c>
      <c r="G172" s="84" t="str">
        <f t="array" ref="G1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3" spans="1:7" x14ac:dyDescent="0.25">
      <c r="A173">
        <v>12090</v>
      </c>
      <c r="B173" t="s">
        <v>286</v>
      </c>
      <c r="C173" t="s">
        <v>1167</v>
      </c>
      <c r="D173" t="s">
        <v>1226</v>
      </c>
      <c r="E173" t="s">
        <v>1272</v>
      </c>
      <c r="F173" s="84" t="str">
        <f>IFERROR(INDEX(TblData[Month-year],MATCH(TblTrainee[[#This Row],[Name]],TblData[Name],0)),"-")</f>
        <v>-</v>
      </c>
      <c r="G173" s="84" t="str">
        <f t="array" ref="G1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4" spans="1:7" x14ac:dyDescent="0.25">
      <c r="A174">
        <v>13684</v>
      </c>
      <c r="B174" t="s">
        <v>287</v>
      </c>
      <c r="C174" t="s">
        <v>1161</v>
      </c>
      <c r="D174" t="s">
        <v>25</v>
      </c>
      <c r="E174" t="s">
        <v>1271</v>
      </c>
      <c r="F174" s="84" t="str">
        <f>IFERROR(INDEX(TblData[Month-year],MATCH(TblTrainee[[#This Row],[Name]],TblData[Name],0)),"-")</f>
        <v>-</v>
      </c>
      <c r="G174" s="84" t="str">
        <f t="array" ref="G1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5" spans="1:7" x14ac:dyDescent="0.25">
      <c r="A175">
        <v>14504</v>
      </c>
      <c r="B175" t="s">
        <v>288</v>
      </c>
      <c r="C175" t="s">
        <v>1152</v>
      </c>
      <c r="D175" t="s">
        <v>1227</v>
      </c>
      <c r="E175" t="s">
        <v>1288</v>
      </c>
      <c r="F175" s="84" t="str">
        <f>IFERROR(INDEX(TblData[Month-year],MATCH(TblTrainee[[#This Row],[Name]],TblData[Name],0)),"-")</f>
        <v>-</v>
      </c>
      <c r="G175" s="84" t="str">
        <f t="array" ref="G1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6" spans="1:7" x14ac:dyDescent="0.25">
      <c r="A176">
        <v>12752</v>
      </c>
      <c r="B176" t="s">
        <v>289</v>
      </c>
      <c r="C176" t="s">
        <v>1161</v>
      </c>
      <c r="D176" t="s">
        <v>25</v>
      </c>
      <c r="E176" t="s">
        <v>1306</v>
      </c>
      <c r="F176" s="84" t="str">
        <f>IFERROR(INDEX(TblData[Month-year],MATCH(TblTrainee[[#This Row],[Name]],TblData[Name],0)),"-")</f>
        <v>-</v>
      </c>
      <c r="G176" s="84" t="str">
        <f t="array" ref="G1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77" spans="1:7" x14ac:dyDescent="0.25">
      <c r="A177">
        <v>12796</v>
      </c>
      <c r="B177" t="s">
        <v>290</v>
      </c>
      <c r="C177" t="s">
        <v>1146</v>
      </c>
      <c r="D177" t="s">
        <v>5</v>
      </c>
      <c r="E177" t="s">
        <v>1271</v>
      </c>
      <c r="F177" s="84">
        <f>IFERROR(INDEX(TblData[Month-year],MATCH(TblTrainee[[#This Row],[Name]],TblData[Name],0)),"-")</f>
        <v>42005</v>
      </c>
      <c r="G177" s="84">
        <f t="array" ref="G1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78" spans="1:7" x14ac:dyDescent="0.25">
      <c r="A178">
        <v>14036</v>
      </c>
      <c r="B178" t="s">
        <v>291</v>
      </c>
      <c r="C178" t="s">
        <v>1152</v>
      </c>
      <c r="D178" t="s">
        <v>8</v>
      </c>
      <c r="E178" t="s">
        <v>1286</v>
      </c>
      <c r="F178" s="84">
        <f>IFERROR(INDEX(TblData[Month-year],MATCH(TblTrainee[[#This Row],[Name]],TblData[Name],0)),"-")</f>
        <v>42217</v>
      </c>
      <c r="G178" s="84">
        <f t="array" ref="G1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79" spans="1:7" x14ac:dyDescent="0.25">
      <c r="A179">
        <v>11966</v>
      </c>
      <c r="B179" t="s">
        <v>292</v>
      </c>
      <c r="C179" t="s">
        <v>1155</v>
      </c>
      <c r="D179" t="s">
        <v>1200</v>
      </c>
      <c r="E179" t="s">
        <v>1266</v>
      </c>
      <c r="F179" s="84" t="str">
        <f>IFERROR(INDEX(TblData[Month-year],MATCH(TblTrainee[[#This Row],[Name]],TblData[Name],0)),"-")</f>
        <v>-</v>
      </c>
      <c r="G179" s="84" t="str">
        <f t="array" ref="G1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0" spans="1:7" x14ac:dyDescent="0.25">
      <c r="A180">
        <v>14911</v>
      </c>
      <c r="B180" t="s">
        <v>293</v>
      </c>
      <c r="C180" t="s">
        <v>1144</v>
      </c>
      <c r="D180" t="s">
        <v>4</v>
      </c>
      <c r="E180" t="s">
        <v>1307</v>
      </c>
      <c r="F180" s="84" t="str">
        <f>IFERROR(INDEX(TblData[Month-year],MATCH(TblTrainee[[#This Row],[Name]],TblData[Name],0)),"-")</f>
        <v>-</v>
      </c>
      <c r="G180" s="84" t="str">
        <f t="array" ref="G1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1" spans="1:7" x14ac:dyDescent="0.25">
      <c r="A181">
        <v>13940</v>
      </c>
      <c r="B181" t="s">
        <v>294</v>
      </c>
      <c r="C181" t="s">
        <v>1146</v>
      </c>
      <c r="D181" t="s">
        <v>5</v>
      </c>
      <c r="E181" t="s">
        <v>1274</v>
      </c>
      <c r="F181" s="84" t="str">
        <f>IFERROR(INDEX(TblData[Month-year],MATCH(TblTrainee[[#This Row],[Name]],TblData[Name],0)),"-")</f>
        <v>-</v>
      </c>
      <c r="G181" s="84" t="str">
        <f t="array" ref="G1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2" spans="1:7" x14ac:dyDescent="0.25">
      <c r="A182">
        <v>14809</v>
      </c>
      <c r="B182" t="s">
        <v>295</v>
      </c>
      <c r="C182" t="s">
        <v>1157</v>
      </c>
      <c r="D182" t="s">
        <v>1204</v>
      </c>
      <c r="E182" t="s">
        <v>1287</v>
      </c>
      <c r="F182" s="84" t="str">
        <f>IFERROR(INDEX(TblData[Month-year],MATCH(TblTrainee[[#This Row],[Name]],TblData[Name],0)),"-")</f>
        <v>-</v>
      </c>
      <c r="G182" s="84" t="str">
        <f t="array" ref="G1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3" spans="1:7" x14ac:dyDescent="0.25">
      <c r="A183">
        <v>10651</v>
      </c>
      <c r="B183" t="s">
        <v>296</v>
      </c>
      <c r="C183" t="s">
        <v>1164</v>
      </c>
      <c r="D183" t="s">
        <v>1228</v>
      </c>
      <c r="E183" t="s">
        <v>1276</v>
      </c>
      <c r="F183" s="84" t="str">
        <f>IFERROR(INDEX(TblData[Month-year],MATCH(TblTrainee[[#This Row],[Name]],TblData[Name],0)),"-")</f>
        <v>-</v>
      </c>
      <c r="G183" s="84" t="str">
        <f t="array" ref="G1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4" spans="1:7" x14ac:dyDescent="0.25">
      <c r="A184">
        <v>12002</v>
      </c>
      <c r="B184" t="s">
        <v>297</v>
      </c>
      <c r="C184" t="s">
        <v>1154</v>
      </c>
      <c r="D184" t="s">
        <v>22</v>
      </c>
      <c r="E184" t="s">
        <v>1276</v>
      </c>
      <c r="F184" s="84" t="str">
        <f>IFERROR(INDEX(TblData[Month-year],MATCH(TblTrainee[[#This Row],[Name]],TblData[Name],0)),"-")</f>
        <v>-</v>
      </c>
      <c r="G184" s="84" t="str">
        <f t="array" ref="G1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5" spans="1:7" x14ac:dyDescent="0.25">
      <c r="A185">
        <v>14508</v>
      </c>
      <c r="B185" t="s">
        <v>298</v>
      </c>
      <c r="C185" t="s">
        <v>1144</v>
      </c>
      <c r="D185" t="s">
        <v>1221</v>
      </c>
      <c r="E185" t="s">
        <v>1280</v>
      </c>
      <c r="F185" s="84" t="str">
        <f>IFERROR(INDEX(TblData[Month-year],MATCH(TblTrainee[[#This Row],[Name]],TblData[Name],0)),"-")</f>
        <v>-</v>
      </c>
      <c r="G185" s="84" t="str">
        <f t="array" ref="G1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6" spans="1:7" x14ac:dyDescent="0.25">
      <c r="A186">
        <v>14376</v>
      </c>
      <c r="B186" t="s">
        <v>299</v>
      </c>
      <c r="C186" t="s">
        <v>1156</v>
      </c>
      <c r="D186" t="s">
        <v>18</v>
      </c>
      <c r="E186" t="s">
        <v>1276</v>
      </c>
      <c r="F186" s="84" t="str">
        <f>IFERROR(INDEX(TblData[Month-year],MATCH(TblTrainee[[#This Row],[Name]],TblData[Name],0)),"-")</f>
        <v>-</v>
      </c>
      <c r="G186" s="84" t="str">
        <f t="array" ref="G1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7" spans="1:7" x14ac:dyDescent="0.25">
      <c r="A187">
        <v>81214</v>
      </c>
      <c r="B187" t="s">
        <v>300</v>
      </c>
      <c r="C187" t="s">
        <v>1143</v>
      </c>
      <c r="D187" t="s">
        <v>1192</v>
      </c>
      <c r="E187" t="s">
        <v>1269</v>
      </c>
      <c r="F187" s="84" t="str">
        <f>IFERROR(INDEX(TblData[Month-year],MATCH(TblTrainee[[#This Row],[Name]],TblData[Name],0)),"-")</f>
        <v>-</v>
      </c>
      <c r="G187" s="84" t="str">
        <f t="array" ref="G1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88" spans="1:7" x14ac:dyDescent="0.25">
      <c r="A188">
        <v>10648</v>
      </c>
      <c r="B188" t="s">
        <v>12</v>
      </c>
      <c r="C188" t="s">
        <v>1141</v>
      </c>
      <c r="D188" t="s">
        <v>1185</v>
      </c>
      <c r="E188" t="s">
        <v>1271</v>
      </c>
      <c r="F188" s="84">
        <f>IFERROR(INDEX(TblData[Month-year],MATCH(TblTrainee[[#This Row],[Name]],TblData[Name],0)),"-")</f>
        <v>42005</v>
      </c>
      <c r="G188" s="84">
        <f t="array" ref="G1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89" spans="1:7" x14ac:dyDescent="0.25">
      <c r="A189">
        <v>81245</v>
      </c>
      <c r="B189" t="s">
        <v>301</v>
      </c>
      <c r="C189" t="s">
        <v>1154</v>
      </c>
      <c r="D189" t="s">
        <v>1210</v>
      </c>
      <c r="E189" t="s">
        <v>1280</v>
      </c>
      <c r="F189" s="84" t="str">
        <f>IFERROR(INDEX(TblData[Month-year],MATCH(TblTrainee[[#This Row],[Name]],TblData[Name],0)),"-")</f>
        <v>-</v>
      </c>
      <c r="G189" s="84" t="str">
        <f t="array" ref="G1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0" spans="1:7" x14ac:dyDescent="0.25">
      <c r="A190">
        <v>10135</v>
      </c>
      <c r="B190" t="s">
        <v>302</v>
      </c>
      <c r="C190" t="s">
        <v>1143</v>
      </c>
      <c r="D190" t="s">
        <v>1187</v>
      </c>
      <c r="E190" t="s">
        <v>1303</v>
      </c>
      <c r="F190" s="84" t="str">
        <f>IFERROR(INDEX(TblData[Month-year],MATCH(TblTrainee[[#This Row],[Name]],TblData[Name],0)),"-")</f>
        <v>-</v>
      </c>
      <c r="G190" s="84" t="str">
        <f t="array" ref="G1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1" spans="1:7" x14ac:dyDescent="0.25">
      <c r="A191">
        <v>11282</v>
      </c>
      <c r="B191" t="s">
        <v>303</v>
      </c>
      <c r="C191" t="s">
        <v>1153</v>
      </c>
      <c r="D191" t="s">
        <v>1220</v>
      </c>
      <c r="E191" t="s">
        <v>1276</v>
      </c>
      <c r="F191" s="84" t="str">
        <f>IFERROR(INDEX(TblData[Month-year],MATCH(TblTrainee[[#This Row],[Name]],TblData[Name],0)),"-")</f>
        <v>-</v>
      </c>
      <c r="G191" s="84" t="str">
        <f t="array" ref="G1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2" spans="1:7" x14ac:dyDescent="0.25">
      <c r="A192">
        <v>10763</v>
      </c>
      <c r="B192" t="s">
        <v>304</v>
      </c>
      <c r="C192" t="s">
        <v>1164</v>
      </c>
      <c r="D192" t="s">
        <v>1213</v>
      </c>
      <c r="E192" t="s">
        <v>1301</v>
      </c>
      <c r="F192" s="84" t="str">
        <f>IFERROR(INDEX(TblData[Month-year],MATCH(TblTrainee[[#This Row],[Name]],TblData[Name],0)),"-")</f>
        <v>-</v>
      </c>
      <c r="G192" s="84" t="str">
        <f t="array" ref="G1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3" spans="1:7" x14ac:dyDescent="0.25">
      <c r="A193">
        <v>10937</v>
      </c>
      <c r="B193" t="s">
        <v>305</v>
      </c>
      <c r="C193" t="s">
        <v>1156</v>
      </c>
      <c r="D193" t="s">
        <v>18</v>
      </c>
      <c r="E193" t="s">
        <v>1272</v>
      </c>
      <c r="F193" s="84" t="str">
        <f>IFERROR(INDEX(TblData[Month-year],MATCH(TblTrainee[[#This Row],[Name]],TblData[Name],0)),"-")</f>
        <v>-</v>
      </c>
      <c r="G193" s="84" t="str">
        <f t="array" ref="G1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4" spans="1:7" x14ac:dyDescent="0.25">
      <c r="A194">
        <v>14334</v>
      </c>
      <c r="B194" t="s">
        <v>306</v>
      </c>
      <c r="C194" t="s">
        <v>1146</v>
      </c>
      <c r="D194" t="s">
        <v>5</v>
      </c>
      <c r="E194" t="s">
        <v>1271</v>
      </c>
      <c r="F194" s="84">
        <f>IFERROR(INDEX(TblData[Month-year],MATCH(TblTrainee[[#This Row],[Name]],TblData[Name],0)),"-")</f>
        <v>42217</v>
      </c>
      <c r="G194" s="84">
        <f t="array" ref="G1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95" spans="1:7" x14ac:dyDescent="0.25">
      <c r="A195">
        <v>14013</v>
      </c>
      <c r="B195" t="s">
        <v>307</v>
      </c>
      <c r="C195" t="s">
        <v>1162</v>
      </c>
      <c r="D195" t="s">
        <v>1211</v>
      </c>
      <c r="E195" t="s">
        <v>1291</v>
      </c>
      <c r="F195" s="84" t="str">
        <f>IFERROR(INDEX(TblData[Month-year],MATCH(TblTrainee[[#This Row],[Name]],TblData[Name],0)),"-")</f>
        <v>-</v>
      </c>
      <c r="G195" s="84" t="str">
        <f t="array" ref="G1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6" spans="1:7" x14ac:dyDescent="0.25">
      <c r="A196">
        <v>14365</v>
      </c>
      <c r="B196" t="s">
        <v>308</v>
      </c>
      <c r="C196" t="s">
        <v>1160</v>
      </c>
      <c r="D196" t="s">
        <v>11</v>
      </c>
      <c r="E196" t="s">
        <v>1276</v>
      </c>
      <c r="F196" s="84" t="str">
        <f>IFERROR(INDEX(TblData[Month-year],MATCH(TblTrainee[[#This Row],[Name]],TblData[Name],0)),"-")</f>
        <v>-</v>
      </c>
      <c r="G196" s="84" t="str">
        <f t="array" ref="G1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7" spans="1:7" x14ac:dyDescent="0.25">
      <c r="A197">
        <v>80850</v>
      </c>
      <c r="B197" t="s">
        <v>309</v>
      </c>
      <c r="C197" t="s">
        <v>1143</v>
      </c>
      <c r="D197" t="s">
        <v>1192</v>
      </c>
      <c r="E197" t="s">
        <v>1303</v>
      </c>
      <c r="F197" s="84" t="str">
        <f>IFERROR(INDEX(TblData[Month-year],MATCH(TblTrainee[[#This Row],[Name]],TblData[Name],0)),"-")</f>
        <v>-</v>
      </c>
      <c r="G197" s="84" t="str">
        <f t="array" ref="G1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8" spans="1:7" x14ac:dyDescent="0.25">
      <c r="A198">
        <v>11479</v>
      </c>
      <c r="B198" t="s">
        <v>310</v>
      </c>
      <c r="C198" t="s">
        <v>1150</v>
      </c>
      <c r="D198" t="s">
        <v>1217</v>
      </c>
      <c r="E198" t="s">
        <v>1300</v>
      </c>
      <c r="F198" s="84" t="str">
        <f>IFERROR(INDEX(TblData[Month-year],MATCH(TblTrainee[[#This Row],[Name]],TblData[Name],0)),"-")</f>
        <v>-</v>
      </c>
      <c r="G198" s="84" t="str">
        <f t="array" ref="G1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99" spans="1:7" x14ac:dyDescent="0.25">
      <c r="A199">
        <v>80873</v>
      </c>
      <c r="B199" t="s">
        <v>311</v>
      </c>
      <c r="C199" t="s">
        <v>1143</v>
      </c>
      <c r="D199" t="s">
        <v>1229</v>
      </c>
      <c r="E199" t="s">
        <v>1278</v>
      </c>
      <c r="F199" s="84" t="str">
        <f>IFERROR(INDEX(TblData[Month-year],MATCH(TblTrainee[[#This Row],[Name]],TblData[Name],0)),"-")</f>
        <v>-</v>
      </c>
      <c r="G199" s="84" t="str">
        <f t="array" ref="G1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0" spans="1:7" x14ac:dyDescent="0.25">
      <c r="A200">
        <v>80983</v>
      </c>
      <c r="B200" t="s">
        <v>312</v>
      </c>
      <c r="C200" t="s">
        <v>1150</v>
      </c>
      <c r="D200" t="s">
        <v>1217</v>
      </c>
      <c r="E200" t="s">
        <v>1278</v>
      </c>
      <c r="F200" s="84" t="str">
        <f>IFERROR(INDEX(TblData[Month-year],MATCH(TblTrainee[[#This Row],[Name]],TblData[Name],0)),"-")</f>
        <v>-</v>
      </c>
      <c r="G200" s="84" t="str">
        <f t="array" ref="G2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1" spans="1:7" x14ac:dyDescent="0.25">
      <c r="A201">
        <v>14641</v>
      </c>
      <c r="B201" t="s">
        <v>313</v>
      </c>
      <c r="C201" t="s">
        <v>1144</v>
      </c>
      <c r="D201" t="s">
        <v>4</v>
      </c>
      <c r="E201" t="s">
        <v>1272</v>
      </c>
      <c r="F201" s="84" t="str">
        <f>IFERROR(INDEX(TblData[Month-year],MATCH(TblTrainee[[#This Row],[Name]],TblData[Name],0)),"-")</f>
        <v>-</v>
      </c>
      <c r="G201" s="84" t="str">
        <f t="array" ref="G2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2" spans="1:7" x14ac:dyDescent="0.25">
      <c r="A202">
        <v>12024</v>
      </c>
      <c r="B202" t="s">
        <v>314</v>
      </c>
      <c r="C202" t="s">
        <v>1152</v>
      </c>
      <c r="D202" t="s">
        <v>7</v>
      </c>
      <c r="E202" t="s">
        <v>1272</v>
      </c>
      <c r="F202" s="84" t="str">
        <f>IFERROR(INDEX(TblData[Month-year],MATCH(TblTrainee[[#This Row],[Name]],TblData[Name],0)),"-")</f>
        <v>-</v>
      </c>
      <c r="G202" s="84" t="str">
        <f t="array" ref="G2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3" spans="1:7" x14ac:dyDescent="0.25">
      <c r="A203">
        <v>14749</v>
      </c>
      <c r="B203" t="s">
        <v>315</v>
      </c>
      <c r="C203" t="s">
        <v>1146</v>
      </c>
      <c r="D203" t="s">
        <v>5</v>
      </c>
      <c r="E203" t="s">
        <v>1274</v>
      </c>
      <c r="F203" s="84" t="str">
        <f>IFERROR(INDEX(TblData[Month-year],MATCH(TblTrainee[[#This Row],[Name]],TblData[Name],0)),"-")</f>
        <v>-</v>
      </c>
      <c r="G203" s="84" t="str">
        <f t="array" ref="G2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4" spans="1:7" x14ac:dyDescent="0.25">
      <c r="A204">
        <v>14198</v>
      </c>
      <c r="B204" t="s">
        <v>316</v>
      </c>
      <c r="C204" t="s">
        <v>1154</v>
      </c>
      <c r="D204" t="s">
        <v>1199</v>
      </c>
      <c r="E204" t="s">
        <v>1274</v>
      </c>
      <c r="F204" s="84" t="str">
        <f>IFERROR(INDEX(TblData[Month-year],MATCH(TblTrainee[[#This Row],[Name]],TblData[Name],0)),"-")</f>
        <v>-</v>
      </c>
      <c r="G204" s="84" t="str">
        <f t="array" ref="G2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5" spans="1:7" x14ac:dyDescent="0.25">
      <c r="A205">
        <v>12259</v>
      </c>
      <c r="B205" t="s">
        <v>317</v>
      </c>
      <c r="C205" t="s">
        <v>1156</v>
      </c>
      <c r="D205" t="s">
        <v>18</v>
      </c>
      <c r="E205" t="s">
        <v>1276</v>
      </c>
      <c r="F205" s="84" t="str">
        <f>IFERROR(INDEX(TblData[Month-year],MATCH(TblTrainee[[#This Row],[Name]],TblData[Name],0)),"-")</f>
        <v>-</v>
      </c>
      <c r="G205" s="84" t="str">
        <f t="array" ref="G2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6" spans="1:7" x14ac:dyDescent="0.25">
      <c r="A206">
        <v>14175</v>
      </c>
      <c r="B206" t="s">
        <v>318</v>
      </c>
      <c r="C206" t="s">
        <v>1152</v>
      </c>
      <c r="D206" t="s">
        <v>8</v>
      </c>
      <c r="E206" t="s">
        <v>1276</v>
      </c>
      <c r="F206" s="84" t="str">
        <f>IFERROR(INDEX(TblData[Month-year],MATCH(TblTrainee[[#This Row],[Name]],TblData[Name],0)),"-")</f>
        <v>-</v>
      </c>
      <c r="G206" s="84" t="str">
        <f t="array" ref="G2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7" spans="1:7" x14ac:dyDescent="0.25">
      <c r="A207">
        <v>10070</v>
      </c>
      <c r="B207" t="s">
        <v>319</v>
      </c>
      <c r="C207" t="s">
        <v>1157</v>
      </c>
      <c r="D207" t="s">
        <v>1204</v>
      </c>
      <c r="E207" t="s">
        <v>1286</v>
      </c>
      <c r="F207" s="84">
        <f>IFERROR(INDEX(TblData[Month-year],MATCH(TblTrainee[[#This Row],[Name]],TblData[Name],0)),"-")</f>
        <v>42217</v>
      </c>
      <c r="G207" s="84">
        <f t="array" ref="G2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08" spans="1:7" x14ac:dyDescent="0.25">
      <c r="A208">
        <v>10404</v>
      </c>
      <c r="B208" t="s">
        <v>320</v>
      </c>
      <c r="C208" t="s">
        <v>1143</v>
      </c>
      <c r="D208" t="s">
        <v>1187</v>
      </c>
      <c r="E208" t="s">
        <v>1302</v>
      </c>
      <c r="F208" s="84" t="str">
        <f>IFERROR(INDEX(TblData[Month-year],MATCH(TblTrainee[[#This Row],[Name]],TblData[Name],0)),"-")</f>
        <v>-</v>
      </c>
      <c r="G208" s="84" t="str">
        <f t="array" ref="G2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09" spans="1:7" x14ac:dyDescent="0.25">
      <c r="A209">
        <v>14560</v>
      </c>
      <c r="B209" t="s">
        <v>321</v>
      </c>
      <c r="C209" t="s">
        <v>1168</v>
      </c>
      <c r="D209" t="s">
        <v>1207</v>
      </c>
      <c r="E209" t="s">
        <v>1289</v>
      </c>
      <c r="F209" s="84" t="str">
        <f>IFERROR(INDEX(TblData[Month-year],MATCH(TblTrainee[[#This Row],[Name]],TblData[Name],0)),"-")</f>
        <v>-</v>
      </c>
      <c r="G209" s="84" t="str">
        <f t="array" ref="G2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0" spans="1:7" x14ac:dyDescent="0.25">
      <c r="A210">
        <v>12469</v>
      </c>
      <c r="B210" t="s">
        <v>322</v>
      </c>
      <c r="C210" t="s">
        <v>1155</v>
      </c>
      <c r="D210" t="s">
        <v>1200</v>
      </c>
      <c r="E210" t="s">
        <v>1297</v>
      </c>
      <c r="F210" s="84" t="str">
        <f>IFERROR(INDEX(TblData[Month-year],MATCH(TblTrainee[[#This Row],[Name]],TblData[Name],0)),"-")</f>
        <v>-</v>
      </c>
      <c r="G210" s="84" t="str">
        <f t="array" ref="G2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1" spans="1:7" x14ac:dyDescent="0.25">
      <c r="A211">
        <v>14193</v>
      </c>
      <c r="B211" t="s">
        <v>323</v>
      </c>
      <c r="C211" t="s">
        <v>1154</v>
      </c>
      <c r="D211" t="s">
        <v>1199</v>
      </c>
      <c r="E211" t="s">
        <v>1280</v>
      </c>
      <c r="F211" s="84" t="str">
        <f>IFERROR(INDEX(TblData[Month-year],MATCH(TblTrainee[[#This Row],[Name]],TblData[Name],0)),"-")</f>
        <v>-</v>
      </c>
      <c r="G211" s="84" t="str">
        <f t="array" ref="G2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2" spans="1:7" x14ac:dyDescent="0.25">
      <c r="A212">
        <v>13408</v>
      </c>
      <c r="B212" t="s">
        <v>324</v>
      </c>
      <c r="C212" t="s">
        <v>1154</v>
      </c>
      <c r="D212" t="s">
        <v>22</v>
      </c>
      <c r="E212" t="s">
        <v>1271</v>
      </c>
      <c r="F212" s="84" t="str">
        <f>IFERROR(INDEX(TblData[Month-year],MATCH(TblTrainee[[#This Row],[Name]],TblData[Name],0)),"-")</f>
        <v>-</v>
      </c>
      <c r="G212" s="84" t="str">
        <f t="array" ref="G2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3" spans="1:7" x14ac:dyDescent="0.25">
      <c r="A213">
        <v>14292</v>
      </c>
      <c r="B213" t="s">
        <v>325</v>
      </c>
      <c r="C213" t="s">
        <v>1154</v>
      </c>
      <c r="D213" t="s">
        <v>22</v>
      </c>
      <c r="E213" t="s">
        <v>1272</v>
      </c>
      <c r="F213" s="84" t="str">
        <f>IFERROR(INDEX(TblData[Month-year],MATCH(TblTrainee[[#This Row],[Name]],TblData[Name],0)),"-")</f>
        <v>-</v>
      </c>
      <c r="G213" s="84" t="str">
        <f t="array" ref="G2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4" spans="1:7" x14ac:dyDescent="0.25">
      <c r="A214">
        <v>13575</v>
      </c>
      <c r="B214" t="s">
        <v>326</v>
      </c>
      <c r="C214" t="s">
        <v>1154</v>
      </c>
      <c r="D214" t="s">
        <v>22</v>
      </c>
      <c r="E214" t="s">
        <v>1271</v>
      </c>
      <c r="F214" s="84">
        <f>IFERROR(INDEX(TblData[Month-year],MATCH(TblTrainee[[#This Row],[Name]],TblData[Name],0)),"-")</f>
        <v>42217</v>
      </c>
      <c r="G214" s="84">
        <f t="array" ref="G2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15" spans="1:7" x14ac:dyDescent="0.25">
      <c r="A215">
        <v>14356</v>
      </c>
      <c r="B215" t="s">
        <v>326</v>
      </c>
      <c r="C215" t="s">
        <v>1144</v>
      </c>
      <c r="D215" t="s">
        <v>4</v>
      </c>
      <c r="E215" t="s">
        <v>1277</v>
      </c>
      <c r="F215" s="84">
        <f>IFERROR(INDEX(TblData[Month-year],MATCH(TblTrainee[[#This Row],[Name]],TblData[Name],0)),"-")</f>
        <v>42217</v>
      </c>
      <c r="G215" s="84">
        <f t="array" ref="G2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16" spans="1:7" x14ac:dyDescent="0.25">
      <c r="A216">
        <v>14895</v>
      </c>
      <c r="B216" t="s">
        <v>325</v>
      </c>
      <c r="C216" t="s">
        <v>1141</v>
      </c>
      <c r="D216" t="s">
        <v>1185</v>
      </c>
      <c r="E216" t="s">
        <v>1281</v>
      </c>
      <c r="F216" s="84" t="str">
        <f>IFERROR(INDEX(TblData[Month-year],MATCH(TblTrainee[[#This Row],[Name]],TblData[Name],0)),"-")</f>
        <v>-</v>
      </c>
      <c r="G216" s="84" t="str">
        <f t="array" ref="G2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7" spans="1:7" x14ac:dyDescent="0.25">
      <c r="A217">
        <v>14288</v>
      </c>
      <c r="B217" t="s">
        <v>327</v>
      </c>
      <c r="C217" t="s">
        <v>1144</v>
      </c>
      <c r="D217" t="s">
        <v>4</v>
      </c>
      <c r="E217" t="s">
        <v>1277</v>
      </c>
      <c r="F217" s="84" t="str">
        <f>IFERROR(INDEX(TblData[Month-year],MATCH(TblTrainee[[#This Row],[Name]],TblData[Name],0)),"-")</f>
        <v>-</v>
      </c>
      <c r="G217" s="84" t="str">
        <f t="array" ref="G2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8" spans="1:7" x14ac:dyDescent="0.25">
      <c r="A218">
        <v>14478</v>
      </c>
      <c r="B218" t="s">
        <v>328</v>
      </c>
      <c r="C218" t="s">
        <v>1144</v>
      </c>
      <c r="D218" t="s">
        <v>1188</v>
      </c>
      <c r="E218" t="s">
        <v>1274</v>
      </c>
      <c r="F218" s="84" t="str">
        <f>IFERROR(INDEX(TblData[Month-year],MATCH(TblTrainee[[#This Row],[Name]],TblData[Name],0)),"-")</f>
        <v>-</v>
      </c>
      <c r="G218" s="84" t="str">
        <f t="array" ref="G2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19" spans="1:7" x14ac:dyDescent="0.25">
      <c r="A219">
        <v>11453</v>
      </c>
      <c r="B219" t="s">
        <v>329</v>
      </c>
      <c r="C219" t="s">
        <v>1154</v>
      </c>
      <c r="D219" t="s">
        <v>22</v>
      </c>
      <c r="E219" t="s">
        <v>1271</v>
      </c>
      <c r="F219" s="84" t="str">
        <f>IFERROR(INDEX(TblData[Month-year],MATCH(TblTrainee[[#This Row],[Name]],TblData[Name],0)),"-")</f>
        <v>-</v>
      </c>
      <c r="G219" s="84" t="str">
        <f t="array" ref="G2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0" spans="1:7" x14ac:dyDescent="0.25">
      <c r="A220">
        <v>14392</v>
      </c>
      <c r="B220" t="s">
        <v>330</v>
      </c>
      <c r="C220" t="s">
        <v>1144</v>
      </c>
      <c r="D220" t="s">
        <v>1188</v>
      </c>
      <c r="E220" t="s">
        <v>1274</v>
      </c>
      <c r="F220" s="84" t="str">
        <f>IFERROR(INDEX(TblData[Month-year],MATCH(TblTrainee[[#This Row],[Name]],TblData[Name],0)),"-")</f>
        <v>-</v>
      </c>
      <c r="G220" s="84" t="str">
        <f t="array" ref="G2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1" spans="1:7" x14ac:dyDescent="0.25">
      <c r="A221">
        <v>13927</v>
      </c>
      <c r="B221" t="s">
        <v>331</v>
      </c>
      <c r="C221" t="s">
        <v>1144</v>
      </c>
      <c r="D221" t="s">
        <v>4</v>
      </c>
      <c r="E221" t="s">
        <v>1276</v>
      </c>
      <c r="F221" s="84" t="str">
        <f>IFERROR(INDEX(TblData[Month-year],MATCH(TblTrainee[[#This Row],[Name]],TblData[Name],0)),"-")</f>
        <v>-</v>
      </c>
      <c r="G221" s="84" t="str">
        <f t="array" ref="G2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2" spans="1:7" x14ac:dyDescent="0.25">
      <c r="A222">
        <v>14832</v>
      </c>
      <c r="B222" t="s">
        <v>332</v>
      </c>
      <c r="C222" t="s">
        <v>1145</v>
      </c>
      <c r="D222" t="s">
        <v>1189</v>
      </c>
      <c r="E222" t="s">
        <v>1271</v>
      </c>
      <c r="F222" s="84" t="str">
        <f>IFERROR(INDEX(TblData[Month-year],MATCH(TblTrainee[[#This Row],[Name]],TblData[Name],0)),"-")</f>
        <v>-</v>
      </c>
      <c r="G222" s="84" t="str">
        <f t="array" ref="G2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3" spans="1:7" x14ac:dyDescent="0.25">
      <c r="A223">
        <v>13742</v>
      </c>
      <c r="B223" t="s">
        <v>333</v>
      </c>
      <c r="C223" t="s">
        <v>1151</v>
      </c>
      <c r="D223" t="s">
        <v>1230</v>
      </c>
      <c r="E223" t="s">
        <v>1280</v>
      </c>
      <c r="F223" s="84" t="str">
        <f>IFERROR(INDEX(TblData[Month-year],MATCH(TblTrainee[[#This Row],[Name]],TblData[Name],0)),"-")</f>
        <v>-</v>
      </c>
      <c r="G223" s="84" t="str">
        <f t="array" ref="G2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4" spans="1:7" x14ac:dyDescent="0.25">
      <c r="A224">
        <v>14191</v>
      </c>
      <c r="B224" t="s">
        <v>334</v>
      </c>
      <c r="C224" t="s">
        <v>1144</v>
      </c>
      <c r="D224" t="s">
        <v>4</v>
      </c>
      <c r="E224" t="s">
        <v>1274</v>
      </c>
      <c r="F224" s="84">
        <f>IFERROR(INDEX(TblData[Month-year],MATCH(TblTrainee[[#This Row],[Name]],TblData[Name],0)),"-")</f>
        <v>42217</v>
      </c>
      <c r="G224" s="84">
        <f t="array" ref="G2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25" spans="1:7" x14ac:dyDescent="0.25">
      <c r="A225">
        <v>10406</v>
      </c>
      <c r="B225" t="s">
        <v>335</v>
      </c>
      <c r="C225" t="s">
        <v>1164</v>
      </c>
      <c r="D225" t="s">
        <v>1213</v>
      </c>
      <c r="E225" t="s">
        <v>1286</v>
      </c>
      <c r="F225" s="84" t="str">
        <f>IFERROR(INDEX(TblData[Month-year],MATCH(TblTrainee[[#This Row],[Name]],TblData[Name],0)),"-")</f>
        <v>-</v>
      </c>
      <c r="G225" s="84" t="str">
        <f t="array" ref="G2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6" spans="1:7" x14ac:dyDescent="0.25">
      <c r="A226">
        <v>14731</v>
      </c>
      <c r="B226" t="s">
        <v>336</v>
      </c>
      <c r="C226" t="s">
        <v>1144</v>
      </c>
      <c r="D226" t="s">
        <v>1188</v>
      </c>
      <c r="E226" t="s">
        <v>1274</v>
      </c>
      <c r="F226" s="84" t="str">
        <f>IFERROR(INDEX(TblData[Month-year],MATCH(TblTrainee[[#This Row],[Name]],TblData[Name],0)),"-")</f>
        <v>-</v>
      </c>
      <c r="G226" s="84" t="str">
        <f t="array" ref="G2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7" spans="1:7" x14ac:dyDescent="0.25">
      <c r="A227">
        <v>13726</v>
      </c>
      <c r="B227" t="s">
        <v>337</v>
      </c>
      <c r="C227" t="s">
        <v>1144</v>
      </c>
      <c r="D227" t="s">
        <v>1188</v>
      </c>
      <c r="E227" t="s">
        <v>1272</v>
      </c>
      <c r="F227" s="84" t="str">
        <f>IFERROR(INDEX(TblData[Month-year],MATCH(TblTrainee[[#This Row],[Name]],TblData[Name],0)),"-")</f>
        <v>-</v>
      </c>
      <c r="G227" s="84" t="str">
        <f t="array" ref="G2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8" spans="1:7" x14ac:dyDescent="0.25">
      <c r="A228">
        <v>14415</v>
      </c>
      <c r="B228" t="s">
        <v>338</v>
      </c>
      <c r="C228" t="s">
        <v>1141</v>
      </c>
      <c r="D228" t="s">
        <v>1185</v>
      </c>
      <c r="E228" t="s">
        <v>1272</v>
      </c>
      <c r="F228" s="84" t="str">
        <f>IFERROR(INDEX(TblData[Month-year],MATCH(TblTrainee[[#This Row],[Name]],TblData[Name],0)),"-")</f>
        <v>-</v>
      </c>
      <c r="G228" s="84" t="str">
        <f t="array" ref="G2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29" spans="1:7" x14ac:dyDescent="0.25">
      <c r="A229">
        <v>13224</v>
      </c>
      <c r="B229" t="s">
        <v>339</v>
      </c>
      <c r="C229" t="s">
        <v>1161</v>
      </c>
      <c r="D229" t="s">
        <v>25</v>
      </c>
      <c r="E229" t="s">
        <v>1280</v>
      </c>
      <c r="F229" s="84">
        <f>IFERROR(INDEX(TblData[Month-year],MATCH(TblTrainee[[#This Row],[Name]],TblData[Name],0)),"-")</f>
        <v>42005</v>
      </c>
      <c r="G229" s="84">
        <f t="array" ref="G2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230" spans="1:7" x14ac:dyDescent="0.25">
      <c r="A230">
        <v>10890</v>
      </c>
      <c r="B230" t="s">
        <v>340</v>
      </c>
      <c r="C230" t="s">
        <v>1152</v>
      </c>
      <c r="D230" t="s">
        <v>1231</v>
      </c>
      <c r="E230" t="s">
        <v>1287</v>
      </c>
      <c r="F230" s="84">
        <f>IFERROR(INDEX(TblData[Month-year],MATCH(TblTrainee[[#This Row],[Name]],TblData[Name],0)),"-")</f>
        <v>42248</v>
      </c>
      <c r="G230" s="84">
        <f t="array" ref="G2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31" spans="1:7" x14ac:dyDescent="0.25">
      <c r="A231">
        <v>14491</v>
      </c>
      <c r="B231" t="s">
        <v>340</v>
      </c>
      <c r="C231" t="s">
        <v>1145</v>
      </c>
      <c r="D231" t="s">
        <v>1189</v>
      </c>
      <c r="E231" t="s">
        <v>1271</v>
      </c>
      <c r="F231" s="84">
        <f>IFERROR(INDEX(TblData[Month-year],MATCH(TblTrainee[[#This Row],[Name]],TblData[Name],0)),"-")</f>
        <v>42248</v>
      </c>
      <c r="G231" s="84">
        <f t="array" ref="G2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32" spans="1:7" x14ac:dyDescent="0.25">
      <c r="A232">
        <v>14796</v>
      </c>
      <c r="B232" t="s">
        <v>341</v>
      </c>
      <c r="C232" t="s">
        <v>1162</v>
      </c>
      <c r="D232" t="s">
        <v>1232</v>
      </c>
      <c r="E232" t="s">
        <v>1291</v>
      </c>
      <c r="F232" s="84" t="str">
        <f>IFERROR(INDEX(TblData[Month-year],MATCH(TblTrainee[[#This Row],[Name]],TblData[Name],0)),"-")</f>
        <v>-</v>
      </c>
      <c r="G232" s="84" t="str">
        <f t="array" ref="G2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3" spans="1:7" x14ac:dyDescent="0.25">
      <c r="A233">
        <v>12887</v>
      </c>
      <c r="B233" t="s">
        <v>342</v>
      </c>
      <c r="C233" t="s">
        <v>1144</v>
      </c>
      <c r="D233" t="s">
        <v>4</v>
      </c>
      <c r="E233" t="s">
        <v>1277</v>
      </c>
      <c r="F233" s="84" t="str">
        <f>IFERROR(INDEX(TblData[Month-year],MATCH(TblTrainee[[#This Row],[Name]],TblData[Name],0)),"-")</f>
        <v>-</v>
      </c>
      <c r="G233" s="84" t="str">
        <f t="array" ref="G2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4" spans="1:7" x14ac:dyDescent="0.25">
      <c r="A234">
        <v>10056</v>
      </c>
      <c r="B234" t="s">
        <v>340</v>
      </c>
      <c r="C234" t="s">
        <v>1154</v>
      </c>
      <c r="D234" t="s">
        <v>22</v>
      </c>
      <c r="E234" t="s">
        <v>1293</v>
      </c>
      <c r="F234" s="84">
        <f>IFERROR(INDEX(TblData[Month-year],MATCH(TblTrainee[[#This Row],[Name]],TblData[Name],0)),"-")</f>
        <v>42248</v>
      </c>
      <c r="G234" s="84">
        <f t="array" ref="G2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35" spans="1:7" x14ac:dyDescent="0.25">
      <c r="A235">
        <v>80498</v>
      </c>
      <c r="B235" t="s">
        <v>343</v>
      </c>
      <c r="C235" t="s">
        <v>1153</v>
      </c>
      <c r="D235" t="s">
        <v>1197</v>
      </c>
      <c r="E235" t="s">
        <v>1278</v>
      </c>
      <c r="F235" s="84" t="str">
        <f>IFERROR(INDEX(TblData[Month-year],MATCH(TblTrainee[[#This Row],[Name]],TblData[Name],0)),"-")</f>
        <v>-</v>
      </c>
      <c r="G235" s="84" t="str">
        <f t="array" ref="G2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6" spans="1:7" x14ac:dyDescent="0.25">
      <c r="A236">
        <v>13750</v>
      </c>
      <c r="B236" t="s">
        <v>344</v>
      </c>
      <c r="C236" t="s">
        <v>1141</v>
      </c>
      <c r="D236" t="s">
        <v>1185</v>
      </c>
      <c r="E236" t="s">
        <v>1269</v>
      </c>
      <c r="F236" s="84">
        <f>IFERROR(INDEX(TblData[Month-year],MATCH(TblTrainee[[#This Row],[Name]],TblData[Name],0)),"-")</f>
        <v>42005</v>
      </c>
      <c r="G236" s="84">
        <f t="array" ref="G2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237" spans="1:7" x14ac:dyDescent="0.25">
      <c r="A237">
        <v>14800</v>
      </c>
      <c r="B237" t="s">
        <v>345</v>
      </c>
      <c r="C237" t="s">
        <v>1148</v>
      </c>
      <c r="D237" t="s">
        <v>1191</v>
      </c>
      <c r="E237" t="s">
        <v>1267</v>
      </c>
      <c r="F237" s="84" t="str">
        <f>IFERROR(INDEX(TblData[Month-year],MATCH(TblTrainee[[#This Row],[Name]],TblData[Name],0)),"-")</f>
        <v>-</v>
      </c>
      <c r="G237" s="84" t="str">
        <f t="array" ref="G2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8" spans="1:7" x14ac:dyDescent="0.25">
      <c r="A238">
        <v>14517</v>
      </c>
      <c r="B238" t="s">
        <v>346</v>
      </c>
      <c r="C238" t="s">
        <v>1149</v>
      </c>
      <c r="D238" t="s">
        <v>1193</v>
      </c>
      <c r="E238" t="s">
        <v>1277</v>
      </c>
      <c r="F238" s="84" t="str">
        <f>IFERROR(INDEX(TblData[Month-year],MATCH(TblTrainee[[#This Row],[Name]],TblData[Name],0)),"-")</f>
        <v>-</v>
      </c>
      <c r="G238" s="84" t="str">
        <f t="array" ref="G2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39" spans="1:7" x14ac:dyDescent="0.25">
      <c r="A239">
        <v>10687</v>
      </c>
      <c r="B239" t="s">
        <v>347</v>
      </c>
      <c r="C239" t="s">
        <v>1164</v>
      </c>
      <c r="D239" t="s">
        <v>1213</v>
      </c>
      <c r="E239" t="s">
        <v>1268</v>
      </c>
      <c r="F239" s="84" t="str">
        <f>IFERROR(INDEX(TblData[Month-year],MATCH(TblTrainee[[#This Row],[Name]],TblData[Name],0)),"-")</f>
        <v>-</v>
      </c>
      <c r="G239" s="84" t="str">
        <f t="array" ref="G2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0" spans="1:7" x14ac:dyDescent="0.25">
      <c r="A240">
        <v>13845</v>
      </c>
      <c r="B240" t="s">
        <v>348</v>
      </c>
      <c r="C240" t="s">
        <v>1154</v>
      </c>
      <c r="D240" t="s">
        <v>22</v>
      </c>
      <c r="E240" t="s">
        <v>1271</v>
      </c>
      <c r="F240" s="84" t="str">
        <f>IFERROR(INDEX(TblData[Month-year],MATCH(TblTrainee[[#This Row],[Name]],TblData[Name],0)),"-")</f>
        <v>-</v>
      </c>
      <c r="G240" s="84" t="str">
        <f t="array" ref="G2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1" spans="1:7" x14ac:dyDescent="0.25">
      <c r="A241">
        <v>14390</v>
      </c>
      <c r="B241" t="s">
        <v>349</v>
      </c>
      <c r="C241" t="s">
        <v>1144</v>
      </c>
      <c r="D241" t="s">
        <v>1188</v>
      </c>
      <c r="E241" t="s">
        <v>1288</v>
      </c>
      <c r="F241" s="84" t="str">
        <f>IFERROR(INDEX(TblData[Month-year],MATCH(TblTrainee[[#This Row],[Name]],TblData[Name],0)),"-")</f>
        <v>-</v>
      </c>
      <c r="G241" s="84" t="str">
        <f t="array" ref="G2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2" spans="1:7" x14ac:dyDescent="0.25">
      <c r="A242">
        <v>12176</v>
      </c>
      <c r="B242" t="s">
        <v>350</v>
      </c>
      <c r="C242" t="s">
        <v>1143</v>
      </c>
      <c r="D242" t="s">
        <v>1192</v>
      </c>
      <c r="E242" t="s">
        <v>1303</v>
      </c>
      <c r="F242" s="84" t="str">
        <f>IFERROR(INDEX(TblData[Month-year],MATCH(TblTrainee[[#This Row],[Name]],TblData[Name],0)),"-")</f>
        <v>-</v>
      </c>
      <c r="G242" s="84" t="str">
        <f t="array" ref="G2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3" spans="1:7" x14ac:dyDescent="0.25">
      <c r="A243">
        <v>10229</v>
      </c>
      <c r="B243" t="s">
        <v>351</v>
      </c>
      <c r="C243" t="s">
        <v>1169</v>
      </c>
      <c r="D243" t="s">
        <v>1233</v>
      </c>
      <c r="E243" t="s">
        <v>1300</v>
      </c>
      <c r="F243" s="84" t="str">
        <f>IFERROR(INDEX(TblData[Month-year],MATCH(TblTrainee[[#This Row],[Name]],TblData[Name],0)),"-")</f>
        <v>-</v>
      </c>
      <c r="G243" s="84" t="str">
        <f t="array" ref="G2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4" spans="1:7" x14ac:dyDescent="0.25">
      <c r="A244">
        <v>11627</v>
      </c>
      <c r="B244" t="s">
        <v>352</v>
      </c>
      <c r="C244" t="s">
        <v>1169</v>
      </c>
      <c r="D244" t="s">
        <v>1233</v>
      </c>
      <c r="E244" t="s">
        <v>1269</v>
      </c>
      <c r="F244" s="84" t="str">
        <f>IFERROR(INDEX(TblData[Month-year],MATCH(TblTrainee[[#This Row],[Name]],TblData[Name],0)),"-")</f>
        <v>-</v>
      </c>
      <c r="G244" s="84" t="str">
        <f t="array" ref="G2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5" spans="1:7" x14ac:dyDescent="0.25">
      <c r="A245">
        <v>14194</v>
      </c>
      <c r="B245" t="s">
        <v>353</v>
      </c>
      <c r="C245" t="s">
        <v>1152</v>
      </c>
      <c r="D245" t="s">
        <v>7</v>
      </c>
      <c r="E245" t="s">
        <v>1284</v>
      </c>
      <c r="F245" s="84" t="str">
        <f>IFERROR(INDEX(TblData[Month-year],MATCH(TblTrainee[[#This Row],[Name]],TblData[Name],0)),"-")</f>
        <v>-</v>
      </c>
      <c r="G245" s="84" t="str">
        <f t="array" ref="G2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6" spans="1:7" x14ac:dyDescent="0.25">
      <c r="A246">
        <v>11647</v>
      </c>
      <c r="B246" t="s">
        <v>354</v>
      </c>
      <c r="C246" t="s">
        <v>1157</v>
      </c>
      <c r="D246" t="s">
        <v>1204</v>
      </c>
      <c r="E246" t="s">
        <v>1272</v>
      </c>
      <c r="F246" s="84" t="str">
        <f>IFERROR(INDEX(TblData[Month-year],MATCH(TblTrainee[[#This Row],[Name]],TblData[Name],0)),"-")</f>
        <v>-</v>
      </c>
      <c r="G246" s="84" t="str">
        <f t="array" ref="G2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7" spans="1:7" x14ac:dyDescent="0.25">
      <c r="A247">
        <v>80179</v>
      </c>
      <c r="B247" t="s">
        <v>355</v>
      </c>
      <c r="C247" t="s">
        <v>1164</v>
      </c>
      <c r="D247" t="s">
        <v>1213</v>
      </c>
      <c r="E247" t="s">
        <v>1276</v>
      </c>
      <c r="F247" s="84" t="str">
        <f>IFERROR(INDEX(TblData[Month-year],MATCH(TblTrainee[[#This Row],[Name]],TblData[Name],0)),"-")</f>
        <v>-</v>
      </c>
      <c r="G247" s="84" t="str">
        <f t="array" ref="G2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8" spans="1:7" x14ac:dyDescent="0.25">
      <c r="A248">
        <v>14648</v>
      </c>
      <c r="B248" t="s">
        <v>356</v>
      </c>
      <c r="C248" t="s">
        <v>1151</v>
      </c>
      <c r="D248" t="s">
        <v>13</v>
      </c>
      <c r="E248" t="s">
        <v>1272</v>
      </c>
      <c r="F248" s="84" t="str">
        <f>IFERROR(INDEX(TblData[Month-year],MATCH(TblTrainee[[#This Row],[Name]],TblData[Name],0)),"-")</f>
        <v>-</v>
      </c>
      <c r="G248" s="84" t="str">
        <f t="array" ref="G2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49" spans="1:7" x14ac:dyDescent="0.25">
      <c r="A249">
        <v>10138</v>
      </c>
      <c r="B249" t="s">
        <v>357</v>
      </c>
      <c r="C249" t="s">
        <v>1150</v>
      </c>
      <c r="D249" t="s">
        <v>1194</v>
      </c>
      <c r="E249" t="s">
        <v>1300</v>
      </c>
      <c r="F249" s="84" t="str">
        <f>IFERROR(INDEX(TblData[Month-year],MATCH(TblTrainee[[#This Row],[Name]],TblData[Name],0)),"-")</f>
        <v>-</v>
      </c>
      <c r="G249" s="84" t="str">
        <f t="array" ref="G2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0" spans="1:7" x14ac:dyDescent="0.25">
      <c r="A250">
        <v>14482</v>
      </c>
      <c r="B250" t="s">
        <v>358</v>
      </c>
      <c r="C250" t="s">
        <v>1154</v>
      </c>
      <c r="D250" t="s">
        <v>22</v>
      </c>
      <c r="E250" t="s">
        <v>1271</v>
      </c>
      <c r="F250" s="84" t="str">
        <f>IFERROR(INDEX(TblData[Month-year],MATCH(TblTrainee[[#This Row],[Name]],TblData[Name],0)),"-")</f>
        <v>-</v>
      </c>
      <c r="G250" s="84" t="str">
        <f t="array" ref="G2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1" spans="1:7" x14ac:dyDescent="0.25">
      <c r="A251">
        <v>14752</v>
      </c>
      <c r="B251" t="s">
        <v>359</v>
      </c>
      <c r="C251" t="s">
        <v>1153</v>
      </c>
      <c r="D251" t="s">
        <v>1220</v>
      </c>
      <c r="E251" t="s">
        <v>1308</v>
      </c>
      <c r="F251" s="84" t="str">
        <f>IFERROR(INDEX(TblData[Month-year],MATCH(TblTrainee[[#This Row],[Name]],TblData[Name],0)),"-")</f>
        <v>-</v>
      </c>
      <c r="G251" s="84" t="str">
        <f t="array" ref="G2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2" spans="1:7" x14ac:dyDescent="0.25">
      <c r="A252">
        <v>14303</v>
      </c>
      <c r="B252" t="s">
        <v>360</v>
      </c>
      <c r="C252" t="s">
        <v>1152</v>
      </c>
      <c r="D252" t="s">
        <v>8</v>
      </c>
      <c r="E252" t="s">
        <v>1276</v>
      </c>
      <c r="F252" s="84" t="str">
        <f>IFERROR(INDEX(TblData[Month-year],MATCH(TblTrainee[[#This Row],[Name]],TblData[Name],0)),"-")</f>
        <v>-</v>
      </c>
      <c r="G252" s="84" t="str">
        <f t="array" ref="G2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3" spans="1:7" x14ac:dyDescent="0.25">
      <c r="A253">
        <v>14642</v>
      </c>
      <c r="B253" t="s">
        <v>361</v>
      </c>
      <c r="C253" t="s">
        <v>1144</v>
      </c>
      <c r="D253" t="s">
        <v>4</v>
      </c>
      <c r="E253" t="s">
        <v>1272</v>
      </c>
      <c r="F253" s="84" t="str">
        <f>IFERROR(INDEX(TblData[Month-year],MATCH(TblTrainee[[#This Row],[Name]],TblData[Name],0)),"-")</f>
        <v>-</v>
      </c>
      <c r="G253" s="84" t="str">
        <f t="array" ref="G2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4" spans="1:7" x14ac:dyDescent="0.25">
      <c r="A254">
        <v>13778</v>
      </c>
      <c r="B254" t="s">
        <v>362</v>
      </c>
      <c r="C254" t="s">
        <v>1144</v>
      </c>
      <c r="D254" t="s">
        <v>4</v>
      </c>
      <c r="E254" t="s">
        <v>1271</v>
      </c>
      <c r="F254" s="84" t="str">
        <f>IFERROR(INDEX(TblData[Month-year],MATCH(TblTrainee[[#This Row],[Name]],TblData[Name],0)),"-")</f>
        <v>-</v>
      </c>
      <c r="G254" s="84" t="str">
        <f t="array" ref="G2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5" spans="1:7" x14ac:dyDescent="0.25">
      <c r="A255">
        <v>13982</v>
      </c>
      <c r="B255" t="s">
        <v>363</v>
      </c>
      <c r="C255" t="s">
        <v>1146</v>
      </c>
      <c r="D255" t="s">
        <v>5</v>
      </c>
      <c r="E255" t="s">
        <v>1274</v>
      </c>
      <c r="F255" s="84" t="str">
        <f>IFERROR(INDEX(TblData[Month-year],MATCH(TblTrainee[[#This Row],[Name]],TblData[Name],0)),"-")</f>
        <v>-</v>
      </c>
      <c r="G255" s="84" t="str">
        <f t="array" ref="G2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6" spans="1:7" x14ac:dyDescent="0.25">
      <c r="A256">
        <v>80033</v>
      </c>
      <c r="B256" t="s">
        <v>364</v>
      </c>
      <c r="C256" t="s">
        <v>1153</v>
      </c>
      <c r="D256" t="s">
        <v>1197</v>
      </c>
      <c r="E256" t="s">
        <v>1308</v>
      </c>
      <c r="F256" s="84">
        <f>IFERROR(INDEX(TblData[Month-year],MATCH(TblTrainee[[#This Row],[Name]],TblData[Name],0)),"-")</f>
        <v>42248</v>
      </c>
      <c r="G256" s="84">
        <f t="array" ref="G2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57" spans="1:7" x14ac:dyDescent="0.25">
      <c r="A257">
        <v>13780</v>
      </c>
      <c r="B257" t="s">
        <v>365</v>
      </c>
      <c r="C257" t="s">
        <v>1146</v>
      </c>
      <c r="D257" t="s">
        <v>5</v>
      </c>
      <c r="E257" t="s">
        <v>1271</v>
      </c>
      <c r="F257" s="84" t="str">
        <f>IFERROR(INDEX(TblData[Month-year],MATCH(TblTrainee[[#This Row],[Name]],TblData[Name],0)),"-")</f>
        <v>-</v>
      </c>
      <c r="G257" s="84" t="str">
        <f t="array" ref="G2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8" spans="1:7" x14ac:dyDescent="0.25">
      <c r="A258">
        <v>12309</v>
      </c>
      <c r="B258" t="s">
        <v>365</v>
      </c>
      <c r="C258" t="s">
        <v>1153</v>
      </c>
      <c r="D258" t="s">
        <v>1218</v>
      </c>
      <c r="E258" t="s">
        <v>1276</v>
      </c>
      <c r="F258" s="84" t="str">
        <f>IFERROR(INDEX(TblData[Month-year],MATCH(TblTrainee[[#This Row],[Name]],TblData[Name],0)),"-")</f>
        <v>-</v>
      </c>
      <c r="G258" s="84" t="str">
        <f t="array" ref="G2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59" spans="1:7" x14ac:dyDescent="0.25">
      <c r="A259">
        <v>14689</v>
      </c>
      <c r="B259" t="s">
        <v>366</v>
      </c>
      <c r="C259" t="s">
        <v>1144</v>
      </c>
      <c r="D259" t="s">
        <v>1188</v>
      </c>
      <c r="E259" t="s">
        <v>1274</v>
      </c>
      <c r="F259" s="84" t="str">
        <f>IFERROR(INDEX(TblData[Month-year],MATCH(TblTrainee[[#This Row],[Name]],TblData[Name],0)),"-")</f>
        <v>-</v>
      </c>
      <c r="G259" s="84" t="str">
        <f t="array" ref="G2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0" spans="1:7" x14ac:dyDescent="0.25">
      <c r="A260">
        <v>80495</v>
      </c>
      <c r="B260" t="s">
        <v>367</v>
      </c>
      <c r="C260" t="s">
        <v>1152</v>
      </c>
      <c r="D260" t="s">
        <v>8</v>
      </c>
      <c r="E260" t="s">
        <v>1271</v>
      </c>
      <c r="F260" s="84" t="str">
        <f>IFERROR(INDEX(TblData[Month-year],MATCH(TblTrainee[[#This Row],[Name]],TblData[Name],0)),"-")</f>
        <v>-</v>
      </c>
      <c r="G260" s="84" t="str">
        <f t="array" ref="G2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1" spans="1:7" x14ac:dyDescent="0.25">
      <c r="A261">
        <v>14097</v>
      </c>
      <c r="B261" t="s">
        <v>368</v>
      </c>
      <c r="C261" t="s">
        <v>1154</v>
      </c>
      <c r="D261" t="s">
        <v>1234</v>
      </c>
      <c r="E261" t="s">
        <v>1280</v>
      </c>
      <c r="F261" s="84" t="str">
        <f>IFERROR(INDEX(TblData[Month-year],MATCH(TblTrainee[[#This Row],[Name]],TblData[Name],0)),"-")</f>
        <v>-</v>
      </c>
      <c r="G261" s="84" t="str">
        <f t="array" ref="G2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2" spans="1:7" x14ac:dyDescent="0.25">
      <c r="A262">
        <v>11429</v>
      </c>
      <c r="B262" t="s">
        <v>369</v>
      </c>
      <c r="C262" t="s">
        <v>1150</v>
      </c>
      <c r="D262" t="s">
        <v>1222</v>
      </c>
      <c r="E262" t="s">
        <v>1278</v>
      </c>
      <c r="F262" s="84" t="str">
        <f>IFERROR(INDEX(TblData[Month-year],MATCH(TblTrainee[[#This Row],[Name]],TblData[Name],0)),"-")</f>
        <v>-</v>
      </c>
      <c r="G262" s="84" t="str">
        <f t="array" ref="G2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3" spans="1:7" x14ac:dyDescent="0.25">
      <c r="A263">
        <v>80341</v>
      </c>
      <c r="B263" t="s">
        <v>370</v>
      </c>
      <c r="C263" t="s">
        <v>1153</v>
      </c>
      <c r="D263" t="s">
        <v>1197</v>
      </c>
      <c r="E263" t="s">
        <v>1278</v>
      </c>
      <c r="F263" s="84">
        <f>IFERROR(INDEX(TblData[Month-year],MATCH(TblTrainee[[#This Row],[Name]],TblData[Name],0)),"-")</f>
        <v>42248</v>
      </c>
      <c r="G263" s="84">
        <f t="array" ref="G2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64" spans="1:7" x14ac:dyDescent="0.25">
      <c r="A264">
        <v>14888</v>
      </c>
      <c r="B264" t="s">
        <v>371</v>
      </c>
      <c r="C264" t="s">
        <v>1154</v>
      </c>
      <c r="D264" t="s">
        <v>1206</v>
      </c>
      <c r="E264" t="s">
        <v>1272</v>
      </c>
      <c r="F264" s="84" t="str">
        <f>IFERROR(INDEX(TblData[Month-year],MATCH(TblTrainee[[#This Row],[Name]],TblData[Name],0)),"-")</f>
        <v>-</v>
      </c>
      <c r="G264" s="84" t="str">
        <f t="array" ref="G2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5" spans="1:7" x14ac:dyDescent="0.25">
      <c r="A265">
        <v>12195</v>
      </c>
      <c r="B265" t="s">
        <v>372</v>
      </c>
      <c r="C265" t="s">
        <v>1157</v>
      </c>
      <c r="D265" t="s">
        <v>1204</v>
      </c>
      <c r="E265" t="s">
        <v>1284</v>
      </c>
      <c r="F265" s="84" t="str">
        <f>IFERROR(INDEX(TblData[Month-year],MATCH(TblTrainee[[#This Row],[Name]],TblData[Name],0)),"-")</f>
        <v>-</v>
      </c>
      <c r="G265" s="84" t="str">
        <f t="array" ref="G2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6" spans="1:7" x14ac:dyDescent="0.25">
      <c r="A266">
        <v>12964</v>
      </c>
      <c r="B266" t="s">
        <v>373</v>
      </c>
      <c r="C266" t="s">
        <v>1161</v>
      </c>
      <c r="D266" t="s">
        <v>25</v>
      </c>
      <c r="E266" t="s">
        <v>1280</v>
      </c>
      <c r="F266" s="84">
        <f>IFERROR(INDEX(TblData[Month-year],MATCH(TblTrainee[[#This Row],[Name]],TblData[Name],0)),"-")</f>
        <v>42005</v>
      </c>
      <c r="G266" s="84">
        <f t="array" ref="G2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267" spans="1:7" x14ac:dyDescent="0.25">
      <c r="A267">
        <v>13337</v>
      </c>
      <c r="B267" t="s">
        <v>374</v>
      </c>
      <c r="C267" t="s">
        <v>1146</v>
      </c>
      <c r="D267" t="s">
        <v>5</v>
      </c>
      <c r="E267" t="s">
        <v>1272</v>
      </c>
      <c r="F267" s="84" t="str">
        <f>IFERROR(INDEX(TblData[Month-year],MATCH(TblTrainee[[#This Row],[Name]],TblData[Name],0)),"-")</f>
        <v>-</v>
      </c>
      <c r="G267" s="84" t="str">
        <f t="array" ref="G2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8" spans="1:7" x14ac:dyDescent="0.25">
      <c r="A268">
        <v>13389</v>
      </c>
      <c r="B268" t="s">
        <v>375</v>
      </c>
      <c r="C268" t="s">
        <v>1146</v>
      </c>
      <c r="D268" t="s">
        <v>5</v>
      </c>
      <c r="E268" t="s">
        <v>1271</v>
      </c>
      <c r="F268" s="84" t="str">
        <f>IFERROR(INDEX(TblData[Month-year],MATCH(TblTrainee[[#This Row],[Name]],TblData[Name],0)),"-")</f>
        <v>-</v>
      </c>
      <c r="G268" s="84" t="str">
        <f t="array" ref="G2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69" spans="1:7" x14ac:dyDescent="0.25">
      <c r="A269">
        <v>10907</v>
      </c>
      <c r="B269" t="s">
        <v>376</v>
      </c>
      <c r="C269" t="s">
        <v>1170</v>
      </c>
      <c r="D269" t="s">
        <v>1235</v>
      </c>
      <c r="E269" t="s">
        <v>1292</v>
      </c>
      <c r="F269" s="84" t="str">
        <f>IFERROR(INDEX(TblData[Month-year],MATCH(TblTrainee[[#This Row],[Name]],TblData[Name],0)),"-")</f>
        <v>-</v>
      </c>
      <c r="G269" s="84" t="str">
        <f t="array" ref="G2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0" spans="1:7" x14ac:dyDescent="0.25">
      <c r="A270">
        <v>14625</v>
      </c>
      <c r="B270" t="s">
        <v>377</v>
      </c>
      <c r="C270" t="s">
        <v>1144</v>
      </c>
      <c r="D270" t="s">
        <v>1236</v>
      </c>
      <c r="E270" t="s">
        <v>1297</v>
      </c>
      <c r="F270" s="84" t="str">
        <f>IFERROR(INDEX(TblData[Month-year],MATCH(TblTrainee[[#This Row],[Name]],TblData[Name],0)),"-")</f>
        <v>-</v>
      </c>
      <c r="G270" s="84" t="str">
        <f t="array" ref="G2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1" spans="1:7" x14ac:dyDescent="0.25">
      <c r="A271">
        <v>10248</v>
      </c>
      <c r="B271" t="s">
        <v>378</v>
      </c>
      <c r="C271" t="s">
        <v>1153</v>
      </c>
      <c r="D271" t="s">
        <v>1218</v>
      </c>
      <c r="E271" t="s">
        <v>1278</v>
      </c>
      <c r="F271" s="84" t="str">
        <f>IFERROR(INDEX(TblData[Month-year],MATCH(TblTrainee[[#This Row],[Name]],TblData[Name],0)),"-")</f>
        <v>-</v>
      </c>
      <c r="G271" s="84" t="str">
        <f t="array" ref="G2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2" spans="1:7" x14ac:dyDescent="0.25">
      <c r="A272">
        <v>80999</v>
      </c>
      <c r="B272" t="s">
        <v>379</v>
      </c>
      <c r="C272" t="s">
        <v>1153</v>
      </c>
      <c r="D272" t="s">
        <v>1220</v>
      </c>
      <c r="E272" t="s">
        <v>1300</v>
      </c>
      <c r="F272" s="84" t="str">
        <f>IFERROR(INDEX(TblData[Month-year],MATCH(TblTrainee[[#This Row],[Name]],TblData[Name],0)),"-")</f>
        <v>-</v>
      </c>
      <c r="G272" s="84" t="str">
        <f t="array" ref="G2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3" spans="1:7" x14ac:dyDescent="0.25">
      <c r="A273">
        <v>14704</v>
      </c>
      <c r="B273" t="s">
        <v>380</v>
      </c>
      <c r="C273" t="s">
        <v>1158</v>
      </c>
      <c r="D273" t="s">
        <v>1225</v>
      </c>
      <c r="E273" t="s">
        <v>1281</v>
      </c>
      <c r="F273" s="84" t="str">
        <f>IFERROR(INDEX(TblData[Month-year],MATCH(TblTrainee[[#This Row],[Name]],TblData[Name],0)),"-")</f>
        <v>-</v>
      </c>
      <c r="G273" s="84" t="str">
        <f t="array" ref="G2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4" spans="1:7" x14ac:dyDescent="0.25">
      <c r="A274">
        <v>10434</v>
      </c>
      <c r="B274" t="s">
        <v>381</v>
      </c>
      <c r="C274" t="s">
        <v>1153</v>
      </c>
      <c r="D274" t="s">
        <v>1218</v>
      </c>
      <c r="E274" t="s">
        <v>1278</v>
      </c>
      <c r="F274" s="84" t="str">
        <f>IFERROR(INDEX(TblData[Month-year],MATCH(TblTrainee[[#This Row],[Name]],TblData[Name],0)),"-")</f>
        <v>-</v>
      </c>
      <c r="G274" s="84" t="str">
        <f t="array" ref="G2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5" spans="1:7" x14ac:dyDescent="0.25">
      <c r="A275">
        <v>14681</v>
      </c>
      <c r="B275" t="s">
        <v>382</v>
      </c>
      <c r="C275" t="s">
        <v>1157</v>
      </c>
      <c r="D275" t="s">
        <v>1204</v>
      </c>
      <c r="E275" t="s">
        <v>1272</v>
      </c>
      <c r="F275" s="84" t="str">
        <f>IFERROR(INDEX(TblData[Month-year],MATCH(TblTrainee[[#This Row],[Name]],TblData[Name],0)),"-")</f>
        <v>-</v>
      </c>
      <c r="G275" s="84" t="str">
        <f t="array" ref="G2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6" spans="1:7" x14ac:dyDescent="0.25">
      <c r="A276">
        <v>14615</v>
      </c>
      <c r="B276" t="s">
        <v>383</v>
      </c>
      <c r="C276" t="s">
        <v>1144</v>
      </c>
      <c r="D276" t="s">
        <v>4</v>
      </c>
      <c r="E276" t="s">
        <v>1272</v>
      </c>
      <c r="F276" s="84" t="str">
        <f>IFERROR(INDEX(TblData[Month-year],MATCH(TblTrainee[[#This Row],[Name]],TblData[Name],0)),"-")</f>
        <v>-</v>
      </c>
      <c r="G276" s="84" t="str">
        <f t="array" ref="G2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7" spans="1:7" x14ac:dyDescent="0.25">
      <c r="A277">
        <v>10606</v>
      </c>
      <c r="B277" t="s">
        <v>384</v>
      </c>
      <c r="C277" t="s">
        <v>1153</v>
      </c>
      <c r="D277" t="s">
        <v>1218</v>
      </c>
      <c r="E277" t="s">
        <v>1278</v>
      </c>
      <c r="F277" s="84" t="str">
        <f>IFERROR(INDEX(TblData[Month-year],MATCH(TblTrainee[[#This Row],[Name]],TblData[Name],0)),"-")</f>
        <v>-</v>
      </c>
      <c r="G277" s="84" t="str">
        <f t="array" ref="G2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8" spans="1:7" x14ac:dyDescent="0.25">
      <c r="A278">
        <v>14047</v>
      </c>
      <c r="B278" t="s">
        <v>385</v>
      </c>
      <c r="C278" t="s">
        <v>1144</v>
      </c>
      <c r="D278" t="s">
        <v>4</v>
      </c>
      <c r="E278" t="s">
        <v>1268</v>
      </c>
      <c r="F278" s="84" t="str">
        <f>IFERROR(INDEX(TblData[Month-year],MATCH(TblTrainee[[#This Row],[Name]],TblData[Name],0)),"-")</f>
        <v>-</v>
      </c>
      <c r="G278" s="84" t="str">
        <f t="array" ref="G2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79" spans="1:7" x14ac:dyDescent="0.25">
      <c r="A279">
        <v>14121</v>
      </c>
      <c r="B279" t="s">
        <v>386</v>
      </c>
      <c r="C279" t="s">
        <v>1152</v>
      </c>
      <c r="D279" t="s">
        <v>8</v>
      </c>
      <c r="E279" t="s">
        <v>1271</v>
      </c>
      <c r="F279" s="84" t="str">
        <f>IFERROR(INDEX(TblData[Month-year],MATCH(TblTrainee[[#This Row],[Name]],TblData[Name],0)),"-")</f>
        <v>-</v>
      </c>
      <c r="G279" s="84" t="str">
        <f t="array" ref="G2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0" spans="1:7" x14ac:dyDescent="0.25">
      <c r="A280">
        <v>12462</v>
      </c>
      <c r="B280" t="s">
        <v>14</v>
      </c>
      <c r="C280" t="s">
        <v>1151</v>
      </c>
      <c r="D280" t="s">
        <v>13</v>
      </c>
      <c r="E280" t="s">
        <v>1271</v>
      </c>
      <c r="F280" s="84" t="str">
        <f>IFERROR(INDEX(TblData[Month-year],MATCH(TblTrainee[[#This Row],[Name]],TblData[Name],0)),"-")</f>
        <v>-</v>
      </c>
      <c r="G280" s="84" t="str">
        <f t="array" ref="G2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1" spans="1:7" x14ac:dyDescent="0.25">
      <c r="A281">
        <v>14122</v>
      </c>
      <c r="B281" t="s">
        <v>387</v>
      </c>
      <c r="C281" t="s">
        <v>1152</v>
      </c>
      <c r="D281" t="s">
        <v>8</v>
      </c>
      <c r="E281" t="s">
        <v>1271</v>
      </c>
      <c r="F281" s="84" t="str">
        <f>IFERROR(INDEX(TblData[Month-year],MATCH(TblTrainee[[#This Row],[Name]],TblData[Name],0)),"-")</f>
        <v>-</v>
      </c>
      <c r="G281" s="84" t="str">
        <f t="array" ref="G2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2" spans="1:7" x14ac:dyDescent="0.25">
      <c r="A282">
        <v>12019</v>
      </c>
      <c r="B282" t="s">
        <v>388</v>
      </c>
      <c r="C282" t="s">
        <v>1164</v>
      </c>
      <c r="D282" t="s">
        <v>1232</v>
      </c>
      <c r="E282" t="s">
        <v>1287</v>
      </c>
      <c r="F282" s="84" t="str">
        <f>IFERROR(INDEX(TblData[Month-year],MATCH(TblTrainee[[#This Row],[Name]],TblData[Name],0)),"-")</f>
        <v>-</v>
      </c>
      <c r="G282" s="84" t="str">
        <f t="array" ref="G2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3" spans="1:7" x14ac:dyDescent="0.25">
      <c r="A283">
        <v>14598</v>
      </c>
      <c r="B283" t="s">
        <v>389</v>
      </c>
      <c r="C283" t="s">
        <v>1142</v>
      </c>
      <c r="D283" t="s">
        <v>1237</v>
      </c>
      <c r="E283" t="s">
        <v>1280</v>
      </c>
      <c r="F283" s="84" t="str">
        <f>IFERROR(INDEX(TblData[Month-year],MATCH(TblTrainee[[#This Row],[Name]],TblData[Name],0)),"-")</f>
        <v>-</v>
      </c>
      <c r="G283" s="84" t="str">
        <f t="array" ref="G2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4" spans="1:7" x14ac:dyDescent="0.25">
      <c r="A284">
        <v>14317</v>
      </c>
      <c r="B284" t="s">
        <v>390</v>
      </c>
      <c r="C284" t="s">
        <v>1144</v>
      </c>
      <c r="D284" t="s">
        <v>4</v>
      </c>
      <c r="E284" t="s">
        <v>1275</v>
      </c>
      <c r="F284" s="84" t="str">
        <f>IFERROR(INDEX(TblData[Month-year],MATCH(TblTrainee[[#This Row],[Name]],TblData[Name],0)),"-")</f>
        <v>-</v>
      </c>
      <c r="G284" s="84" t="str">
        <f t="array" ref="G2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5" spans="1:7" x14ac:dyDescent="0.25">
      <c r="A285">
        <v>12503</v>
      </c>
      <c r="B285" t="s">
        <v>391</v>
      </c>
      <c r="C285" t="s">
        <v>1156</v>
      </c>
      <c r="D285" t="s">
        <v>18</v>
      </c>
      <c r="E285" t="s">
        <v>1276</v>
      </c>
      <c r="F285" s="84" t="str">
        <f>IFERROR(INDEX(TblData[Month-year],MATCH(TblTrainee[[#This Row],[Name]],TblData[Name],0)),"-")</f>
        <v>-</v>
      </c>
      <c r="G285" s="84" t="str">
        <f t="array" ref="G2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6" spans="1:7" x14ac:dyDescent="0.25">
      <c r="A286">
        <v>14150</v>
      </c>
      <c r="B286" t="s">
        <v>392</v>
      </c>
      <c r="C286" t="s">
        <v>1144</v>
      </c>
      <c r="D286" t="s">
        <v>4</v>
      </c>
      <c r="E286" t="s">
        <v>1300</v>
      </c>
      <c r="F286" s="84">
        <f>IFERROR(INDEX(TblData[Month-year],MATCH(TblTrainee[[#This Row],[Name]],TblData[Name],0)),"-")</f>
        <v>42217</v>
      </c>
      <c r="G286" s="84">
        <f t="array" ref="G2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287" spans="1:7" x14ac:dyDescent="0.25">
      <c r="A287">
        <v>14881</v>
      </c>
      <c r="B287" t="s">
        <v>393</v>
      </c>
      <c r="C287" t="s">
        <v>1146</v>
      </c>
      <c r="D287" t="s">
        <v>5</v>
      </c>
      <c r="E287" t="s">
        <v>1285</v>
      </c>
      <c r="F287" s="84">
        <f>IFERROR(INDEX(TblData[Month-year],MATCH(TblTrainee[[#This Row],[Name]],TblData[Name],0)),"-")</f>
        <v>42036</v>
      </c>
      <c r="G287" s="84">
        <f t="array" ref="G2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288" spans="1:7" x14ac:dyDescent="0.25">
      <c r="A288">
        <v>14011</v>
      </c>
      <c r="B288" t="s">
        <v>394</v>
      </c>
      <c r="C288" t="s">
        <v>1144</v>
      </c>
      <c r="D288" t="s">
        <v>4</v>
      </c>
      <c r="E288" t="s">
        <v>1272</v>
      </c>
      <c r="F288" s="84" t="str">
        <f>IFERROR(INDEX(TblData[Month-year],MATCH(TblTrainee[[#This Row],[Name]],TblData[Name],0)),"-")</f>
        <v>-</v>
      </c>
      <c r="G288" s="84" t="str">
        <f t="array" ref="G2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89" spans="1:7" x14ac:dyDescent="0.25">
      <c r="A289">
        <v>10032</v>
      </c>
      <c r="B289" t="s">
        <v>395</v>
      </c>
      <c r="C289" t="s">
        <v>1151</v>
      </c>
      <c r="D289" t="s">
        <v>13</v>
      </c>
      <c r="E289" t="s">
        <v>1300</v>
      </c>
      <c r="F289" s="84">
        <f>IFERROR(INDEX(TblData[Month-year],MATCH(TblTrainee[[#This Row],[Name]],TblData[Name],0)),"-")</f>
        <v>42248</v>
      </c>
      <c r="G289" s="84">
        <f t="array" ref="G2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290" spans="1:7" x14ac:dyDescent="0.25">
      <c r="A290">
        <v>10185</v>
      </c>
      <c r="B290" t="s">
        <v>396</v>
      </c>
      <c r="C290" t="s">
        <v>1152</v>
      </c>
      <c r="D290" t="s">
        <v>7</v>
      </c>
      <c r="E290" t="s">
        <v>1273</v>
      </c>
      <c r="F290" s="84" t="str">
        <f>IFERROR(INDEX(TblData[Month-year],MATCH(TblTrainee[[#This Row],[Name]],TblData[Name],0)),"-")</f>
        <v>-</v>
      </c>
      <c r="G290" s="84" t="str">
        <f t="array" ref="G2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1" spans="1:7" x14ac:dyDescent="0.25">
      <c r="A291">
        <v>14512</v>
      </c>
      <c r="B291" t="s">
        <v>397</v>
      </c>
      <c r="C291" t="s">
        <v>1146</v>
      </c>
      <c r="D291" t="s">
        <v>5</v>
      </c>
      <c r="E291" t="s">
        <v>1277</v>
      </c>
      <c r="F291" s="84" t="str">
        <f>IFERROR(INDEX(TblData[Month-year],MATCH(TblTrainee[[#This Row],[Name]],TblData[Name],0)),"-")</f>
        <v>-</v>
      </c>
      <c r="G291" s="84" t="str">
        <f t="array" ref="G2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2" spans="1:7" x14ac:dyDescent="0.25">
      <c r="A292">
        <v>13410</v>
      </c>
      <c r="B292" t="s">
        <v>398</v>
      </c>
      <c r="C292" t="s">
        <v>1159</v>
      </c>
      <c r="D292" t="s">
        <v>1207</v>
      </c>
      <c r="E292" t="s">
        <v>1273</v>
      </c>
      <c r="F292" s="84" t="str">
        <f>IFERROR(INDEX(TblData[Month-year],MATCH(TblTrainee[[#This Row],[Name]],TblData[Name],0)),"-")</f>
        <v>-</v>
      </c>
      <c r="G292" s="84" t="str">
        <f t="array" ref="G2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3" spans="1:7" x14ac:dyDescent="0.25">
      <c r="A293">
        <v>11881</v>
      </c>
      <c r="B293" t="s">
        <v>399</v>
      </c>
      <c r="C293" t="s">
        <v>1153</v>
      </c>
      <c r="D293" t="s">
        <v>1213</v>
      </c>
      <c r="E293" t="s">
        <v>1276</v>
      </c>
      <c r="F293" s="84" t="str">
        <f>IFERROR(INDEX(TblData[Month-year],MATCH(TblTrainee[[#This Row],[Name]],TblData[Name],0)),"-")</f>
        <v>-</v>
      </c>
      <c r="G293" s="84" t="str">
        <f t="array" ref="G2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4" spans="1:7" x14ac:dyDescent="0.25">
      <c r="A294">
        <v>10024</v>
      </c>
      <c r="B294" t="s">
        <v>400</v>
      </c>
      <c r="C294" t="s">
        <v>1151</v>
      </c>
      <c r="D294" t="s">
        <v>13</v>
      </c>
      <c r="E294" t="s">
        <v>1278</v>
      </c>
      <c r="F294" s="84" t="str">
        <f>IFERROR(INDEX(TblData[Month-year],MATCH(TblTrainee[[#This Row],[Name]],TblData[Name],0)),"-")</f>
        <v>-</v>
      </c>
      <c r="G294" s="84" t="str">
        <f t="array" ref="G2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5" spans="1:7" x14ac:dyDescent="0.25">
      <c r="A295">
        <v>80370</v>
      </c>
      <c r="B295" t="s">
        <v>401</v>
      </c>
      <c r="C295" t="s">
        <v>1153</v>
      </c>
      <c r="D295" t="s">
        <v>1220</v>
      </c>
      <c r="E295" t="s">
        <v>1303</v>
      </c>
      <c r="F295" s="84" t="str">
        <f>IFERROR(INDEX(TblData[Month-year],MATCH(TblTrainee[[#This Row],[Name]],TblData[Name],0)),"-")</f>
        <v>-</v>
      </c>
      <c r="G295" s="84" t="str">
        <f t="array" ref="G2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6" spans="1:7" x14ac:dyDescent="0.25">
      <c r="A296">
        <v>10022</v>
      </c>
      <c r="B296" t="s">
        <v>402</v>
      </c>
      <c r="C296" t="s">
        <v>1161</v>
      </c>
      <c r="D296" t="s">
        <v>25</v>
      </c>
      <c r="E296" t="s">
        <v>1280</v>
      </c>
      <c r="F296" s="84" t="str">
        <f>IFERROR(INDEX(TblData[Month-year],MATCH(TblTrainee[[#This Row],[Name]],TblData[Name],0)),"-")</f>
        <v>-</v>
      </c>
      <c r="G296" s="84" t="str">
        <f t="array" ref="G2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7" spans="1:7" x14ac:dyDescent="0.25">
      <c r="A297">
        <v>13584</v>
      </c>
      <c r="B297" t="s">
        <v>403</v>
      </c>
      <c r="C297" t="s">
        <v>1165</v>
      </c>
      <c r="D297" t="s">
        <v>1214</v>
      </c>
      <c r="E297" t="s">
        <v>1266</v>
      </c>
      <c r="F297" s="84" t="str">
        <f>IFERROR(INDEX(TblData[Month-year],MATCH(TblTrainee[[#This Row],[Name]],TblData[Name],0)),"-")</f>
        <v>-</v>
      </c>
      <c r="G297" s="84" t="str">
        <f t="array" ref="G2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8" spans="1:7" x14ac:dyDescent="0.25">
      <c r="A298">
        <v>14400</v>
      </c>
      <c r="B298" t="s">
        <v>404</v>
      </c>
      <c r="C298" t="s">
        <v>1144</v>
      </c>
      <c r="D298" t="s">
        <v>1188</v>
      </c>
      <c r="E298" t="s">
        <v>1274</v>
      </c>
      <c r="F298" s="84" t="str">
        <f>IFERROR(INDEX(TblData[Month-year],MATCH(TblTrainee[[#This Row],[Name]],TblData[Name],0)),"-")</f>
        <v>-</v>
      </c>
      <c r="G298" s="84" t="str">
        <f t="array" ref="G2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299" spans="1:7" x14ac:dyDescent="0.25">
      <c r="A299">
        <v>14819</v>
      </c>
      <c r="B299" t="s">
        <v>405</v>
      </c>
      <c r="C299" t="s">
        <v>1151</v>
      </c>
      <c r="D299" t="s">
        <v>13</v>
      </c>
      <c r="E299" t="s">
        <v>1269</v>
      </c>
      <c r="F299" s="84" t="str">
        <f>IFERROR(INDEX(TblData[Month-year],MATCH(TblTrainee[[#This Row],[Name]],TblData[Name],0)),"-")</f>
        <v>-</v>
      </c>
      <c r="G299" s="84" t="str">
        <f t="array" ref="G2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0" spans="1:7" x14ac:dyDescent="0.25">
      <c r="A300">
        <v>14599</v>
      </c>
      <c r="B300" t="s">
        <v>406</v>
      </c>
      <c r="C300" t="s">
        <v>1162</v>
      </c>
      <c r="D300" t="s">
        <v>1232</v>
      </c>
      <c r="E300" t="s">
        <v>1291</v>
      </c>
      <c r="F300" s="84" t="str">
        <f>IFERROR(INDEX(TblData[Month-year],MATCH(TblTrainee[[#This Row],[Name]],TblData[Name],0)),"-")</f>
        <v>-</v>
      </c>
      <c r="G300" s="84" t="str">
        <f t="array" ref="G3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1" spans="1:7" x14ac:dyDescent="0.25">
      <c r="A301">
        <v>10271</v>
      </c>
      <c r="B301" t="s">
        <v>407</v>
      </c>
      <c r="C301" t="s">
        <v>1153</v>
      </c>
      <c r="D301" t="s">
        <v>1218</v>
      </c>
      <c r="E301" t="s">
        <v>1286</v>
      </c>
      <c r="F301" s="84" t="str">
        <f>IFERROR(INDEX(TblData[Month-year],MATCH(TblTrainee[[#This Row],[Name]],TblData[Name],0)),"-")</f>
        <v>-</v>
      </c>
      <c r="G301" s="84" t="str">
        <f t="array" ref="G3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2" spans="1:7" x14ac:dyDescent="0.25">
      <c r="A302">
        <v>14777</v>
      </c>
      <c r="B302" t="s">
        <v>408</v>
      </c>
      <c r="C302" t="s">
        <v>1151</v>
      </c>
      <c r="D302" t="s">
        <v>13</v>
      </c>
      <c r="E302" t="s">
        <v>1268</v>
      </c>
      <c r="F302" s="84">
        <f>IFERROR(INDEX(TblData[Month-year],MATCH(TblTrainee[[#This Row],[Name]],TblData[Name],0)),"-")</f>
        <v>42248</v>
      </c>
      <c r="G302" s="84">
        <f t="array" ref="G3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303" spans="1:7" x14ac:dyDescent="0.25">
      <c r="A303">
        <v>11091</v>
      </c>
      <c r="B303" t="s">
        <v>409</v>
      </c>
      <c r="C303" t="s">
        <v>1154</v>
      </c>
      <c r="D303" t="s">
        <v>1199</v>
      </c>
      <c r="E303" t="s">
        <v>1287</v>
      </c>
      <c r="F303" s="84" t="str">
        <f>IFERROR(INDEX(TblData[Month-year],MATCH(TblTrainee[[#This Row],[Name]],TblData[Name],0)),"-")</f>
        <v>-</v>
      </c>
      <c r="G303" s="84" t="str">
        <f t="array" ref="G3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4" spans="1:7" x14ac:dyDescent="0.25">
      <c r="A304">
        <v>80151</v>
      </c>
      <c r="B304" t="s">
        <v>410</v>
      </c>
      <c r="C304" t="s">
        <v>1153</v>
      </c>
      <c r="D304" t="s">
        <v>1218</v>
      </c>
      <c r="E304" t="s">
        <v>1300</v>
      </c>
      <c r="F304" s="84" t="str">
        <f>IFERROR(INDEX(TblData[Month-year],MATCH(TblTrainee[[#This Row],[Name]],TblData[Name],0)),"-")</f>
        <v>-</v>
      </c>
      <c r="G304" s="84" t="str">
        <f t="array" ref="G3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5" spans="1:7" x14ac:dyDescent="0.25">
      <c r="A305">
        <v>13493</v>
      </c>
      <c r="B305" t="s">
        <v>411</v>
      </c>
      <c r="C305" t="s">
        <v>1151</v>
      </c>
      <c r="D305" t="s">
        <v>13</v>
      </c>
      <c r="E305" t="s">
        <v>1271</v>
      </c>
      <c r="F305" s="84" t="str">
        <f>IFERROR(INDEX(TblData[Month-year],MATCH(TblTrainee[[#This Row],[Name]],TblData[Name],0)),"-")</f>
        <v>-</v>
      </c>
      <c r="G305" s="84" t="str">
        <f t="array" ref="G3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6" spans="1:7" x14ac:dyDescent="0.25">
      <c r="A306">
        <v>14285</v>
      </c>
      <c r="B306" t="s">
        <v>412</v>
      </c>
      <c r="C306" t="s">
        <v>1154</v>
      </c>
      <c r="D306" t="s">
        <v>1234</v>
      </c>
      <c r="E306" t="s">
        <v>1280</v>
      </c>
      <c r="F306" s="84" t="str">
        <f>IFERROR(INDEX(TblData[Month-year],MATCH(TblTrainee[[#This Row],[Name]],TblData[Name],0)),"-")</f>
        <v>-</v>
      </c>
      <c r="G306" s="84" t="str">
        <f t="array" ref="G3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7" spans="1:7" x14ac:dyDescent="0.25">
      <c r="A307">
        <v>14469</v>
      </c>
      <c r="B307" t="s">
        <v>413</v>
      </c>
      <c r="C307" t="s">
        <v>1154</v>
      </c>
      <c r="D307" t="s">
        <v>22</v>
      </c>
      <c r="E307" t="s">
        <v>1297</v>
      </c>
      <c r="F307" s="84" t="str">
        <f>IFERROR(INDEX(TblData[Month-year],MATCH(TblTrainee[[#This Row],[Name]],TblData[Name],0)),"-")</f>
        <v>-</v>
      </c>
      <c r="G307" s="84" t="str">
        <f t="array" ref="G3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8" spans="1:7" x14ac:dyDescent="0.25">
      <c r="A308">
        <v>80018</v>
      </c>
      <c r="B308" t="s">
        <v>414</v>
      </c>
      <c r="C308" t="s">
        <v>1153</v>
      </c>
      <c r="D308" t="s">
        <v>1218</v>
      </c>
      <c r="E308" t="s">
        <v>1300</v>
      </c>
      <c r="F308" s="84" t="str">
        <f>IFERROR(INDEX(TblData[Month-year],MATCH(TblTrainee[[#This Row],[Name]],TblData[Name],0)),"-")</f>
        <v>-</v>
      </c>
      <c r="G308" s="84" t="str">
        <f t="array" ref="G3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09" spans="1:7" x14ac:dyDescent="0.25">
      <c r="A309">
        <v>80004</v>
      </c>
      <c r="B309" t="s">
        <v>415</v>
      </c>
      <c r="C309" t="s">
        <v>1144</v>
      </c>
      <c r="D309" t="s">
        <v>1223</v>
      </c>
      <c r="E309" t="s">
        <v>1280</v>
      </c>
      <c r="F309" s="84" t="str">
        <f>IFERROR(INDEX(TblData[Month-year],MATCH(TblTrainee[[#This Row],[Name]],TblData[Name],0)),"-")</f>
        <v>-</v>
      </c>
      <c r="G309" s="84" t="str">
        <f t="array" ref="G3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0" spans="1:7" x14ac:dyDescent="0.25">
      <c r="A310">
        <v>80099</v>
      </c>
      <c r="B310" t="s">
        <v>416</v>
      </c>
      <c r="C310" t="s">
        <v>1166</v>
      </c>
      <c r="D310" t="s">
        <v>1219</v>
      </c>
      <c r="E310" t="s">
        <v>1277</v>
      </c>
      <c r="F310" s="84" t="str">
        <f>IFERROR(INDEX(TblData[Month-year],MATCH(TblTrainee[[#This Row],[Name]],TblData[Name],0)),"-")</f>
        <v>-</v>
      </c>
      <c r="G310" s="84" t="str">
        <f t="array" ref="G3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1" spans="1:7" x14ac:dyDescent="0.25">
      <c r="A311">
        <v>80343</v>
      </c>
      <c r="B311" t="s">
        <v>417</v>
      </c>
      <c r="C311" t="s">
        <v>1153</v>
      </c>
      <c r="D311" t="s">
        <v>1220</v>
      </c>
      <c r="E311" t="s">
        <v>1273</v>
      </c>
      <c r="F311" s="84" t="str">
        <f>IFERROR(INDEX(TblData[Month-year],MATCH(TblTrainee[[#This Row],[Name]],TblData[Name],0)),"-")</f>
        <v>-</v>
      </c>
      <c r="G311" s="84" t="str">
        <f t="array" ref="G3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2" spans="1:7" x14ac:dyDescent="0.25">
      <c r="A312">
        <v>14788</v>
      </c>
      <c r="B312" t="s">
        <v>418</v>
      </c>
      <c r="C312" t="s">
        <v>1142</v>
      </c>
      <c r="D312" t="s">
        <v>1186</v>
      </c>
      <c r="E312" t="s">
        <v>1271</v>
      </c>
      <c r="F312" s="84">
        <f>IFERROR(INDEX(TblData[Month-year],MATCH(TblTrainee[[#This Row],[Name]],TblData[Name],0)),"-")</f>
        <v>42036</v>
      </c>
      <c r="G312" s="84">
        <f t="array" ref="G3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313" spans="1:7" x14ac:dyDescent="0.25">
      <c r="A313">
        <v>10148</v>
      </c>
      <c r="B313" t="s">
        <v>419</v>
      </c>
      <c r="C313" t="s">
        <v>1164</v>
      </c>
      <c r="D313" t="s">
        <v>1213</v>
      </c>
      <c r="E313" t="s">
        <v>1300</v>
      </c>
      <c r="F313" s="84" t="str">
        <f>IFERROR(INDEX(TblData[Month-year],MATCH(TblTrainee[[#This Row],[Name]],TblData[Name],0)),"-")</f>
        <v>-</v>
      </c>
      <c r="G313" s="84" t="str">
        <f t="array" ref="G3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4" spans="1:7" x14ac:dyDescent="0.25">
      <c r="A314">
        <v>12490</v>
      </c>
      <c r="B314" t="s">
        <v>420</v>
      </c>
      <c r="C314" t="s">
        <v>1155</v>
      </c>
      <c r="D314" t="s">
        <v>1200</v>
      </c>
      <c r="E314" t="s">
        <v>1303</v>
      </c>
      <c r="F314" s="84" t="str">
        <f>IFERROR(INDEX(TblData[Month-year],MATCH(TblTrainee[[#This Row],[Name]],TblData[Name],0)),"-")</f>
        <v>-</v>
      </c>
      <c r="G314" s="84" t="str">
        <f t="array" ref="G3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5" spans="1:7" x14ac:dyDescent="0.25">
      <c r="A315">
        <v>14103</v>
      </c>
      <c r="B315" t="s">
        <v>421</v>
      </c>
      <c r="C315" t="s">
        <v>1142</v>
      </c>
      <c r="D315" t="s">
        <v>1238</v>
      </c>
      <c r="E315" t="s">
        <v>1272</v>
      </c>
      <c r="F315" s="84" t="str">
        <f>IFERROR(INDEX(TblData[Month-year],MATCH(TblTrainee[[#This Row],[Name]],TblData[Name],0)),"-")</f>
        <v>-</v>
      </c>
      <c r="G315" s="84" t="str">
        <f t="array" ref="G3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6" spans="1:7" x14ac:dyDescent="0.25">
      <c r="A316">
        <v>14686</v>
      </c>
      <c r="B316" t="s">
        <v>422</v>
      </c>
      <c r="C316" t="s">
        <v>1162</v>
      </c>
      <c r="D316" t="s">
        <v>1232</v>
      </c>
      <c r="E316" t="s">
        <v>1291</v>
      </c>
      <c r="F316" s="84" t="str">
        <f>IFERROR(INDEX(TblData[Month-year],MATCH(TblTrainee[[#This Row],[Name]],TblData[Name],0)),"-")</f>
        <v>-</v>
      </c>
      <c r="G316" s="84" t="str">
        <f t="array" ref="G3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7" spans="1:7" x14ac:dyDescent="0.25">
      <c r="A317">
        <v>10086</v>
      </c>
      <c r="B317" t="s">
        <v>423</v>
      </c>
      <c r="C317" t="s">
        <v>1153</v>
      </c>
      <c r="D317" t="s">
        <v>1197</v>
      </c>
      <c r="E317" t="s">
        <v>1286</v>
      </c>
      <c r="F317" s="84" t="str">
        <f>IFERROR(INDEX(TblData[Month-year],MATCH(TblTrainee[[#This Row],[Name]],TblData[Name],0)),"-")</f>
        <v>-</v>
      </c>
      <c r="G317" s="84" t="str">
        <f t="array" ref="G3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8" spans="1:7" x14ac:dyDescent="0.25">
      <c r="A318">
        <v>13793</v>
      </c>
      <c r="B318" t="s">
        <v>424</v>
      </c>
      <c r="C318" t="s">
        <v>1166</v>
      </c>
      <c r="D318" t="s">
        <v>1219</v>
      </c>
      <c r="E318" t="s">
        <v>1277</v>
      </c>
      <c r="F318" s="84" t="str">
        <f>IFERROR(INDEX(TblData[Month-year],MATCH(TblTrainee[[#This Row],[Name]],TblData[Name],0)),"-")</f>
        <v>-</v>
      </c>
      <c r="G318" s="84" t="str">
        <f t="array" ref="G3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19" spans="1:7" x14ac:dyDescent="0.25">
      <c r="A319">
        <v>11532</v>
      </c>
      <c r="B319" t="s">
        <v>16</v>
      </c>
      <c r="C319" t="s">
        <v>1157</v>
      </c>
      <c r="D319" t="s">
        <v>1204</v>
      </c>
      <c r="E319" t="s">
        <v>1271</v>
      </c>
      <c r="F319" s="84" t="str">
        <f>IFERROR(INDEX(TblData[Month-year],MATCH(TblTrainee[[#This Row],[Name]],TblData[Name],0)),"-")</f>
        <v>-</v>
      </c>
      <c r="G319" s="84" t="str">
        <f t="array" ref="G3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0" spans="1:7" x14ac:dyDescent="0.25">
      <c r="A320">
        <v>13534</v>
      </c>
      <c r="B320" t="s">
        <v>425</v>
      </c>
      <c r="C320" t="s">
        <v>1154</v>
      </c>
      <c r="D320" t="s">
        <v>22</v>
      </c>
      <c r="E320" t="s">
        <v>1277</v>
      </c>
      <c r="F320" s="84" t="str">
        <f>IFERROR(INDEX(TblData[Month-year],MATCH(TblTrainee[[#This Row],[Name]],TblData[Name],0)),"-")</f>
        <v>-</v>
      </c>
      <c r="G320" s="84" t="str">
        <f t="array" ref="G3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1" spans="1:7" x14ac:dyDescent="0.25">
      <c r="A321">
        <v>13104</v>
      </c>
      <c r="B321" t="s">
        <v>426</v>
      </c>
      <c r="C321" t="s">
        <v>1154</v>
      </c>
      <c r="D321" t="s">
        <v>22</v>
      </c>
      <c r="E321" t="s">
        <v>1308</v>
      </c>
      <c r="F321" s="84" t="str">
        <f>IFERROR(INDEX(TblData[Month-year],MATCH(TblTrainee[[#This Row],[Name]],TblData[Name],0)),"-")</f>
        <v>-</v>
      </c>
      <c r="G321" s="84" t="str">
        <f t="array" ref="G3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2" spans="1:7" x14ac:dyDescent="0.25">
      <c r="A322">
        <v>14637</v>
      </c>
      <c r="B322" t="s">
        <v>427</v>
      </c>
      <c r="C322" t="s">
        <v>1144</v>
      </c>
      <c r="D322" t="s">
        <v>1236</v>
      </c>
      <c r="E322" t="s">
        <v>1284</v>
      </c>
      <c r="F322" s="84" t="str">
        <f>IFERROR(INDEX(TblData[Month-year],MATCH(TblTrainee[[#This Row],[Name]],TblData[Name],0)),"-")</f>
        <v>-</v>
      </c>
      <c r="G322" s="84" t="str">
        <f t="array" ref="G3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3" spans="1:7" x14ac:dyDescent="0.25">
      <c r="A323">
        <v>14135</v>
      </c>
      <c r="B323" t="s">
        <v>428</v>
      </c>
      <c r="C323" t="s">
        <v>1144</v>
      </c>
      <c r="D323" t="s">
        <v>4</v>
      </c>
      <c r="E323" t="s">
        <v>1286</v>
      </c>
      <c r="F323" s="84">
        <f>IFERROR(INDEX(TblData[Month-year],MATCH(TblTrainee[[#This Row],[Name]],TblData[Name],0)),"-")</f>
        <v>42217</v>
      </c>
      <c r="G323" s="84">
        <f t="array" ref="G3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324" spans="1:7" x14ac:dyDescent="0.25">
      <c r="A324">
        <v>11876</v>
      </c>
      <c r="B324" t="s">
        <v>429</v>
      </c>
      <c r="C324" t="s">
        <v>1153</v>
      </c>
      <c r="D324" t="s">
        <v>1220</v>
      </c>
      <c r="E324" t="s">
        <v>1294</v>
      </c>
      <c r="F324" s="84" t="str">
        <f>IFERROR(INDEX(TblData[Month-year],MATCH(TblTrainee[[#This Row],[Name]],TblData[Name],0)),"-")</f>
        <v>-</v>
      </c>
      <c r="G324" s="84" t="str">
        <f t="array" ref="G3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5" spans="1:7" x14ac:dyDescent="0.25">
      <c r="A325">
        <v>13885</v>
      </c>
      <c r="B325" t="s">
        <v>430</v>
      </c>
      <c r="C325" t="s">
        <v>1154</v>
      </c>
      <c r="D325" t="s">
        <v>22</v>
      </c>
      <c r="E325" t="s">
        <v>1272</v>
      </c>
      <c r="F325" s="84" t="str">
        <f>IFERROR(INDEX(TblData[Month-year],MATCH(TblTrainee[[#This Row],[Name]],TblData[Name],0)),"-")</f>
        <v>-</v>
      </c>
      <c r="G325" s="84" t="str">
        <f t="array" ref="G3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6" spans="1:7" x14ac:dyDescent="0.25">
      <c r="A326">
        <v>12850</v>
      </c>
      <c r="B326" t="s">
        <v>431</v>
      </c>
      <c r="C326" t="s">
        <v>1146</v>
      </c>
      <c r="D326" t="s">
        <v>5</v>
      </c>
      <c r="E326" t="s">
        <v>1272</v>
      </c>
      <c r="F326" s="84" t="str">
        <f>IFERROR(INDEX(TblData[Month-year],MATCH(TblTrainee[[#This Row],[Name]],TblData[Name],0)),"-")</f>
        <v>-</v>
      </c>
      <c r="G326" s="84" t="str">
        <f t="array" ref="G3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7" spans="1:7" x14ac:dyDescent="0.25">
      <c r="A327">
        <v>10067</v>
      </c>
      <c r="B327" t="s">
        <v>432</v>
      </c>
      <c r="C327" t="s">
        <v>1169</v>
      </c>
      <c r="D327" t="s">
        <v>1239</v>
      </c>
      <c r="E327" t="s">
        <v>1303</v>
      </c>
      <c r="F327" s="84" t="str">
        <f>IFERROR(INDEX(TblData[Month-year],MATCH(TblTrainee[[#This Row],[Name]],TblData[Name],0)),"-")</f>
        <v>-</v>
      </c>
      <c r="G327" s="84" t="str">
        <f t="array" ref="G3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8" spans="1:7" x14ac:dyDescent="0.25">
      <c r="A328">
        <v>13526</v>
      </c>
      <c r="B328" t="s">
        <v>433</v>
      </c>
      <c r="C328" t="s">
        <v>1146</v>
      </c>
      <c r="D328" t="s">
        <v>5</v>
      </c>
      <c r="E328" t="s">
        <v>1280</v>
      </c>
      <c r="F328" s="84" t="str">
        <f>IFERROR(INDEX(TblData[Month-year],MATCH(TblTrainee[[#This Row],[Name]],TblData[Name],0)),"-")</f>
        <v>-</v>
      </c>
      <c r="G328" s="84" t="str">
        <f t="array" ref="G3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29" spans="1:7" x14ac:dyDescent="0.25">
      <c r="A329">
        <v>14787</v>
      </c>
      <c r="B329" t="s">
        <v>434</v>
      </c>
      <c r="C329" t="s">
        <v>1154</v>
      </c>
      <c r="D329" t="s">
        <v>22</v>
      </c>
      <c r="E329" t="s">
        <v>1271</v>
      </c>
      <c r="F329" s="84" t="str">
        <f>IFERROR(INDEX(TblData[Month-year],MATCH(TblTrainee[[#This Row],[Name]],TblData[Name],0)),"-")</f>
        <v>-</v>
      </c>
      <c r="G329" s="84" t="str">
        <f t="array" ref="G3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0" spans="1:7" x14ac:dyDescent="0.25">
      <c r="A330">
        <v>80232</v>
      </c>
      <c r="B330" t="s">
        <v>435</v>
      </c>
      <c r="C330" t="s">
        <v>1143</v>
      </c>
      <c r="D330" t="s">
        <v>1192</v>
      </c>
      <c r="E330" t="s">
        <v>1276</v>
      </c>
      <c r="F330" s="84" t="str">
        <f>IFERROR(INDEX(TblData[Month-year],MATCH(TblTrainee[[#This Row],[Name]],TblData[Name],0)),"-")</f>
        <v>-</v>
      </c>
      <c r="G330" s="84" t="str">
        <f t="array" ref="G3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1" spans="1:7" x14ac:dyDescent="0.25">
      <c r="A331">
        <v>80869</v>
      </c>
      <c r="B331" t="s">
        <v>436</v>
      </c>
      <c r="C331" t="s">
        <v>1150</v>
      </c>
      <c r="D331" t="s">
        <v>1217</v>
      </c>
      <c r="E331" t="s">
        <v>1278</v>
      </c>
      <c r="F331" s="84" t="str">
        <f>IFERROR(INDEX(TblData[Month-year],MATCH(TblTrainee[[#This Row],[Name]],TblData[Name],0)),"-")</f>
        <v>-</v>
      </c>
      <c r="G331" s="84" t="str">
        <f t="array" ref="G3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2" spans="1:7" x14ac:dyDescent="0.25">
      <c r="A332">
        <v>11483</v>
      </c>
      <c r="B332" t="s">
        <v>437</v>
      </c>
      <c r="C332" t="s">
        <v>1143</v>
      </c>
      <c r="D332" t="s">
        <v>1187</v>
      </c>
      <c r="E332" t="s">
        <v>1294</v>
      </c>
      <c r="F332" s="84" t="str">
        <f>IFERROR(INDEX(TblData[Month-year],MATCH(TblTrainee[[#This Row],[Name]],TblData[Name],0)),"-")</f>
        <v>-</v>
      </c>
      <c r="G332" s="84" t="str">
        <f t="array" ref="G3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3" spans="1:7" x14ac:dyDescent="0.25">
      <c r="A333">
        <v>14328</v>
      </c>
      <c r="B333" t="s">
        <v>438</v>
      </c>
      <c r="C333" t="s">
        <v>1144</v>
      </c>
      <c r="D333" t="s">
        <v>1240</v>
      </c>
      <c r="E333" t="s">
        <v>1281</v>
      </c>
      <c r="F333" s="84" t="str">
        <f>IFERROR(INDEX(TblData[Month-year],MATCH(TblTrainee[[#This Row],[Name]],TblData[Name],0)),"-")</f>
        <v>-</v>
      </c>
      <c r="G333" s="84" t="str">
        <f t="array" ref="G3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4" spans="1:7" x14ac:dyDescent="0.25">
      <c r="A334">
        <v>13268</v>
      </c>
      <c r="B334" t="s">
        <v>439</v>
      </c>
      <c r="C334" t="s">
        <v>1161</v>
      </c>
      <c r="D334" t="s">
        <v>25</v>
      </c>
      <c r="E334" t="s">
        <v>1275</v>
      </c>
      <c r="F334" s="84" t="str">
        <f>IFERROR(INDEX(TblData[Month-year],MATCH(TblTrainee[[#This Row],[Name]],TblData[Name],0)),"-")</f>
        <v>-</v>
      </c>
      <c r="G334" s="84" t="str">
        <f t="array" ref="G3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5" spans="1:7" x14ac:dyDescent="0.25">
      <c r="A335">
        <v>14310</v>
      </c>
      <c r="B335" t="s">
        <v>440</v>
      </c>
      <c r="C335" t="s">
        <v>1144</v>
      </c>
      <c r="D335" t="s">
        <v>4</v>
      </c>
      <c r="E335" t="s">
        <v>1275</v>
      </c>
      <c r="F335" s="84" t="str">
        <f>IFERROR(INDEX(TblData[Month-year],MATCH(TblTrainee[[#This Row],[Name]],TblData[Name],0)),"-")</f>
        <v>-</v>
      </c>
      <c r="G335" s="84" t="str">
        <f t="array" ref="G3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6" spans="1:7" x14ac:dyDescent="0.25">
      <c r="A336">
        <v>11895</v>
      </c>
      <c r="B336" t="s">
        <v>441</v>
      </c>
      <c r="C336" t="s">
        <v>1153</v>
      </c>
      <c r="D336" t="s">
        <v>1218</v>
      </c>
      <c r="E336" t="s">
        <v>1300</v>
      </c>
      <c r="F336" s="84" t="str">
        <f>IFERROR(INDEX(TblData[Month-year],MATCH(TblTrainee[[#This Row],[Name]],TblData[Name],0)),"-")</f>
        <v>-</v>
      </c>
      <c r="G336" s="84" t="str">
        <f t="array" ref="G3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7" spans="1:7" x14ac:dyDescent="0.25">
      <c r="A337">
        <v>14634</v>
      </c>
      <c r="B337" t="s">
        <v>442</v>
      </c>
      <c r="C337" t="s">
        <v>1147</v>
      </c>
      <c r="D337" t="s">
        <v>1190</v>
      </c>
      <c r="E337" t="s">
        <v>1277</v>
      </c>
      <c r="F337" s="84" t="str">
        <f>IFERROR(INDEX(TblData[Month-year],MATCH(TblTrainee[[#This Row],[Name]],TblData[Name],0)),"-")</f>
        <v>-</v>
      </c>
      <c r="G337" s="84" t="str">
        <f t="array" ref="G3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8" spans="1:7" x14ac:dyDescent="0.25">
      <c r="A338">
        <v>10205</v>
      </c>
      <c r="B338" t="s">
        <v>443</v>
      </c>
      <c r="C338" t="s">
        <v>1153</v>
      </c>
      <c r="D338" t="s">
        <v>1218</v>
      </c>
      <c r="E338" t="s">
        <v>1300</v>
      </c>
      <c r="F338" s="84" t="str">
        <f>IFERROR(INDEX(TblData[Month-year],MATCH(TblTrainee[[#This Row],[Name]],TblData[Name],0)),"-")</f>
        <v>-</v>
      </c>
      <c r="G338" s="84" t="str">
        <f t="array" ref="G3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39" spans="1:7" x14ac:dyDescent="0.25">
      <c r="A339">
        <v>14196</v>
      </c>
      <c r="B339" t="s">
        <v>444</v>
      </c>
      <c r="C339" t="s">
        <v>1152</v>
      </c>
      <c r="D339" t="s">
        <v>8</v>
      </c>
      <c r="E339" t="s">
        <v>1274</v>
      </c>
      <c r="F339" s="84" t="str">
        <f>IFERROR(INDEX(TblData[Month-year],MATCH(TblTrainee[[#This Row],[Name]],TblData[Name],0)),"-")</f>
        <v>-</v>
      </c>
      <c r="G339" s="84" t="str">
        <f t="array" ref="G3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0" spans="1:7" x14ac:dyDescent="0.25">
      <c r="A340">
        <v>14344</v>
      </c>
      <c r="B340" t="s">
        <v>445</v>
      </c>
      <c r="C340" t="s">
        <v>1144</v>
      </c>
      <c r="D340" t="s">
        <v>4</v>
      </c>
      <c r="E340" t="s">
        <v>1297</v>
      </c>
      <c r="F340" s="84" t="str">
        <f>IFERROR(INDEX(TblData[Month-year],MATCH(TblTrainee[[#This Row],[Name]],TblData[Name],0)),"-")</f>
        <v>-</v>
      </c>
      <c r="G340" s="84" t="str">
        <f t="array" ref="G3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1" spans="1:7" x14ac:dyDescent="0.25">
      <c r="A341">
        <v>10276</v>
      </c>
      <c r="B341" t="s">
        <v>446</v>
      </c>
      <c r="C341" t="s">
        <v>1150</v>
      </c>
      <c r="D341" t="s">
        <v>1241</v>
      </c>
      <c r="E341" t="s">
        <v>1300</v>
      </c>
      <c r="F341" s="84" t="str">
        <f>IFERROR(INDEX(TblData[Month-year],MATCH(TblTrainee[[#This Row],[Name]],TblData[Name],0)),"-")</f>
        <v>-</v>
      </c>
      <c r="G341" s="84" t="str">
        <f t="array" ref="G3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2" spans="1:7" x14ac:dyDescent="0.25">
      <c r="A342">
        <v>80581</v>
      </c>
      <c r="B342" t="s">
        <v>447</v>
      </c>
      <c r="C342" t="s">
        <v>1164</v>
      </c>
      <c r="D342" t="s">
        <v>1216</v>
      </c>
      <c r="E342" t="s">
        <v>1276</v>
      </c>
      <c r="F342" s="84" t="str">
        <f>IFERROR(INDEX(TblData[Month-year],MATCH(TblTrainee[[#This Row],[Name]],TblData[Name],0)),"-")</f>
        <v>-</v>
      </c>
      <c r="G342" s="84" t="str">
        <f t="array" ref="G3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3" spans="1:7" x14ac:dyDescent="0.25">
      <c r="A343">
        <v>12359</v>
      </c>
      <c r="B343" t="s">
        <v>448</v>
      </c>
      <c r="C343" t="s">
        <v>1161</v>
      </c>
      <c r="D343" t="s">
        <v>25</v>
      </c>
      <c r="E343" t="s">
        <v>1277</v>
      </c>
      <c r="F343" s="84" t="str">
        <f>IFERROR(INDEX(TblData[Month-year],MATCH(TblTrainee[[#This Row],[Name]],TblData[Name],0)),"-")</f>
        <v>-</v>
      </c>
      <c r="G343" s="84" t="str">
        <f t="array" ref="G3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4" spans="1:7" x14ac:dyDescent="0.25">
      <c r="A344">
        <v>10987</v>
      </c>
      <c r="B344" t="s">
        <v>449</v>
      </c>
      <c r="C344" t="s">
        <v>1164</v>
      </c>
      <c r="D344" t="s">
        <v>1216</v>
      </c>
      <c r="E344" t="s">
        <v>1303</v>
      </c>
      <c r="F344" s="84" t="str">
        <f>IFERROR(INDEX(TblData[Month-year],MATCH(TblTrainee[[#This Row],[Name]],TblData[Name],0)),"-")</f>
        <v>-</v>
      </c>
      <c r="G344" s="84" t="str">
        <f t="array" ref="G3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5" spans="1:7" x14ac:dyDescent="0.25">
      <c r="A345">
        <v>1</v>
      </c>
      <c r="B345" t="s">
        <v>450</v>
      </c>
      <c r="C345" t="s">
        <v>1171</v>
      </c>
      <c r="D345" t="s">
        <v>1242</v>
      </c>
      <c r="E345" t="s">
        <v>1309</v>
      </c>
      <c r="F345" s="84" t="str">
        <f>IFERROR(INDEX(TblData[Month-year],MATCH(TblTrainee[[#This Row],[Name]],TblData[Name],0)),"-")</f>
        <v>-</v>
      </c>
      <c r="G345" s="84" t="str">
        <f t="array" ref="G3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6" spans="1:7" x14ac:dyDescent="0.25">
      <c r="A346">
        <v>80297</v>
      </c>
      <c r="B346" t="s">
        <v>451</v>
      </c>
      <c r="C346" t="s">
        <v>1150</v>
      </c>
      <c r="D346" t="s">
        <v>1217</v>
      </c>
      <c r="E346" t="s">
        <v>1300</v>
      </c>
      <c r="F346" s="84" t="str">
        <f>IFERROR(INDEX(TblData[Month-year],MATCH(TblTrainee[[#This Row],[Name]],TblData[Name],0)),"-")</f>
        <v>-</v>
      </c>
      <c r="G346" s="84" t="str">
        <f t="array" ref="G3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7" spans="1:7" x14ac:dyDescent="0.25">
      <c r="A347">
        <v>14685</v>
      </c>
      <c r="B347" t="s">
        <v>452</v>
      </c>
      <c r="C347" t="s">
        <v>1157</v>
      </c>
      <c r="D347" t="s">
        <v>1204</v>
      </c>
      <c r="E347" t="s">
        <v>1266</v>
      </c>
      <c r="F347" s="84" t="str">
        <f>IFERROR(INDEX(TblData[Month-year],MATCH(TblTrainee[[#This Row],[Name]],TblData[Name],0)),"-")</f>
        <v>-</v>
      </c>
      <c r="G347" s="84" t="str">
        <f t="array" ref="G3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48" spans="1:7" x14ac:dyDescent="0.25">
      <c r="A348">
        <v>10049</v>
      </c>
      <c r="B348" t="s">
        <v>453</v>
      </c>
      <c r="C348" t="s">
        <v>1154</v>
      </c>
      <c r="D348" t="s">
        <v>22</v>
      </c>
      <c r="E348" t="s">
        <v>1278</v>
      </c>
      <c r="F348" s="84">
        <f>IFERROR(INDEX(TblData[Month-year],MATCH(TblTrainee[[#This Row],[Name]],TblData[Name],0)),"-")</f>
        <v>42248</v>
      </c>
      <c r="G348" s="84">
        <f t="array" ref="G3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349" spans="1:7" x14ac:dyDescent="0.25">
      <c r="A349">
        <v>13415</v>
      </c>
      <c r="B349" t="s">
        <v>454</v>
      </c>
      <c r="C349" t="s">
        <v>1154</v>
      </c>
      <c r="D349" t="s">
        <v>22</v>
      </c>
      <c r="E349" t="s">
        <v>1277</v>
      </c>
      <c r="F349" s="84" t="str">
        <f>IFERROR(INDEX(TblData[Month-year],MATCH(TblTrainee[[#This Row],[Name]],TblData[Name],0)),"-")</f>
        <v>-</v>
      </c>
      <c r="G349" s="84" t="str">
        <f t="array" ref="G3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0" spans="1:7" x14ac:dyDescent="0.25">
      <c r="A350">
        <v>80384</v>
      </c>
      <c r="B350" t="s">
        <v>455</v>
      </c>
      <c r="C350" t="s">
        <v>1143</v>
      </c>
      <c r="D350" t="s">
        <v>1192</v>
      </c>
      <c r="E350" t="s">
        <v>1276</v>
      </c>
      <c r="F350" s="84" t="str">
        <f>IFERROR(INDEX(TblData[Month-year],MATCH(TblTrainee[[#This Row],[Name]],TblData[Name],0)),"-")</f>
        <v>-</v>
      </c>
      <c r="G350" s="84" t="str">
        <f t="array" ref="G3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1" spans="1:7" x14ac:dyDescent="0.25">
      <c r="A351">
        <v>12605</v>
      </c>
      <c r="B351" t="s">
        <v>456</v>
      </c>
      <c r="C351" t="s">
        <v>1146</v>
      </c>
      <c r="D351" t="s">
        <v>5</v>
      </c>
      <c r="E351" t="s">
        <v>1271</v>
      </c>
      <c r="F351" s="84">
        <f>IFERROR(INDEX(TblData[Month-year],MATCH(TblTrainee[[#This Row],[Name]],TblData[Name],0)),"-")</f>
        <v>42217</v>
      </c>
      <c r="G351" s="84">
        <f t="array" ref="G3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352" spans="1:7" x14ac:dyDescent="0.25">
      <c r="A352">
        <v>10548</v>
      </c>
      <c r="B352" t="s">
        <v>457</v>
      </c>
      <c r="C352" t="s">
        <v>1172</v>
      </c>
      <c r="D352" t="s">
        <v>1243</v>
      </c>
      <c r="E352" t="s">
        <v>1277</v>
      </c>
      <c r="F352" s="84" t="str">
        <f>IFERROR(INDEX(TblData[Month-year],MATCH(TblTrainee[[#This Row],[Name]],TblData[Name],0)),"-")</f>
        <v>-</v>
      </c>
      <c r="G352" s="84" t="str">
        <f t="array" ref="G3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3" spans="1:7" x14ac:dyDescent="0.25">
      <c r="A353">
        <v>12011</v>
      </c>
      <c r="B353" t="s">
        <v>458</v>
      </c>
      <c r="C353" t="s">
        <v>1156</v>
      </c>
      <c r="D353" t="s">
        <v>18</v>
      </c>
      <c r="E353" t="s">
        <v>1276</v>
      </c>
      <c r="F353" s="84" t="str">
        <f>IFERROR(INDEX(TblData[Month-year],MATCH(TblTrainee[[#This Row],[Name]],TblData[Name],0)),"-")</f>
        <v>-</v>
      </c>
      <c r="G353" s="84" t="str">
        <f t="array" ref="G3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4" spans="1:7" x14ac:dyDescent="0.25">
      <c r="A354">
        <v>14887</v>
      </c>
      <c r="B354" t="s">
        <v>459</v>
      </c>
      <c r="C354" t="s">
        <v>1146</v>
      </c>
      <c r="D354" t="s">
        <v>5</v>
      </c>
      <c r="E354" t="s">
        <v>1280</v>
      </c>
      <c r="F354" s="84" t="str">
        <f>IFERROR(INDEX(TblData[Month-year],MATCH(TblTrainee[[#This Row],[Name]],TblData[Name],0)),"-")</f>
        <v>-</v>
      </c>
      <c r="G354" s="84" t="str">
        <f t="array" ref="G3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5" spans="1:7" x14ac:dyDescent="0.25">
      <c r="A355">
        <v>14543</v>
      </c>
      <c r="B355" t="s">
        <v>460</v>
      </c>
      <c r="C355" t="s">
        <v>1147</v>
      </c>
      <c r="D355" t="s">
        <v>8</v>
      </c>
      <c r="E355" t="s">
        <v>1271</v>
      </c>
      <c r="F355" s="84" t="str">
        <f>IFERROR(INDEX(TblData[Month-year],MATCH(TblTrainee[[#This Row],[Name]],TblData[Name],0)),"-")</f>
        <v>-</v>
      </c>
      <c r="G355" s="84" t="str">
        <f t="array" ref="G3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6" spans="1:7" x14ac:dyDescent="0.25">
      <c r="A356">
        <v>10715</v>
      </c>
      <c r="B356" t="s">
        <v>461</v>
      </c>
      <c r="C356" t="s">
        <v>1150</v>
      </c>
      <c r="D356" t="s">
        <v>1241</v>
      </c>
      <c r="E356" t="s">
        <v>1300</v>
      </c>
      <c r="F356" s="84" t="str">
        <f>IFERROR(INDEX(TblData[Month-year],MATCH(TblTrainee[[#This Row],[Name]],TblData[Name],0)),"-")</f>
        <v>-</v>
      </c>
      <c r="G356" s="84" t="str">
        <f t="array" ref="G3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7" spans="1:7" x14ac:dyDescent="0.25">
      <c r="A357">
        <v>14261</v>
      </c>
      <c r="B357" t="s">
        <v>462</v>
      </c>
      <c r="C357" t="s">
        <v>1144</v>
      </c>
      <c r="D357" t="s">
        <v>1244</v>
      </c>
      <c r="E357" t="s">
        <v>1272</v>
      </c>
      <c r="F357" s="84" t="str">
        <f>IFERROR(INDEX(TblData[Month-year],MATCH(TblTrainee[[#This Row],[Name]],TblData[Name],0)),"-")</f>
        <v>-</v>
      </c>
      <c r="G357" s="84" t="str">
        <f t="array" ref="G3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8" spans="1:7" x14ac:dyDescent="0.25">
      <c r="A358">
        <v>14477</v>
      </c>
      <c r="B358" t="s">
        <v>463</v>
      </c>
      <c r="C358" t="s">
        <v>1144</v>
      </c>
      <c r="D358" t="s">
        <v>1188</v>
      </c>
      <c r="E358" t="s">
        <v>1274</v>
      </c>
      <c r="F358" s="84" t="str">
        <f>IFERROR(INDEX(TblData[Month-year],MATCH(TblTrainee[[#This Row],[Name]],TblData[Name],0)),"-")</f>
        <v>-</v>
      </c>
      <c r="G358" s="84" t="str">
        <f t="array" ref="G3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59" spans="1:7" x14ac:dyDescent="0.25">
      <c r="A359">
        <v>10173</v>
      </c>
      <c r="B359" t="s">
        <v>17</v>
      </c>
      <c r="C359" t="s">
        <v>1151</v>
      </c>
      <c r="D359" t="s">
        <v>13</v>
      </c>
      <c r="E359" t="s">
        <v>1271</v>
      </c>
      <c r="F359" s="84" t="str">
        <f>IFERROR(INDEX(TblData[Month-year],MATCH(TblTrainee[[#This Row],[Name]],TblData[Name],0)),"-")</f>
        <v>-</v>
      </c>
      <c r="G359" s="84" t="str">
        <f t="array" ref="G3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0" spans="1:7" x14ac:dyDescent="0.25">
      <c r="A360">
        <v>10201</v>
      </c>
      <c r="B360" t="s">
        <v>464</v>
      </c>
      <c r="C360" t="s">
        <v>1150</v>
      </c>
      <c r="D360" t="s">
        <v>1194</v>
      </c>
      <c r="E360" t="s">
        <v>1278</v>
      </c>
      <c r="F360" s="84" t="str">
        <f>IFERROR(INDEX(TblData[Month-year],MATCH(TblTrainee[[#This Row],[Name]],TblData[Name],0)),"-")</f>
        <v>-</v>
      </c>
      <c r="G360" s="84" t="str">
        <f t="array" ref="G3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1" spans="1:7" x14ac:dyDescent="0.25">
      <c r="A361">
        <v>12499</v>
      </c>
      <c r="B361" t="s">
        <v>465</v>
      </c>
      <c r="C361" t="s">
        <v>1151</v>
      </c>
      <c r="D361" t="s">
        <v>1208</v>
      </c>
      <c r="E361" t="s">
        <v>1287</v>
      </c>
      <c r="F361" s="84" t="str">
        <f>IFERROR(INDEX(TblData[Month-year],MATCH(TblTrainee[[#This Row],[Name]],TblData[Name],0)),"-")</f>
        <v>-</v>
      </c>
      <c r="G361" s="84" t="str">
        <f t="array" ref="G3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2" spans="1:7" x14ac:dyDescent="0.25">
      <c r="A362">
        <v>13966</v>
      </c>
      <c r="B362" t="s">
        <v>466</v>
      </c>
      <c r="C362" t="s">
        <v>1146</v>
      </c>
      <c r="D362" t="s">
        <v>5</v>
      </c>
      <c r="E362" t="s">
        <v>1270</v>
      </c>
      <c r="F362" s="84" t="str">
        <f>IFERROR(INDEX(TblData[Month-year],MATCH(TblTrainee[[#This Row],[Name]],TblData[Name],0)),"-")</f>
        <v>-</v>
      </c>
      <c r="G362" s="84" t="str">
        <f t="array" ref="G3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3" spans="1:7" x14ac:dyDescent="0.25">
      <c r="A363">
        <v>14611</v>
      </c>
      <c r="B363" t="s">
        <v>464</v>
      </c>
      <c r="C363" t="s">
        <v>1144</v>
      </c>
      <c r="D363" t="s">
        <v>1188</v>
      </c>
      <c r="E363" t="s">
        <v>1267</v>
      </c>
      <c r="F363" s="84" t="str">
        <f>IFERROR(INDEX(TblData[Month-year],MATCH(TblTrainee[[#This Row],[Name]],TblData[Name],0)),"-")</f>
        <v>-</v>
      </c>
      <c r="G363" s="84" t="str">
        <f t="array" ref="G3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4" spans="1:7" x14ac:dyDescent="0.25">
      <c r="A364">
        <v>81129</v>
      </c>
      <c r="B364" t="s">
        <v>467</v>
      </c>
      <c r="C364" t="s">
        <v>1153</v>
      </c>
      <c r="D364" t="s">
        <v>1197</v>
      </c>
      <c r="E364" t="s">
        <v>1276</v>
      </c>
      <c r="F364" s="84" t="str">
        <f>IFERROR(INDEX(TblData[Month-year],MATCH(TblTrainee[[#This Row],[Name]],TblData[Name],0)),"-")</f>
        <v>-</v>
      </c>
      <c r="G364" s="84" t="str">
        <f t="array" ref="G3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5" spans="1:7" x14ac:dyDescent="0.25">
      <c r="A365">
        <v>10559</v>
      </c>
      <c r="B365" t="s">
        <v>17</v>
      </c>
      <c r="C365" t="s">
        <v>1164</v>
      </c>
      <c r="D365" t="s">
        <v>1213</v>
      </c>
      <c r="E365" t="s">
        <v>1286</v>
      </c>
      <c r="F365" s="84" t="str">
        <f>IFERROR(INDEX(TblData[Month-year],MATCH(TblTrainee[[#This Row],[Name]],TblData[Name],0)),"-")</f>
        <v>-</v>
      </c>
      <c r="G365" s="84" t="str">
        <f t="array" ref="G3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6" spans="1:7" x14ac:dyDescent="0.25">
      <c r="A366">
        <v>10147</v>
      </c>
      <c r="B366" t="s">
        <v>464</v>
      </c>
      <c r="C366" t="s">
        <v>1150</v>
      </c>
      <c r="D366" t="s">
        <v>1194</v>
      </c>
      <c r="E366" t="s">
        <v>1300</v>
      </c>
      <c r="F366" s="84" t="str">
        <f>IFERROR(INDEX(TblData[Month-year],MATCH(TblTrainee[[#This Row],[Name]],TblData[Name],0)),"-")</f>
        <v>-</v>
      </c>
      <c r="G366" s="84" t="str">
        <f t="array" ref="G3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7" spans="1:7" x14ac:dyDescent="0.25">
      <c r="A367">
        <v>10047</v>
      </c>
      <c r="B367" t="s">
        <v>468</v>
      </c>
      <c r="C367" t="s">
        <v>1153</v>
      </c>
      <c r="D367" t="s">
        <v>1218</v>
      </c>
      <c r="E367" t="s">
        <v>1278</v>
      </c>
      <c r="F367" s="84" t="str">
        <f>IFERROR(INDEX(TblData[Month-year],MATCH(TblTrainee[[#This Row],[Name]],TblData[Name],0)),"-")</f>
        <v>-</v>
      </c>
      <c r="G367" s="84" t="str">
        <f t="array" ref="G3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8" spans="1:7" x14ac:dyDescent="0.25">
      <c r="A368">
        <v>12504</v>
      </c>
      <c r="B368" t="s">
        <v>469</v>
      </c>
      <c r="C368" t="s">
        <v>1156</v>
      </c>
      <c r="D368" t="s">
        <v>8</v>
      </c>
      <c r="E368" t="s">
        <v>1276</v>
      </c>
      <c r="F368" s="84" t="str">
        <f>IFERROR(INDEX(TblData[Month-year],MATCH(TblTrainee[[#This Row],[Name]],TblData[Name],0)),"-")</f>
        <v>-</v>
      </c>
      <c r="G368" s="84" t="str">
        <f t="array" ref="G3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69" spans="1:7" x14ac:dyDescent="0.25">
      <c r="A369">
        <v>14509</v>
      </c>
      <c r="B369" t="s">
        <v>470</v>
      </c>
      <c r="C369" t="s">
        <v>1145</v>
      </c>
      <c r="D369" t="s">
        <v>1189</v>
      </c>
      <c r="E369" t="s">
        <v>1271</v>
      </c>
      <c r="F369" s="84" t="str">
        <f>IFERROR(INDEX(TblData[Month-year],MATCH(TblTrainee[[#This Row],[Name]],TblData[Name],0)),"-")</f>
        <v>-</v>
      </c>
      <c r="G369" s="84" t="str">
        <f t="array" ref="G3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0" spans="1:7" x14ac:dyDescent="0.25">
      <c r="A370">
        <v>12</v>
      </c>
      <c r="B370" t="s">
        <v>471</v>
      </c>
      <c r="C370" t="s">
        <v>1155</v>
      </c>
      <c r="D370" t="s">
        <v>1205</v>
      </c>
      <c r="E370" t="s">
        <v>1288</v>
      </c>
      <c r="F370" s="84" t="str">
        <f>IFERROR(INDEX(TblData[Month-year],MATCH(TblTrainee[[#This Row],[Name]],TblData[Name],0)),"-")</f>
        <v>-</v>
      </c>
      <c r="G370" s="84" t="str">
        <f t="array" ref="G3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1" spans="1:7" x14ac:dyDescent="0.25">
      <c r="A371">
        <v>14726</v>
      </c>
      <c r="B371" t="s">
        <v>472</v>
      </c>
      <c r="C371" t="s">
        <v>1144</v>
      </c>
      <c r="D371" t="s">
        <v>1188</v>
      </c>
      <c r="E371" t="s">
        <v>1274</v>
      </c>
      <c r="F371" s="84" t="str">
        <f>IFERROR(INDEX(TblData[Month-year],MATCH(TblTrainee[[#This Row],[Name]],TblData[Name],0)),"-")</f>
        <v>-</v>
      </c>
      <c r="G371" s="84" t="str">
        <f t="array" ref="G3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2" spans="1:7" x14ac:dyDescent="0.25">
      <c r="A372">
        <v>14358</v>
      </c>
      <c r="B372" t="s">
        <v>473</v>
      </c>
      <c r="C372" t="s">
        <v>1156</v>
      </c>
      <c r="D372" t="s">
        <v>18</v>
      </c>
      <c r="E372" t="s">
        <v>1276</v>
      </c>
      <c r="F372" s="84" t="str">
        <f>IFERROR(INDEX(TblData[Month-year],MATCH(TblTrainee[[#This Row],[Name]],TblData[Name],0)),"-")</f>
        <v>-</v>
      </c>
      <c r="G372" s="84" t="str">
        <f t="array" ref="G3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3" spans="1:7" x14ac:dyDescent="0.25">
      <c r="A373">
        <v>13764</v>
      </c>
      <c r="B373" t="s">
        <v>474</v>
      </c>
      <c r="C373" t="s">
        <v>1144</v>
      </c>
      <c r="D373" t="s">
        <v>4</v>
      </c>
      <c r="E373" t="s">
        <v>1310</v>
      </c>
      <c r="F373" s="84" t="str">
        <f>IFERROR(INDEX(TblData[Month-year],MATCH(TblTrainee[[#This Row],[Name]],TblData[Name],0)),"-")</f>
        <v>-</v>
      </c>
      <c r="G373" s="84" t="str">
        <f t="array" ref="G3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4" spans="1:7" x14ac:dyDescent="0.25">
      <c r="A374">
        <v>12703</v>
      </c>
      <c r="B374" t="s">
        <v>475</v>
      </c>
      <c r="C374" t="s">
        <v>1141</v>
      </c>
      <c r="D374" t="s">
        <v>1185</v>
      </c>
      <c r="E374" t="s">
        <v>1289</v>
      </c>
      <c r="F374" s="84" t="str">
        <f>IFERROR(INDEX(TblData[Month-year],MATCH(TblTrainee[[#This Row],[Name]],TblData[Name],0)),"-")</f>
        <v>-</v>
      </c>
      <c r="G374" s="84" t="str">
        <f t="array" ref="G3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5" spans="1:7" x14ac:dyDescent="0.25">
      <c r="A375">
        <v>10285</v>
      </c>
      <c r="B375" t="s">
        <v>476</v>
      </c>
      <c r="C375" t="s">
        <v>1169</v>
      </c>
      <c r="D375" t="s">
        <v>1233</v>
      </c>
      <c r="E375" t="s">
        <v>1271</v>
      </c>
      <c r="F375" s="84" t="str">
        <f>IFERROR(INDEX(TblData[Month-year],MATCH(TblTrainee[[#This Row],[Name]],TblData[Name],0)),"-")</f>
        <v>-</v>
      </c>
      <c r="G375" s="84" t="str">
        <f t="array" ref="G3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6" spans="1:7" x14ac:dyDescent="0.25">
      <c r="A376">
        <v>81284</v>
      </c>
      <c r="B376" t="s">
        <v>477</v>
      </c>
      <c r="C376" t="s">
        <v>1154</v>
      </c>
      <c r="D376" t="s">
        <v>22</v>
      </c>
      <c r="E376" t="s">
        <v>1276</v>
      </c>
      <c r="F376" s="84" t="str">
        <f>IFERROR(INDEX(TblData[Month-year],MATCH(TblTrainee[[#This Row],[Name]],TblData[Name],0)),"-")</f>
        <v>-</v>
      </c>
      <c r="G376" s="84" t="str">
        <f t="array" ref="G3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7" spans="1:7" x14ac:dyDescent="0.25">
      <c r="A377">
        <v>11363</v>
      </c>
      <c r="B377" t="s">
        <v>478</v>
      </c>
      <c r="C377" t="s">
        <v>1150</v>
      </c>
      <c r="D377" t="s">
        <v>1222</v>
      </c>
      <c r="E377" t="s">
        <v>1278</v>
      </c>
      <c r="F377" s="84" t="str">
        <f>IFERROR(INDEX(TblData[Month-year],MATCH(TblTrainee[[#This Row],[Name]],TblData[Name],0)),"-")</f>
        <v>-</v>
      </c>
      <c r="G377" s="84" t="str">
        <f t="array" ref="G3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8" spans="1:7" x14ac:dyDescent="0.25">
      <c r="A378">
        <v>12243</v>
      </c>
      <c r="B378" t="s">
        <v>479</v>
      </c>
      <c r="C378" t="s">
        <v>1154</v>
      </c>
      <c r="D378" t="s">
        <v>1245</v>
      </c>
      <c r="E378" t="s">
        <v>1280</v>
      </c>
      <c r="F378" s="84" t="str">
        <f>IFERROR(INDEX(TblData[Month-year],MATCH(TblTrainee[[#This Row],[Name]],TblData[Name],0)),"-")</f>
        <v>-</v>
      </c>
      <c r="G378" s="84" t="str">
        <f t="array" ref="G3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79" spans="1:7" x14ac:dyDescent="0.25">
      <c r="A379">
        <v>13759</v>
      </c>
      <c r="B379" t="s">
        <v>480</v>
      </c>
      <c r="C379" t="s">
        <v>1153</v>
      </c>
      <c r="D379" t="s">
        <v>1197</v>
      </c>
      <c r="E379" t="s">
        <v>1268</v>
      </c>
      <c r="F379" s="84">
        <f>IFERROR(INDEX(TblData[Month-year],MATCH(TblTrainee[[#This Row],[Name]],TblData[Name],0)),"-")</f>
        <v>42217</v>
      </c>
      <c r="G379" s="84">
        <f t="array" ref="G3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380" spans="1:7" x14ac:dyDescent="0.25">
      <c r="A380">
        <v>14616</v>
      </c>
      <c r="B380" t="s">
        <v>481</v>
      </c>
      <c r="C380" t="s">
        <v>1144</v>
      </c>
      <c r="D380" t="s">
        <v>1188</v>
      </c>
      <c r="E380" t="s">
        <v>1281</v>
      </c>
      <c r="F380" s="84" t="str">
        <f>IFERROR(INDEX(TblData[Month-year],MATCH(TblTrainee[[#This Row],[Name]],TblData[Name],0)),"-")</f>
        <v>-</v>
      </c>
      <c r="G380" s="84" t="str">
        <f t="array" ref="G3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1" spans="1:7" x14ac:dyDescent="0.25">
      <c r="A381">
        <v>80707</v>
      </c>
      <c r="B381" t="s">
        <v>482</v>
      </c>
      <c r="C381" t="s">
        <v>1143</v>
      </c>
      <c r="D381" t="s">
        <v>1229</v>
      </c>
      <c r="E381" t="s">
        <v>1300</v>
      </c>
      <c r="F381" s="84">
        <f>IFERROR(INDEX(TblData[Month-year],MATCH(TblTrainee[[#This Row],[Name]],TblData[Name],0)),"-")</f>
        <v>42248</v>
      </c>
      <c r="G381" s="84">
        <f t="array" ref="G3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382" spans="1:7" x14ac:dyDescent="0.25">
      <c r="A382">
        <v>13549</v>
      </c>
      <c r="B382" t="s">
        <v>483</v>
      </c>
      <c r="C382" t="s">
        <v>1141</v>
      </c>
      <c r="D382" t="s">
        <v>1185</v>
      </c>
      <c r="E382" t="s">
        <v>1272</v>
      </c>
      <c r="F382" s="84" t="str">
        <f>IFERROR(INDEX(TblData[Month-year],MATCH(TblTrainee[[#This Row],[Name]],TblData[Name],0)),"-")</f>
        <v>-</v>
      </c>
      <c r="G382" s="84" t="str">
        <f t="array" ref="G3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3" spans="1:7" x14ac:dyDescent="0.25">
      <c r="A383">
        <v>12134</v>
      </c>
      <c r="B383" t="s">
        <v>19</v>
      </c>
      <c r="C383" t="s">
        <v>1161</v>
      </c>
      <c r="D383" t="s">
        <v>25</v>
      </c>
      <c r="E383" t="s">
        <v>1271</v>
      </c>
      <c r="F383" s="84" t="str">
        <f>IFERROR(INDEX(TblData[Month-year],MATCH(TblTrainee[[#This Row],[Name]],TblData[Name],0)),"-")</f>
        <v>-</v>
      </c>
      <c r="G383" s="84" t="str">
        <f t="array" ref="G3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4" spans="1:7" x14ac:dyDescent="0.25">
      <c r="A384">
        <v>10159</v>
      </c>
      <c r="B384" t="s">
        <v>484</v>
      </c>
      <c r="C384" t="s">
        <v>1153</v>
      </c>
      <c r="D384" t="s">
        <v>1218</v>
      </c>
      <c r="E384" t="s">
        <v>1300</v>
      </c>
      <c r="F384" s="84" t="str">
        <f>IFERROR(INDEX(TblData[Month-year],MATCH(TblTrainee[[#This Row],[Name]],TblData[Name],0)),"-")</f>
        <v>-</v>
      </c>
      <c r="G384" s="84" t="str">
        <f t="array" ref="G3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5" spans="1:7" x14ac:dyDescent="0.25">
      <c r="A385">
        <v>14667</v>
      </c>
      <c r="B385" t="s">
        <v>485</v>
      </c>
      <c r="C385" t="s">
        <v>1144</v>
      </c>
      <c r="D385" t="s">
        <v>1188</v>
      </c>
      <c r="E385" t="s">
        <v>1274</v>
      </c>
      <c r="F385" s="84" t="str">
        <f>IFERROR(INDEX(TblData[Month-year],MATCH(TblTrainee[[#This Row],[Name]],TblData[Name],0)),"-")</f>
        <v>-</v>
      </c>
      <c r="G385" s="84" t="str">
        <f t="array" ref="G3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6" spans="1:7" x14ac:dyDescent="0.25">
      <c r="A386">
        <v>10127</v>
      </c>
      <c r="B386" t="s">
        <v>486</v>
      </c>
      <c r="C386" t="s">
        <v>1162</v>
      </c>
      <c r="D386" t="s">
        <v>1232</v>
      </c>
      <c r="E386" t="s">
        <v>1291</v>
      </c>
      <c r="F386" s="84" t="str">
        <f>IFERROR(INDEX(TblData[Month-year],MATCH(TblTrainee[[#This Row],[Name]],TblData[Name],0)),"-")</f>
        <v>-</v>
      </c>
      <c r="G386" s="84" t="str">
        <f t="array" ref="G3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7" spans="1:7" x14ac:dyDescent="0.25">
      <c r="A387">
        <v>10188</v>
      </c>
      <c r="B387" t="s">
        <v>20</v>
      </c>
      <c r="C387" t="s">
        <v>1161</v>
      </c>
      <c r="D387" t="s">
        <v>25</v>
      </c>
      <c r="E387" t="s">
        <v>1271</v>
      </c>
      <c r="F387" s="84" t="str">
        <f>IFERROR(INDEX(TblData[Month-year],MATCH(TblTrainee[[#This Row],[Name]],TblData[Name],0)),"-")</f>
        <v>-</v>
      </c>
      <c r="G387" s="84" t="str">
        <f t="array" ref="G3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8" spans="1:7" x14ac:dyDescent="0.25">
      <c r="A388">
        <v>13926</v>
      </c>
      <c r="B388" t="s">
        <v>487</v>
      </c>
      <c r="C388" t="s">
        <v>1152</v>
      </c>
      <c r="D388" t="s">
        <v>8</v>
      </c>
      <c r="E388" t="s">
        <v>1276</v>
      </c>
      <c r="F388" s="84" t="str">
        <f>IFERROR(INDEX(TblData[Month-year],MATCH(TblTrainee[[#This Row],[Name]],TblData[Name],0)),"-")</f>
        <v>-</v>
      </c>
      <c r="G388" s="84" t="str">
        <f t="array" ref="G3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89" spans="1:7" x14ac:dyDescent="0.25">
      <c r="A389">
        <v>12187</v>
      </c>
      <c r="B389" t="s">
        <v>488</v>
      </c>
      <c r="C389" t="s">
        <v>1164</v>
      </c>
      <c r="D389" t="s">
        <v>1228</v>
      </c>
      <c r="E389" t="s">
        <v>1278</v>
      </c>
      <c r="F389" s="84" t="str">
        <f>IFERROR(INDEX(TblData[Month-year],MATCH(TblTrainee[[#This Row],[Name]],TblData[Name],0)),"-")</f>
        <v>-</v>
      </c>
      <c r="G389" s="84" t="str">
        <f t="array" ref="G3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0" spans="1:7" x14ac:dyDescent="0.25">
      <c r="A390">
        <v>80299</v>
      </c>
      <c r="B390" t="s">
        <v>489</v>
      </c>
      <c r="C390" t="s">
        <v>1150</v>
      </c>
      <c r="D390" t="s">
        <v>1241</v>
      </c>
      <c r="E390" t="s">
        <v>1300</v>
      </c>
      <c r="F390" s="84" t="str">
        <f>IFERROR(INDEX(TblData[Month-year],MATCH(TblTrainee[[#This Row],[Name]],TblData[Name],0)),"-")</f>
        <v>-</v>
      </c>
      <c r="G390" s="84" t="str">
        <f t="array" ref="G3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1" spans="1:7" x14ac:dyDescent="0.25">
      <c r="A391">
        <v>10439</v>
      </c>
      <c r="B391" t="s">
        <v>490</v>
      </c>
      <c r="C391" t="s">
        <v>1143</v>
      </c>
      <c r="D391" t="s">
        <v>1192</v>
      </c>
      <c r="E391" t="s">
        <v>1300</v>
      </c>
      <c r="F391" s="84" t="str">
        <f>IFERROR(INDEX(TblData[Month-year],MATCH(TblTrainee[[#This Row],[Name]],TblData[Name],0)),"-")</f>
        <v>-</v>
      </c>
      <c r="G391" s="84" t="str">
        <f t="array" ref="G3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2" spans="1:7" x14ac:dyDescent="0.25">
      <c r="A392">
        <v>14287</v>
      </c>
      <c r="B392" t="s">
        <v>491</v>
      </c>
      <c r="C392" t="s">
        <v>1144</v>
      </c>
      <c r="D392" t="s">
        <v>4</v>
      </c>
      <c r="E392" t="s">
        <v>1277</v>
      </c>
      <c r="F392" s="84" t="str">
        <f>IFERROR(INDEX(TblData[Month-year],MATCH(TblTrainee[[#This Row],[Name]],TblData[Name],0)),"-")</f>
        <v>-</v>
      </c>
      <c r="G392" s="84" t="str">
        <f t="array" ref="G3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3" spans="1:7" x14ac:dyDescent="0.25">
      <c r="A393">
        <v>14861</v>
      </c>
      <c r="B393" t="s">
        <v>492</v>
      </c>
      <c r="C393" t="s">
        <v>1151</v>
      </c>
      <c r="D393" t="s">
        <v>1208</v>
      </c>
      <c r="E393" t="s">
        <v>1280</v>
      </c>
      <c r="F393" s="84" t="str">
        <f>IFERROR(INDEX(TblData[Month-year],MATCH(TblTrainee[[#This Row],[Name]],TblData[Name],0)),"-")</f>
        <v>-</v>
      </c>
      <c r="G393" s="84" t="str">
        <f t="array" ref="G3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4" spans="1:7" x14ac:dyDescent="0.25">
      <c r="A394">
        <v>14875</v>
      </c>
      <c r="B394" t="s">
        <v>493</v>
      </c>
      <c r="C394" t="s">
        <v>1154</v>
      </c>
      <c r="D394" t="s">
        <v>22</v>
      </c>
      <c r="E394" t="s">
        <v>1266</v>
      </c>
      <c r="F394" s="84" t="str">
        <f>IFERROR(INDEX(TblData[Month-year],MATCH(TblTrainee[[#This Row],[Name]],TblData[Name],0)),"-")</f>
        <v>-</v>
      </c>
      <c r="G394" s="84" t="str">
        <f t="array" ref="G3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5" spans="1:7" x14ac:dyDescent="0.25">
      <c r="A395">
        <v>11995</v>
      </c>
      <c r="B395" t="s">
        <v>494</v>
      </c>
      <c r="C395" t="s">
        <v>1170</v>
      </c>
      <c r="D395" t="s">
        <v>1235</v>
      </c>
      <c r="E395" t="s">
        <v>1277</v>
      </c>
      <c r="F395" s="84" t="str">
        <f>IFERROR(INDEX(TblData[Month-year],MATCH(TblTrainee[[#This Row],[Name]],TblData[Name],0)),"-")</f>
        <v>-</v>
      </c>
      <c r="G395" s="84" t="str">
        <f t="array" ref="G3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6" spans="1:7" x14ac:dyDescent="0.25">
      <c r="A396">
        <v>14300</v>
      </c>
      <c r="B396" t="s">
        <v>495</v>
      </c>
      <c r="C396" t="s">
        <v>1164</v>
      </c>
      <c r="D396" t="s">
        <v>1228</v>
      </c>
      <c r="E396" t="s">
        <v>1271</v>
      </c>
      <c r="F396" s="84" t="str">
        <f>IFERROR(INDEX(TblData[Month-year],MATCH(TblTrainee[[#This Row],[Name]],TblData[Name],0)),"-")</f>
        <v>-</v>
      </c>
      <c r="G396" s="84" t="str">
        <f t="array" ref="G3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7" spans="1:7" x14ac:dyDescent="0.25">
      <c r="A397">
        <v>81340</v>
      </c>
      <c r="B397" t="s">
        <v>496</v>
      </c>
      <c r="C397" t="s">
        <v>1164</v>
      </c>
      <c r="D397" t="s">
        <v>1211</v>
      </c>
      <c r="E397" t="s">
        <v>1291</v>
      </c>
      <c r="F397" s="84" t="str">
        <f>IFERROR(INDEX(TblData[Month-year],MATCH(TblTrainee[[#This Row],[Name]],TblData[Name],0)),"-")</f>
        <v>-</v>
      </c>
      <c r="G397" s="84" t="str">
        <f t="array" ref="G3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8" spans="1:7" x14ac:dyDescent="0.25">
      <c r="A398">
        <v>14662</v>
      </c>
      <c r="B398" t="s">
        <v>497</v>
      </c>
      <c r="C398" t="s">
        <v>1154</v>
      </c>
      <c r="D398" t="s">
        <v>1199</v>
      </c>
      <c r="E398" t="s">
        <v>1277</v>
      </c>
      <c r="F398" s="84" t="str">
        <f>IFERROR(INDEX(TblData[Month-year],MATCH(TblTrainee[[#This Row],[Name]],TblData[Name],0)),"-")</f>
        <v>-</v>
      </c>
      <c r="G398" s="84" t="str">
        <f t="array" ref="G3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399" spans="1:7" x14ac:dyDescent="0.25">
      <c r="A399">
        <v>80241</v>
      </c>
      <c r="B399" t="s">
        <v>498</v>
      </c>
      <c r="C399" t="s">
        <v>1150</v>
      </c>
      <c r="D399" t="s">
        <v>1222</v>
      </c>
      <c r="E399" t="s">
        <v>1278</v>
      </c>
      <c r="F399" s="84" t="str">
        <f>IFERROR(INDEX(TblData[Month-year],MATCH(TblTrainee[[#This Row],[Name]],TblData[Name],0)),"-")</f>
        <v>-</v>
      </c>
      <c r="G399" s="84" t="str">
        <f t="array" ref="G3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0" spans="1:7" x14ac:dyDescent="0.25">
      <c r="A400">
        <v>14883</v>
      </c>
      <c r="B400" t="s">
        <v>499</v>
      </c>
      <c r="C400" t="s">
        <v>1150</v>
      </c>
      <c r="D400" t="s">
        <v>1211</v>
      </c>
      <c r="E400" t="s">
        <v>1291</v>
      </c>
      <c r="F400" s="84" t="str">
        <f>IFERROR(INDEX(TblData[Month-year],MATCH(TblTrainee[[#This Row],[Name]],TblData[Name],0)),"-")</f>
        <v>-</v>
      </c>
      <c r="G400" s="84" t="str">
        <f t="array" ref="G4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1" spans="1:7" x14ac:dyDescent="0.25">
      <c r="A401">
        <v>12575</v>
      </c>
      <c r="B401" t="s">
        <v>500</v>
      </c>
      <c r="C401" t="s">
        <v>1162</v>
      </c>
      <c r="D401" t="s">
        <v>1232</v>
      </c>
      <c r="E401" t="s">
        <v>1291</v>
      </c>
      <c r="F401" s="84" t="str">
        <f>IFERROR(INDEX(TblData[Month-year],MATCH(TblTrainee[[#This Row],[Name]],TblData[Name],0)),"-")</f>
        <v>-</v>
      </c>
      <c r="G401" s="84" t="str">
        <f t="array" ref="G4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2" spans="1:7" x14ac:dyDescent="0.25">
      <c r="A402">
        <v>13911</v>
      </c>
      <c r="B402" t="s">
        <v>501</v>
      </c>
      <c r="C402" t="s">
        <v>1161</v>
      </c>
      <c r="D402" t="s">
        <v>1246</v>
      </c>
      <c r="E402" t="s">
        <v>1277</v>
      </c>
      <c r="F402" s="84" t="str">
        <f>IFERROR(INDEX(TblData[Month-year],MATCH(TblTrainee[[#This Row],[Name]],TblData[Name],0)),"-")</f>
        <v>-</v>
      </c>
      <c r="G402" s="84" t="str">
        <f t="array" ref="G4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3" spans="1:7" x14ac:dyDescent="0.25">
      <c r="A403">
        <v>13091</v>
      </c>
      <c r="B403" t="s">
        <v>502</v>
      </c>
      <c r="C403" t="s">
        <v>1157</v>
      </c>
      <c r="D403" t="s">
        <v>1204</v>
      </c>
      <c r="E403" t="s">
        <v>1280</v>
      </c>
      <c r="F403" s="84" t="str">
        <f>IFERROR(INDEX(TblData[Month-year],MATCH(TblTrainee[[#This Row],[Name]],TblData[Name],0)),"-")</f>
        <v>-</v>
      </c>
      <c r="G403" s="84" t="str">
        <f t="array" ref="G4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4" spans="1:7" x14ac:dyDescent="0.25">
      <c r="A404">
        <v>14806</v>
      </c>
      <c r="B404" t="s">
        <v>503</v>
      </c>
      <c r="C404" t="s">
        <v>1161</v>
      </c>
      <c r="D404" t="s">
        <v>25</v>
      </c>
      <c r="E404" t="s">
        <v>1298</v>
      </c>
      <c r="F404" s="84" t="str">
        <f>IFERROR(INDEX(TblData[Month-year],MATCH(TblTrainee[[#This Row],[Name]],TblData[Name],0)),"-")</f>
        <v>-</v>
      </c>
      <c r="G404" s="84" t="str">
        <f t="array" ref="G4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5" spans="1:7" x14ac:dyDescent="0.25">
      <c r="A405">
        <v>12218</v>
      </c>
      <c r="B405" t="s">
        <v>504</v>
      </c>
      <c r="C405" t="s">
        <v>1150</v>
      </c>
      <c r="D405" t="s">
        <v>1217</v>
      </c>
      <c r="E405" t="s">
        <v>1278</v>
      </c>
      <c r="F405" s="84" t="str">
        <f>IFERROR(INDEX(TblData[Month-year],MATCH(TblTrainee[[#This Row],[Name]],TblData[Name],0)),"-")</f>
        <v>-</v>
      </c>
      <c r="G405" s="84" t="str">
        <f t="array" ref="G4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6" spans="1:7" x14ac:dyDescent="0.25">
      <c r="A406">
        <v>12072</v>
      </c>
      <c r="B406" t="s">
        <v>505</v>
      </c>
      <c r="C406" t="s">
        <v>1144</v>
      </c>
      <c r="D406" t="s">
        <v>4</v>
      </c>
      <c r="E406" t="s">
        <v>1286</v>
      </c>
      <c r="F406" s="84">
        <f>IFERROR(INDEX(TblData[Month-year],MATCH(TblTrainee[[#This Row],[Name]],TblData[Name],0)),"-")</f>
        <v>42217</v>
      </c>
      <c r="G406" s="84">
        <f t="array" ref="G4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407" spans="1:7" x14ac:dyDescent="0.25">
      <c r="A407">
        <v>14890</v>
      </c>
      <c r="B407" t="s">
        <v>506</v>
      </c>
      <c r="C407" t="s">
        <v>1142</v>
      </c>
      <c r="D407" t="s">
        <v>1186</v>
      </c>
      <c r="E407" t="s">
        <v>1289</v>
      </c>
      <c r="F407" s="84">
        <f>IFERROR(INDEX(TblData[Month-year],MATCH(TblTrainee[[#This Row],[Name]],TblData[Name],0)),"-")</f>
        <v>42036</v>
      </c>
      <c r="G407" s="84">
        <f t="array" ref="G4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408" spans="1:7" x14ac:dyDescent="0.25">
      <c r="A408">
        <v>14142</v>
      </c>
      <c r="B408" t="s">
        <v>507</v>
      </c>
      <c r="C408" t="s">
        <v>1144</v>
      </c>
      <c r="D408" t="s">
        <v>4</v>
      </c>
      <c r="E408" t="s">
        <v>1271</v>
      </c>
      <c r="F408" s="84" t="str">
        <f>IFERROR(INDEX(TblData[Month-year],MATCH(TblTrainee[[#This Row],[Name]],TblData[Name],0)),"-")</f>
        <v>-</v>
      </c>
      <c r="G408" s="84" t="str">
        <f t="array" ref="G4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09" spans="1:7" x14ac:dyDescent="0.25">
      <c r="A409">
        <v>14419</v>
      </c>
      <c r="B409" t="s">
        <v>508</v>
      </c>
      <c r="C409" t="s">
        <v>1151</v>
      </c>
      <c r="D409" t="s">
        <v>1208</v>
      </c>
      <c r="E409" t="s">
        <v>1280</v>
      </c>
      <c r="F409" s="84" t="str">
        <f>IFERROR(INDEX(TblData[Month-year],MATCH(TblTrainee[[#This Row],[Name]],TblData[Name],0)),"-")</f>
        <v>-</v>
      </c>
      <c r="G409" s="84" t="str">
        <f t="array" ref="G4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0" spans="1:7" x14ac:dyDescent="0.25">
      <c r="A410">
        <v>14912</v>
      </c>
      <c r="B410" t="s">
        <v>509</v>
      </c>
      <c r="C410" t="s">
        <v>1151</v>
      </c>
      <c r="D410" t="s">
        <v>1206</v>
      </c>
      <c r="E410" t="s">
        <v>1280</v>
      </c>
      <c r="F410" s="84" t="str">
        <f>IFERROR(INDEX(TblData[Month-year],MATCH(TblTrainee[[#This Row],[Name]],TblData[Name],0)),"-")</f>
        <v>-</v>
      </c>
      <c r="G410" s="84" t="str">
        <f t="array" ref="G4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1" spans="1:7" x14ac:dyDescent="0.25">
      <c r="A411">
        <v>11908</v>
      </c>
      <c r="B411" t="s">
        <v>21</v>
      </c>
      <c r="C411" t="s">
        <v>1157</v>
      </c>
      <c r="D411" t="s">
        <v>1204</v>
      </c>
      <c r="E411" t="s">
        <v>1271</v>
      </c>
      <c r="F411" s="84" t="str">
        <f>IFERROR(INDEX(TblData[Month-year],MATCH(TblTrainee[[#This Row],[Name]],TblData[Name],0)),"-")</f>
        <v>-</v>
      </c>
      <c r="G411" s="84" t="str">
        <f t="array" ref="G4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2" spans="1:7" x14ac:dyDescent="0.25">
      <c r="A412">
        <v>14123</v>
      </c>
      <c r="B412" t="s">
        <v>510</v>
      </c>
      <c r="C412" t="s">
        <v>1152</v>
      </c>
      <c r="D412" t="s">
        <v>8</v>
      </c>
      <c r="E412" t="s">
        <v>1271</v>
      </c>
      <c r="F412" s="84" t="str">
        <f>IFERROR(INDEX(TblData[Month-year],MATCH(TblTrainee[[#This Row],[Name]],TblData[Name],0)),"-")</f>
        <v>-</v>
      </c>
      <c r="G412" s="84" t="str">
        <f t="array" ref="G4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3" spans="1:7" x14ac:dyDescent="0.25">
      <c r="A413">
        <v>14259</v>
      </c>
      <c r="B413" t="s">
        <v>511</v>
      </c>
      <c r="C413" t="s">
        <v>1149</v>
      </c>
      <c r="D413" t="s">
        <v>1193</v>
      </c>
      <c r="E413" t="s">
        <v>1280</v>
      </c>
      <c r="F413" s="84" t="str">
        <f>IFERROR(INDEX(TblData[Month-year],MATCH(TblTrainee[[#This Row],[Name]],TblData[Name],0)),"-")</f>
        <v>-</v>
      </c>
      <c r="G413" s="84" t="str">
        <f t="array" ref="G4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4" spans="1:7" x14ac:dyDescent="0.25">
      <c r="A414">
        <v>14421</v>
      </c>
      <c r="B414" t="s">
        <v>512</v>
      </c>
      <c r="C414" t="s">
        <v>1146</v>
      </c>
      <c r="D414" t="s">
        <v>5</v>
      </c>
      <c r="E414" t="s">
        <v>1274</v>
      </c>
      <c r="F414" s="84" t="str">
        <f>IFERROR(INDEX(TblData[Month-year],MATCH(TblTrainee[[#This Row],[Name]],TblData[Name],0)),"-")</f>
        <v>-</v>
      </c>
      <c r="G414" s="84" t="str">
        <f t="array" ref="G4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5" spans="1:7" x14ac:dyDescent="0.25">
      <c r="A415">
        <v>14729</v>
      </c>
      <c r="B415" t="s">
        <v>513</v>
      </c>
      <c r="C415" t="s">
        <v>1154</v>
      </c>
      <c r="D415" t="s">
        <v>22</v>
      </c>
      <c r="E415" t="s">
        <v>1296</v>
      </c>
      <c r="F415" s="84" t="str">
        <f>IFERROR(INDEX(TblData[Month-year],MATCH(TblTrainee[[#This Row],[Name]],TblData[Name],0)),"-")</f>
        <v>-</v>
      </c>
      <c r="G415" s="84" t="str">
        <f t="array" ref="G4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6" spans="1:7" x14ac:dyDescent="0.25">
      <c r="A416">
        <v>14643</v>
      </c>
      <c r="B416" t="s">
        <v>514</v>
      </c>
      <c r="C416" t="s">
        <v>1151</v>
      </c>
      <c r="D416" t="s">
        <v>13</v>
      </c>
      <c r="E416" t="s">
        <v>1272</v>
      </c>
      <c r="F416" s="84" t="str">
        <f>IFERROR(INDEX(TblData[Month-year],MATCH(TblTrainee[[#This Row],[Name]],TblData[Name],0)),"-")</f>
        <v>-</v>
      </c>
      <c r="G416" s="84" t="str">
        <f t="array" ref="G4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7" spans="1:7" x14ac:dyDescent="0.25">
      <c r="A417">
        <v>10042</v>
      </c>
      <c r="B417" t="s">
        <v>515</v>
      </c>
      <c r="C417" t="s">
        <v>1151</v>
      </c>
      <c r="D417" t="s">
        <v>13</v>
      </c>
      <c r="E417" t="s">
        <v>1300</v>
      </c>
      <c r="F417" s="84">
        <f>IFERROR(INDEX(TblData[Month-year],MATCH(TblTrainee[[#This Row],[Name]],TblData[Name],0)),"-")</f>
        <v>42217</v>
      </c>
      <c r="G417" s="84">
        <f t="array" ref="G4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418" spans="1:7" x14ac:dyDescent="0.25">
      <c r="A418">
        <v>14877</v>
      </c>
      <c r="B418" t="s">
        <v>516</v>
      </c>
      <c r="C418" t="s">
        <v>1147</v>
      </c>
      <c r="D418" t="s">
        <v>8</v>
      </c>
      <c r="E418" t="s">
        <v>1268</v>
      </c>
      <c r="F418" s="84" t="str">
        <f>IFERROR(INDEX(TblData[Month-year],MATCH(TblTrainee[[#This Row],[Name]],TblData[Name],0)),"-")</f>
        <v>-</v>
      </c>
      <c r="G418" s="84" t="str">
        <f t="array" ref="G4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19" spans="1:7" x14ac:dyDescent="0.25">
      <c r="A419">
        <v>14676</v>
      </c>
      <c r="B419" t="s">
        <v>517</v>
      </c>
      <c r="C419" t="s">
        <v>1161</v>
      </c>
      <c r="D419" t="s">
        <v>25</v>
      </c>
      <c r="E419" t="s">
        <v>1280</v>
      </c>
      <c r="F419" s="84" t="str">
        <f>IFERROR(INDEX(TblData[Month-year],MATCH(TblTrainee[[#This Row],[Name]],TblData[Name],0)),"-")</f>
        <v>-</v>
      </c>
      <c r="G419" s="84" t="str">
        <f t="array" ref="G4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0" spans="1:7" x14ac:dyDescent="0.25">
      <c r="A420">
        <v>14278</v>
      </c>
      <c r="B420" t="s">
        <v>518</v>
      </c>
      <c r="C420" t="s">
        <v>1152</v>
      </c>
      <c r="D420" t="s">
        <v>1247</v>
      </c>
      <c r="E420" t="s">
        <v>1276</v>
      </c>
      <c r="F420" s="84" t="str">
        <f>IFERROR(INDEX(TblData[Month-year],MATCH(TblTrainee[[#This Row],[Name]],TblData[Name],0)),"-")</f>
        <v>-</v>
      </c>
      <c r="G420" s="84" t="str">
        <f t="array" ref="G4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1" spans="1:7" x14ac:dyDescent="0.25">
      <c r="A421">
        <v>13029</v>
      </c>
      <c r="B421" t="s">
        <v>519</v>
      </c>
      <c r="C421" t="s">
        <v>1144</v>
      </c>
      <c r="D421" t="s">
        <v>1188</v>
      </c>
      <c r="E421" t="s">
        <v>1284</v>
      </c>
      <c r="F421" s="84" t="str">
        <f>IFERROR(INDEX(TblData[Month-year],MATCH(TblTrainee[[#This Row],[Name]],TblData[Name],0)),"-")</f>
        <v>-</v>
      </c>
      <c r="G421" s="84" t="str">
        <f t="array" ref="G4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2" spans="1:7" x14ac:dyDescent="0.25">
      <c r="A422">
        <v>80571</v>
      </c>
      <c r="B422" t="s">
        <v>520</v>
      </c>
      <c r="C422" t="s">
        <v>1150</v>
      </c>
      <c r="D422" t="s">
        <v>1241</v>
      </c>
      <c r="E422" t="s">
        <v>1300</v>
      </c>
      <c r="F422" s="84" t="str">
        <f>IFERROR(INDEX(TblData[Month-year],MATCH(TblTrainee[[#This Row],[Name]],TblData[Name],0)),"-")</f>
        <v>-</v>
      </c>
      <c r="G422" s="84" t="str">
        <f t="array" ref="G4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3" spans="1:7" x14ac:dyDescent="0.25">
      <c r="A423">
        <v>14674</v>
      </c>
      <c r="B423" t="s">
        <v>521</v>
      </c>
      <c r="C423" t="s">
        <v>1162</v>
      </c>
      <c r="D423" t="s">
        <v>1211</v>
      </c>
      <c r="E423" t="s">
        <v>1291</v>
      </c>
      <c r="F423" s="84" t="str">
        <f>IFERROR(INDEX(TblData[Month-year],MATCH(TblTrainee[[#This Row],[Name]],TblData[Name],0)),"-")</f>
        <v>-</v>
      </c>
      <c r="G423" s="84" t="str">
        <f t="array" ref="G4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4" spans="1:7" x14ac:dyDescent="0.25">
      <c r="A424">
        <v>13721</v>
      </c>
      <c r="B424" t="s">
        <v>522</v>
      </c>
      <c r="C424" t="s">
        <v>1151</v>
      </c>
      <c r="D424" t="s">
        <v>13</v>
      </c>
      <c r="E424" t="s">
        <v>1271</v>
      </c>
      <c r="F424" s="84" t="str">
        <f>IFERROR(INDEX(TblData[Month-year],MATCH(TblTrainee[[#This Row],[Name]],TblData[Name],0)),"-")</f>
        <v>-</v>
      </c>
      <c r="G424" s="84" t="str">
        <f t="array" ref="G4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5" spans="1:7" x14ac:dyDescent="0.25">
      <c r="A425">
        <v>80473</v>
      </c>
      <c r="B425" t="s">
        <v>523</v>
      </c>
      <c r="C425" t="s">
        <v>1153</v>
      </c>
      <c r="D425" t="s">
        <v>1220</v>
      </c>
      <c r="E425" t="s">
        <v>1300</v>
      </c>
      <c r="F425" s="84" t="str">
        <f>IFERROR(INDEX(TblData[Month-year],MATCH(TblTrainee[[#This Row],[Name]],TblData[Name],0)),"-")</f>
        <v>-</v>
      </c>
      <c r="G425" s="84" t="str">
        <f t="array" ref="G4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6" spans="1:7" x14ac:dyDescent="0.25">
      <c r="A426">
        <v>12810</v>
      </c>
      <c r="B426" t="s">
        <v>524</v>
      </c>
      <c r="C426" t="s">
        <v>1154</v>
      </c>
      <c r="D426" t="s">
        <v>22</v>
      </c>
      <c r="E426" t="s">
        <v>1272</v>
      </c>
      <c r="F426" s="84" t="str">
        <f>IFERROR(INDEX(TblData[Month-year],MATCH(TblTrainee[[#This Row],[Name]],TblData[Name],0)),"-")</f>
        <v>-</v>
      </c>
      <c r="G426" s="84" t="str">
        <f t="array" ref="G4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7" spans="1:7" x14ac:dyDescent="0.25">
      <c r="A427">
        <v>13862</v>
      </c>
      <c r="B427" t="s">
        <v>525</v>
      </c>
      <c r="C427" t="s">
        <v>1154</v>
      </c>
      <c r="D427" t="s">
        <v>22</v>
      </c>
      <c r="E427" t="s">
        <v>1296</v>
      </c>
      <c r="F427" s="84" t="str">
        <f>IFERROR(INDEX(TblData[Month-year],MATCH(TblTrainee[[#This Row],[Name]],TblData[Name],0)),"-")</f>
        <v>-</v>
      </c>
      <c r="G427" s="84" t="str">
        <f t="array" ref="G4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8" spans="1:7" x14ac:dyDescent="0.25">
      <c r="A428">
        <v>80079</v>
      </c>
      <c r="B428" t="s">
        <v>526</v>
      </c>
      <c r="C428" t="s">
        <v>1160</v>
      </c>
      <c r="D428" t="s">
        <v>11</v>
      </c>
      <c r="E428" t="s">
        <v>1289</v>
      </c>
      <c r="F428" s="84" t="str">
        <f>IFERROR(INDEX(TblData[Month-year],MATCH(TblTrainee[[#This Row],[Name]],TblData[Name],0)),"-")</f>
        <v>-</v>
      </c>
      <c r="G428" s="84" t="str">
        <f t="array" ref="G4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29" spans="1:7" x14ac:dyDescent="0.25">
      <c r="A429">
        <v>14397</v>
      </c>
      <c r="B429" t="s">
        <v>527</v>
      </c>
      <c r="C429" t="s">
        <v>1154</v>
      </c>
      <c r="D429" t="s">
        <v>22</v>
      </c>
      <c r="E429" t="s">
        <v>1277</v>
      </c>
      <c r="F429" s="84" t="str">
        <f>IFERROR(INDEX(TblData[Month-year],MATCH(TblTrainee[[#This Row],[Name]],TblData[Name],0)),"-")</f>
        <v>-</v>
      </c>
      <c r="G429" s="84" t="str">
        <f t="array" ref="G4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0" spans="1:7" x14ac:dyDescent="0.25">
      <c r="A430">
        <v>14367</v>
      </c>
      <c r="B430" t="s">
        <v>528</v>
      </c>
      <c r="C430" t="s">
        <v>1156</v>
      </c>
      <c r="D430" t="s">
        <v>18</v>
      </c>
      <c r="E430" t="s">
        <v>1276</v>
      </c>
      <c r="F430" s="84" t="str">
        <f>IFERROR(INDEX(TblData[Month-year],MATCH(TblTrainee[[#This Row],[Name]],TblData[Name],0)),"-")</f>
        <v>-</v>
      </c>
      <c r="G430" s="84" t="str">
        <f t="array" ref="G4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1" spans="1:7" x14ac:dyDescent="0.25">
      <c r="A431">
        <v>80023</v>
      </c>
      <c r="B431" t="s">
        <v>529</v>
      </c>
      <c r="C431" t="s">
        <v>1150</v>
      </c>
      <c r="D431" t="s">
        <v>1194</v>
      </c>
      <c r="E431" t="s">
        <v>1278</v>
      </c>
      <c r="F431" s="84" t="str">
        <f>IFERROR(INDEX(TblData[Month-year],MATCH(TblTrainee[[#This Row],[Name]],TblData[Name],0)),"-")</f>
        <v>-</v>
      </c>
      <c r="G431" s="84" t="str">
        <f t="array" ref="G4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2" spans="1:7" x14ac:dyDescent="0.25">
      <c r="A432">
        <v>10354</v>
      </c>
      <c r="B432" t="s">
        <v>530</v>
      </c>
      <c r="C432" t="s">
        <v>1153</v>
      </c>
      <c r="D432" t="s">
        <v>1218</v>
      </c>
      <c r="E432" t="s">
        <v>1300</v>
      </c>
      <c r="F432" s="84" t="str">
        <f>IFERROR(INDEX(TblData[Month-year],MATCH(TblTrainee[[#This Row],[Name]],TblData[Name],0)),"-")</f>
        <v>-</v>
      </c>
      <c r="G432" s="84" t="str">
        <f t="array" ref="G4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3" spans="1:7" x14ac:dyDescent="0.25">
      <c r="A433">
        <v>12297</v>
      </c>
      <c r="B433" t="s">
        <v>531</v>
      </c>
      <c r="C433" t="s">
        <v>1153</v>
      </c>
      <c r="D433" t="s">
        <v>1218</v>
      </c>
      <c r="E433" t="s">
        <v>1271</v>
      </c>
      <c r="F433" s="84" t="str">
        <f>IFERROR(INDEX(TblData[Month-year],MATCH(TblTrainee[[#This Row],[Name]],TblData[Name],0)),"-")</f>
        <v>-</v>
      </c>
      <c r="G433" s="84" t="str">
        <f t="array" ref="G4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4" spans="1:7" x14ac:dyDescent="0.25">
      <c r="A434">
        <v>14629</v>
      </c>
      <c r="B434" t="s">
        <v>532</v>
      </c>
      <c r="C434" t="s">
        <v>1161</v>
      </c>
      <c r="D434" t="s">
        <v>25</v>
      </c>
      <c r="E434" t="s">
        <v>1274</v>
      </c>
      <c r="F434" s="84" t="str">
        <f>IFERROR(INDEX(TblData[Month-year],MATCH(TblTrainee[[#This Row],[Name]],TblData[Name],0)),"-")</f>
        <v>-</v>
      </c>
      <c r="G434" s="84" t="str">
        <f t="array" ref="G4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5" spans="1:7" x14ac:dyDescent="0.25">
      <c r="A435">
        <v>14474</v>
      </c>
      <c r="B435" t="s">
        <v>533</v>
      </c>
      <c r="C435" t="s">
        <v>1154</v>
      </c>
      <c r="D435" t="s">
        <v>1188</v>
      </c>
      <c r="E435" t="s">
        <v>1274</v>
      </c>
      <c r="F435" s="84" t="str">
        <f>IFERROR(INDEX(TblData[Month-year],MATCH(TblTrainee[[#This Row],[Name]],TblData[Name],0)),"-")</f>
        <v>-</v>
      </c>
      <c r="G435" s="84" t="str">
        <f t="array" ref="G4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6" spans="1:7" x14ac:dyDescent="0.25">
      <c r="A436">
        <v>14351</v>
      </c>
      <c r="B436" t="s">
        <v>534</v>
      </c>
      <c r="C436" t="s">
        <v>1154</v>
      </c>
      <c r="D436" t="s">
        <v>22</v>
      </c>
      <c r="E436" t="s">
        <v>1277</v>
      </c>
      <c r="F436" s="84" t="str">
        <f>IFERROR(INDEX(TblData[Month-year],MATCH(TblTrainee[[#This Row],[Name]],TblData[Name],0)),"-")</f>
        <v>-</v>
      </c>
      <c r="G436" s="84" t="str">
        <f t="array" ref="G4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7" spans="1:7" x14ac:dyDescent="0.25">
      <c r="A437">
        <v>14361</v>
      </c>
      <c r="B437" t="s">
        <v>535</v>
      </c>
      <c r="C437" t="s">
        <v>1156</v>
      </c>
      <c r="D437" t="s">
        <v>18</v>
      </c>
      <c r="E437" t="s">
        <v>1276</v>
      </c>
      <c r="F437" s="84" t="str">
        <f>IFERROR(INDEX(TblData[Month-year],MATCH(TblTrainee[[#This Row],[Name]],TblData[Name],0)),"-")</f>
        <v>-</v>
      </c>
      <c r="G437" s="84" t="str">
        <f t="array" ref="G4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8" spans="1:7" x14ac:dyDescent="0.25">
      <c r="A438">
        <v>13085</v>
      </c>
      <c r="B438" t="s">
        <v>536</v>
      </c>
      <c r="C438" t="s">
        <v>1173</v>
      </c>
      <c r="D438" t="s">
        <v>11</v>
      </c>
      <c r="E438" t="s">
        <v>1276</v>
      </c>
      <c r="F438" s="84" t="str">
        <f>IFERROR(INDEX(TblData[Month-year],MATCH(TblTrainee[[#This Row],[Name]],TblData[Name],0)),"-")</f>
        <v>-</v>
      </c>
      <c r="G438" s="84" t="str">
        <f t="array" ref="G4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39" spans="1:7" x14ac:dyDescent="0.25">
      <c r="A439">
        <v>11360</v>
      </c>
      <c r="B439" t="s">
        <v>537</v>
      </c>
      <c r="C439" t="s">
        <v>1150</v>
      </c>
      <c r="D439" t="s">
        <v>1222</v>
      </c>
      <c r="E439" t="s">
        <v>1278</v>
      </c>
      <c r="F439" s="84" t="str">
        <f>IFERROR(INDEX(TblData[Month-year],MATCH(TblTrainee[[#This Row],[Name]],TblData[Name],0)),"-")</f>
        <v>-</v>
      </c>
      <c r="G439" s="84" t="str">
        <f t="array" ref="G4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0" spans="1:7" x14ac:dyDescent="0.25">
      <c r="A440">
        <v>80840</v>
      </c>
      <c r="B440" t="s">
        <v>538</v>
      </c>
      <c r="C440" t="s">
        <v>1143</v>
      </c>
      <c r="D440" t="s">
        <v>1192</v>
      </c>
      <c r="E440" t="s">
        <v>1279</v>
      </c>
      <c r="F440" s="84" t="str">
        <f>IFERROR(INDEX(TblData[Month-year],MATCH(TblTrainee[[#This Row],[Name]],TblData[Name],0)),"-")</f>
        <v>-</v>
      </c>
      <c r="G440" s="84" t="str">
        <f t="array" ref="G4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1" spans="1:7" x14ac:dyDescent="0.25">
      <c r="A441">
        <v>10621</v>
      </c>
      <c r="B441" t="s">
        <v>539</v>
      </c>
      <c r="C441" t="s">
        <v>1164</v>
      </c>
      <c r="D441" t="s">
        <v>1213</v>
      </c>
      <c r="E441" t="s">
        <v>1276</v>
      </c>
      <c r="F441" s="84" t="str">
        <f>IFERROR(INDEX(TblData[Month-year],MATCH(TblTrainee[[#This Row],[Name]],TblData[Name],0)),"-")</f>
        <v>-</v>
      </c>
      <c r="G441" s="84" t="str">
        <f t="array" ref="G4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2" spans="1:7" x14ac:dyDescent="0.25">
      <c r="A442">
        <v>13950</v>
      </c>
      <c r="B442" t="s">
        <v>540</v>
      </c>
      <c r="C442" t="s">
        <v>1155</v>
      </c>
      <c r="D442" t="s">
        <v>1200</v>
      </c>
      <c r="E442" t="s">
        <v>1278</v>
      </c>
      <c r="F442" s="84" t="str">
        <f>IFERROR(INDEX(TblData[Month-year],MATCH(TblTrainee[[#This Row],[Name]],TblData[Name],0)),"-")</f>
        <v>-</v>
      </c>
      <c r="G442" s="84" t="str">
        <f t="array" ref="G4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3" spans="1:7" x14ac:dyDescent="0.25">
      <c r="A443">
        <v>13683</v>
      </c>
      <c r="B443" t="s">
        <v>541</v>
      </c>
      <c r="C443" t="s">
        <v>1154</v>
      </c>
      <c r="D443" t="s">
        <v>22</v>
      </c>
      <c r="E443" t="s">
        <v>1271</v>
      </c>
      <c r="F443" s="84" t="str">
        <f>IFERROR(INDEX(TblData[Month-year],MATCH(TblTrainee[[#This Row],[Name]],TblData[Name],0)),"-")</f>
        <v>-</v>
      </c>
      <c r="G443" s="84" t="str">
        <f t="array" ref="G4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4" spans="1:7" x14ac:dyDescent="0.25">
      <c r="A444">
        <v>14523</v>
      </c>
      <c r="B444" t="s">
        <v>542</v>
      </c>
      <c r="C444" t="s">
        <v>1147</v>
      </c>
      <c r="D444" t="s">
        <v>1206</v>
      </c>
      <c r="E444" t="s">
        <v>1280</v>
      </c>
      <c r="F444" s="84" t="str">
        <f>IFERROR(INDEX(TblData[Month-year],MATCH(TblTrainee[[#This Row],[Name]],TblData[Name],0)),"-")</f>
        <v>-</v>
      </c>
      <c r="G444" s="84" t="str">
        <f t="array" ref="G4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5" spans="1:7" x14ac:dyDescent="0.25">
      <c r="A445">
        <v>11894</v>
      </c>
      <c r="B445" t="s">
        <v>543</v>
      </c>
      <c r="C445" t="s">
        <v>1146</v>
      </c>
      <c r="D445" t="s">
        <v>5</v>
      </c>
      <c r="E445" t="s">
        <v>1280</v>
      </c>
      <c r="F445" s="84" t="str">
        <f>IFERROR(INDEX(TblData[Month-year],MATCH(TblTrainee[[#This Row],[Name]],TblData[Name],0)),"-")</f>
        <v>-</v>
      </c>
      <c r="G445" s="84" t="str">
        <f t="array" ref="G4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6" spans="1:7" x14ac:dyDescent="0.25">
      <c r="A446">
        <v>10960</v>
      </c>
      <c r="B446" t="s">
        <v>544</v>
      </c>
      <c r="C446" t="s">
        <v>1160</v>
      </c>
      <c r="D446" t="s">
        <v>11</v>
      </c>
      <c r="E446" t="s">
        <v>1276</v>
      </c>
      <c r="F446" s="84" t="str">
        <f>IFERROR(INDEX(TblData[Month-year],MATCH(TblTrainee[[#This Row],[Name]],TblData[Name],0)),"-")</f>
        <v>-</v>
      </c>
      <c r="G446" s="84" t="str">
        <f t="array" ref="G4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7" spans="1:7" x14ac:dyDescent="0.25">
      <c r="A447">
        <v>12312</v>
      </c>
      <c r="B447" t="s">
        <v>543</v>
      </c>
      <c r="C447" t="s">
        <v>1162</v>
      </c>
      <c r="D447" t="s">
        <v>1232</v>
      </c>
      <c r="E447" t="s">
        <v>1291</v>
      </c>
      <c r="F447" s="84" t="str">
        <f>IFERROR(INDEX(TblData[Month-year],MATCH(TblTrainee[[#This Row],[Name]],TblData[Name],0)),"-")</f>
        <v>-</v>
      </c>
      <c r="G447" s="84" t="str">
        <f t="array" ref="G4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8" spans="1:7" x14ac:dyDescent="0.25">
      <c r="A448">
        <v>80198</v>
      </c>
      <c r="B448" t="s">
        <v>545</v>
      </c>
      <c r="C448" t="s">
        <v>1169</v>
      </c>
      <c r="D448" t="s">
        <v>1239</v>
      </c>
      <c r="E448" t="s">
        <v>1271</v>
      </c>
      <c r="F448" s="84" t="str">
        <f>IFERROR(INDEX(TblData[Month-year],MATCH(TblTrainee[[#This Row],[Name]],TblData[Name],0)),"-")</f>
        <v>-</v>
      </c>
      <c r="G448" s="84" t="str">
        <f t="array" ref="G4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49" spans="1:7" x14ac:dyDescent="0.25">
      <c r="A449">
        <v>12836</v>
      </c>
      <c r="B449" t="s">
        <v>546</v>
      </c>
      <c r="C449" t="s">
        <v>1146</v>
      </c>
      <c r="D449" t="s">
        <v>5</v>
      </c>
      <c r="E449" t="s">
        <v>1294</v>
      </c>
      <c r="F449" s="84" t="str">
        <f>IFERROR(INDEX(TblData[Month-year],MATCH(TblTrainee[[#This Row],[Name]],TblData[Name],0)),"-")</f>
        <v>-</v>
      </c>
      <c r="G449" s="84" t="str">
        <f t="array" ref="G4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0" spans="1:7" x14ac:dyDescent="0.25">
      <c r="A450">
        <v>12111</v>
      </c>
      <c r="B450" t="s">
        <v>547</v>
      </c>
      <c r="C450" t="s">
        <v>1156</v>
      </c>
      <c r="D450" t="s">
        <v>18</v>
      </c>
      <c r="E450" t="s">
        <v>1272</v>
      </c>
      <c r="F450" s="84" t="str">
        <f>IFERROR(INDEX(TblData[Month-year],MATCH(TblTrainee[[#This Row],[Name]],TblData[Name],0)),"-")</f>
        <v>-</v>
      </c>
      <c r="G450" s="84" t="str">
        <f t="array" ref="G4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1" spans="1:7" x14ac:dyDescent="0.25">
      <c r="A451">
        <v>12009</v>
      </c>
      <c r="B451" t="s">
        <v>548</v>
      </c>
      <c r="C451" t="s">
        <v>1156</v>
      </c>
      <c r="D451" t="s">
        <v>18</v>
      </c>
      <c r="E451" t="s">
        <v>1276</v>
      </c>
      <c r="F451" s="84" t="str">
        <f>IFERROR(INDEX(TblData[Month-year],MATCH(TblTrainee[[#This Row],[Name]],TblData[Name],0)),"-")</f>
        <v>-</v>
      </c>
      <c r="G451" s="84" t="str">
        <f t="array" ref="G4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2" spans="1:7" x14ac:dyDescent="0.25">
      <c r="A452">
        <v>80271</v>
      </c>
      <c r="B452" t="s">
        <v>549</v>
      </c>
      <c r="C452" t="s">
        <v>1150</v>
      </c>
      <c r="D452" t="s">
        <v>1222</v>
      </c>
      <c r="E452" t="s">
        <v>1300</v>
      </c>
      <c r="F452" s="84" t="str">
        <f>IFERROR(INDEX(TblData[Month-year],MATCH(TblTrainee[[#This Row],[Name]],TblData[Name],0)),"-")</f>
        <v>-</v>
      </c>
      <c r="G452" s="84" t="str">
        <f t="array" ref="G4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3" spans="1:7" x14ac:dyDescent="0.25">
      <c r="A453">
        <v>81070</v>
      </c>
      <c r="B453" t="s">
        <v>550</v>
      </c>
      <c r="C453" t="s">
        <v>1164</v>
      </c>
      <c r="D453" t="s">
        <v>1216</v>
      </c>
      <c r="E453" t="s">
        <v>1276</v>
      </c>
      <c r="F453" s="84" t="str">
        <f>IFERROR(INDEX(TblData[Month-year],MATCH(TblTrainee[[#This Row],[Name]],TblData[Name],0)),"-")</f>
        <v>-</v>
      </c>
      <c r="G453" s="84" t="str">
        <f t="array" ref="G4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4" spans="1:7" x14ac:dyDescent="0.25">
      <c r="A454">
        <v>14903</v>
      </c>
      <c r="B454" t="s">
        <v>551</v>
      </c>
      <c r="C454" t="s">
        <v>1172</v>
      </c>
      <c r="D454" t="s">
        <v>1215</v>
      </c>
      <c r="E454" t="s">
        <v>1277</v>
      </c>
      <c r="F454" s="84" t="str">
        <f>IFERROR(INDEX(TblData[Month-year],MATCH(TblTrainee[[#This Row],[Name]],TblData[Name],0)),"-")</f>
        <v>-</v>
      </c>
      <c r="G454" s="84" t="str">
        <f t="array" ref="G4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5" spans="1:7" x14ac:dyDescent="0.25">
      <c r="A455">
        <v>12108</v>
      </c>
      <c r="B455" t="s">
        <v>552</v>
      </c>
      <c r="C455" t="s">
        <v>1156</v>
      </c>
      <c r="D455" t="s">
        <v>1215</v>
      </c>
      <c r="E455" t="s">
        <v>1272</v>
      </c>
      <c r="F455" s="84" t="str">
        <f>IFERROR(INDEX(TblData[Month-year],MATCH(TblTrainee[[#This Row],[Name]],TblData[Name],0)),"-")</f>
        <v>-</v>
      </c>
      <c r="G455" s="84" t="str">
        <f t="array" ref="G4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6" spans="1:7" x14ac:dyDescent="0.25">
      <c r="A456">
        <v>12264</v>
      </c>
      <c r="B456" t="s">
        <v>553</v>
      </c>
      <c r="C456" t="s">
        <v>1174</v>
      </c>
      <c r="D456" t="s">
        <v>1226</v>
      </c>
      <c r="E456" t="s">
        <v>1276</v>
      </c>
      <c r="F456" s="84" t="str">
        <f>IFERROR(INDEX(TblData[Month-year],MATCH(TblTrainee[[#This Row],[Name]],TblData[Name],0)),"-")</f>
        <v>-</v>
      </c>
      <c r="G456" s="84" t="str">
        <f t="array" ref="G4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7" spans="1:7" x14ac:dyDescent="0.25">
      <c r="A457">
        <v>14507</v>
      </c>
      <c r="B457" t="s">
        <v>554</v>
      </c>
      <c r="C457" t="s">
        <v>1175</v>
      </c>
      <c r="D457" t="s">
        <v>1196</v>
      </c>
      <c r="E457" t="s">
        <v>1271</v>
      </c>
      <c r="F457" s="84" t="str">
        <f>IFERROR(INDEX(TblData[Month-year],MATCH(TblTrainee[[#This Row],[Name]],TblData[Name],0)),"-")</f>
        <v>-</v>
      </c>
      <c r="G457" s="84" t="str">
        <f t="array" ref="G4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8" spans="1:7" x14ac:dyDescent="0.25">
      <c r="A458">
        <v>14886</v>
      </c>
      <c r="B458" t="s">
        <v>555</v>
      </c>
      <c r="C458" t="s">
        <v>1145</v>
      </c>
      <c r="D458" t="s">
        <v>1189</v>
      </c>
      <c r="E458" t="s">
        <v>1268</v>
      </c>
      <c r="F458" s="84" t="str">
        <f>IFERROR(INDEX(TblData[Month-year],MATCH(TblTrainee[[#This Row],[Name]],TblData[Name],0)),"-")</f>
        <v>-</v>
      </c>
      <c r="G458" s="84" t="str">
        <f t="array" ref="G4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59" spans="1:7" x14ac:dyDescent="0.25">
      <c r="A459">
        <v>11187</v>
      </c>
      <c r="B459" t="s">
        <v>556</v>
      </c>
      <c r="C459" t="s">
        <v>1146</v>
      </c>
      <c r="D459" t="s">
        <v>5</v>
      </c>
      <c r="E459" t="s">
        <v>1271</v>
      </c>
      <c r="F459" s="84" t="str">
        <f>IFERROR(INDEX(TblData[Month-year],MATCH(TblTrainee[[#This Row],[Name]],TblData[Name],0)),"-")</f>
        <v>-</v>
      </c>
      <c r="G459" s="84" t="str">
        <f t="array" ref="G4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0" spans="1:7" x14ac:dyDescent="0.25">
      <c r="A460">
        <v>13499</v>
      </c>
      <c r="B460" t="s">
        <v>557</v>
      </c>
      <c r="C460" t="s">
        <v>1151</v>
      </c>
      <c r="D460" t="s">
        <v>13</v>
      </c>
      <c r="E460" t="s">
        <v>1272</v>
      </c>
      <c r="F460" s="84" t="str">
        <f>IFERROR(INDEX(TblData[Month-year],MATCH(TblTrainee[[#This Row],[Name]],TblData[Name],0)),"-")</f>
        <v>-</v>
      </c>
      <c r="G460" s="84" t="str">
        <f t="array" ref="G4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1" spans="1:7" x14ac:dyDescent="0.25">
      <c r="A461">
        <v>81044</v>
      </c>
      <c r="B461" t="s">
        <v>23</v>
      </c>
      <c r="C461" t="s">
        <v>1169</v>
      </c>
      <c r="D461" t="s">
        <v>1239</v>
      </c>
      <c r="E461" t="s">
        <v>1271</v>
      </c>
      <c r="F461" s="84" t="str">
        <f>IFERROR(INDEX(TblData[Month-year],MATCH(TblTrainee[[#This Row],[Name]],TblData[Name],0)),"-")</f>
        <v>-</v>
      </c>
      <c r="G461" s="84" t="str">
        <f t="array" ref="G4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2" spans="1:7" x14ac:dyDescent="0.25">
      <c r="A462">
        <v>10542</v>
      </c>
      <c r="B462" t="s">
        <v>558</v>
      </c>
      <c r="C462" t="s">
        <v>1164</v>
      </c>
      <c r="D462" t="s">
        <v>1213</v>
      </c>
      <c r="E462" t="s">
        <v>1286</v>
      </c>
      <c r="F462" s="84" t="str">
        <f>IFERROR(INDEX(TblData[Month-year],MATCH(TblTrainee[[#This Row],[Name]],TblData[Name],0)),"-")</f>
        <v>-</v>
      </c>
      <c r="G462" s="84" t="str">
        <f t="array" ref="G4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3" spans="1:7" x14ac:dyDescent="0.25">
      <c r="A463">
        <v>13407</v>
      </c>
      <c r="B463" t="s">
        <v>559</v>
      </c>
      <c r="C463" t="s">
        <v>1154</v>
      </c>
      <c r="D463" t="s">
        <v>22</v>
      </c>
      <c r="E463" t="s">
        <v>1271</v>
      </c>
      <c r="F463" s="84">
        <f>IFERROR(INDEX(TblData[Month-year],MATCH(TblTrainee[[#This Row],[Name]],TblData[Name],0)),"-")</f>
        <v>42217</v>
      </c>
      <c r="G463" s="84">
        <f t="array" ref="G4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464" spans="1:7" x14ac:dyDescent="0.25">
      <c r="A464">
        <v>10659</v>
      </c>
      <c r="B464" t="s">
        <v>560</v>
      </c>
      <c r="C464" t="s">
        <v>1161</v>
      </c>
      <c r="D464" t="s">
        <v>25</v>
      </c>
      <c r="E464" t="s">
        <v>1270</v>
      </c>
      <c r="F464" s="84">
        <f>IFERROR(INDEX(TblData[Month-year],MATCH(TblTrainee[[#This Row],[Name]],TblData[Name],0)),"-")</f>
        <v>42005</v>
      </c>
      <c r="G464" s="84">
        <f t="array" ref="G4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465" spans="1:7" x14ac:dyDescent="0.25">
      <c r="A465">
        <v>14757</v>
      </c>
      <c r="B465" t="s">
        <v>561</v>
      </c>
      <c r="C465" t="s">
        <v>1144</v>
      </c>
      <c r="D465" t="s">
        <v>1188</v>
      </c>
      <c r="E465" t="s">
        <v>1280</v>
      </c>
      <c r="F465" s="84" t="str">
        <f>IFERROR(INDEX(TblData[Month-year],MATCH(TblTrainee[[#This Row],[Name]],TblData[Name],0)),"-")</f>
        <v>-</v>
      </c>
      <c r="G465" s="84" t="str">
        <f t="array" ref="G4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6" spans="1:7" x14ac:dyDescent="0.25">
      <c r="A466">
        <v>10163</v>
      </c>
      <c r="B466" t="s">
        <v>562</v>
      </c>
      <c r="C466" t="s">
        <v>1169</v>
      </c>
      <c r="D466" t="s">
        <v>1239</v>
      </c>
      <c r="E466" t="s">
        <v>1300</v>
      </c>
      <c r="F466" s="84" t="str">
        <f>IFERROR(INDEX(TblData[Month-year],MATCH(TblTrainee[[#This Row],[Name]],TblData[Name],0)),"-")</f>
        <v>-</v>
      </c>
      <c r="G466" s="84" t="str">
        <f t="array" ref="G4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7" spans="1:7" x14ac:dyDescent="0.25">
      <c r="A467">
        <v>12045</v>
      </c>
      <c r="B467" t="s">
        <v>563</v>
      </c>
      <c r="C467" t="s">
        <v>1144</v>
      </c>
      <c r="D467" t="s">
        <v>4</v>
      </c>
      <c r="E467" t="s">
        <v>1271</v>
      </c>
      <c r="F467" s="84" t="str">
        <f>IFERROR(INDEX(TblData[Month-year],MATCH(TblTrainee[[#This Row],[Name]],TblData[Name],0)),"-")</f>
        <v>-</v>
      </c>
      <c r="G467" s="84" t="str">
        <f t="array" ref="G4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8" spans="1:7" x14ac:dyDescent="0.25">
      <c r="A468">
        <v>14167</v>
      </c>
      <c r="B468" t="s">
        <v>564</v>
      </c>
      <c r="C468" t="s">
        <v>1144</v>
      </c>
      <c r="D468" t="s">
        <v>1238</v>
      </c>
      <c r="E468" t="s">
        <v>1272</v>
      </c>
      <c r="F468" s="84" t="str">
        <f>IFERROR(INDEX(TblData[Month-year],MATCH(TblTrainee[[#This Row],[Name]],TblData[Name],0)),"-")</f>
        <v>-</v>
      </c>
      <c r="G468" s="84" t="str">
        <f t="array" ref="G4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69" spans="1:7" x14ac:dyDescent="0.25">
      <c r="A469">
        <v>14913</v>
      </c>
      <c r="B469" t="s">
        <v>565</v>
      </c>
      <c r="C469" t="s">
        <v>1142</v>
      </c>
      <c r="D469" t="s">
        <v>1186</v>
      </c>
      <c r="E469" t="s">
        <v>1271</v>
      </c>
      <c r="F469" s="84" t="str">
        <f>IFERROR(INDEX(TblData[Month-year],MATCH(TblTrainee[[#This Row],[Name]],TblData[Name],0)),"-")</f>
        <v>-</v>
      </c>
      <c r="G469" s="84" t="str">
        <f t="array" ref="G4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0" spans="1:7" x14ac:dyDescent="0.25">
      <c r="A470">
        <v>13786</v>
      </c>
      <c r="B470" t="s">
        <v>566</v>
      </c>
      <c r="C470" t="s">
        <v>1151</v>
      </c>
      <c r="D470" t="s">
        <v>13</v>
      </c>
      <c r="E470" t="s">
        <v>1268</v>
      </c>
      <c r="F470" s="84" t="str">
        <f>IFERROR(INDEX(TblData[Month-year],MATCH(TblTrainee[[#This Row],[Name]],TblData[Name],0)),"-")</f>
        <v>-</v>
      </c>
      <c r="G470" s="84" t="str">
        <f t="array" ref="G4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1" spans="1:7" x14ac:dyDescent="0.25">
      <c r="A471">
        <v>13633</v>
      </c>
      <c r="B471" t="s">
        <v>567</v>
      </c>
      <c r="C471" t="s">
        <v>1144</v>
      </c>
      <c r="D471" t="s">
        <v>4</v>
      </c>
      <c r="E471" t="s">
        <v>1286</v>
      </c>
      <c r="F471" s="84" t="str">
        <f>IFERROR(INDEX(TblData[Month-year],MATCH(TblTrainee[[#This Row],[Name]],TblData[Name],0)),"-")</f>
        <v>-</v>
      </c>
      <c r="G471" s="84" t="str">
        <f t="array" ref="G4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2" spans="1:7" x14ac:dyDescent="0.25">
      <c r="A472">
        <v>13725</v>
      </c>
      <c r="B472" t="s">
        <v>568</v>
      </c>
      <c r="C472" t="s">
        <v>1154</v>
      </c>
      <c r="D472" t="s">
        <v>1199</v>
      </c>
      <c r="E472" t="s">
        <v>1280</v>
      </c>
      <c r="F472" s="84" t="str">
        <f>IFERROR(INDEX(TblData[Month-year],MATCH(TblTrainee[[#This Row],[Name]],TblData[Name],0)),"-")</f>
        <v>-</v>
      </c>
      <c r="G472" s="84" t="str">
        <f t="array" ref="G4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3" spans="1:7" x14ac:dyDescent="0.25">
      <c r="A473">
        <v>13863</v>
      </c>
      <c r="B473" t="s">
        <v>569</v>
      </c>
      <c r="C473" t="s">
        <v>1151</v>
      </c>
      <c r="D473" t="s">
        <v>13</v>
      </c>
      <c r="E473" t="s">
        <v>1271</v>
      </c>
      <c r="F473" s="84" t="str">
        <f>IFERROR(INDEX(TblData[Month-year],MATCH(TblTrainee[[#This Row],[Name]],TblData[Name],0)),"-")</f>
        <v>-</v>
      </c>
      <c r="G473" s="84" t="str">
        <f t="array" ref="G4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4" spans="1:7" x14ac:dyDescent="0.25">
      <c r="A474">
        <v>10282</v>
      </c>
      <c r="B474" t="s">
        <v>24</v>
      </c>
      <c r="C474" t="s">
        <v>1161</v>
      </c>
      <c r="D474" t="s">
        <v>25</v>
      </c>
      <c r="E474" t="s">
        <v>1271</v>
      </c>
      <c r="F474" s="84" t="str">
        <f>IFERROR(INDEX(TblData[Month-year],MATCH(TblTrainee[[#This Row],[Name]],TblData[Name],0)),"-")</f>
        <v>-</v>
      </c>
      <c r="G474" s="84" t="str">
        <f t="array" ref="G4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5" spans="1:7" x14ac:dyDescent="0.25">
      <c r="A475">
        <v>80132</v>
      </c>
      <c r="B475" t="s">
        <v>570</v>
      </c>
      <c r="C475" t="s">
        <v>1143</v>
      </c>
      <c r="D475" t="s">
        <v>1229</v>
      </c>
      <c r="E475" t="s">
        <v>1300</v>
      </c>
      <c r="F475" s="84">
        <f>IFERROR(INDEX(TblData[Month-year],MATCH(TblTrainee[[#This Row],[Name]],TblData[Name],0)),"-")</f>
        <v>42248</v>
      </c>
      <c r="G475" s="84">
        <f t="array" ref="G4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476" spans="1:7" x14ac:dyDescent="0.25">
      <c r="A476">
        <v>12982</v>
      </c>
      <c r="B476" t="s">
        <v>571</v>
      </c>
      <c r="C476" t="s">
        <v>1144</v>
      </c>
      <c r="D476" t="s">
        <v>1248</v>
      </c>
      <c r="E476" t="s">
        <v>1291</v>
      </c>
      <c r="F476" s="84" t="str">
        <f>IFERROR(INDEX(TblData[Month-year],MATCH(TblTrainee[[#This Row],[Name]],TblData[Name],0)),"-")</f>
        <v>-</v>
      </c>
      <c r="G476" s="84" t="str">
        <f t="array" ref="G4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7" spans="1:7" x14ac:dyDescent="0.25">
      <c r="A477">
        <v>80404</v>
      </c>
      <c r="B477" t="s">
        <v>569</v>
      </c>
      <c r="C477" t="s">
        <v>1164</v>
      </c>
      <c r="D477" t="s">
        <v>1216</v>
      </c>
      <c r="E477" t="s">
        <v>1278</v>
      </c>
      <c r="F477" s="84" t="str">
        <f>IFERROR(INDEX(TblData[Month-year],MATCH(TblTrainee[[#This Row],[Name]],TblData[Name],0)),"-")</f>
        <v>-</v>
      </c>
      <c r="G477" s="84" t="str">
        <f t="array" ref="G4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8" spans="1:7" x14ac:dyDescent="0.25">
      <c r="A478">
        <v>13722</v>
      </c>
      <c r="B478" t="s">
        <v>572</v>
      </c>
      <c r="C478" t="s">
        <v>1146</v>
      </c>
      <c r="D478" t="s">
        <v>5</v>
      </c>
      <c r="E478" t="s">
        <v>1280</v>
      </c>
      <c r="F478" s="84" t="str">
        <f>IFERROR(INDEX(TblData[Month-year],MATCH(TblTrainee[[#This Row],[Name]],TblData[Name],0)),"-")</f>
        <v>-</v>
      </c>
      <c r="G478" s="84" t="str">
        <f t="array" ref="G4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79" spans="1:7" x14ac:dyDescent="0.25">
      <c r="A479">
        <v>14513</v>
      </c>
      <c r="B479" t="s">
        <v>573</v>
      </c>
      <c r="C479" t="s">
        <v>1142</v>
      </c>
      <c r="D479" t="s">
        <v>1186</v>
      </c>
      <c r="E479" t="s">
        <v>1277</v>
      </c>
      <c r="F479" s="84" t="str">
        <f>IFERROR(INDEX(TblData[Month-year],MATCH(TblTrainee[[#This Row],[Name]],TblData[Name],0)),"-")</f>
        <v>-</v>
      </c>
      <c r="G479" s="84" t="str">
        <f t="array" ref="G4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0" spans="1:7" x14ac:dyDescent="0.25">
      <c r="A480">
        <v>14541</v>
      </c>
      <c r="B480" t="s">
        <v>574</v>
      </c>
      <c r="C480" t="s">
        <v>1176</v>
      </c>
      <c r="D480" t="s">
        <v>1249</v>
      </c>
      <c r="E480" t="s">
        <v>1307</v>
      </c>
      <c r="F480" s="84" t="str">
        <f>IFERROR(INDEX(TblData[Month-year],MATCH(TblTrainee[[#This Row],[Name]],TblData[Name],0)),"-")</f>
        <v>-</v>
      </c>
      <c r="G480" s="84" t="str">
        <f t="array" ref="G4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1" spans="1:7" x14ac:dyDescent="0.25">
      <c r="A481">
        <v>12266</v>
      </c>
      <c r="B481" t="s">
        <v>575</v>
      </c>
      <c r="C481" t="s">
        <v>1154</v>
      </c>
      <c r="D481" t="s">
        <v>22</v>
      </c>
      <c r="E481" t="s">
        <v>1273</v>
      </c>
      <c r="F481" s="84">
        <f>IFERROR(INDEX(TblData[Month-year],MATCH(TblTrainee[[#This Row],[Name]],TblData[Name],0)),"-")</f>
        <v>42217</v>
      </c>
      <c r="G481" s="84">
        <f t="array" ref="G4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482" spans="1:7" x14ac:dyDescent="0.25">
      <c r="A482">
        <v>10537</v>
      </c>
      <c r="B482" t="s">
        <v>576</v>
      </c>
      <c r="C482" t="s">
        <v>1153</v>
      </c>
      <c r="D482" t="s">
        <v>1218</v>
      </c>
      <c r="E482" t="s">
        <v>1278</v>
      </c>
      <c r="F482" s="84" t="str">
        <f>IFERROR(INDEX(TblData[Month-year],MATCH(TblTrainee[[#This Row],[Name]],TblData[Name],0)),"-")</f>
        <v>-</v>
      </c>
      <c r="G482" s="84" t="str">
        <f t="array" ref="G4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3" spans="1:7" x14ac:dyDescent="0.25">
      <c r="A483">
        <v>11915</v>
      </c>
      <c r="B483" t="s">
        <v>577</v>
      </c>
      <c r="C483" t="s">
        <v>1146</v>
      </c>
      <c r="D483" t="s">
        <v>5</v>
      </c>
      <c r="E483" t="s">
        <v>1274</v>
      </c>
      <c r="F483" s="84" t="str">
        <f>IFERROR(INDEX(TblData[Month-year],MATCH(TblTrainee[[#This Row],[Name]],TblData[Name],0)),"-")</f>
        <v>-</v>
      </c>
      <c r="G483" s="84" t="str">
        <f t="array" ref="G4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4" spans="1:7" x14ac:dyDescent="0.25">
      <c r="A484">
        <v>14106</v>
      </c>
      <c r="B484" t="s">
        <v>578</v>
      </c>
      <c r="C484" t="s">
        <v>1144</v>
      </c>
      <c r="D484" t="s">
        <v>4</v>
      </c>
      <c r="E484" t="s">
        <v>1271</v>
      </c>
      <c r="F484" s="84" t="str">
        <f>IFERROR(INDEX(TblData[Month-year],MATCH(TblTrainee[[#This Row],[Name]],TblData[Name],0)),"-")</f>
        <v>-</v>
      </c>
      <c r="G484" s="84" t="str">
        <f t="array" ref="G4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5" spans="1:7" x14ac:dyDescent="0.25">
      <c r="A485">
        <v>12130</v>
      </c>
      <c r="B485" t="s">
        <v>579</v>
      </c>
      <c r="C485" t="s">
        <v>1149</v>
      </c>
      <c r="D485" t="s">
        <v>1193</v>
      </c>
      <c r="E485" t="s">
        <v>1271</v>
      </c>
      <c r="F485" s="84" t="str">
        <f>IFERROR(INDEX(TblData[Month-year],MATCH(TblTrainee[[#This Row],[Name]],TblData[Name],0)),"-")</f>
        <v>-</v>
      </c>
      <c r="G485" s="84" t="str">
        <f t="array" ref="G4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6" spans="1:7" x14ac:dyDescent="0.25">
      <c r="A486">
        <v>14827</v>
      </c>
      <c r="B486" t="s">
        <v>580</v>
      </c>
      <c r="C486" t="s">
        <v>1154</v>
      </c>
      <c r="D486" t="s">
        <v>22</v>
      </c>
      <c r="E486" t="s">
        <v>1272</v>
      </c>
      <c r="F486" s="84" t="str">
        <f>IFERROR(INDEX(TblData[Month-year],MATCH(TblTrainee[[#This Row],[Name]],TblData[Name],0)),"-")</f>
        <v>-</v>
      </c>
      <c r="G486" s="84" t="str">
        <f t="array" ref="G4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7" spans="1:7" x14ac:dyDescent="0.25">
      <c r="A487">
        <v>12846</v>
      </c>
      <c r="B487" t="s">
        <v>581</v>
      </c>
      <c r="C487" t="s">
        <v>1156</v>
      </c>
      <c r="D487" t="s">
        <v>18</v>
      </c>
      <c r="E487" t="s">
        <v>1276</v>
      </c>
      <c r="F487" s="84" t="str">
        <f>IFERROR(INDEX(TblData[Month-year],MATCH(TblTrainee[[#This Row],[Name]],TblData[Name],0)),"-")</f>
        <v>-</v>
      </c>
      <c r="G487" s="84" t="str">
        <f t="array" ref="G4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8" spans="1:7" x14ac:dyDescent="0.25">
      <c r="A488">
        <v>14506</v>
      </c>
      <c r="B488" t="s">
        <v>582</v>
      </c>
      <c r="C488" t="s">
        <v>1175</v>
      </c>
      <c r="D488" t="s">
        <v>1196</v>
      </c>
      <c r="E488" t="s">
        <v>1271</v>
      </c>
      <c r="F488" s="84" t="str">
        <f>IFERROR(INDEX(TblData[Month-year],MATCH(TblTrainee[[#This Row],[Name]],TblData[Name],0)),"-")</f>
        <v>-</v>
      </c>
      <c r="G488" s="84" t="str">
        <f t="array" ref="G4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89" spans="1:7" x14ac:dyDescent="0.25">
      <c r="A489">
        <v>12010</v>
      </c>
      <c r="B489" t="s">
        <v>583</v>
      </c>
      <c r="C489" t="s">
        <v>1156</v>
      </c>
      <c r="D489" t="s">
        <v>18</v>
      </c>
      <c r="E489" t="s">
        <v>1276</v>
      </c>
      <c r="F489" s="84" t="str">
        <f>IFERROR(INDEX(TblData[Month-year],MATCH(TblTrainee[[#This Row],[Name]],TblData[Name],0)),"-")</f>
        <v>-</v>
      </c>
      <c r="G489" s="84" t="str">
        <f t="array" ref="G4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0" spans="1:7" x14ac:dyDescent="0.25">
      <c r="A490">
        <v>12170</v>
      </c>
      <c r="B490" t="s">
        <v>584</v>
      </c>
      <c r="C490" t="s">
        <v>1150</v>
      </c>
      <c r="D490" t="s">
        <v>1196</v>
      </c>
      <c r="E490" t="s">
        <v>1271</v>
      </c>
      <c r="F490" s="84" t="str">
        <f>IFERROR(INDEX(TblData[Month-year],MATCH(TblTrainee[[#This Row],[Name]],TblData[Name],0)),"-")</f>
        <v>-</v>
      </c>
      <c r="G490" s="84" t="str">
        <f t="array" ref="G4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1" spans="1:7" x14ac:dyDescent="0.25">
      <c r="A491">
        <v>12890</v>
      </c>
      <c r="B491" t="s">
        <v>585</v>
      </c>
      <c r="C491" t="s">
        <v>1149</v>
      </c>
      <c r="D491" t="s">
        <v>1193</v>
      </c>
      <c r="E491" t="s">
        <v>1280</v>
      </c>
      <c r="F491" s="84">
        <f>IFERROR(INDEX(TblData[Month-year],MATCH(TblTrainee[[#This Row],[Name]],TblData[Name],0)),"-")</f>
        <v>42036</v>
      </c>
      <c r="G491" s="84">
        <f t="array" ref="G4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492" spans="1:7" x14ac:dyDescent="0.25">
      <c r="A492">
        <v>11770</v>
      </c>
      <c r="B492" t="s">
        <v>586</v>
      </c>
      <c r="C492" t="s">
        <v>1146</v>
      </c>
      <c r="D492" t="s">
        <v>5</v>
      </c>
      <c r="E492" t="s">
        <v>1277</v>
      </c>
      <c r="F492" s="84" t="str">
        <f>IFERROR(INDEX(TblData[Month-year],MATCH(TblTrainee[[#This Row],[Name]],TblData[Name],0)),"-")</f>
        <v>-</v>
      </c>
      <c r="G492" s="84" t="str">
        <f t="array" ref="G4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3" spans="1:7" x14ac:dyDescent="0.25">
      <c r="A493">
        <v>14638</v>
      </c>
      <c r="B493" t="s">
        <v>587</v>
      </c>
      <c r="C493" t="s">
        <v>1144</v>
      </c>
      <c r="D493" t="s">
        <v>4</v>
      </c>
      <c r="E493" t="s">
        <v>1272</v>
      </c>
      <c r="F493" s="84" t="str">
        <f>IFERROR(INDEX(TblData[Month-year],MATCH(TblTrainee[[#This Row],[Name]],TblData[Name],0)),"-")</f>
        <v>-</v>
      </c>
      <c r="G493" s="84" t="str">
        <f t="array" ref="G4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4" spans="1:7" x14ac:dyDescent="0.25">
      <c r="A494">
        <v>14423</v>
      </c>
      <c r="B494" t="s">
        <v>588</v>
      </c>
      <c r="C494" t="s">
        <v>1154</v>
      </c>
      <c r="D494" t="s">
        <v>1199</v>
      </c>
      <c r="E494" t="s">
        <v>1274</v>
      </c>
      <c r="F494" s="84" t="str">
        <f>IFERROR(INDEX(TblData[Month-year],MATCH(TblTrainee[[#This Row],[Name]],TblData[Name],0)),"-")</f>
        <v>-</v>
      </c>
      <c r="G494" s="84" t="str">
        <f t="array" ref="G4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5" spans="1:7" x14ac:dyDescent="0.25">
      <c r="A495">
        <v>14534</v>
      </c>
      <c r="B495" t="s">
        <v>589</v>
      </c>
      <c r="C495" t="s">
        <v>1141</v>
      </c>
      <c r="D495" t="s">
        <v>1185</v>
      </c>
      <c r="E495" t="s">
        <v>1272</v>
      </c>
      <c r="F495" s="84" t="str">
        <f>IFERROR(INDEX(TblData[Month-year],MATCH(TblTrainee[[#This Row],[Name]],TblData[Name],0)),"-")</f>
        <v>-</v>
      </c>
      <c r="G495" s="84" t="str">
        <f t="array" ref="G4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6" spans="1:7" x14ac:dyDescent="0.25">
      <c r="A496">
        <v>14250</v>
      </c>
      <c r="B496" t="s">
        <v>590</v>
      </c>
      <c r="C496" t="s">
        <v>1154</v>
      </c>
      <c r="D496" t="s">
        <v>1199</v>
      </c>
      <c r="E496" t="s">
        <v>1274</v>
      </c>
      <c r="F496" s="84" t="str">
        <f>IFERROR(INDEX(TblData[Month-year],MATCH(TblTrainee[[#This Row],[Name]],TblData[Name],0)),"-")</f>
        <v>-</v>
      </c>
      <c r="G496" s="84" t="str">
        <f t="array" ref="G4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7" spans="1:7" x14ac:dyDescent="0.25">
      <c r="A497">
        <v>13788</v>
      </c>
      <c r="B497" t="s">
        <v>591</v>
      </c>
      <c r="C497" t="s">
        <v>1151</v>
      </c>
      <c r="D497" t="s">
        <v>13</v>
      </c>
      <c r="E497" t="s">
        <v>1268</v>
      </c>
      <c r="F497" s="84" t="str">
        <f>IFERROR(INDEX(TblData[Month-year],MATCH(TblTrainee[[#This Row],[Name]],TblData[Name],0)),"-")</f>
        <v>-</v>
      </c>
      <c r="G497" s="84" t="str">
        <f t="array" ref="G4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8" spans="1:7" x14ac:dyDescent="0.25">
      <c r="A498">
        <v>10220</v>
      </c>
      <c r="B498" t="s">
        <v>592</v>
      </c>
      <c r="C498" t="s">
        <v>1143</v>
      </c>
      <c r="D498" t="s">
        <v>1187</v>
      </c>
      <c r="E498" t="s">
        <v>1278</v>
      </c>
      <c r="F498" s="84" t="str">
        <f>IFERROR(INDEX(TblData[Month-year],MATCH(TblTrainee[[#This Row],[Name]],TblData[Name],0)),"-")</f>
        <v>-</v>
      </c>
      <c r="G498" s="84" t="str">
        <f t="array" ref="G4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499" spans="1:7" x14ac:dyDescent="0.25">
      <c r="A499">
        <v>80929</v>
      </c>
      <c r="B499" t="s">
        <v>593</v>
      </c>
      <c r="C499" t="s">
        <v>1143</v>
      </c>
      <c r="D499" t="s">
        <v>1192</v>
      </c>
      <c r="E499" t="s">
        <v>1278</v>
      </c>
      <c r="F499" s="84" t="str">
        <f>IFERROR(INDEX(TblData[Month-year],MATCH(TblTrainee[[#This Row],[Name]],TblData[Name],0)),"-")</f>
        <v>-</v>
      </c>
      <c r="G499" s="84" t="str">
        <f t="array" ref="G4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0" spans="1:7" x14ac:dyDescent="0.25">
      <c r="A500">
        <v>13970</v>
      </c>
      <c r="B500" t="s">
        <v>594</v>
      </c>
      <c r="C500" t="s">
        <v>1144</v>
      </c>
      <c r="D500" t="s">
        <v>1188</v>
      </c>
      <c r="E500" t="s">
        <v>1274</v>
      </c>
      <c r="F500" s="84" t="str">
        <f>IFERROR(INDEX(TblData[Month-year],MATCH(TblTrainee[[#This Row],[Name]],TblData[Name],0)),"-")</f>
        <v>-</v>
      </c>
      <c r="G500" s="84" t="str">
        <f t="array" ref="G5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1" spans="1:7" x14ac:dyDescent="0.25">
      <c r="A501">
        <v>12073</v>
      </c>
      <c r="B501" t="s">
        <v>595</v>
      </c>
      <c r="C501" t="s">
        <v>1156</v>
      </c>
      <c r="D501" t="s">
        <v>1215</v>
      </c>
      <c r="E501" t="s">
        <v>1272</v>
      </c>
      <c r="F501" s="84" t="str">
        <f>IFERROR(INDEX(TblData[Month-year],MATCH(TblTrainee[[#This Row],[Name]],TblData[Name],0)),"-")</f>
        <v>-</v>
      </c>
      <c r="G501" s="84" t="str">
        <f t="array" ref="G5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2" spans="1:7" x14ac:dyDescent="0.25">
      <c r="A502">
        <v>13254</v>
      </c>
      <c r="B502" t="s">
        <v>596</v>
      </c>
      <c r="C502" t="s">
        <v>1161</v>
      </c>
      <c r="D502" t="s">
        <v>25</v>
      </c>
      <c r="E502" t="s">
        <v>1275</v>
      </c>
      <c r="F502" s="84">
        <f>IFERROR(INDEX(TblData[Month-year],MATCH(TblTrainee[[#This Row],[Name]],TblData[Name],0)),"-")</f>
        <v>42005</v>
      </c>
      <c r="G502" s="84">
        <f t="array" ref="G5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503" spans="1:7" x14ac:dyDescent="0.25">
      <c r="A503">
        <v>11924</v>
      </c>
      <c r="B503" t="s">
        <v>597</v>
      </c>
      <c r="C503" t="s">
        <v>1147</v>
      </c>
      <c r="D503" t="s">
        <v>1250</v>
      </c>
      <c r="E503" t="s">
        <v>1291</v>
      </c>
      <c r="F503" s="84" t="str">
        <f>IFERROR(INDEX(TblData[Month-year],MATCH(TblTrainee[[#This Row],[Name]],TblData[Name],0)),"-")</f>
        <v>-</v>
      </c>
      <c r="G503" s="84" t="str">
        <f t="array" ref="G5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4" spans="1:7" x14ac:dyDescent="0.25">
      <c r="A504">
        <v>14712</v>
      </c>
      <c r="B504" t="s">
        <v>598</v>
      </c>
      <c r="C504" t="s">
        <v>1141</v>
      </c>
      <c r="D504" t="s">
        <v>1185</v>
      </c>
      <c r="E504" t="s">
        <v>1274</v>
      </c>
      <c r="F504" s="84" t="str">
        <f>IFERROR(INDEX(TblData[Month-year],MATCH(TblTrainee[[#This Row],[Name]],TblData[Name],0)),"-")</f>
        <v>-</v>
      </c>
      <c r="G504" s="84" t="str">
        <f t="array" ref="G5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5" spans="1:7" x14ac:dyDescent="0.25">
      <c r="A505">
        <v>14807</v>
      </c>
      <c r="B505" t="s">
        <v>599</v>
      </c>
      <c r="C505" t="s">
        <v>1144</v>
      </c>
      <c r="D505" t="s">
        <v>4</v>
      </c>
      <c r="E505" t="s">
        <v>1311</v>
      </c>
      <c r="F505" s="84" t="str">
        <f>IFERROR(INDEX(TblData[Month-year],MATCH(TblTrainee[[#This Row],[Name]],TblData[Name],0)),"-")</f>
        <v>-</v>
      </c>
      <c r="G505" s="84" t="str">
        <f t="array" ref="G5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6" spans="1:7" x14ac:dyDescent="0.25">
      <c r="A506">
        <v>14252</v>
      </c>
      <c r="B506" t="s">
        <v>600</v>
      </c>
      <c r="C506" t="s">
        <v>1143</v>
      </c>
      <c r="D506" t="s">
        <v>1251</v>
      </c>
      <c r="E506" t="s">
        <v>1269</v>
      </c>
      <c r="F506" s="84">
        <f>IFERROR(INDEX(TblData[Month-year],MATCH(TblTrainee[[#This Row],[Name]],TblData[Name],0)),"-")</f>
        <v>42248</v>
      </c>
      <c r="G506" s="84">
        <f t="array" ref="G5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507" spans="1:7" x14ac:dyDescent="0.25">
      <c r="A507">
        <v>81230</v>
      </c>
      <c r="B507" t="s">
        <v>601</v>
      </c>
      <c r="C507" t="s">
        <v>1164</v>
      </c>
      <c r="D507" t="s">
        <v>1216</v>
      </c>
      <c r="E507" t="s">
        <v>1276</v>
      </c>
      <c r="F507" s="84" t="str">
        <f>IFERROR(INDEX(TblData[Month-year],MATCH(TblTrainee[[#This Row],[Name]],TblData[Name],0)),"-")</f>
        <v>-</v>
      </c>
      <c r="G507" s="84" t="str">
        <f t="array" ref="G5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8" spans="1:7" x14ac:dyDescent="0.25">
      <c r="A508">
        <v>13443</v>
      </c>
      <c r="B508" t="s">
        <v>602</v>
      </c>
      <c r="C508" t="s">
        <v>1151</v>
      </c>
      <c r="D508" t="s">
        <v>13</v>
      </c>
      <c r="E508" t="s">
        <v>1271</v>
      </c>
      <c r="F508" s="84" t="str">
        <f>IFERROR(INDEX(TblData[Month-year],MATCH(TblTrainee[[#This Row],[Name]],TblData[Name],0)),"-")</f>
        <v>-</v>
      </c>
      <c r="G508" s="84" t="str">
        <f t="array" ref="G5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09" spans="1:7" x14ac:dyDescent="0.25">
      <c r="A509">
        <v>11330</v>
      </c>
      <c r="B509" t="s">
        <v>603</v>
      </c>
      <c r="C509" t="s">
        <v>1153</v>
      </c>
      <c r="D509" t="s">
        <v>1218</v>
      </c>
      <c r="E509" t="s">
        <v>1278</v>
      </c>
      <c r="F509" s="84" t="str">
        <f>IFERROR(INDEX(TblData[Month-year],MATCH(TblTrainee[[#This Row],[Name]],TblData[Name],0)),"-")</f>
        <v>-</v>
      </c>
      <c r="G509" s="84" t="str">
        <f t="array" ref="G5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0" spans="1:7" x14ac:dyDescent="0.25">
      <c r="A510">
        <v>12058</v>
      </c>
      <c r="B510" t="s">
        <v>604</v>
      </c>
      <c r="C510" t="s">
        <v>1156</v>
      </c>
      <c r="D510" t="s">
        <v>18</v>
      </c>
      <c r="E510" t="s">
        <v>1272</v>
      </c>
      <c r="F510" s="84" t="str">
        <f>IFERROR(INDEX(TblData[Month-year],MATCH(TblTrainee[[#This Row],[Name]],TblData[Name],0)),"-")</f>
        <v>-</v>
      </c>
      <c r="G510" s="84" t="str">
        <f t="array" ref="G5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1" spans="1:7" x14ac:dyDescent="0.25">
      <c r="A511">
        <v>13037</v>
      </c>
      <c r="B511" t="s">
        <v>605</v>
      </c>
      <c r="C511" t="s">
        <v>1141</v>
      </c>
      <c r="D511" t="s">
        <v>1185</v>
      </c>
      <c r="E511" t="s">
        <v>1280</v>
      </c>
      <c r="F511" s="84" t="str">
        <f>IFERROR(INDEX(TblData[Month-year],MATCH(TblTrainee[[#This Row],[Name]],TblData[Name],0)),"-")</f>
        <v>-</v>
      </c>
      <c r="G511" s="84" t="str">
        <f t="array" ref="G5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2" spans="1:7" x14ac:dyDescent="0.25">
      <c r="A512">
        <v>10050</v>
      </c>
      <c r="B512" t="s">
        <v>26</v>
      </c>
      <c r="C512" t="s">
        <v>1151</v>
      </c>
      <c r="D512" t="s">
        <v>13</v>
      </c>
      <c r="E512" t="s">
        <v>1271</v>
      </c>
      <c r="F512" s="84" t="str">
        <f>IFERROR(INDEX(TblData[Month-year],MATCH(TblTrainee[[#This Row],[Name]],TblData[Name],0)),"-")</f>
        <v>-</v>
      </c>
      <c r="G512" s="84" t="str">
        <f t="array" ref="G5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3" spans="1:7" x14ac:dyDescent="0.25">
      <c r="A513">
        <v>14270</v>
      </c>
      <c r="B513" t="s">
        <v>606</v>
      </c>
      <c r="C513" t="s">
        <v>1143</v>
      </c>
      <c r="D513" t="s">
        <v>1251</v>
      </c>
      <c r="E513" t="s">
        <v>1269</v>
      </c>
      <c r="F513" s="84" t="str">
        <f>IFERROR(INDEX(TblData[Month-year],MATCH(TblTrainee[[#This Row],[Name]],TblData[Name],0)),"-")</f>
        <v>-</v>
      </c>
      <c r="G513" s="84" t="str">
        <f t="array" ref="G5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4" spans="1:7" x14ac:dyDescent="0.25">
      <c r="A514">
        <v>14301</v>
      </c>
      <c r="B514" t="s">
        <v>607</v>
      </c>
      <c r="C514" t="s">
        <v>1144</v>
      </c>
      <c r="D514" t="s">
        <v>4</v>
      </c>
      <c r="E514" t="s">
        <v>1275</v>
      </c>
      <c r="F514" s="84" t="str">
        <f>IFERROR(INDEX(TblData[Month-year],MATCH(TblTrainee[[#This Row],[Name]],TblData[Name],0)),"-")</f>
        <v>-</v>
      </c>
      <c r="G514" s="84" t="str">
        <f t="array" ref="G5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5" spans="1:7" x14ac:dyDescent="0.25">
      <c r="A515">
        <v>11071</v>
      </c>
      <c r="B515" t="s">
        <v>608</v>
      </c>
      <c r="C515" t="s">
        <v>1153</v>
      </c>
      <c r="D515" t="s">
        <v>1220</v>
      </c>
      <c r="E515" t="s">
        <v>1276</v>
      </c>
      <c r="F515" s="84" t="str">
        <f>IFERROR(INDEX(TblData[Month-year],MATCH(TblTrainee[[#This Row],[Name]],TblData[Name],0)),"-")</f>
        <v>-</v>
      </c>
      <c r="G515" s="84" t="str">
        <f t="array" ref="G5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6" spans="1:7" x14ac:dyDescent="0.25">
      <c r="A516">
        <v>11114</v>
      </c>
      <c r="B516" t="s">
        <v>609</v>
      </c>
      <c r="C516" t="s">
        <v>1143</v>
      </c>
      <c r="D516" t="s">
        <v>1192</v>
      </c>
      <c r="E516" t="s">
        <v>1303</v>
      </c>
      <c r="F516" s="84" t="str">
        <f>IFERROR(INDEX(TblData[Month-year],MATCH(TblTrainee[[#This Row],[Name]],TblData[Name],0)),"-")</f>
        <v>-</v>
      </c>
      <c r="G516" s="84" t="str">
        <f t="array" ref="G5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7" spans="1:7" x14ac:dyDescent="0.25">
      <c r="A517">
        <v>11880</v>
      </c>
      <c r="B517" t="s">
        <v>610</v>
      </c>
      <c r="C517" t="s">
        <v>1169</v>
      </c>
      <c r="D517" t="s">
        <v>1239</v>
      </c>
      <c r="E517" t="s">
        <v>1294</v>
      </c>
      <c r="F517" s="84" t="str">
        <f>IFERROR(INDEX(TblData[Month-year],MATCH(TblTrainee[[#This Row],[Name]],TblData[Name],0)),"-")</f>
        <v>-</v>
      </c>
      <c r="G517" s="84" t="str">
        <f t="array" ref="G5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8" spans="1:7" x14ac:dyDescent="0.25">
      <c r="A518">
        <v>11963</v>
      </c>
      <c r="B518" t="s">
        <v>611</v>
      </c>
      <c r="C518" t="s">
        <v>1151</v>
      </c>
      <c r="D518" t="s">
        <v>1208</v>
      </c>
      <c r="E518" t="s">
        <v>1266</v>
      </c>
      <c r="F518" s="84" t="str">
        <f>IFERROR(INDEX(TblData[Month-year],MATCH(TblTrainee[[#This Row],[Name]],TblData[Name],0)),"-")</f>
        <v>-</v>
      </c>
      <c r="G518" s="84" t="str">
        <f t="array" ref="G5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19" spans="1:7" x14ac:dyDescent="0.25">
      <c r="A519">
        <v>10228</v>
      </c>
      <c r="B519" t="s">
        <v>602</v>
      </c>
      <c r="C519" t="s">
        <v>1152</v>
      </c>
      <c r="D519" t="s">
        <v>7</v>
      </c>
      <c r="E519" t="s">
        <v>1271</v>
      </c>
      <c r="F519" s="84" t="str">
        <f>IFERROR(INDEX(TblData[Month-year],MATCH(TblTrainee[[#This Row],[Name]],TblData[Name],0)),"-")</f>
        <v>-</v>
      </c>
      <c r="G519" s="84" t="str">
        <f t="array" ref="G5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0" spans="1:7" x14ac:dyDescent="0.25">
      <c r="A520">
        <v>80208</v>
      </c>
      <c r="B520" t="s">
        <v>612</v>
      </c>
      <c r="C520" t="s">
        <v>1170</v>
      </c>
      <c r="D520" t="s">
        <v>1235</v>
      </c>
      <c r="E520" t="s">
        <v>1284</v>
      </c>
      <c r="F520" s="84" t="str">
        <f>IFERROR(INDEX(TblData[Month-year],MATCH(TblTrainee[[#This Row],[Name]],TblData[Name],0)),"-")</f>
        <v>-</v>
      </c>
      <c r="G520" s="84" t="str">
        <f t="array" ref="G5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1" spans="1:7" x14ac:dyDescent="0.25">
      <c r="A521">
        <v>80331</v>
      </c>
      <c r="B521" t="s">
        <v>613</v>
      </c>
      <c r="C521" t="s">
        <v>1153</v>
      </c>
      <c r="D521" t="s">
        <v>1220</v>
      </c>
      <c r="E521" t="s">
        <v>1278</v>
      </c>
      <c r="F521" s="84" t="str">
        <f>IFERROR(INDEX(TblData[Month-year],MATCH(TblTrainee[[#This Row],[Name]],TblData[Name],0)),"-")</f>
        <v>-</v>
      </c>
      <c r="G521" s="84" t="str">
        <f t="array" ref="G5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2" spans="1:7" x14ac:dyDescent="0.25">
      <c r="A522">
        <v>14698</v>
      </c>
      <c r="B522" t="s">
        <v>614</v>
      </c>
      <c r="C522" t="s">
        <v>1142</v>
      </c>
      <c r="D522" t="s">
        <v>1186</v>
      </c>
      <c r="E522" t="s">
        <v>1271</v>
      </c>
      <c r="F522" s="84">
        <f>IFERROR(INDEX(TblData[Month-year],MATCH(TblTrainee[[#This Row],[Name]],TblData[Name],0)),"-")</f>
        <v>42217</v>
      </c>
      <c r="G522" s="84">
        <f t="array" ref="G5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523" spans="1:7" x14ac:dyDescent="0.25">
      <c r="A523">
        <v>80042</v>
      </c>
      <c r="B523" t="s">
        <v>615</v>
      </c>
      <c r="C523" t="s">
        <v>1153</v>
      </c>
      <c r="D523" t="s">
        <v>1218</v>
      </c>
      <c r="E523" t="s">
        <v>1294</v>
      </c>
      <c r="F523" s="84" t="str">
        <f>IFERROR(INDEX(TblData[Month-year],MATCH(TblTrainee[[#This Row],[Name]],TblData[Name],0)),"-")</f>
        <v>-</v>
      </c>
      <c r="G523" s="84" t="str">
        <f t="array" ref="G5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4" spans="1:7" x14ac:dyDescent="0.25">
      <c r="A524">
        <v>14709</v>
      </c>
      <c r="B524" t="s">
        <v>616</v>
      </c>
      <c r="C524" t="s">
        <v>1154</v>
      </c>
      <c r="D524" t="s">
        <v>4</v>
      </c>
      <c r="E524" t="s">
        <v>1272</v>
      </c>
      <c r="F524" s="84" t="str">
        <f>IFERROR(INDEX(TblData[Month-year],MATCH(TblTrainee[[#This Row],[Name]],TblData[Name],0)),"-")</f>
        <v>-</v>
      </c>
      <c r="G524" s="84" t="str">
        <f t="array" ref="G5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5" spans="1:7" x14ac:dyDescent="0.25">
      <c r="A525">
        <v>10243</v>
      </c>
      <c r="B525" t="s">
        <v>617</v>
      </c>
      <c r="C525" t="s">
        <v>1152</v>
      </c>
      <c r="D525" t="s">
        <v>7</v>
      </c>
      <c r="E525" t="s">
        <v>1266</v>
      </c>
      <c r="F525" s="84" t="str">
        <f>IFERROR(INDEX(TblData[Month-year],MATCH(TblTrainee[[#This Row],[Name]],TblData[Name],0)),"-")</f>
        <v>-</v>
      </c>
      <c r="G525" s="84" t="str">
        <f t="array" ref="G5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6" spans="1:7" x14ac:dyDescent="0.25">
      <c r="A526">
        <v>81024</v>
      </c>
      <c r="B526" t="s">
        <v>618</v>
      </c>
      <c r="C526" t="s">
        <v>1143</v>
      </c>
      <c r="D526" t="s">
        <v>1192</v>
      </c>
      <c r="E526" t="s">
        <v>1303</v>
      </c>
      <c r="F526" s="84" t="str">
        <f>IFERROR(INDEX(TblData[Month-year],MATCH(TblTrainee[[#This Row],[Name]],TblData[Name],0)),"-")</f>
        <v>-</v>
      </c>
      <c r="G526" s="84" t="str">
        <f t="array" ref="G5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7" spans="1:7" x14ac:dyDescent="0.25">
      <c r="A527">
        <v>14341</v>
      </c>
      <c r="B527" t="s">
        <v>619</v>
      </c>
      <c r="C527" t="s">
        <v>1144</v>
      </c>
      <c r="D527" t="s">
        <v>1238</v>
      </c>
      <c r="E527" t="s">
        <v>1272</v>
      </c>
      <c r="F527" s="84" t="str">
        <f>IFERROR(INDEX(TblData[Month-year],MATCH(TblTrainee[[#This Row],[Name]],TblData[Name],0)),"-")</f>
        <v>-</v>
      </c>
      <c r="G527" s="84" t="str">
        <f t="array" ref="G5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8" spans="1:7" x14ac:dyDescent="0.25">
      <c r="A528">
        <v>14266</v>
      </c>
      <c r="B528" t="s">
        <v>620</v>
      </c>
      <c r="C528" t="s">
        <v>1141</v>
      </c>
      <c r="D528" t="s">
        <v>1185</v>
      </c>
      <c r="E528" t="s">
        <v>1270</v>
      </c>
      <c r="F528" s="84" t="str">
        <f>IFERROR(INDEX(TblData[Month-year],MATCH(TblTrainee[[#This Row],[Name]],TblData[Name],0)),"-")</f>
        <v>-</v>
      </c>
      <c r="G528" s="84" t="str">
        <f t="array" ref="G5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29" spans="1:7" x14ac:dyDescent="0.25">
      <c r="A529">
        <v>80885</v>
      </c>
      <c r="B529" t="s">
        <v>621</v>
      </c>
      <c r="C529" t="s">
        <v>1150</v>
      </c>
      <c r="D529" t="s">
        <v>1222</v>
      </c>
      <c r="E529" t="s">
        <v>1300</v>
      </c>
      <c r="F529" s="84" t="str">
        <f>IFERROR(INDEX(TblData[Month-year],MATCH(TblTrainee[[#This Row],[Name]],TblData[Name],0)),"-")</f>
        <v>-</v>
      </c>
      <c r="G529" s="84" t="str">
        <f t="array" ref="G5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0" spans="1:7" x14ac:dyDescent="0.25">
      <c r="A530">
        <v>10642</v>
      </c>
      <c r="B530" t="s">
        <v>622</v>
      </c>
      <c r="C530" t="s">
        <v>1143</v>
      </c>
      <c r="D530" t="s">
        <v>1187</v>
      </c>
      <c r="E530" t="s">
        <v>1303</v>
      </c>
      <c r="F530" s="84" t="str">
        <f>IFERROR(INDEX(TblData[Month-year],MATCH(TblTrainee[[#This Row],[Name]],TblData[Name],0)),"-")</f>
        <v>-</v>
      </c>
      <c r="G530" s="84" t="str">
        <f t="array" ref="G5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1" spans="1:7" x14ac:dyDescent="0.25">
      <c r="A531">
        <v>10246</v>
      </c>
      <c r="B531" t="s">
        <v>27</v>
      </c>
      <c r="C531" t="s">
        <v>1152</v>
      </c>
      <c r="D531" t="s">
        <v>7</v>
      </c>
      <c r="E531" t="s">
        <v>1271</v>
      </c>
      <c r="F531" s="84" t="str">
        <f>IFERROR(INDEX(TblData[Month-year],MATCH(TblTrainee[[#This Row],[Name]],TblData[Name],0)),"-")</f>
        <v>-</v>
      </c>
      <c r="G531" s="84" t="str">
        <f t="array" ref="G5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2" spans="1:7" x14ac:dyDescent="0.25">
      <c r="A532">
        <v>10372</v>
      </c>
      <c r="B532" t="s">
        <v>623</v>
      </c>
      <c r="C532" t="s">
        <v>1162</v>
      </c>
      <c r="D532" t="s">
        <v>1211</v>
      </c>
      <c r="E532" t="s">
        <v>1287</v>
      </c>
      <c r="F532" s="84" t="str">
        <f>IFERROR(INDEX(TblData[Month-year],MATCH(TblTrainee[[#This Row],[Name]],TblData[Name],0)),"-")</f>
        <v>-</v>
      </c>
      <c r="G532" s="84" t="str">
        <f t="array" ref="G5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3" spans="1:7" x14ac:dyDescent="0.25">
      <c r="A533">
        <v>11016</v>
      </c>
      <c r="B533" t="s">
        <v>624</v>
      </c>
      <c r="C533" t="s">
        <v>1161</v>
      </c>
      <c r="D533" t="s">
        <v>25</v>
      </c>
      <c r="E533" t="s">
        <v>1276</v>
      </c>
      <c r="F533" s="84" t="str">
        <f>IFERROR(INDEX(TblData[Month-year],MATCH(TblTrainee[[#This Row],[Name]],TblData[Name],0)),"-")</f>
        <v>-</v>
      </c>
      <c r="G533" s="84" t="str">
        <f t="array" ref="G5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4" spans="1:7" x14ac:dyDescent="0.25">
      <c r="A534">
        <v>80298</v>
      </c>
      <c r="B534" t="s">
        <v>625</v>
      </c>
      <c r="C534" t="s">
        <v>1164</v>
      </c>
      <c r="D534" t="s">
        <v>1216</v>
      </c>
      <c r="E534" t="s">
        <v>1300</v>
      </c>
      <c r="F534" s="84" t="str">
        <f>IFERROR(INDEX(TblData[Month-year],MATCH(TblTrainee[[#This Row],[Name]],TblData[Name],0)),"-")</f>
        <v>-</v>
      </c>
      <c r="G534" s="84" t="str">
        <f t="array" ref="G5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5" spans="1:7" x14ac:dyDescent="0.25">
      <c r="A535">
        <v>14283</v>
      </c>
      <c r="B535" t="s">
        <v>626</v>
      </c>
      <c r="C535" t="s">
        <v>1166</v>
      </c>
      <c r="D535" t="s">
        <v>1219</v>
      </c>
      <c r="E535" t="s">
        <v>1284</v>
      </c>
      <c r="F535" s="84" t="str">
        <f>IFERROR(INDEX(TblData[Month-year],MATCH(TblTrainee[[#This Row],[Name]],TblData[Name],0)),"-")</f>
        <v>-</v>
      </c>
      <c r="G535" s="84" t="str">
        <f t="array" ref="G5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6" spans="1:7" x14ac:dyDescent="0.25">
      <c r="A536">
        <v>12054</v>
      </c>
      <c r="B536" t="s">
        <v>627</v>
      </c>
      <c r="C536" t="s">
        <v>1156</v>
      </c>
      <c r="D536" t="s">
        <v>18</v>
      </c>
      <c r="E536" t="s">
        <v>1276</v>
      </c>
      <c r="F536" s="84" t="str">
        <f>IFERROR(INDEX(TblData[Month-year],MATCH(TblTrainee[[#This Row],[Name]],TblData[Name],0)),"-")</f>
        <v>-</v>
      </c>
      <c r="G536" s="84" t="str">
        <f t="array" ref="G5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7" spans="1:7" x14ac:dyDescent="0.25">
      <c r="A537">
        <v>13351</v>
      </c>
      <c r="B537" t="s">
        <v>628</v>
      </c>
      <c r="C537" t="s">
        <v>1154</v>
      </c>
      <c r="D537" t="s">
        <v>1199</v>
      </c>
      <c r="E537" t="s">
        <v>1284</v>
      </c>
      <c r="F537" s="84" t="str">
        <f>IFERROR(INDEX(TblData[Month-year],MATCH(TblTrainee[[#This Row],[Name]],TblData[Name],0)),"-")</f>
        <v>-</v>
      </c>
      <c r="G537" s="84" t="str">
        <f t="array" ref="G5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8" spans="1:7" x14ac:dyDescent="0.25">
      <c r="A538">
        <v>10021</v>
      </c>
      <c r="B538" t="s">
        <v>629</v>
      </c>
      <c r="C538" t="s">
        <v>1141</v>
      </c>
      <c r="D538" t="s">
        <v>1185</v>
      </c>
      <c r="E538" t="s">
        <v>1266</v>
      </c>
      <c r="F538" s="84" t="str">
        <f>IFERROR(INDEX(TblData[Month-year],MATCH(TblTrainee[[#This Row],[Name]],TblData[Name],0)),"-")</f>
        <v>-</v>
      </c>
      <c r="G538" s="84" t="str">
        <f t="array" ref="G5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39" spans="1:7" x14ac:dyDescent="0.25">
      <c r="A539">
        <v>11451</v>
      </c>
      <c r="B539" t="s">
        <v>630</v>
      </c>
      <c r="C539" t="s">
        <v>1144</v>
      </c>
      <c r="D539" t="s">
        <v>4</v>
      </c>
      <c r="E539" t="s">
        <v>1277</v>
      </c>
      <c r="F539" s="84" t="str">
        <f>IFERROR(INDEX(TblData[Month-year],MATCH(TblTrainee[[#This Row],[Name]],TblData[Name],0)),"-")</f>
        <v>-</v>
      </c>
      <c r="G539" s="84" t="str">
        <f t="array" ref="G5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0" spans="1:7" x14ac:dyDescent="0.25">
      <c r="A540">
        <v>13187</v>
      </c>
      <c r="B540" t="s">
        <v>631</v>
      </c>
      <c r="C540" t="s">
        <v>1146</v>
      </c>
      <c r="D540" t="s">
        <v>5</v>
      </c>
      <c r="E540" t="s">
        <v>1280</v>
      </c>
      <c r="F540" s="84" t="str">
        <f>IFERROR(INDEX(TblData[Month-year],MATCH(TblTrainee[[#This Row],[Name]],TblData[Name],0)),"-")</f>
        <v>-</v>
      </c>
      <c r="G540" s="84" t="str">
        <f t="array" ref="G5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1" spans="1:7" x14ac:dyDescent="0.25">
      <c r="A541">
        <v>10781</v>
      </c>
      <c r="B541" t="s">
        <v>632</v>
      </c>
      <c r="C541" t="s">
        <v>1164</v>
      </c>
      <c r="D541" t="s">
        <v>1213</v>
      </c>
      <c r="E541" t="s">
        <v>1294</v>
      </c>
      <c r="F541" s="84">
        <f>IFERROR(INDEX(TblData[Month-year],MATCH(TblTrainee[[#This Row],[Name]],TblData[Name],0)),"-")</f>
        <v>42248</v>
      </c>
      <c r="G541" s="84">
        <f t="array" ref="G5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542" spans="1:7" x14ac:dyDescent="0.25">
      <c r="A542">
        <v>80108</v>
      </c>
      <c r="B542" t="s">
        <v>633</v>
      </c>
      <c r="C542" t="s">
        <v>1150</v>
      </c>
      <c r="D542" t="s">
        <v>1241</v>
      </c>
      <c r="E542" t="s">
        <v>1300</v>
      </c>
      <c r="F542" s="84" t="str">
        <f>IFERROR(INDEX(TblData[Month-year],MATCH(TblTrainee[[#This Row],[Name]],TblData[Name],0)),"-")</f>
        <v>-</v>
      </c>
      <c r="G542" s="84" t="str">
        <f t="array" ref="G5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3" spans="1:7" x14ac:dyDescent="0.25">
      <c r="A543">
        <v>12989</v>
      </c>
      <c r="B543" t="s">
        <v>632</v>
      </c>
      <c r="C543" t="s">
        <v>1152</v>
      </c>
      <c r="D543" t="s">
        <v>1252</v>
      </c>
      <c r="E543" t="s">
        <v>1280</v>
      </c>
      <c r="F543" s="84">
        <f>IFERROR(INDEX(TblData[Month-year],MATCH(TblTrainee[[#This Row],[Name]],TblData[Name],0)),"-")</f>
        <v>42248</v>
      </c>
      <c r="G543" s="84">
        <f t="array" ref="G5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544" spans="1:7" x14ac:dyDescent="0.25">
      <c r="A544">
        <v>11838</v>
      </c>
      <c r="B544" t="s">
        <v>634</v>
      </c>
      <c r="C544" t="s">
        <v>1153</v>
      </c>
      <c r="D544" t="s">
        <v>1218</v>
      </c>
      <c r="E544" t="s">
        <v>1269</v>
      </c>
      <c r="F544" s="84">
        <f>IFERROR(INDEX(TblData[Month-year],MATCH(TblTrainee[[#This Row],[Name]],TblData[Name],0)),"-")</f>
        <v>42217</v>
      </c>
      <c r="G544" s="84">
        <f t="array" ref="G5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545" spans="1:7" x14ac:dyDescent="0.25">
      <c r="A545">
        <v>12834</v>
      </c>
      <c r="B545" t="s">
        <v>634</v>
      </c>
      <c r="C545" t="s">
        <v>1160</v>
      </c>
      <c r="D545" t="s">
        <v>29</v>
      </c>
      <c r="E545" t="s">
        <v>1276</v>
      </c>
      <c r="F545" s="84">
        <f>IFERROR(INDEX(TblData[Month-year],MATCH(TblTrainee[[#This Row],[Name]],TblData[Name],0)),"-")</f>
        <v>42217</v>
      </c>
      <c r="G545" s="84">
        <f t="array" ref="G5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546" spans="1:7" x14ac:dyDescent="0.25">
      <c r="A546">
        <v>11097</v>
      </c>
      <c r="B546" t="s">
        <v>635</v>
      </c>
      <c r="C546" t="s">
        <v>1157</v>
      </c>
      <c r="D546" t="s">
        <v>1204</v>
      </c>
      <c r="E546" t="s">
        <v>1277</v>
      </c>
      <c r="F546" s="84" t="str">
        <f>IFERROR(INDEX(TblData[Month-year],MATCH(TblTrainee[[#This Row],[Name]],TblData[Name],0)),"-")</f>
        <v>-</v>
      </c>
      <c r="G546" s="84" t="str">
        <f t="array" ref="G5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7" spans="1:7" x14ac:dyDescent="0.25">
      <c r="A547">
        <v>10161</v>
      </c>
      <c r="B547" t="s">
        <v>636</v>
      </c>
      <c r="C547" t="s">
        <v>1169</v>
      </c>
      <c r="D547" t="s">
        <v>1239</v>
      </c>
      <c r="E547" t="s">
        <v>1300</v>
      </c>
      <c r="F547" s="84" t="str">
        <f>IFERROR(INDEX(TblData[Month-year],MATCH(TblTrainee[[#This Row],[Name]],TblData[Name],0)),"-")</f>
        <v>-</v>
      </c>
      <c r="G547" s="84" t="str">
        <f t="array" ref="G5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8" spans="1:7" x14ac:dyDescent="0.25">
      <c r="A548">
        <v>11</v>
      </c>
      <c r="B548" t="s">
        <v>637</v>
      </c>
      <c r="C548" t="s">
        <v>1155</v>
      </c>
      <c r="D548" t="s">
        <v>1205</v>
      </c>
      <c r="E548" t="s">
        <v>1288</v>
      </c>
      <c r="F548" s="84" t="str">
        <f>IFERROR(INDEX(TblData[Month-year],MATCH(TblTrainee[[#This Row],[Name]],TblData[Name],0)),"-")</f>
        <v>-</v>
      </c>
      <c r="G548" s="84" t="str">
        <f t="array" ref="G5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49" spans="1:7" x14ac:dyDescent="0.25">
      <c r="A549">
        <v>14910</v>
      </c>
      <c r="B549" t="s">
        <v>638</v>
      </c>
      <c r="C549" t="s">
        <v>1155</v>
      </c>
      <c r="D549" t="s">
        <v>1200</v>
      </c>
      <c r="E549" t="s">
        <v>1272</v>
      </c>
      <c r="F549" s="84" t="str">
        <f>IFERROR(INDEX(TblData[Month-year],MATCH(TblTrainee[[#This Row],[Name]],TblData[Name],0)),"-")</f>
        <v>-</v>
      </c>
      <c r="G549" s="84" t="str">
        <f t="array" ref="G5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0" spans="1:7" x14ac:dyDescent="0.25">
      <c r="A550">
        <v>14173</v>
      </c>
      <c r="B550" t="s">
        <v>639</v>
      </c>
      <c r="C550" t="s">
        <v>1144</v>
      </c>
      <c r="D550" t="s">
        <v>4</v>
      </c>
      <c r="E550" t="s">
        <v>1276</v>
      </c>
      <c r="F550" s="84" t="str">
        <f>IFERROR(INDEX(TblData[Month-year],MATCH(TblTrainee[[#This Row],[Name]],TblData[Name],0)),"-")</f>
        <v>-</v>
      </c>
      <c r="G550" s="84" t="str">
        <f t="array" ref="G5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1" spans="1:7" x14ac:dyDescent="0.25">
      <c r="A551">
        <v>12800</v>
      </c>
      <c r="B551" t="s">
        <v>640</v>
      </c>
      <c r="C551" t="s">
        <v>1165</v>
      </c>
      <c r="D551" t="s">
        <v>1214</v>
      </c>
      <c r="E551" t="s">
        <v>1280</v>
      </c>
      <c r="F551" s="84" t="str">
        <f>IFERROR(INDEX(TblData[Month-year],MATCH(TblTrainee[[#This Row],[Name]],TblData[Name],0)),"-")</f>
        <v>-</v>
      </c>
      <c r="G551" s="84" t="str">
        <f t="array" ref="G5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2" spans="1:7" x14ac:dyDescent="0.25">
      <c r="A552">
        <v>80499</v>
      </c>
      <c r="B552" t="s">
        <v>641</v>
      </c>
      <c r="C552" t="s">
        <v>1164</v>
      </c>
      <c r="D552" t="s">
        <v>1228</v>
      </c>
      <c r="E552" t="s">
        <v>1286</v>
      </c>
      <c r="F552" s="84" t="str">
        <f>IFERROR(INDEX(TblData[Month-year],MATCH(TblTrainee[[#This Row],[Name]],TblData[Name],0)),"-")</f>
        <v>-</v>
      </c>
      <c r="G552" s="84" t="str">
        <f t="array" ref="G5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3" spans="1:7" x14ac:dyDescent="0.25">
      <c r="A553">
        <v>13934</v>
      </c>
      <c r="B553" t="s">
        <v>642</v>
      </c>
      <c r="C553" t="s">
        <v>1154</v>
      </c>
      <c r="D553" t="s">
        <v>1199</v>
      </c>
      <c r="E553" t="s">
        <v>1274</v>
      </c>
      <c r="F553" s="84" t="str">
        <f>IFERROR(INDEX(TblData[Month-year],MATCH(TblTrainee[[#This Row],[Name]],TblData[Name],0)),"-")</f>
        <v>-</v>
      </c>
      <c r="G553" s="84" t="str">
        <f t="array" ref="G5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4" spans="1:7" x14ac:dyDescent="0.25">
      <c r="A554">
        <v>80921</v>
      </c>
      <c r="B554" t="s">
        <v>643</v>
      </c>
      <c r="C554" t="s">
        <v>1143</v>
      </c>
      <c r="D554" t="s">
        <v>1192</v>
      </c>
      <c r="E554" t="s">
        <v>1293</v>
      </c>
      <c r="F554" s="84" t="str">
        <f>IFERROR(INDEX(TblData[Month-year],MATCH(TblTrainee[[#This Row],[Name]],TblData[Name],0)),"-")</f>
        <v>-</v>
      </c>
      <c r="G554" s="84" t="str">
        <f t="array" ref="G5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5" spans="1:7" x14ac:dyDescent="0.25">
      <c r="A555">
        <v>14109</v>
      </c>
      <c r="B555" t="s">
        <v>644</v>
      </c>
      <c r="C555" t="s">
        <v>1144</v>
      </c>
      <c r="D555" t="s">
        <v>4</v>
      </c>
      <c r="E555" t="s">
        <v>1271</v>
      </c>
      <c r="F555" s="84">
        <f>IFERROR(INDEX(TblData[Month-year],MATCH(TblTrainee[[#This Row],[Name]],TblData[Name],0)),"-")</f>
        <v>42217</v>
      </c>
      <c r="G555" s="84">
        <f t="array" ref="G5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556" spans="1:7" x14ac:dyDescent="0.25">
      <c r="A556">
        <v>10151</v>
      </c>
      <c r="B556" t="s">
        <v>28</v>
      </c>
      <c r="C556" t="s">
        <v>1164</v>
      </c>
      <c r="D556" t="s">
        <v>1228</v>
      </c>
      <c r="E556" t="s">
        <v>1271</v>
      </c>
      <c r="F556" s="84" t="str">
        <f>IFERROR(INDEX(TblData[Month-year],MATCH(TblTrainee[[#This Row],[Name]],TblData[Name],0)),"-")</f>
        <v>-</v>
      </c>
      <c r="G556" s="84" t="str">
        <f t="array" ref="G5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7" spans="1:7" x14ac:dyDescent="0.25">
      <c r="A557">
        <v>13760</v>
      </c>
      <c r="B557" t="s">
        <v>645</v>
      </c>
      <c r="C557" t="s">
        <v>1155</v>
      </c>
      <c r="D557" t="s">
        <v>1200</v>
      </c>
      <c r="E557" t="s">
        <v>1277</v>
      </c>
      <c r="F557" s="84" t="str">
        <f>IFERROR(INDEX(TblData[Month-year],MATCH(TblTrainee[[#This Row],[Name]],TblData[Name],0)),"-")</f>
        <v>-</v>
      </c>
      <c r="G557" s="84" t="str">
        <f t="array" ref="G5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8" spans="1:7" x14ac:dyDescent="0.25">
      <c r="A558">
        <v>13248</v>
      </c>
      <c r="B558" t="s">
        <v>646</v>
      </c>
      <c r="C558" t="s">
        <v>1154</v>
      </c>
      <c r="D558" t="s">
        <v>1199</v>
      </c>
      <c r="E558" t="s">
        <v>1297</v>
      </c>
      <c r="F558" s="84" t="str">
        <f>IFERROR(INDEX(TblData[Month-year],MATCH(TblTrainee[[#This Row],[Name]],TblData[Name],0)),"-")</f>
        <v>-</v>
      </c>
      <c r="G558" s="84" t="str">
        <f t="array" ref="G5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59" spans="1:7" x14ac:dyDescent="0.25">
      <c r="A559">
        <v>10183</v>
      </c>
      <c r="B559" t="s">
        <v>647</v>
      </c>
      <c r="C559" t="s">
        <v>1151</v>
      </c>
      <c r="D559" t="s">
        <v>13</v>
      </c>
      <c r="E559" t="s">
        <v>1286</v>
      </c>
      <c r="F559" s="84" t="str">
        <f>IFERROR(INDEX(TblData[Month-year],MATCH(TblTrainee[[#This Row],[Name]],TblData[Name],0)),"-")</f>
        <v>-</v>
      </c>
      <c r="G559" s="84" t="str">
        <f t="array" ref="G5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0" spans="1:7" x14ac:dyDescent="0.25">
      <c r="A560">
        <v>14793</v>
      </c>
      <c r="B560" t="s">
        <v>648</v>
      </c>
      <c r="C560" t="s">
        <v>1141</v>
      </c>
      <c r="D560" t="s">
        <v>1185</v>
      </c>
      <c r="E560" t="s">
        <v>1298</v>
      </c>
      <c r="F560" s="84" t="str">
        <f>IFERROR(INDEX(TblData[Month-year],MATCH(TblTrainee[[#This Row],[Name]],TblData[Name],0)),"-")</f>
        <v>-</v>
      </c>
      <c r="G560" s="84" t="str">
        <f t="array" ref="G5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1" spans="1:7" x14ac:dyDescent="0.25">
      <c r="A561">
        <v>81096</v>
      </c>
      <c r="B561" t="s">
        <v>649</v>
      </c>
      <c r="C561" t="s">
        <v>1143</v>
      </c>
      <c r="D561" t="s">
        <v>1192</v>
      </c>
      <c r="E561" t="s">
        <v>1301</v>
      </c>
      <c r="F561" s="84" t="str">
        <f>IFERROR(INDEX(TblData[Month-year],MATCH(TblTrainee[[#This Row],[Name]],TblData[Name],0)),"-")</f>
        <v>-</v>
      </c>
      <c r="G561" s="84" t="str">
        <f t="array" ref="G5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2" spans="1:7" x14ac:dyDescent="0.25">
      <c r="A562">
        <v>10292</v>
      </c>
      <c r="B562" t="s">
        <v>650</v>
      </c>
      <c r="C562" t="s">
        <v>1166</v>
      </c>
      <c r="D562" t="s">
        <v>1219</v>
      </c>
      <c r="E562" t="s">
        <v>1277</v>
      </c>
      <c r="F562" s="84" t="str">
        <f>IFERROR(INDEX(TblData[Month-year],MATCH(TblTrainee[[#This Row],[Name]],TblData[Name],0)),"-")</f>
        <v>-</v>
      </c>
      <c r="G562" s="84" t="str">
        <f t="array" ref="G5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3" spans="1:7" x14ac:dyDescent="0.25">
      <c r="A563">
        <v>14280</v>
      </c>
      <c r="B563" t="s">
        <v>651</v>
      </c>
      <c r="C563" t="s">
        <v>1144</v>
      </c>
      <c r="D563" t="s">
        <v>1188</v>
      </c>
      <c r="E563" t="s">
        <v>1267</v>
      </c>
      <c r="F563" s="84" t="str">
        <f>IFERROR(INDEX(TblData[Month-year],MATCH(TblTrainee[[#This Row],[Name]],TblData[Name],0)),"-")</f>
        <v>-</v>
      </c>
      <c r="G563" s="84" t="str">
        <f t="array" ref="G5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4" spans="1:7" x14ac:dyDescent="0.25">
      <c r="A564">
        <v>14183</v>
      </c>
      <c r="B564" t="s">
        <v>652</v>
      </c>
      <c r="C564" t="s">
        <v>1144</v>
      </c>
      <c r="D564" t="s">
        <v>4</v>
      </c>
      <c r="E564" t="s">
        <v>1277</v>
      </c>
      <c r="F564" s="84" t="str">
        <f>IFERROR(INDEX(TblData[Month-year],MATCH(TblTrainee[[#This Row],[Name]],TblData[Name],0)),"-")</f>
        <v>-</v>
      </c>
      <c r="G564" s="84" t="str">
        <f t="array" ref="G5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5" spans="1:7" x14ac:dyDescent="0.25">
      <c r="A565">
        <v>10922</v>
      </c>
      <c r="B565" t="s">
        <v>653</v>
      </c>
      <c r="C565" t="s">
        <v>1169</v>
      </c>
      <c r="D565" t="s">
        <v>1233</v>
      </c>
      <c r="E565" t="s">
        <v>1300</v>
      </c>
      <c r="F565" s="84" t="str">
        <f>IFERROR(INDEX(TblData[Month-year],MATCH(TblTrainee[[#This Row],[Name]],TblData[Name],0)),"-")</f>
        <v>-</v>
      </c>
      <c r="G565" s="84" t="str">
        <f t="array" ref="G5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6" spans="1:7" x14ac:dyDescent="0.25">
      <c r="A566">
        <v>12392</v>
      </c>
      <c r="B566" t="s">
        <v>654</v>
      </c>
      <c r="C566" t="s">
        <v>1157</v>
      </c>
      <c r="D566" t="s">
        <v>1204</v>
      </c>
      <c r="E566" t="s">
        <v>1280</v>
      </c>
      <c r="F566" s="84">
        <f>IFERROR(INDEX(TblData[Month-year],MATCH(TblTrainee[[#This Row],[Name]],TblData[Name],0)),"-")</f>
        <v>42005</v>
      </c>
      <c r="G566" s="84">
        <f t="array" ref="G5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567" spans="1:7" x14ac:dyDescent="0.25">
      <c r="A567">
        <v>14403</v>
      </c>
      <c r="B567" t="s">
        <v>655</v>
      </c>
      <c r="C567" t="s">
        <v>1141</v>
      </c>
      <c r="D567" t="s">
        <v>1185</v>
      </c>
      <c r="E567" t="s">
        <v>1312</v>
      </c>
      <c r="F567" s="84" t="str">
        <f>IFERROR(INDEX(TblData[Month-year],MATCH(TblTrainee[[#This Row],[Name]],TblData[Name],0)),"-")</f>
        <v>-</v>
      </c>
      <c r="G567" s="84" t="str">
        <f t="array" ref="G5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8" spans="1:7" x14ac:dyDescent="0.25">
      <c r="A568">
        <v>13879</v>
      </c>
      <c r="B568" t="s">
        <v>656</v>
      </c>
      <c r="C568" t="s">
        <v>1149</v>
      </c>
      <c r="D568" t="s">
        <v>1193</v>
      </c>
      <c r="E568" t="s">
        <v>1280</v>
      </c>
      <c r="F568" s="84" t="str">
        <f>IFERROR(INDEX(TblData[Month-year],MATCH(TblTrainee[[#This Row],[Name]],TblData[Name],0)),"-")</f>
        <v>-</v>
      </c>
      <c r="G568" s="84" t="str">
        <f t="array" ref="G5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69" spans="1:7" x14ac:dyDescent="0.25">
      <c r="A569">
        <v>13377</v>
      </c>
      <c r="B569" t="s">
        <v>657</v>
      </c>
      <c r="C569" t="s">
        <v>1151</v>
      </c>
      <c r="D569" t="s">
        <v>13</v>
      </c>
      <c r="E569" t="s">
        <v>1271</v>
      </c>
      <c r="F569" s="84" t="str">
        <f>IFERROR(INDEX(TblData[Month-year],MATCH(TblTrainee[[#This Row],[Name]],TblData[Name],0)),"-")</f>
        <v>-</v>
      </c>
      <c r="G569" s="84" t="str">
        <f t="array" ref="G5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0" spans="1:7" x14ac:dyDescent="0.25">
      <c r="A570">
        <v>10069</v>
      </c>
      <c r="B570" t="s">
        <v>658</v>
      </c>
      <c r="C570" t="s">
        <v>1143</v>
      </c>
      <c r="D570" t="s">
        <v>1187</v>
      </c>
      <c r="E570" t="s">
        <v>1278</v>
      </c>
      <c r="F570" s="84" t="str">
        <f>IFERROR(INDEX(TblData[Month-year],MATCH(TblTrainee[[#This Row],[Name]],TblData[Name],0)),"-")</f>
        <v>-</v>
      </c>
      <c r="G570" s="84" t="str">
        <f t="array" ref="G5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1" spans="1:7" x14ac:dyDescent="0.25">
      <c r="A571">
        <v>13836</v>
      </c>
      <c r="B571" t="s">
        <v>659</v>
      </c>
      <c r="C571" t="s">
        <v>1151</v>
      </c>
      <c r="D571" t="s">
        <v>13</v>
      </c>
      <c r="E571" t="s">
        <v>1271</v>
      </c>
      <c r="F571" s="84" t="str">
        <f>IFERROR(INDEX(TblData[Month-year],MATCH(TblTrainee[[#This Row],[Name]],TblData[Name],0)),"-")</f>
        <v>-</v>
      </c>
      <c r="G571" s="84" t="str">
        <f t="array" ref="G5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2" spans="1:7" x14ac:dyDescent="0.25">
      <c r="A572">
        <v>80427</v>
      </c>
      <c r="B572" t="s">
        <v>660</v>
      </c>
      <c r="C572" t="s">
        <v>1164</v>
      </c>
      <c r="D572" t="s">
        <v>1216</v>
      </c>
      <c r="E572" t="s">
        <v>1269</v>
      </c>
      <c r="F572" s="84" t="str">
        <f>IFERROR(INDEX(TblData[Month-year],MATCH(TblTrainee[[#This Row],[Name]],TblData[Name],0)),"-")</f>
        <v>-</v>
      </c>
      <c r="G572" s="84" t="str">
        <f t="array" ref="G5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3" spans="1:7" x14ac:dyDescent="0.25">
      <c r="A573">
        <v>14786</v>
      </c>
      <c r="B573" t="s">
        <v>661</v>
      </c>
      <c r="C573" t="s">
        <v>1147</v>
      </c>
      <c r="D573" t="s">
        <v>1190</v>
      </c>
      <c r="E573" t="s">
        <v>1284</v>
      </c>
      <c r="F573" s="84" t="str">
        <f>IFERROR(INDEX(TblData[Month-year],MATCH(TblTrainee[[#This Row],[Name]],TblData[Name],0)),"-")</f>
        <v>-</v>
      </c>
      <c r="G573" s="84" t="str">
        <f t="array" ref="G5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4" spans="1:7" x14ac:dyDescent="0.25">
      <c r="A574">
        <v>14192</v>
      </c>
      <c r="B574" t="s">
        <v>662</v>
      </c>
      <c r="C574" t="s">
        <v>1152</v>
      </c>
      <c r="D574" t="s">
        <v>8</v>
      </c>
      <c r="E574" t="s">
        <v>1276</v>
      </c>
      <c r="F574" s="84" t="str">
        <f>IFERROR(INDEX(TblData[Month-year],MATCH(TblTrainee[[#This Row],[Name]],TblData[Name],0)),"-")</f>
        <v>-</v>
      </c>
      <c r="G574" s="84" t="str">
        <f t="array" ref="G5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5" spans="1:7" x14ac:dyDescent="0.25">
      <c r="A575">
        <v>14486</v>
      </c>
      <c r="B575" t="s">
        <v>663</v>
      </c>
      <c r="C575" t="s">
        <v>1155</v>
      </c>
      <c r="D575" t="s">
        <v>1200</v>
      </c>
      <c r="E575" t="s">
        <v>1281</v>
      </c>
      <c r="F575" s="84" t="str">
        <f>IFERROR(INDEX(TblData[Month-year],MATCH(TblTrainee[[#This Row],[Name]],TblData[Name],0)),"-")</f>
        <v>-</v>
      </c>
      <c r="G575" s="84" t="str">
        <f t="array" ref="G5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6" spans="1:7" x14ac:dyDescent="0.25">
      <c r="A576">
        <v>11587</v>
      </c>
      <c r="B576" t="s">
        <v>664</v>
      </c>
      <c r="C576" t="s">
        <v>1141</v>
      </c>
      <c r="D576" t="s">
        <v>1185</v>
      </c>
      <c r="E576" t="s">
        <v>1275</v>
      </c>
      <c r="F576" s="84">
        <f>IFERROR(INDEX(TblData[Month-year],MATCH(TblTrainee[[#This Row],[Name]],TblData[Name],0)),"-")</f>
        <v>42005</v>
      </c>
      <c r="G576" s="84">
        <f t="array" ref="G5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577" spans="1:7" x14ac:dyDescent="0.25">
      <c r="A577">
        <v>13824</v>
      </c>
      <c r="B577" t="s">
        <v>665</v>
      </c>
      <c r="C577" t="s">
        <v>1144</v>
      </c>
      <c r="D577" t="s">
        <v>4</v>
      </c>
      <c r="E577" t="s">
        <v>1271</v>
      </c>
      <c r="F577" s="84" t="str">
        <f>IFERROR(INDEX(TblData[Month-year],MATCH(TblTrainee[[#This Row],[Name]],TblData[Name],0)),"-")</f>
        <v>-</v>
      </c>
      <c r="G577" s="84" t="str">
        <f t="array" ref="G5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78" spans="1:7" x14ac:dyDescent="0.25">
      <c r="A578">
        <v>10425</v>
      </c>
      <c r="B578" t="s">
        <v>666</v>
      </c>
      <c r="C578" t="s">
        <v>1164</v>
      </c>
      <c r="D578" t="s">
        <v>1213</v>
      </c>
      <c r="E578" t="s">
        <v>1286</v>
      </c>
      <c r="F578" s="84">
        <f>IFERROR(INDEX(TblData[Month-year],MATCH(TblTrainee[[#This Row],[Name]],TblData[Name],0)),"-")</f>
        <v>42248</v>
      </c>
      <c r="G578" s="84">
        <f t="array" ref="G5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579" spans="1:7" x14ac:dyDescent="0.25">
      <c r="A579">
        <v>14743</v>
      </c>
      <c r="B579" t="s">
        <v>667</v>
      </c>
      <c r="C579" t="s">
        <v>1151</v>
      </c>
      <c r="D579" t="s">
        <v>4</v>
      </c>
      <c r="E579" t="s">
        <v>1299</v>
      </c>
      <c r="F579" s="84" t="str">
        <f>IFERROR(INDEX(TblData[Month-year],MATCH(TblTrainee[[#This Row],[Name]],TblData[Name],0)),"-")</f>
        <v>-</v>
      </c>
      <c r="G579" s="84" t="str">
        <f t="array" ref="G5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0" spans="1:7" x14ac:dyDescent="0.25">
      <c r="A580">
        <v>14706</v>
      </c>
      <c r="B580" t="s">
        <v>668</v>
      </c>
      <c r="C580" t="s">
        <v>1154</v>
      </c>
      <c r="D580" t="s">
        <v>22</v>
      </c>
      <c r="E580" t="s">
        <v>1272</v>
      </c>
      <c r="F580" s="84" t="str">
        <f>IFERROR(INDEX(TblData[Month-year],MATCH(TblTrainee[[#This Row],[Name]],TblData[Name],0)),"-")</f>
        <v>-</v>
      </c>
      <c r="G580" s="84" t="str">
        <f t="array" ref="G5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1" spans="1:7" x14ac:dyDescent="0.25">
      <c r="A581">
        <v>10283</v>
      </c>
      <c r="B581" t="s">
        <v>669</v>
      </c>
      <c r="C581" t="s">
        <v>1164</v>
      </c>
      <c r="D581" t="s">
        <v>1213</v>
      </c>
      <c r="E581" t="s">
        <v>1286</v>
      </c>
      <c r="F581" s="84" t="str">
        <f>IFERROR(INDEX(TblData[Month-year],MATCH(TblTrainee[[#This Row],[Name]],TblData[Name],0)),"-")</f>
        <v>-</v>
      </c>
      <c r="G581" s="84" t="str">
        <f t="array" ref="G5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2" spans="1:7" x14ac:dyDescent="0.25">
      <c r="A582">
        <v>12461</v>
      </c>
      <c r="B582" t="s">
        <v>30</v>
      </c>
      <c r="C582" t="s">
        <v>1151</v>
      </c>
      <c r="D582" t="s">
        <v>13</v>
      </c>
      <c r="E582" t="s">
        <v>1271</v>
      </c>
      <c r="F582" s="84" t="str">
        <f>IFERROR(INDEX(TblData[Month-year],MATCH(TblTrainee[[#This Row],[Name]],TblData[Name],0)),"-")</f>
        <v>-</v>
      </c>
      <c r="G582" s="84" t="str">
        <f t="array" ref="G5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3" spans="1:7" x14ac:dyDescent="0.25">
      <c r="A583">
        <v>10388</v>
      </c>
      <c r="B583" t="s">
        <v>670</v>
      </c>
      <c r="C583" t="s">
        <v>1152</v>
      </c>
      <c r="D583" t="s">
        <v>7</v>
      </c>
      <c r="E583" t="s">
        <v>1271</v>
      </c>
      <c r="F583" s="84" t="str">
        <f>IFERROR(INDEX(TblData[Month-year],MATCH(TblTrainee[[#This Row],[Name]],TblData[Name],0)),"-")</f>
        <v>-</v>
      </c>
      <c r="G583" s="84" t="str">
        <f t="array" ref="G5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4" spans="1:7" x14ac:dyDescent="0.25">
      <c r="A584">
        <v>14833</v>
      </c>
      <c r="B584" t="s">
        <v>671</v>
      </c>
      <c r="C584" t="s">
        <v>1144</v>
      </c>
      <c r="D584" t="s">
        <v>1188</v>
      </c>
      <c r="E584" t="s">
        <v>1280</v>
      </c>
      <c r="F584" s="84" t="str">
        <f>IFERROR(INDEX(TblData[Month-year],MATCH(TblTrainee[[#This Row],[Name]],TblData[Name],0)),"-")</f>
        <v>-</v>
      </c>
      <c r="G584" s="84" t="str">
        <f t="array" ref="G5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5" spans="1:7" x14ac:dyDescent="0.25">
      <c r="A585">
        <v>10515</v>
      </c>
      <c r="B585" t="s">
        <v>672</v>
      </c>
      <c r="C585" t="s">
        <v>1164</v>
      </c>
      <c r="D585" t="s">
        <v>1228</v>
      </c>
      <c r="E585" t="s">
        <v>1303</v>
      </c>
      <c r="F585" s="84" t="str">
        <f>IFERROR(INDEX(TblData[Month-year],MATCH(TblTrainee[[#This Row],[Name]],TblData[Name],0)),"-")</f>
        <v>-</v>
      </c>
      <c r="G585" s="84" t="str">
        <f t="array" ref="G5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6" spans="1:7" x14ac:dyDescent="0.25">
      <c r="A586">
        <v>12911</v>
      </c>
      <c r="B586" t="s">
        <v>673</v>
      </c>
      <c r="C586" t="s">
        <v>1160</v>
      </c>
      <c r="D586" t="s">
        <v>11</v>
      </c>
      <c r="E586" t="s">
        <v>1276</v>
      </c>
      <c r="F586" s="84" t="str">
        <f>IFERROR(INDEX(TblData[Month-year],MATCH(TblTrainee[[#This Row],[Name]],TblData[Name],0)),"-")</f>
        <v>-</v>
      </c>
      <c r="G586" s="84" t="str">
        <f t="array" ref="G5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7" spans="1:7" x14ac:dyDescent="0.25">
      <c r="A587">
        <v>13620</v>
      </c>
      <c r="B587" t="s">
        <v>674</v>
      </c>
      <c r="C587" t="s">
        <v>1177</v>
      </c>
      <c r="D587" t="s">
        <v>1205</v>
      </c>
      <c r="E587" t="s">
        <v>1280</v>
      </c>
      <c r="F587" s="84" t="str">
        <f>IFERROR(INDEX(TblData[Month-year],MATCH(TblTrainee[[#This Row],[Name]],TblData[Name],0)),"-")</f>
        <v>-</v>
      </c>
      <c r="G587" s="84" t="str">
        <f t="array" ref="G5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8" spans="1:7" x14ac:dyDescent="0.25">
      <c r="A588">
        <v>12034</v>
      </c>
      <c r="B588" t="s">
        <v>675</v>
      </c>
      <c r="C588" t="s">
        <v>1144</v>
      </c>
      <c r="D588" t="s">
        <v>4</v>
      </c>
      <c r="E588" t="s">
        <v>1272</v>
      </c>
      <c r="F588" s="84" t="str">
        <f>IFERROR(INDEX(TblData[Month-year],MATCH(TblTrainee[[#This Row],[Name]],TblData[Name],0)),"-")</f>
        <v>-</v>
      </c>
      <c r="G588" s="84" t="str">
        <f t="array" ref="G5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89" spans="1:7" x14ac:dyDescent="0.25">
      <c r="A589">
        <v>13953</v>
      </c>
      <c r="B589" t="s">
        <v>676</v>
      </c>
      <c r="C589" t="s">
        <v>1156</v>
      </c>
      <c r="D589" t="s">
        <v>18</v>
      </c>
      <c r="E589" t="s">
        <v>1271</v>
      </c>
      <c r="F589" s="84">
        <f>IFERROR(INDEX(TblData[Month-year],MATCH(TblTrainee[[#This Row],[Name]],TblData[Name],0)),"-")</f>
        <v>42370</v>
      </c>
      <c r="G589" s="84">
        <f t="array" ref="G5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42370</v>
      </c>
    </row>
    <row r="590" spans="1:7" x14ac:dyDescent="0.25">
      <c r="A590">
        <v>13964</v>
      </c>
      <c r="B590" t="s">
        <v>677</v>
      </c>
      <c r="C590" t="s">
        <v>1157</v>
      </c>
      <c r="D590" t="s">
        <v>1204</v>
      </c>
      <c r="E590" t="s">
        <v>1271</v>
      </c>
      <c r="F590" s="84">
        <f>IFERROR(INDEX(TblData[Month-year],MATCH(TblTrainee[[#This Row],[Name]],TblData[Name],0)),"-")</f>
        <v>42217</v>
      </c>
      <c r="G590" s="84">
        <f t="array" ref="G5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591" spans="1:7" x14ac:dyDescent="0.25">
      <c r="A591">
        <v>80772</v>
      </c>
      <c r="B591" t="s">
        <v>678</v>
      </c>
      <c r="C591" t="s">
        <v>1143</v>
      </c>
      <c r="D591" t="s">
        <v>1192</v>
      </c>
      <c r="E591" t="s">
        <v>1276</v>
      </c>
      <c r="F591" s="84" t="str">
        <f>IFERROR(INDEX(TblData[Month-year],MATCH(TblTrainee[[#This Row],[Name]],TblData[Name],0)),"-")</f>
        <v>-</v>
      </c>
      <c r="G591" s="84" t="str">
        <f t="array" ref="G5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2" spans="1:7" x14ac:dyDescent="0.25">
      <c r="A592">
        <v>13449</v>
      </c>
      <c r="B592" t="s">
        <v>679</v>
      </c>
      <c r="C592" t="s">
        <v>1154</v>
      </c>
      <c r="D592" t="s">
        <v>22</v>
      </c>
      <c r="E592" t="s">
        <v>1277</v>
      </c>
      <c r="F592" s="84" t="str">
        <f>IFERROR(INDEX(TblData[Month-year],MATCH(TblTrainee[[#This Row],[Name]],TblData[Name],0)),"-")</f>
        <v>-</v>
      </c>
      <c r="G592" s="84" t="str">
        <f t="array" ref="G5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3" spans="1:7" x14ac:dyDescent="0.25">
      <c r="A593">
        <v>80136</v>
      </c>
      <c r="B593" t="s">
        <v>680</v>
      </c>
      <c r="C593" t="s">
        <v>1166</v>
      </c>
      <c r="D593" t="s">
        <v>1219</v>
      </c>
      <c r="E593" t="s">
        <v>1277</v>
      </c>
      <c r="F593" s="84" t="str">
        <f>IFERROR(INDEX(TblData[Month-year],MATCH(TblTrainee[[#This Row],[Name]],TblData[Name],0)),"-")</f>
        <v>-</v>
      </c>
      <c r="G593" s="84" t="str">
        <f t="array" ref="G5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4" spans="1:7" x14ac:dyDescent="0.25">
      <c r="A594">
        <v>14773</v>
      </c>
      <c r="B594" t="s">
        <v>681</v>
      </c>
      <c r="C594" t="s">
        <v>1142</v>
      </c>
      <c r="D594" t="s">
        <v>1186</v>
      </c>
      <c r="E594" t="s">
        <v>1271</v>
      </c>
      <c r="F594" s="84" t="str">
        <f>IFERROR(INDEX(TblData[Month-year],MATCH(TblTrainee[[#This Row],[Name]],TblData[Name],0)),"-")</f>
        <v>-</v>
      </c>
      <c r="G594" s="84" t="str">
        <f t="array" ref="G5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5" spans="1:7" x14ac:dyDescent="0.25">
      <c r="A595">
        <v>14618</v>
      </c>
      <c r="B595" t="s">
        <v>682</v>
      </c>
      <c r="C595" t="s">
        <v>1154</v>
      </c>
      <c r="D595" t="s">
        <v>1199</v>
      </c>
      <c r="E595" t="s">
        <v>1291</v>
      </c>
      <c r="F595" s="84" t="str">
        <f>IFERROR(INDEX(TblData[Month-year],MATCH(TblTrainee[[#This Row],[Name]],TblData[Name],0)),"-")</f>
        <v>-</v>
      </c>
      <c r="G595" s="84" t="str">
        <f t="array" ref="G5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6" spans="1:7" x14ac:dyDescent="0.25">
      <c r="A596">
        <v>80859</v>
      </c>
      <c r="B596" t="s">
        <v>683</v>
      </c>
      <c r="C596" t="s">
        <v>1164</v>
      </c>
      <c r="D596" t="s">
        <v>1216</v>
      </c>
      <c r="E596" t="s">
        <v>1278</v>
      </c>
      <c r="F596" s="84" t="str">
        <f>IFERROR(INDEX(TblData[Month-year],MATCH(TblTrainee[[#This Row],[Name]],TblData[Name],0)),"-")</f>
        <v>-</v>
      </c>
      <c r="G596" s="84" t="str">
        <f t="array" ref="G5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7" spans="1:7" x14ac:dyDescent="0.25">
      <c r="A597">
        <v>80576</v>
      </c>
      <c r="B597" t="s">
        <v>684</v>
      </c>
      <c r="C597" t="s">
        <v>1143</v>
      </c>
      <c r="D597" t="s">
        <v>1192</v>
      </c>
      <c r="E597" t="s">
        <v>1279</v>
      </c>
      <c r="F597" s="84" t="str">
        <f>IFERROR(INDEX(TblData[Month-year],MATCH(TblTrainee[[#This Row],[Name]],TblData[Name],0)),"-")</f>
        <v>-</v>
      </c>
      <c r="G597" s="84" t="str">
        <f t="array" ref="G5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8" spans="1:7" x14ac:dyDescent="0.25">
      <c r="A598">
        <v>13497</v>
      </c>
      <c r="B598" t="s">
        <v>685</v>
      </c>
      <c r="C598" t="s">
        <v>1151</v>
      </c>
      <c r="D598" t="s">
        <v>13</v>
      </c>
      <c r="E598" t="s">
        <v>1271</v>
      </c>
      <c r="F598" s="84" t="str">
        <f>IFERROR(INDEX(TblData[Month-year],MATCH(TblTrainee[[#This Row],[Name]],TblData[Name],0)),"-")</f>
        <v>-</v>
      </c>
      <c r="G598" s="84" t="str">
        <f t="array" ref="G5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599" spans="1:7" x14ac:dyDescent="0.25">
      <c r="A599">
        <v>14514</v>
      </c>
      <c r="B599" t="s">
        <v>686</v>
      </c>
      <c r="C599" t="s">
        <v>1164</v>
      </c>
      <c r="D599" t="s">
        <v>1228</v>
      </c>
      <c r="E599" t="s">
        <v>1308</v>
      </c>
      <c r="F599" s="84" t="str">
        <f>IFERROR(INDEX(TblData[Month-year],MATCH(TblTrainee[[#This Row],[Name]],TblData[Name],0)),"-")</f>
        <v>-</v>
      </c>
      <c r="G599" s="84" t="str">
        <f t="array" ref="G5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0" spans="1:7" x14ac:dyDescent="0.25">
      <c r="A600">
        <v>11477</v>
      </c>
      <c r="B600" t="s">
        <v>31</v>
      </c>
      <c r="C600" t="s">
        <v>1146</v>
      </c>
      <c r="D600" t="s">
        <v>5</v>
      </c>
      <c r="E600" t="s">
        <v>1271</v>
      </c>
      <c r="F600" s="84">
        <f>IFERROR(INDEX(TblData[Month-year],MATCH(TblTrainee[[#This Row],[Name]],TblData[Name],0)),"-")</f>
        <v>42248</v>
      </c>
      <c r="G600" s="84">
        <f t="array" ref="G6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601" spans="1:7" x14ac:dyDescent="0.25">
      <c r="A601">
        <v>11851</v>
      </c>
      <c r="B601" t="s">
        <v>687</v>
      </c>
      <c r="C601" t="s">
        <v>1152</v>
      </c>
      <c r="D601" t="s">
        <v>7</v>
      </c>
      <c r="E601" t="s">
        <v>1276</v>
      </c>
      <c r="F601" s="84" t="str">
        <f>IFERROR(INDEX(TblData[Month-year],MATCH(TblTrainee[[#This Row],[Name]],TblData[Name],0)),"-")</f>
        <v>-</v>
      </c>
      <c r="G601" s="84" t="str">
        <f t="array" ref="G6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2" spans="1:7" x14ac:dyDescent="0.25">
      <c r="A602">
        <v>13433</v>
      </c>
      <c r="B602" t="s">
        <v>688</v>
      </c>
      <c r="C602" t="s">
        <v>1149</v>
      </c>
      <c r="D602" t="s">
        <v>1193</v>
      </c>
      <c r="E602" t="s">
        <v>1266</v>
      </c>
      <c r="F602" s="84" t="str">
        <f>IFERROR(INDEX(TblData[Month-year],MATCH(TblTrainee[[#This Row],[Name]],TblData[Name],0)),"-")</f>
        <v>-</v>
      </c>
      <c r="G602" s="84" t="str">
        <f t="array" ref="G6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3" spans="1:7" x14ac:dyDescent="0.25">
      <c r="A603">
        <v>14791</v>
      </c>
      <c r="B603" t="s">
        <v>689</v>
      </c>
      <c r="C603" t="s">
        <v>1154</v>
      </c>
      <c r="D603" t="s">
        <v>1199</v>
      </c>
      <c r="E603" t="s">
        <v>1280</v>
      </c>
      <c r="F603" s="84" t="str">
        <f>IFERROR(INDEX(TblData[Month-year],MATCH(TblTrainee[[#This Row],[Name]],TblData[Name],0)),"-")</f>
        <v>-</v>
      </c>
      <c r="G603" s="84" t="str">
        <f t="array" ref="G6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4" spans="1:7" x14ac:dyDescent="0.25">
      <c r="A604">
        <v>10386</v>
      </c>
      <c r="B604" t="s">
        <v>690</v>
      </c>
      <c r="C604" t="s">
        <v>1169</v>
      </c>
      <c r="D604" t="s">
        <v>1233</v>
      </c>
      <c r="E604" t="s">
        <v>1271</v>
      </c>
      <c r="F604" s="84" t="str">
        <f>IFERROR(INDEX(TblData[Month-year],MATCH(TblTrainee[[#This Row],[Name]],TblData[Name],0)),"-")</f>
        <v>-</v>
      </c>
      <c r="G604" s="84" t="str">
        <f t="array" ref="G6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5" spans="1:7" x14ac:dyDescent="0.25">
      <c r="A605">
        <v>80295</v>
      </c>
      <c r="B605" t="s">
        <v>691</v>
      </c>
      <c r="C605" t="s">
        <v>1153</v>
      </c>
      <c r="D605" t="s">
        <v>1220</v>
      </c>
      <c r="E605" t="s">
        <v>1300</v>
      </c>
      <c r="F605" s="84" t="str">
        <f>IFERROR(INDEX(TblData[Month-year],MATCH(TblTrainee[[#This Row],[Name]],TblData[Name],0)),"-")</f>
        <v>-</v>
      </c>
      <c r="G605" s="84" t="str">
        <f t="array" ref="G6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6" spans="1:7" x14ac:dyDescent="0.25">
      <c r="A606">
        <v>14697</v>
      </c>
      <c r="B606" t="s">
        <v>692</v>
      </c>
      <c r="C606" t="s">
        <v>1147</v>
      </c>
      <c r="D606" t="s">
        <v>1253</v>
      </c>
      <c r="E606" t="s">
        <v>1277</v>
      </c>
      <c r="F606" s="84" t="str">
        <f>IFERROR(INDEX(TblData[Month-year],MATCH(TblTrainee[[#This Row],[Name]],TblData[Name],0)),"-")</f>
        <v>-</v>
      </c>
      <c r="G606" s="84" t="str">
        <f t="array" ref="G6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7" spans="1:7" x14ac:dyDescent="0.25">
      <c r="A607">
        <v>12478</v>
      </c>
      <c r="B607" t="s">
        <v>693</v>
      </c>
      <c r="C607" t="s">
        <v>1144</v>
      </c>
      <c r="D607" t="s">
        <v>4</v>
      </c>
      <c r="E607" t="s">
        <v>1279</v>
      </c>
      <c r="F607" s="84" t="str">
        <f>IFERROR(INDEX(TblData[Month-year],MATCH(TblTrainee[[#This Row],[Name]],TblData[Name],0)),"-")</f>
        <v>-</v>
      </c>
      <c r="G607" s="84" t="str">
        <f t="array" ref="G6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8" spans="1:7" x14ac:dyDescent="0.25">
      <c r="A608">
        <v>12417</v>
      </c>
      <c r="B608" t="s">
        <v>694</v>
      </c>
      <c r="C608" t="s">
        <v>1141</v>
      </c>
      <c r="D608" t="s">
        <v>1185</v>
      </c>
      <c r="E608" t="s">
        <v>1277</v>
      </c>
      <c r="F608" s="84" t="str">
        <f>IFERROR(INDEX(TblData[Month-year],MATCH(TblTrainee[[#This Row],[Name]],TblData[Name],0)),"-")</f>
        <v>-</v>
      </c>
      <c r="G608" s="84" t="str">
        <f t="array" ref="G6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09" spans="1:7" x14ac:dyDescent="0.25">
      <c r="A609">
        <v>10137</v>
      </c>
      <c r="B609" t="s">
        <v>695</v>
      </c>
      <c r="C609" t="s">
        <v>1153</v>
      </c>
      <c r="D609" t="s">
        <v>1197</v>
      </c>
      <c r="E609" t="s">
        <v>1308</v>
      </c>
      <c r="F609" s="84" t="str">
        <f>IFERROR(INDEX(TblData[Month-year],MATCH(TblTrainee[[#This Row],[Name]],TblData[Name],0)),"-")</f>
        <v>-</v>
      </c>
      <c r="G609" s="84" t="str">
        <f t="array" ref="G6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0" spans="1:7" x14ac:dyDescent="0.25">
      <c r="A610">
        <v>12379</v>
      </c>
      <c r="B610" t="s">
        <v>696</v>
      </c>
      <c r="C610" t="s">
        <v>1167</v>
      </c>
      <c r="D610" t="s">
        <v>1226</v>
      </c>
      <c r="E610" t="s">
        <v>1272</v>
      </c>
      <c r="F610" s="84" t="str">
        <f>IFERROR(INDEX(TblData[Month-year],MATCH(TblTrainee[[#This Row],[Name]],TblData[Name],0)),"-")</f>
        <v>-</v>
      </c>
      <c r="G610" s="84" t="str">
        <f t="array" ref="G6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1" spans="1:7" x14ac:dyDescent="0.25">
      <c r="A611">
        <v>14416</v>
      </c>
      <c r="B611" t="s">
        <v>697</v>
      </c>
      <c r="C611" t="s">
        <v>1157</v>
      </c>
      <c r="D611" t="s">
        <v>1204</v>
      </c>
      <c r="E611" t="s">
        <v>1297</v>
      </c>
      <c r="F611" s="84" t="str">
        <f>IFERROR(INDEX(TblData[Month-year],MATCH(TblTrainee[[#This Row],[Name]],TblData[Name],0)),"-")</f>
        <v>-</v>
      </c>
      <c r="G611" s="84" t="str">
        <f t="array" ref="G6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2" spans="1:7" x14ac:dyDescent="0.25">
      <c r="A612">
        <v>14609</v>
      </c>
      <c r="B612" t="s">
        <v>698</v>
      </c>
      <c r="C612" t="s">
        <v>1152</v>
      </c>
      <c r="D612" t="s">
        <v>8</v>
      </c>
      <c r="E612" t="s">
        <v>1269</v>
      </c>
      <c r="F612" s="84" t="str">
        <f>IFERROR(INDEX(TblData[Month-year],MATCH(TblTrainee[[#This Row],[Name]],TblData[Name],0)),"-")</f>
        <v>-</v>
      </c>
      <c r="G612" s="84" t="str">
        <f t="array" ref="G6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3" spans="1:7" x14ac:dyDescent="0.25">
      <c r="A613">
        <v>13324</v>
      </c>
      <c r="B613" t="s">
        <v>699</v>
      </c>
      <c r="C613" t="s">
        <v>1155</v>
      </c>
      <c r="D613" t="s">
        <v>1200</v>
      </c>
      <c r="E613" t="s">
        <v>1276</v>
      </c>
      <c r="F613" s="84" t="str">
        <f>IFERROR(INDEX(TblData[Month-year],MATCH(TblTrainee[[#This Row],[Name]],TblData[Name],0)),"-")</f>
        <v>-</v>
      </c>
      <c r="G613" s="84" t="str">
        <f t="array" ref="G6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4" spans="1:7" x14ac:dyDescent="0.25">
      <c r="A614">
        <v>10969</v>
      </c>
      <c r="B614" t="s">
        <v>700</v>
      </c>
      <c r="C614" t="s">
        <v>1143</v>
      </c>
      <c r="D614" t="s">
        <v>1192</v>
      </c>
      <c r="E614" t="s">
        <v>1276</v>
      </c>
      <c r="F614" s="84" t="str">
        <f>IFERROR(INDEX(TblData[Month-year],MATCH(TblTrainee[[#This Row],[Name]],TblData[Name],0)),"-")</f>
        <v>-</v>
      </c>
      <c r="G614" s="84" t="str">
        <f t="array" ref="G6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5" spans="1:7" x14ac:dyDescent="0.25">
      <c r="A615">
        <v>12714</v>
      </c>
      <c r="B615" t="s">
        <v>701</v>
      </c>
      <c r="C615" t="s">
        <v>1141</v>
      </c>
      <c r="D615" t="s">
        <v>1185</v>
      </c>
      <c r="E615" t="s">
        <v>1272</v>
      </c>
      <c r="F615" s="84" t="str">
        <f>IFERROR(INDEX(TblData[Month-year],MATCH(TblTrainee[[#This Row],[Name]],TblData[Name],0)),"-")</f>
        <v>-</v>
      </c>
      <c r="G615" s="84" t="str">
        <f t="array" ref="G6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6" spans="1:7" x14ac:dyDescent="0.25">
      <c r="A616">
        <v>14213</v>
      </c>
      <c r="B616" t="s">
        <v>702</v>
      </c>
      <c r="C616" t="s">
        <v>1154</v>
      </c>
      <c r="D616" t="s">
        <v>1199</v>
      </c>
      <c r="E616" t="s">
        <v>1270</v>
      </c>
      <c r="F616" s="84" t="str">
        <f>IFERROR(INDEX(TblData[Month-year],MATCH(TblTrainee[[#This Row],[Name]],TblData[Name],0)),"-")</f>
        <v>-</v>
      </c>
      <c r="G616" s="84" t="str">
        <f t="array" ref="G6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7" spans="1:7" x14ac:dyDescent="0.25">
      <c r="A617">
        <v>14521</v>
      </c>
      <c r="B617" t="s">
        <v>700</v>
      </c>
      <c r="C617" t="s">
        <v>1154</v>
      </c>
      <c r="D617" t="s">
        <v>22</v>
      </c>
      <c r="E617" t="s">
        <v>1276</v>
      </c>
      <c r="F617" s="84" t="str">
        <f>IFERROR(INDEX(TblData[Month-year],MATCH(TblTrainee[[#This Row],[Name]],TblData[Name],0)),"-")</f>
        <v>-</v>
      </c>
      <c r="G617" s="84" t="str">
        <f t="array" ref="G6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18" spans="1:7" x14ac:dyDescent="0.25">
      <c r="A618">
        <v>11882</v>
      </c>
      <c r="B618" t="s">
        <v>703</v>
      </c>
      <c r="C618" t="s">
        <v>1153</v>
      </c>
      <c r="D618" t="s">
        <v>1197</v>
      </c>
      <c r="E618" t="s">
        <v>1303</v>
      </c>
      <c r="F618" s="84">
        <f>IFERROR(INDEX(TblData[Month-year],MATCH(TblTrainee[[#This Row],[Name]],TblData[Name],0)),"-")</f>
        <v>42248</v>
      </c>
      <c r="G618" s="84">
        <f t="array" ref="G6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619" spans="1:7" x14ac:dyDescent="0.25">
      <c r="A619">
        <v>80649</v>
      </c>
      <c r="B619" t="s">
        <v>704</v>
      </c>
      <c r="C619" t="s">
        <v>1164</v>
      </c>
      <c r="D619" t="s">
        <v>1216</v>
      </c>
      <c r="E619" t="s">
        <v>1276</v>
      </c>
      <c r="F619" s="84" t="str">
        <f>IFERROR(INDEX(TblData[Month-year],MATCH(TblTrainee[[#This Row],[Name]],TblData[Name],0)),"-")</f>
        <v>-</v>
      </c>
      <c r="G619" s="84" t="str">
        <f t="array" ref="G6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0" spans="1:7" x14ac:dyDescent="0.25">
      <c r="A620">
        <v>10459</v>
      </c>
      <c r="B620" t="s">
        <v>705</v>
      </c>
      <c r="C620" t="s">
        <v>1143</v>
      </c>
      <c r="D620" t="s">
        <v>1187</v>
      </c>
      <c r="E620" t="s">
        <v>1302</v>
      </c>
      <c r="F620" s="84">
        <f>IFERROR(INDEX(TblData[Month-year],MATCH(TblTrainee[[#This Row],[Name]],TblData[Name],0)),"-")</f>
        <v>42248</v>
      </c>
      <c r="G620" s="84">
        <f t="array" ref="G6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621" spans="1:7" x14ac:dyDescent="0.25">
      <c r="A621">
        <v>14286</v>
      </c>
      <c r="B621" t="s">
        <v>706</v>
      </c>
      <c r="C621" t="s">
        <v>1154</v>
      </c>
      <c r="D621" t="s">
        <v>1234</v>
      </c>
      <c r="E621" t="s">
        <v>1280</v>
      </c>
      <c r="F621" s="84" t="str">
        <f>IFERROR(INDEX(TblData[Month-year],MATCH(TblTrainee[[#This Row],[Name]],TblData[Name],0)),"-")</f>
        <v>-</v>
      </c>
      <c r="G621" s="84" t="str">
        <f t="array" ref="G6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2" spans="1:7" x14ac:dyDescent="0.25">
      <c r="A622">
        <v>80001</v>
      </c>
      <c r="B622" t="s">
        <v>707</v>
      </c>
      <c r="C622" t="s">
        <v>1164</v>
      </c>
      <c r="D622" t="s">
        <v>1213</v>
      </c>
      <c r="E622" t="s">
        <v>1294</v>
      </c>
      <c r="F622" s="84" t="str">
        <f>IFERROR(INDEX(TblData[Month-year],MATCH(TblTrainee[[#This Row],[Name]],TblData[Name],0)),"-")</f>
        <v>-</v>
      </c>
      <c r="G622" s="84" t="str">
        <f t="array" ref="G6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3" spans="1:7" x14ac:dyDescent="0.25">
      <c r="A623">
        <v>14646</v>
      </c>
      <c r="B623" t="s">
        <v>708</v>
      </c>
      <c r="C623" t="s">
        <v>1154</v>
      </c>
      <c r="D623" t="s">
        <v>22</v>
      </c>
      <c r="E623" t="s">
        <v>1272</v>
      </c>
      <c r="F623" s="84" t="str">
        <f>IFERROR(INDEX(TblData[Month-year],MATCH(TblTrainee[[#This Row],[Name]],TblData[Name],0)),"-")</f>
        <v>-</v>
      </c>
      <c r="G623" s="84" t="str">
        <f t="array" ref="G6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4" spans="1:7" x14ac:dyDescent="0.25">
      <c r="A624">
        <v>14246</v>
      </c>
      <c r="B624" t="s">
        <v>709</v>
      </c>
      <c r="C624" t="s">
        <v>1154</v>
      </c>
      <c r="D624" t="s">
        <v>22</v>
      </c>
      <c r="E624" t="s">
        <v>1272</v>
      </c>
      <c r="F624" s="84" t="str">
        <f>IFERROR(INDEX(TblData[Month-year],MATCH(TblTrainee[[#This Row],[Name]],TblData[Name],0)),"-")</f>
        <v>-</v>
      </c>
      <c r="G624" s="84" t="str">
        <f t="array" ref="G6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5" spans="1:7" x14ac:dyDescent="0.25">
      <c r="A625">
        <v>10145</v>
      </c>
      <c r="B625" t="s">
        <v>710</v>
      </c>
      <c r="C625" t="s">
        <v>1150</v>
      </c>
      <c r="D625" t="s">
        <v>1194</v>
      </c>
      <c r="E625" t="s">
        <v>1300</v>
      </c>
      <c r="F625" s="84" t="str">
        <f>IFERROR(INDEX(TblData[Month-year],MATCH(TblTrainee[[#This Row],[Name]],TblData[Name],0)),"-")</f>
        <v>-</v>
      </c>
      <c r="G625" s="84" t="str">
        <f t="array" ref="G6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6" spans="1:7" x14ac:dyDescent="0.25">
      <c r="A626">
        <v>14407</v>
      </c>
      <c r="B626" t="s">
        <v>711</v>
      </c>
      <c r="C626" t="s">
        <v>1141</v>
      </c>
      <c r="D626" t="s">
        <v>1185</v>
      </c>
      <c r="E626" t="s">
        <v>1312</v>
      </c>
      <c r="F626" s="84" t="str">
        <f>IFERROR(INDEX(TblData[Month-year],MATCH(TblTrainee[[#This Row],[Name]],TblData[Name],0)),"-")</f>
        <v>-</v>
      </c>
      <c r="G626" s="84" t="str">
        <f t="array" ref="G6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7" spans="1:7" x14ac:dyDescent="0.25">
      <c r="A627">
        <v>10639</v>
      </c>
      <c r="B627" t="s">
        <v>712</v>
      </c>
      <c r="C627" t="s">
        <v>1146</v>
      </c>
      <c r="D627" t="s">
        <v>5</v>
      </c>
      <c r="E627" t="s">
        <v>1268</v>
      </c>
      <c r="F627" s="84">
        <f>IFERROR(INDEX(TblData[Month-year],MATCH(TblTrainee[[#This Row],[Name]],TblData[Name],0)),"-")</f>
        <v>42005</v>
      </c>
      <c r="G627" s="84">
        <f t="array" ref="G6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628" spans="1:7" x14ac:dyDescent="0.25">
      <c r="A628">
        <v>13626</v>
      </c>
      <c r="B628" t="s">
        <v>713</v>
      </c>
      <c r="C628" t="s">
        <v>1144</v>
      </c>
      <c r="D628" t="s">
        <v>4</v>
      </c>
      <c r="E628" t="s">
        <v>1273</v>
      </c>
      <c r="F628" s="84" t="str">
        <f>IFERROR(INDEX(TblData[Month-year],MATCH(TblTrainee[[#This Row],[Name]],TblData[Name],0)),"-")</f>
        <v>-</v>
      </c>
      <c r="G628" s="84" t="str">
        <f t="array" ref="G6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29" spans="1:7" x14ac:dyDescent="0.25">
      <c r="A629">
        <v>14218</v>
      </c>
      <c r="B629" t="s">
        <v>714</v>
      </c>
      <c r="C629" t="s">
        <v>1144</v>
      </c>
      <c r="D629" t="s">
        <v>1236</v>
      </c>
      <c r="E629" t="s">
        <v>1284</v>
      </c>
      <c r="F629" s="84" t="str">
        <f>IFERROR(INDEX(TblData[Month-year],MATCH(TblTrainee[[#This Row],[Name]],TblData[Name],0)),"-")</f>
        <v>-</v>
      </c>
      <c r="G629" s="84" t="str">
        <f t="array" ref="G6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0" spans="1:7" x14ac:dyDescent="0.25">
      <c r="A630">
        <v>13544</v>
      </c>
      <c r="B630" t="s">
        <v>715</v>
      </c>
      <c r="C630" t="s">
        <v>1146</v>
      </c>
      <c r="D630" t="s">
        <v>5</v>
      </c>
      <c r="E630" t="s">
        <v>1267</v>
      </c>
      <c r="F630" s="84" t="str">
        <f>IFERROR(INDEX(TblData[Month-year],MATCH(TblTrainee[[#This Row],[Name]],TblData[Name],0)),"-")</f>
        <v>-</v>
      </c>
      <c r="G630" s="84" t="str">
        <f t="array" ref="G6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1" spans="1:7" x14ac:dyDescent="0.25">
      <c r="A631">
        <v>13905</v>
      </c>
      <c r="B631" t="s">
        <v>716</v>
      </c>
      <c r="C631" t="s">
        <v>1147</v>
      </c>
      <c r="D631" t="s">
        <v>1227</v>
      </c>
      <c r="E631" t="s">
        <v>1280</v>
      </c>
      <c r="F631" s="84" t="str">
        <f>IFERROR(INDEX(TblData[Month-year],MATCH(TblTrainee[[#This Row],[Name]],TblData[Name],0)),"-")</f>
        <v>-</v>
      </c>
      <c r="G631" s="84" t="str">
        <f t="array" ref="G6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2" spans="1:7" x14ac:dyDescent="0.25">
      <c r="A632">
        <v>13538</v>
      </c>
      <c r="B632" t="s">
        <v>717</v>
      </c>
      <c r="C632" t="s">
        <v>1154</v>
      </c>
      <c r="D632" t="s">
        <v>22</v>
      </c>
      <c r="E632" t="s">
        <v>1303</v>
      </c>
      <c r="F632" s="84" t="str">
        <f>IFERROR(INDEX(TblData[Month-year],MATCH(TblTrainee[[#This Row],[Name]],TblData[Name],0)),"-")</f>
        <v>-</v>
      </c>
      <c r="G632" s="84" t="str">
        <f t="array" ref="G6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3" spans="1:7" x14ac:dyDescent="0.25">
      <c r="A633">
        <v>12724</v>
      </c>
      <c r="B633" t="s">
        <v>718</v>
      </c>
      <c r="C633" t="s">
        <v>1146</v>
      </c>
      <c r="D633" t="s">
        <v>5</v>
      </c>
      <c r="E633" t="s">
        <v>1280</v>
      </c>
      <c r="F633" s="84">
        <f>IFERROR(INDEX(TblData[Month-year],MATCH(TblTrainee[[#This Row],[Name]],TblData[Name],0)),"-")</f>
        <v>42036</v>
      </c>
      <c r="G633" s="84">
        <f t="array" ref="G6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634" spans="1:7" x14ac:dyDescent="0.25">
      <c r="A634">
        <v>12954</v>
      </c>
      <c r="B634" t="s">
        <v>719</v>
      </c>
      <c r="C634" t="s">
        <v>1153</v>
      </c>
      <c r="D634" t="s">
        <v>1197</v>
      </c>
      <c r="E634" t="s">
        <v>1271</v>
      </c>
      <c r="F634" s="84" t="str">
        <f>IFERROR(INDEX(TblData[Month-year],MATCH(TblTrainee[[#This Row],[Name]],TblData[Name],0)),"-")</f>
        <v>-</v>
      </c>
      <c r="G634" s="84" t="str">
        <f t="array" ref="G6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5" spans="1:7" x14ac:dyDescent="0.25">
      <c r="A635">
        <v>12258</v>
      </c>
      <c r="B635" t="s">
        <v>720</v>
      </c>
      <c r="C635" t="s">
        <v>1156</v>
      </c>
      <c r="D635" t="s">
        <v>8</v>
      </c>
      <c r="E635" t="s">
        <v>1276</v>
      </c>
      <c r="F635" s="84" t="str">
        <f>IFERROR(INDEX(TblData[Month-year],MATCH(TblTrainee[[#This Row],[Name]],TblData[Name],0)),"-")</f>
        <v>-</v>
      </c>
      <c r="G635" s="84" t="str">
        <f t="array" ref="G6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6" spans="1:7" x14ac:dyDescent="0.25">
      <c r="A636">
        <v>10489</v>
      </c>
      <c r="B636" t="s">
        <v>721</v>
      </c>
      <c r="C636" t="s">
        <v>1172</v>
      </c>
      <c r="D636" t="s">
        <v>1243</v>
      </c>
      <c r="E636" t="s">
        <v>1277</v>
      </c>
      <c r="F636" s="84" t="str">
        <f>IFERROR(INDEX(TblData[Month-year],MATCH(TblTrainee[[#This Row],[Name]],TblData[Name],0)),"-")</f>
        <v>-</v>
      </c>
      <c r="G636" s="84" t="str">
        <f t="array" ref="G6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7" spans="1:7" x14ac:dyDescent="0.25">
      <c r="A637">
        <v>80361</v>
      </c>
      <c r="B637" t="s">
        <v>722</v>
      </c>
      <c r="C637" t="s">
        <v>1143</v>
      </c>
      <c r="D637" t="s">
        <v>1192</v>
      </c>
      <c r="E637" t="s">
        <v>1278</v>
      </c>
      <c r="F637" s="84">
        <f>IFERROR(INDEX(TblData[Month-year],MATCH(TblTrainee[[#This Row],[Name]],TblData[Name],0)),"-")</f>
        <v>42248</v>
      </c>
      <c r="G637" s="84">
        <f t="array" ref="G6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638" spans="1:7" x14ac:dyDescent="0.25">
      <c r="A638">
        <v>10319</v>
      </c>
      <c r="B638" t="s">
        <v>723</v>
      </c>
      <c r="C638" t="s">
        <v>1153</v>
      </c>
      <c r="D638" t="s">
        <v>1218</v>
      </c>
      <c r="E638" t="s">
        <v>1303</v>
      </c>
      <c r="F638" s="84" t="str">
        <f>IFERROR(INDEX(TblData[Month-year],MATCH(TblTrainee[[#This Row],[Name]],TblData[Name],0)),"-")</f>
        <v>-</v>
      </c>
      <c r="G638" s="84" t="str">
        <f t="array" ref="G6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39" spans="1:7" x14ac:dyDescent="0.25">
      <c r="A639">
        <v>13861</v>
      </c>
      <c r="B639" t="s">
        <v>724</v>
      </c>
      <c r="C639" t="s">
        <v>1154</v>
      </c>
      <c r="D639" t="s">
        <v>22</v>
      </c>
      <c r="E639" t="s">
        <v>1282</v>
      </c>
      <c r="F639" s="84" t="str">
        <f>IFERROR(INDEX(TblData[Month-year],MATCH(TblTrainee[[#This Row],[Name]],TblData[Name],0)),"-")</f>
        <v>-</v>
      </c>
      <c r="G639" s="84" t="str">
        <f t="array" ref="G6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0" spans="1:7" x14ac:dyDescent="0.25">
      <c r="A640">
        <v>14311</v>
      </c>
      <c r="B640" t="s">
        <v>725</v>
      </c>
      <c r="C640" t="s">
        <v>1144</v>
      </c>
      <c r="D640" t="s">
        <v>4</v>
      </c>
      <c r="E640" t="s">
        <v>1271</v>
      </c>
      <c r="F640" s="84">
        <f>IFERROR(INDEX(TblData[Month-year],MATCH(TblTrainee[[#This Row],[Name]],TblData[Name],0)),"-")</f>
        <v>42036</v>
      </c>
      <c r="G640" s="84">
        <f t="array" ref="G6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641" spans="1:7" x14ac:dyDescent="0.25">
      <c r="A641">
        <v>12705</v>
      </c>
      <c r="B641" t="s">
        <v>726</v>
      </c>
      <c r="C641" t="s">
        <v>1154</v>
      </c>
      <c r="D641" t="s">
        <v>22</v>
      </c>
      <c r="E641" t="s">
        <v>1297</v>
      </c>
      <c r="F641" s="84" t="str">
        <f>IFERROR(INDEX(TblData[Month-year],MATCH(TblTrainee[[#This Row],[Name]],TblData[Name],0)),"-")</f>
        <v>-</v>
      </c>
      <c r="G641" s="84" t="str">
        <f t="array" ref="G6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2" spans="1:7" x14ac:dyDescent="0.25">
      <c r="A642">
        <v>12541</v>
      </c>
      <c r="B642" t="s">
        <v>727</v>
      </c>
      <c r="C642" t="s">
        <v>1156</v>
      </c>
      <c r="D642" t="s">
        <v>18</v>
      </c>
      <c r="E642" t="s">
        <v>1276</v>
      </c>
      <c r="F642" s="84" t="str">
        <f>IFERROR(INDEX(TblData[Month-year],MATCH(TblTrainee[[#This Row],[Name]],TblData[Name],0)),"-")</f>
        <v>-</v>
      </c>
      <c r="G642" s="84" t="str">
        <f t="array" ref="G6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3" spans="1:7" x14ac:dyDescent="0.25">
      <c r="A643">
        <v>14834</v>
      </c>
      <c r="B643" t="s">
        <v>728</v>
      </c>
      <c r="C643" t="s">
        <v>1144</v>
      </c>
      <c r="D643" t="s">
        <v>1188</v>
      </c>
      <c r="E643" t="s">
        <v>1291</v>
      </c>
      <c r="F643" s="84" t="str">
        <f>IFERROR(INDEX(TblData[Month-year],MATCH(TblTrainee[[#This Row],[Name]],TblData[Name],0)),"-")</f>
        <v>-</v>
      </c>
      <c r="G643" s="84" t="str">
        <f t="array" ref="G6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4" spans="1:7" x14ac:dyDescent="0.25">
      <c r="A644">
        <v>14151</v>
      </c>
      <c r="B644" t="s">
        <v>729</v>
      </c>
      <c r="C644" t="s">
        <v>1154</v>
      </c>
      <c r="D644" t="s">
        <v>22</v>
      </c>
      <c r="E644" t="s">
        <v>1270</v>
      </c>
      <c r="F644" s="84" t="str">
        <f>IFERROR(INDEX(TblData[Month-year],MATCH(TblTrainee[[#This Row],[Name]],TblData[Name],0)),"-")</f>
        <v>-</v>
      </c>
      <c r="G644" s="84" t="str">
        <f t="array" ref="G6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5" spans="1:7" x14ac:dyDescent="0.25">
      <c r="A645">
        <v>14307</v>
      </c>
      <c r="B645" t="s">
        <v>730</v>
      </c>
      <c r="C645" t="s">
        <v>1144</v>
      </c>
      <c r="D645" t="s">
        <v>4</v>
      </c>
      <c r="E645" t="s">
        <v>1277</v>
      </c>
      <c r="F645" s="84" t="str">
        <f>IFERROR(INDEX(TblData[Month-year],MATCH(TblTrainee[[#This Row],[Name]],TblData[Name],0)),"-")</f>
        <v>-</v>
      </c>
      <c r="G645" s="84" t="str">
        <f t="array" ref="G6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6" spans="1:7" x14ac:dyDescent="0.25">
      <c r="A646">
        <v>13573</v>
      </c>
      <c r="B646" t="s">
        <v>731</v>
      </c>
      <c r="C646" t="s">
        <v>1154</v>
      </c>
      <c r="D646" t="s">
        <v>22</v>
      </c>
      <c r="E646" t="s">
        <v>1271</v>
      </c>
      <c r="F646" s="84" t="str">
        <f>IFERROR(INDEX(TblData[Month-year],MATCH(TblTrainee[[#This Row],[Name]],TblData[Name],0)),"-")</f>
        <v>-</v>
      </c>
      <c r="G646" s="84" t="str">
        <f t="array" ref="G6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7" spans="1:7" x14ac:dyDescent="0.25">
      <c r="A647">
        <v>14859</v>
      </c>
      <c r="B647" t="s">
        <v>732</v>
      </c>
      <c r="C647" t="s">
        <v>1161</v>
      </c>
      <c r="D647" t="s">
        <v>25</v>
      </c>
      <c r="E647" t="s">
        <v>1272</v>
      </c>
      <c r="F647" s="84" t="str">
        <f>IFERROR(INDEX(TblData[Month-year],MATCH(TblTrainee[[#This Row],[Name]],TblData[Name],0)),"-")</f>
        <v>-</v>
      </c>
      <c r="G647" s="84" t="str">
        <f t="array" ref="G6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8" spans="1:7" x14ac:dyDescent="0.25">
      <c r="A648">
        <v>10006</v>
      </c>
      <c r="B648" t="s">
        <v>733</v>
      </c>
      <c r="C648" t="s">
        <v>1178</v>
      </c>
      <c r="D648" t="s">
        <v>1254</v>
      </c>
      <c r="E648" t="s">
        <v>1270</v>
      </c>
      <c r="F648" s="84" t="str">
        <f>IFERROR(INDEX(TblData[Month-year],MATCH(TblTrainee[[#This Row],[Name]],TblData[Name],0)),"-")</f>
        <v>-</v>
      </c>
      <c r="G648" s="84" t="str">
        <f t="array" ref="G6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49" spans="1:7" x14ac:dyDescent="0.25">
      <c r="A649">
        <v>14755</v>
      </c>
      <c r="B649" t="s">
        <v>734</v>
      </c>
      <c r="C649" t="s">
        <v>1146</v>
      </c>
      <c r="D649" t="s">
        <v>5</v>
      </c>
      <c r="E649" t="s">
        <v>1296</v>
      </c>
      <c r="F649" s="84" t="str">
        <f>IFERROR(INDEX(TblData[Month-year],MATCH(TblTrainee[[#This Row],[Name]],TblData[Name],0)),"-")</f>
        <v>-</v>
      </c>
      <c r="G649" s="84" t="str">
        <f t="array" ref="G6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0" spans="1:7" x14ac:dyDescent="0.25">
      <c r="A650">
        <v>14696</v>
      </c>
      <c r="B650" t="s">
        <v>735</v>
      </c>
      <c r="C650" t="s">
        <v>1144</v>
      </c>
      <c r="D650" t="s">
        <v>4</v>
      </c>
      <c r="E650" t="s">
        <v>1297</v>
      </c>
      <c r="F650" s="84" t="str">
        <f>IFERROR(INDEX(TblData[Month-year],MATCH(TblTrainee[[#This Row],[Name]],TblData[Name],0)),"-")</f>
        <v>-</v>
      </c>
      <c r="G650" s="84" t="str">
        <f t="array" ref="G6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1" spans="1:7" x14ac:dyDescent="0.25">
      <c r="A651">
        <v>14645</v>
      </c>
      <c r="B651" t="s">
        <v>736</v>
      </c>
      <c r="C651" t="s">
        <v>1144</v>
      </c>
      <c r="D651" t="s">
        <v>4</v>
      </c>
      <c r="E651" t="s">
        <v>1272</v>
      </c>
      <c r="F651" s="84" t="str">
        <f>IFERROR(INDEX(TblData[Month-year],MATCH(TblTrainee[[#This Row],[Name]],TblData[Name],0)),"-")</f>
        <v>-</v>
      </c>
      <c r="G651" s="84" t="str">
        <f t="array" ref="G6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2" spans="1:7" x14ac:dyDescent="0.25">
      <c r="A652">
        <v>12915</v>
      </c>
      <c r="B652" t="s">
        <v>737</v>
      </c>
      <c r="C652" t="s">
        <v>1146</v>
      </c>
      <c r="D652" t="s">
        <v>5</v>
      </c>
      <c r="E652" t="s">
        <v>1271</v>
      </c>
      <c r="F652" s="84">
        <f>IFERROR(INDEX(TblData[Month-year],MATCH(TblTrainee[[#This Row],[Name]],TblData[Name],0)),"-")</f>
        <v>42005</v>
      </c>
      <c r="G652" s="84">
        <f t="array" ref="G6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653" spans="1:7" x14ac:dyDescent="0.25">
      <c r="A653">
        <v>10733</v>
      </c>
      <c r="B653" t="s">
        <v>738</v>
      </c>
      <c r="C653" t="s">
        <v>1171</v>
      </c>
      <c r="D653" t="s">
        <v>1242</v>
      </c>
      <c r="E653" t="s">
        <v>1309</v>
      </c>
      <c r="F653" s="84" t="str">
        <f>IFERROR(INDEX(TblData[Month-year],MATCH(TblTrainee[[#This Row],[Name]],TblData[Name],0)),"-")</f>
        <v>-</v>
      </c>
      <c r="G653" s="84" t="str">
        <f t="array" ref="G6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4" spans="1:7" x14ac:dyDescent="0.25">
      <c r="A654">
        <v>13222</v>
      </c>
      <c r="B654" t="s">
        <v>739</v>
      </c>
      <c r="C654" t="s">
        <v>1154</v>
      </c>
      <c r="D654" t="s">
        <v>1199</v>
      </c>
      <c r="E654" t="s">
        <v>1274</v>
      </c>
      <c r="F654" s="84" t="str">
        <f>IFERROR(INDEX(TblData[Month-year],MATCH(TblTrainee[[#This Row],[Name]],TblData[Name],0)),"-")</f>
        <v>-</v>
      </c>
      <c r="G654" s="84" t="str">
        <f t="array" ref="G6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5" spans="1:7" x14ac:dyDescent="0.25">
      <c r="A655">
        <v>14425</v>
      </c>
      <c r="B655" t="s">
        <v>740</v>
      </c>
      <c r="C655" t="s">
        <v>1157</v>
      </c>
      <c r="D655" t="s">
        <v>1204</v>
      </c>
      <c r="E655" t="s">
        <v>1272</v>
      </c>
      <c r="F655" s="84" t="str">
        <f>IFERROR(INDEX(TblData[Month-year],MATCH(TblTrainee[[#This Row],[Name]],TblData[Name],0)),"-")</f>
        <v>-</v>
      </c>
      <c r="G655" s="84" t="str">
        <f t="array" ref="G6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6" spans="1:7" x14ac:dyDescent="0.25">
      <c r="A656">
        <v>13290</v>
      </c>
      <c r="B656" t="s">
        <v>741</v>
      </c>
      <c r="C656" t="s">
        <v>1152</v>
      </c>
      <c r="D656" t="s">
        <v>1255</v>
      </c>
      <c r="E656" t="s">
        <v>1284</v>
      </c>
      <c r="F656" s="84" t="str">
        <f>IFERROR(INDEX(TblData[Month-year],MATCH(TblTrainee[[#This Row],[Name]],TblData[Name],0)),"-")</f>
        <v>-</v>
      </c>
      <c r="G656" s="84" t="str">
        <f t="array" ref="G6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7" spans="1:7" x14ac:dyDescent="0.25">
      <c r="A657">
        <v>14745</v>
      </c>
      <c r="B657" t="s">
        <v>742</v>
      </c>
      <c r="C657" t="s">
        <v>1154</v>
      </c>
      <c r="D657" t="s">
        <v>22</v>
      </c>
      <c r="E657" t="s">
        <v>1282</v>
      </c>
      <c r="F657" s="84">
        <f>IFERROR(INDEX(TblData[Month-year],MATCH(TblTrainee[[#This Row],[Name]],TblData[Name],0)),"-")</f>
        <v>42036</v>
      </c>
      <c r="G657" s="84">
        <f t="array" ref="G6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658" spans="1:7" x14ac:dyDescent="0.25">
      <c r="A658">
        <v>10543</v>
      </c>
      <c r="B658" t="s">
        <v>743</v>
      </c>
      <c r="C658" t="s">
        <v>1153</v>
      </c>
      <c r="D658" t="s">
        <v>1197</v>
      </c>
      <c r="E658" t="s">
        <v>1267</v>
      </c>
      <c r="F658" s="84" t="str">
        <f>IFERROR(INDEX(TblData[Month-year],MATCH(TblTrainee[[#This Row],[Name]],TblData[Name],0)),"-")</f>
        <v>-</v>
      </c>
      <c r="G658" s="84" t="str">
        <f t="array" ref="G6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59" spans="1:7" x14ac:dyDescent="0.25">
      <c r="A659">
        <v>80338</v>
      </c>
      <c r="B659" t="s">
        <v>744</v>
      </c>
      <c r="C659" t="s">
        <v>1150</v>
      </c>
      <c r="D659" t="s">
        <v>1222</v>
      </c>
      <c r="E659" t="s">
        <v>1278</v>
      </c>
      <c r="F659" s="84" t="str">
        <f>IFERROR(INDEX(TblData[Month-year],MATCH(TblTrainee[[#This Row],[Name]],TblData[Name],0)),"-")</f>
        <v>-</v>
      </c>
      <c r="G659" s="84" t="str">
        <f t="array" ref="G6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0" spans="1:7" x14ac:dyDescent="0.25">
      <c r="A660">
        <v>11837</v>
      </c>
      <c r="B660" t="s">
        <v>745</v>
      </c>
      <c r="C660" t="s">
        <v>1150</v>
      </c>
      <c r="D660" t="s">
        <v>1194</v>
      </c>
      <c r="E660" t="s">
        <v>1269</v>
      </c>
      <c r="F660" s="84">
        <f>IFERROR(INDEX(TblData[Month-year],MATCH(TblTrainee[[#This Row],[Name]],TblData[Name],0)),"-")</f>
        <v>42217</v>
      </c>
      <c r="G660" s="84">
        <f t="array" ref="G6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661" spans="1:7" x14ac:dyDescent="0.25">
      <c r="A661">
        <v>10941</v>
      </c>
      <c r="B661" t="s">
        <v>746</v>
      </c>
      <c r="C661" t="s">
        <v>1166</v>
      </c>
      <c r="D661" t="s">
        <v>1219</v>
      </c>
      <c r="E661" t="s">
        <v>1277</v>
      </c>
      <c r="F661" s="84" t="str">
        <f>IFERROR(INDEX(TblData[Month-year],MATCH(TblTrainee[[#This Row],[Name]],TblData[Name],0)),"-")</f>
        <v>-</v>
      </c>
      <c r="G661" s="84" t="str">
        <f t="array" ref="G6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2" spans="1:7" x14ac:dyDescent="0.25">
      <c r="A662">
        <v>13948</v>
      </c>
      <c r="B662" t="s">
        <v>747</v>
      </c>
      <c r="C662" t="s">
        <v>1154</v>
      </c>
      <c r="D662" t="s">
        <v>22</v>
      </c>
      <c r="E662" t="s">
        <v>1271</v>
      </c>
      <c r="F662" s="84">
        <f>IFERROR(INDEX(TblData[Month-year],MATCH(TblTrainee[[#This Row],[Name]],TblData[Name],0)),"-")</f>
        <v>42217</v>
      </c>
      <c r="G662" s="84">
        <f t="array" ref="G6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663" spans="1:7" x14ac:dyDescent="0.25">
      <c r="A663">
        <v>14471</v>
      </c>
      <c r="B663" t="s">
        <v>748</v>
      </c>
      <c r="C663" t="s">
        <v>1151</v>
      </c>
      <c r="D663" t="s">
        <v>13</v>
      </c>
      <c r="E663" t="s">
        <v>1276</v>
      </c>
      <c r="F663" s="84" t="str">
        <f>IFERROR(INDEX(TblData[Month-year],MATCH(TblTrainee[[#This Row],[Name]],TblData[Name],0)),"-")</f>
        <v>-</v>
      </c>
      <c r="G663" s="84" t="str">
        <f t="array" ref="G6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4" spans="1:7" x14ac:dyDescent="0.25">
      <c r="A664">
        <v>10766</v>
      </c>
      <c r="B664" t="s">
        <v>749</v>
      </c>
      <c r="C664" t="s">
        <v>1157</v>
      </c>
      <c r="D664" t="s">
        <v>1204</v>
      </c>
      <c r="E664" t="s">
        <v>1271</v>
      </c>
      <c r="F664" s="84">
        <f>IFERROR(INDEX(TblData[Month-year],MATCH(TblTrainee[[#This Row],[Name]],TblData[Name],0)),"-")</f>
        <v>42248</v>
      </c>
      <c r="G664" s="84">
        <f t="array" ref="G6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665" spans="1:7" x14ac:dyDescent="0.25">
      <c r="A665">
        <v>14330</v>
      </c>
      <c r="B665" t="s">
        <v>750</v>
      </c>
      <c r="C665" t="s">
        <v>1144</v>
      </c>
      <c r="D665" t="s">
        <v>4</v>
      </c>
      <c r="E665" t="s">
        <v>1286</v>
      </c>
      <c r="F665" s="84" t="str">
        <f>IFERROR(INDEX(TblData[Month-year],MATCH(TblTrainee[[#This Row],[Name]],TblData[Name],0)),"-")</f>
        <v>-</v>
      </c>
      <c r="G665" s="84" t="str">
        <f t="array" ref="G6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6" spans="1:7" x14ac:dyDescent="0.25">
      <c r="A666">
        <v>14389</v>
      </c>
      <c r="B666" t="s">
        <v>750</v>
      </c>
      <c r="C666" t="s">
        <v>1146</v>
      </c>
      <c r="D666" t="s">
        <v>5</v>
      </c>
      <c r="E666" t="s">
        <v>1312</v>
      </c>
      <c r="F666" s="84" t="str">
        <f>IFERROR(INDEX(TblData[Month-year],MATCH(TblTrainee[[#This Row],[Name]],TblData[Name],0)),"-")</f>
        <v>-</v>
      </c>
      <c r="G666" s="84" t="str">
        <f t="array" ref="G6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7" spans="1:7" x14ac:dyDescent="0.25">
      <c r="A667">
        <v>14818</v>
      </c>
      <c r="B667" t="s">
        <v>750</v>
      </c>
      <c r="C667" t="s">
        <v>1151</v>
      </c>
      <c r="D667" t="s">
        <v>13</v>
      </c>
      <c r="E667" t="s">
        <v>1269</v>
      </c>
      <c r="F667" s="84" t="str">
        <f>IFERROR(INDEX(TblData[Month-year],MATCH(TblTrainee[[#This Row],[Name]],TblData[Name],0)),"-")</f>
        <v>-</v>
      </c>
      <c r="G667" s="84" t="str">
        <f t="array" ref="G6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8" spans="1:7" x14ac:dyDescent="0.25">
      <c r="A668">
        <v>80965</v>
      </c>
      <c r="B668" t="s">
        <v>751</v>
      </c>
      <c r="C668" t="s">
        <v>1164</v>
      </c>
      <c r="D668" t="s">
        <v>1228</v>
      </c>
      <c r="E668" t="s">
        <v>1286</v>
      </c>
      <c r="F668" s="84" t="str">
        <f>IFERROR(INDEX(TblData[Month-year],MATCH(TblTrainee[[#This Row],[Name]],TblData[Name],0)),"-")</f>
        <v>-</v>
      </c>
      <c r="G668" s="84" t="str">
        <f t="array" ref="G6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69" spans="1:7" x14ac:dyDescent="0.25">
      <c r="A669">
        <v>14463</v>
      </c>
      <c r="B669" t="s">
        <v>752</v>
      </c>
      <c r="C669" t="s">
        <v>1152</v>
      </c>
      <c r="D669" t="s">
        <v>8</v>
      </c>
      <c r="E669" t="s">
        <v>1271</v>
      </c>
      <c r="F669" s="84">
        <f>IFERROR(INDEX(TblData[Month-year],MATCH(TblTrainee[[#This Row],[Name]],TblData[Name],0)),"-")</f>
        <v>42036</v>
      </c>
      <c r="G669" s="84">
        <f t="array" ref="G6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670" spans="1:7" x14ac:dyDescent="0.25">
      <c r="A670">
        <v>13738</v>
      </c>
      <c r="B670" t="s">
        <v>750</v>
      </c>
      <c r="C670" t="s">
        <v>1144</v>
      </c>
      <c r="D670" t="s">
        <v>4</v>
      </c>
      <c r="E670" t="s">
        <v>1272</v>
      </c>
      <c r="F670" s="84" t="str">
        <f>IFERROR(INDEX(TblData[Month-year],MATCH(TblTrainee[[#This Row],[Name]],TblData[Name],0)),"-")</f>
        <v>-</v>
      </c>
      <c r="G670" s="84" t="str">
        <f t="array" ref="G6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1" spans="1:7" x14ac:dyDescent="0.25">
      <c r="A671">
        <v>11984</v>
      </c>
      <c r="B671" t="s">
        <v>750</v>
      </c>
      <c r="C671" t="s">
        <v>1146</v>
      </c>
      <c r="D671" t="s">
        <v>5</v>
      </c>
      <c r="E671" t="s">
        <v>1271</v>
      </c>
      <c r="F671" s="84" t="str">
        <f>IFERROR(INDEX(TblData[Month-year],MATCH(TblTrainee[[#This Row],[Name]],TblData[Name],0)),"-")</f>
        <v>-</v>
      </c>
      <c r="G671" s="84" t="str">
        <f t="array" ref="G6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2" spans="1:7" x14ac:dyDescent="0.25">
      <c r="A672">
        <v>14414</v>
      </c>
      <c r="B672" t="s">
        <v>753</v>
      </c>
      <c r="C672" t="s">
        <v>1154</v>
      </c>
      <c r="D672" t="s">
        <v>1199</v>
      </c>
      <c r="E672" t="s">
        <v>1280</v>
      </c>
      <c r="F672" s="84" t="str">
        <f>IFERROR(INDEX(TblData[Month-year],MATCH(TblTrainee[[#This Row],[Name]],TblData[Name],0)),"-")</f>
        <v>-</v>
      </c>
      <c r="G672" s="84" t="str">
        <f t="array" ref="G6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3" spans="1:7" x14ac:dyDescent="0.25">
      <c r="A673">
        <v>13993</v>
      </c>
      <c r="B673" t="s">
        <v>754</v>
      </c>
      <c r="C673" t="s">
        <v>1154</v>
      </c>
      <c r="D673" t="s">
        <v>22</v>
      </c>
      <c r="E673" t="s">
        <v>1271</v>
      </c>
      <c r="F673" s="84">
        <f>IFERROR(INDEX(TblData[Month-year],MATCH(TblTrainee[[#This Row],[Name]],TblData[Name],0)),"-")</f>
        <v>42217</v>
      </c>
      <c r="G673" s="84">
        <f t="array" ref="G6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674" spans="1:7" x14ac:dyDescent="0.25">
      <c r="A674">
        <v>14671</v>
      </c>
      <c r="B674" t="s">
        <v>755</v>
      </c>
      <c r="C674" t="s">
        <v>1142</v>
      </c>
      <c r="D674" t="s">
        <v>1186</v>
      </c>
      <c r="E674" t="s">
        <v>1271</v>
      </c>
      <c r="F674" s="84" t="str">
        <f>IFERROR(INDEX(TblData[Month-year],MATCH(TblTrainee[[#This Row],[Name]],TblData[Name],0)),"-")</f>
        <v>-</v>
      </c>
      <c r="G674" s="84" t="str">
        <f t="array" ref="G6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5" spans="1:7" x14ac:dyDescent="0.25">
      <c r="A675">
        <v>10043</v>
      </c>
      <c r="B675" t="s">
        <v>756</v>
      </c>
      <c r="C675" t="s">
        <v>1146</v>
      </c>
      <c r="D675" t="s">
        <v>5</v>
      </c>
      <c r="E675" t="s">
        <v>1286</v>
      </c>
      <c r="F675" s="84">
        <f>IFERROR(INDEX(TblData[Month-year],MATCH(TblTrainee[[#This Row],[Name]],TblData[Name],0)),"-")</f>
        <v>42005</v>
      </c>
      <c r="G675" s="84">
        <f t="array" ref="G6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676" spans="1:7" x14ac:dyDescent="0.25">
      <c r="A676">
        <v>14297</v>
      </c>
      <c r="B676" t="s">
        <v>757</v>
      </c>
      <c r="C676" t="s">
        <v>1144</v>
      </c>
      <c r="D676" t="s">
        <v>4</v>
      </c>
      <c r="E676" t="s">
        <v>1271</v>
      </c>
      <c r="F676" s="84">
        <f>IFERROR(INDEX(TblData[Month-year],MATCH(TblTrainee[[#This Row],[Name]],TblData[Name],0)),"-")</f>
        <v>42217</v>
      </c>
      <c r="G676" s="84">
        <f t="array" ref="G6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677" spans="1:7" x14ac:dyDescent="0.25">
      <c r="A677">
        <v>14500</v>
      </c>
      <c r="B677" t="s">
        <v>758</v>
      </c>
      <c r="C677" t="s">
        <v>1144</v>
      </c>
      <c r="D677" t="s">
        <v>4</v>
      </c>
      <c r="E677" t="s">
        <v>1276</v>
      </c>
      <c r="F677" s="84" t="str">
        <f>IFERROR(INDEX(TblData[Month-year],MATCH(TblTrainee[[#This Row],[Name]],TblData[Name],0)),"-")</f>
        <v>-</v>
      </c>
      <c r="G677" s="84" t="str">
        <f t="array" ref="G6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8" spans="1:7" x14ac:dyDescent="0.25">
      <c r="A678">
        <v>11867</v>
      </c>
      <c r="B678" t="s">
        <v>759</v>
      </c>
      <c r="C678" t="s">
        <v>1151</v>
      </c>
      <c r="D678" t="s">
        <v>13</v>
      </c>
      <c r="E678" t="s">
        <v>1272</v>
      </c>
      <c r="F678" s="84" t="str">
        <f>IFERROR(INDEX(TblData[Month-year],MATCH(TblTrainee[[#This Row],[Name]],TblData[Name],0)),"-")</f>
        <v>-</v>
      </c>
      <c r="G678" s="84" t="str">
        <f t="array" ref="G6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79" spans="1:7" x14ac:dyDescent="0.25">
      <c r="A679">
        <v>13949</v>
      </c>
      <c r="B679" t="s">
        <v>760</v>
      </c>
      <c r="C679" t="s">
        <v>1148</v>
      </c>
      <c r="D679" t="s">
        <v>1191</v>
      </c>
      <c r="E679" t="s">
        <v>1278</v>
      </c>
      <c r="F679" s="84" t="str">
        <f>IFERROR(INDEX(TblData[Month-year],MATCH(TblTrainee[[#This Row],[Name]],TblData[Name],0)),"-")</f>
        <v>-</v>
      </c>
      <c r="G679" s="84" t="str">
        <f t="array" ref="G6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0" spans="1:7" x14ac:dyDescent="0.25">
      <c r="A680">
        <v>80024</v>
      </c>
      <c r="B680" t="s">
        <v>761</v>
      </c>
      <c r="C680" t="s">
        <v>1150</v>
      </c>
      <c r="D680" t="s">
        <v>1241</v>
      </c>
      <c r="E680" t="s">
        <v>1278</v>
      </c>
      <c r="F680" s="84" t="str">
        <f>IFERROR(INDEX(TblData[Month-year],MATCH(TblTrainee[[#This Row],[Name]],TblData[Name],0)),"-")</f>
        <v>-</v>
      </c>
      <c r="G680" s="84" t="str">
        <f t="array" ref="G6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1" spans="1:7" x14ac:dyDescent="0.25">
      <c r="A681">
        <v>80909</v>
      </c>
      <c r="B681" t="s">
        <v>762</v>
      </c>
      <c r="C681" t="s">
        <v>1166</v>
      </c>
      <c r="D681" t="s">
        <v>1219</v>
      </c>
      <c r="E681" t="s">
        <v>1266</v>
      </c>
      <c r="F681" s="84" t="str">
        <f>IFERROR(INDEX(TblData[Month-year],MATCH(TblTrainee[[#This Row],[Name]],TblData[Name],0)),"-")</f>
        <v>-</v>
      </c>
      <c r="G681" s="84" t="str">
        <f t="array" ref="G6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2" spans="1:7" x14ac:dyDescent="0.25">
      <c r="A682">
        <v>12296</v>
      </c>
      <c r="B682" t="s">
        <v>763</v>
      </c>
      <c r="C682" t="s">
        <v>1165</v>
      </c>
      <c r="D682" t="s">
        <v>1214</v>
      </c>
      <c r="E682" t="s">
        <v>1313</v>
      </c>
      <c r="F682" s="84" t="str">
        <f>IFERROR(INDEX(TblData[Month-year],MATCH(TblTrainee[[#This Row],[Name]],TblData[Name],0)),"-")</f>
        <v>-</v>
      </c>
      <c r="G682" s="84" t="str">
        <f t="array" ref="G6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3" spans="1:7" x14ac:dyDescent="0.25">
      <c r="A683">
        <v>10048</v>
      </c>
      <c r="B683" t="s">
        <v>764</v>
      </c>
      <c r="C683" t="s">
        <v>1151</v>
      </c>
      <c r="D683" t="s">
        <v>13</v>
      </c>
      <c r="E683" t="s">
        <v>1303</v>
      </c>
      <c r="F683" s="84" t="str">
        <f>IFERROR(INDEX(TblData[Month-year],MATCH(TblTrainee[[#This Row],[Name]],TblData[Name],0)),"-")</f>
        <v>-</v>
      </c>
      <c r="G683" s="84" t="str">
        <f t="array" ref="G6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4" spans="1:7" x14ac:dyDescent="0.25">
      <c r="A684">
        <v>10235</v>
      </c>
      <c r="B684" t="s">
        <v>33</v>
      </c>
      <c r="C684" t="s">
        <v>1146</v>
      </c>
      <c r="D684" t="s">
        <v>5</v>
      </c>
      <c r="E684" t="s">
        <v>1271</v>
      </c>
      <c r="F684" s="84" t="str">
        <f>IFERROR(INDEX(TblData[Month-year],MATCH(TblTrainee[[#This Row],[Name]],TblData[Name],0)),"-")</f>
        <v>-</v>
      </c>
      <c r="G684" s="84" t="str">
        <f t="array" ref="G6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5" spans="1:7" x14ac:dyDescent="0.25">
      <c r="A685">
        <v>13591</v>
      </c>
      <c r="B685" t="s">
        <v>765</v>
      </c>
      <c r="C685" t="s">
        <v>1152</v>
      </c>
      <c r="D685" t="s">
        <v>1215</v>
      </c>
      <c r="E685" t="s">
        <v>1284</v>
      </c>
      <c r="F685" s="84">
        <f>IFERROR(INDEX(TblData[Month-year],MATCH(TblTrainee[[#This Row],[Name]],TblData[Name],0)),"-")</f>
        <v>42217</v>
      </c>
      <c r="G685" s="84">
        <f t="array" ref="G6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686" spans="1:7" x14ac:dyDescent="0.25">
      <c r="A686">
        <v>14810</v>
      </c>
      <c r="B686" t="s">
        <v>766</v>
      </c>
      <c r="C686" t="s">
        <v>1146</v>
      </c>
      <c r="D686" t="s">
        <v>5</v>
      </c>
      <c r="E686" t="s">
        <v>1274</v>
      </c>
      <c r="F686" s="84" t="str">
        <f>IFERROR(INDEX(TblData[Month-year],MATCH(TblTrainee[[#This Row],[Name]],TblData[Name],0)),"-")</f>
        <v>-</v>
      </c>
      <c r="G686" s="84" t="str">
        <f t="array" ref="G6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7" spans="1:7" x14ac:dyDescent="0.25">
      <c r="A687">
        <v>80829</v>
      </c>
      <c r="B687" t="s">
        <v>767</v>
      </c>
      <c r="C687" t="s">
        <v>1153</v>
      </c>
      <c r="D687" t="s">
        <v>1220</v>
      </c>
      <c r="E687" t="s">
        <v>1276</v>
      </c>
      <c r="F687" s="84" t="str">
        <f>IFERROR(INDEX(TblData[Month-year],MATCH(TblTrainee[[#This Row],[Name]],TblData[Name],0)),"-")</f>
        <v>-</v>
      </c>
      <c r="G687" s="84" t="str">
        <f t="array" ref="G6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8" spans="1:7" x14ac:dyDescent="0.25">
      <c r="A688">
        <v>12991</v>
      </c>
      <c r="B688" t="s">
        <v>768</v>
      </c>
      <c r="C688" t="s">
        <v>1157</v>
      </c>
      <c r="D688" t="s">
        <v>1256</v>
      </c>
      <c r="E688" t="s">
        <v>1277</v>
      </c>
      <c r="F688" s="84" t="str">
        <f>IFERROR(INDEX(TblData[Month-year],MATCH(TblTrainee[[#This Row],[Name]],TblData[Name],0)),"-")</f>
        <v>-</v>
      </c>
      <c r="G688" s="84" t="str">
        <f t="array" ref="G6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89" spans="1:7" x14ac:dyDescent="0.25">
      <c r="A689">
        <v>10210</v>
      </c>
      <c r="B689" t="s">
        <v>769</v>
      </c>
      <c r="C689" t="s">
        <v>1150</v>
      </c>
      <c r="D689" t="s">
        <v>1194</v>
      </c>
      <c r="E689" t="s">
        <v>1300</v>
      </c>
      <c r="F689" s="84" t="str">
        <f>IFERROR(INDEX(TblData[Month-year],MATCH(TblTrainee[[#This Row],[Name]],TblData[Name],0)),"-")</f>
        <v>-</v>
      </c>
      <c r="G689" s="84" t="str">
        <f t="array" ref="G6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0" spans="1:7" x14ac:dyDescent="0.25">
      <c r="A690">
        <v>10171</v>
      </c>
      <c r="B690" t="s">
        <v>770</v>
      </c>
      <c r="C690" t="s">
        <v>1169</v>
      </c>
      <c r="D690" t="s">
        <v>1233</v>
      </c>
      <c r="E690" t="s">
        <v>1300</v>
      </c>
      <c r="F690" s="84" t="str">
        <f>IFERROR(INDEX(TblData[Month-year],MATCH(TblTrainee[[#This Row],[Name]],TblData[Name],0)),"-")</f>
        <v>-</v>
      </c>
      <c r="G690" s="84" t="str">
        <f t="array" ref="G6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1" spans="1:7" x14ac:dyDescent="0.25">
      <c r="A691">
        <v>14178</v>
      </c>
      <c r="B691" t="s">
        <v>771</v>
      </c>
      <c r="C691" t="s">
        <v>1144</v>
      </c>
      <c r="D691" t="s">
        <v>1188</v>
      </c>
      <c r="E691" t="s">
        <v>1274</v>
      </c>
      <c r="F691" s="84" t="str">
        <f>IFERROR(INDEX(TblData[Month-year],MATCH(TblTrainee[[#This Row],[Name]],TblData[Name],0)),"-")</f>
        <v>-</v>
      </c>
      <c r="G691" s="84" t="str">
        <f t="array" ref="G6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2" spans="1:7" x14ac:dyDescent="0.25">
      <c r="A692">
        <v>14753</v>
      </c>
      <c r="B692" t="s">
        <v>772</v>
      </c>
      <c r="C692" t="s">
        <v>1143</v>
      </c>
      <c r="D692" t="s">
        <v>1197</v>
      </c>
      <c r="E692" t="s">
        <v>1271</v>
      </c>
      <c r="F692" s="84" t="str">
        <f>IFERROR(INDEX(TblData[Month-year],MATCH(TblTrainee[[#This Row],[Name]],TblData[Name],0)),"-")</f>
        <v>-</v>
      </c>
      <c r="G692" s="84" t="str">
        <f t="array" ref="G6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3" spans="1:7" x14ac:dyDescent="0.25">
      <c r="A693">
        <v>14385</v>
      </c>
      <c r="B693" t="s">
        <v>773</v>
      </c>
      <c r="C693" t="s">
        <v>1146</v>
      </c>
      <c r="D693" t="s">
        <v>5</v>
      </c>
      <c r="E693" t="s">
        <v>1274</v>
      </c>
      <c r="F693" s="84" t="str">
        <f>IFERROR(INDEX(TblData[Month-year],MATCH(TblTrainee[[#This Row],[Name]],TblData[Name],0)),"-")</f>
        <v>-</v>
      </c>
      <c r="G693" s="84" t="str">
        <f t="array" ref="G6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4" spans="1:7" x14ac:dyDescent="0.25">
      <c r="A694">
        <v>13771</v>
      </c>
      <c r="B694" t="s">
        <v>774</v>
      </c>
      <c r="C694" t="s">
        <v>1154</v>
      </c>
      <c r="D694" t="s">
        <v>1199</v>
      </c>
      <c r="E694" t="s">
        <v>1277</v>
      </c>
      <c r="F694" s="84" t="str">
        <f>IFERROR(INDEX(TblData[Month-year],MATCH(TblTrainee[[#This Row],[Name]],TblData[Name],0)),"-")</f>
        <v>-</v>
      </c>
      <c r="G694" s="84" t="str">
        <f t="array" ref="G6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5" spans="1:7" x14ac:dyDescent="0.25">
      <c r="A695">
        <v>11492</v>
      </c>
      <c r="B695" t="s">
        <v>775</v>
      </c>
      <c r="C695" t="s">
        <v>1161</v>
      </c>
      <c r="D695" t="s">
        <v>25</v>
      </c>
      <c r="E695" t="s">
        <v>1292</v>
      </c>
      <c r="F695" s="84" t="str">
        <f>IFERROR(INDEX(TblData[Month-year],MATCH(TblTrainee[[#This Row],[Name]],TblData[Name],0)),"-")</f>
        <v>-</v>
      </c>
      <c r="G695" s="84" t="str">
        <f t="array" ref="G6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6" spans="1:7" x14ac:dyDescent="0.25">
      <c r="A696">
        <v>14430</v>
      </c>
      <c r="B696" t="s">
        <v>776</v>
      </c>
      <c r="C696" t="s">
        <v>1158</v>
      </c>
      <c r="D696" t="s">
        <v>1205</v>
      </c>
      <c r="E696" t="s">
        <v>1274</v>
      </c>
      <c r="F696" s="84" t="str">
        <f>IFERROR(INDEX(TblData[Month-year],MATCH(TblTrainee[[#This Row],[Name]],TblData[Name],0)),"-")</f>
        <v>-</v>
      </c>
      <c r="G696" s="84" t="str">
        <f t="array" ref="G6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7" spans="1:7" x14ac:dyDescent="0.25">
      <c r="A697">
        <v>12721</v>
      </c>
      <c r="B697" t="s">
        <v>777</v>
      </c>
      <c r="C697" t="s">
        <v>1156</v>
      </c>
      <c r="D697" t="s">
        <v>7</v>
      </c>
      <c r="E697" t="s">
        <v>1272</v>
      </c>
      <c r="F697" s="84" t="str">
        <f>IFERROR(INDEX(TblData[Month-year],MATCH(TblTrainee[[#This Row],[Name]],TblData[Name],0)),"-")</f>
        <v>-</v>
      </c>
      <c r="G697" s="84" t="str">
        <f t="array" ref="G6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8" spans="1:7" x14ac:dyDescent="0.25">
      <c r="A698">
        <v>80956</v>
      </c>
      <c r="B698" t="s">
        <v>775</v>
      </c>
      <c r="C698" t="s">
        <v>1164</v>
      </c>
      <c r="D698" t="s">
        <v>1216</v>
      </c>
      <c r="E698" t="s">
        <v>1294</v>
      </c>
      <c r="F698" s="84" t="str">
        <f>IFERROR(INDEX(TblData[Month-year],MATCH(TblTrainee[[#This Row],[Name]],TblData[Name],0)),"-")</f>
        <v>-</v>
      </c>
      <c r="G698" s="84" t="str">
        <f t="array" ref="G6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699" spans="1:7" x14ac:dyDescent="0.25">
      <c r="A699">
        <v>14692</v>
      </c>
      <c r="B699" t="s">
        <v>778</v>
      </c>
      <c r="C699" t="s">
        <v>1151</v>
      </c>
      <c r="D699" t="s">
        <v>1188</v>
      </c>
      <c r="E699" t="s">
        <v>1274</v>
      </c>
      <c r="F699" s="84" t="str">
        <f>IFERROR(INDEX(TblData[Month-year],MATCH(TblTrainee[[#This Row],[Name]],TblData[Name],0)),"-")</f>
        <v>-</v>
      </c>
      <c r="G699" s="84" t="str">
        <f t="array" ref="G6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0" spans="1:7" x14ac:dyDescent="0.25">
      <c r="A700">
        <v>11910</v>
      </c>
      <c r="B700" t="s">
        <v>34</v>
      </c>
      <c r="C700" t="s">
        <v>1146</v>
      </c>
      <c r="D700" t="s">
        <v>5</v>
      </c>
      <c r="E700" t="s">
        <v>1271</v>
      </c>
      <c r="F700" s="84" t="str">
        <f>IFERROR(INDEX(TblData[Month-year],MATCH(TblTrainee[[#This Row],[Name]],TblData[Name],0)),"-")</f>
        <v>-</v>
      </c>
      <c r="G700" s="84" t="str">
        <f t="array" ref="G7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1" spans="1:7" x14ac:dyDescent="0.25">
      <c r="A701">
        <v>12414</v>
      </c>
      <c r="B701" t="s">
        <v>779</v>
      </c>
      <c r="C701" t="s">
        <v>1146</v>
      </c>
      <c r="D701" t="s">
        <v>5</v>
      </c>
      <c r="E701" t="s">
        <v>1266</v>
      </c>
      <c r="F701" s="84" t="str">
        <f>IFERROR(INDEX(TblData[Month-year],MATCH(TblTrainee[[#This Row],[Name]],TblData[Name],0)),"-")</f>
        <v>-</v>
      </c>
      <c r="G701" s="84" t="str">
        <f t="array" ref="G7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2" spans="1:7" x14ac:dyDescent="0.25">
      <c r="A702">
        <v>12826</v>
      </c>
      <c r="B702" t="s">
        <v>780</v>
      </c>
      <c r="C702" t="s">
        <v>1173</v>
      </c>
      <c r="D702" t="s">
        <v>8</v>
      </c>
      <c r="E702" t="s">
        <v>1276</v>
      </c>
      <c r="F702" s="84" t="str">
        <f>IFERROR(INDEX(TblData[Month-year],MATCH(TblTrainee[[#This Row],[Name]],TblData[Name],0)),"-")</f>
        <v>-</v>
      </c>
      <c r="G702" s="84" t="str">
        <f t="array" ref="G7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3" spans="1:7" x14ac:dyDescent="0.25">
      <c r="A703">
        <v>10308</v>
      </c>
      <c r="B703" t="s">
        <v>781</v>
      </c>
      <c r="C703" t="s">
        <v>1155</v>
      </c>
      <c r="D703" t="s">
        <v>1200</v>
      </c>
      <c r="E703" t="s">
        <v>1271</v>
      </c>
      <c r="F703" s="84" t="str">
        <f>IFERROR(INDEX(TblData[Month-year],MATCH(TblTrainee[[#This Row],[Name]],TblData[Name],0)),"-")</f>
        <v>-</v>
      </c>
      <c r="G703" s="84" t="str">
        <f t="array" ref="G7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4" spans="1:7" x14ac:dyDescent="0.25">
      <c r="A704">
        <v>10267</v>
      </c>
      <c r="B704" t="s">
        <v>782</v>
      </c>
      <c r="C704" t="s">
        <v>1152</v>
      </c>
      <c r="D704" t="s">
        <v>7</v>
      </c>
      <c r="E704" t="s">
        <v>1272</v>
      </c>
      <c r="F704" s="84" t="str">
        <f>IFERROR(INDEX(TblData[Month-year],MATCH(TblTrainee[[#This Row],[Name]],TblData[Name],0)),"-")</f>
        <v>-</v>
      </c>
      <c r="G704" s="84" t="str">
        <f t="array" ref="G7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5" spans="1:7" x14ac:dyDescent="0.25">
      <c r="A705">
        <v>80588</v>
      </c>
      <c r="B705" t="s">
        <v>782</v>
      </c>
      <c r="C705" t="s">
        <v>1153</v>
      </c>
      <c r="D705" t="s">
        <v>1220</v>
      </c>
      <c r="E705" t="s">
        <v>1300</v>
      </c>
      <c r="F705" s="84" t="str">
        <f>IFERROR(INDEX(TblData[Month-year],MATCH(TblTrainee[[#This Row],[Name]],TblData[Name],0)),"-")</f>
        <v>-</v>
      </c>
      <c r="G705" s="84" t="str">
        <f t="array" ref="G7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6" spans="1:7" x14ac:dyDescent="0.25">
      <c r="A706">
        <v>14277</v>
      </c>
      <c r="B706" t="s">
        <v>783</v>
      </c>
      <c r="C706" t="s">
        <v>1157</v>
      </c>
      <c r="D706" t="s">
        <v>1204</v>
      </c>
      <c r="E706" t="s">
        <v>1277</v>
      </c>
      <c r="F706" s="84" t="str">
        <f>IFERROR(INDEX(TblData[Month-year],MATCH(TblTrainee[[#This Row],[Name]],TblData[Name],0)),"-")</f>
        <v>-</v>
      </c>
      <c r="G706" s="84" t="str">
        <f t="array" ref="G7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7" spans="1:7" x14ac:dyDescent="0.25">
      <c r="A707">
        <v>14269</v>
      </c>
      <c r="B707" t="s">
        <v>784</v>
      </c>
      <c r="C707" t="s">
        <v>1179</v>
      </c>
      <c r="D707" t="s">
        <v>1257</v>
      </c>
      <c r="E707" t="s">
        <v>1314</v>
      </c>
      <c r="F707" s="84" t="str">
        <f>IFERROR(INDEX(TblData[Month-year],MATCH(TblTrainee[[#This Row],[Name]],TblData[Name],0)),"-")</f>
        <v>-</v>
      </c>
      <c r="G707" s="84" t="str">
        <f t="array" ref="G7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8" spans="1:7" x14ac:dyDescent="0.25">
      <c r="A708">
        <v>10322</v>
      </c>
      <c r="B708" t="s">
        <v>785</v>
      </c>
      <c r="C708" t="s">
        <v>1146</v>
      </c>
      <c r="D708" t="s">
        <v>5</v>
      </c>
      <c r="E708" t="s">
        <v>1280</v>
      </c>
      <c r="F708" s="84" t="str">
        <f>IFERROR(INDEX(TblData[Month-year],MATCH(TblTrainee[[#This Row],[Name]],TblData[Name],0)),"-")</f>
        <v>-</v>
      </c>
      <c r="G708" s="84" t="str">
        <f t="array" ref="G7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09" spans="1:7" x14ac:dyDescent="0.25">
      <c r="A709">
        <v>11032</v>
      </c>
      <c r="B709" t="s">
        <v>786</v>
      </c>
      <c r="C709" t="s">
        <v>1157</v>
      </c>
      <c r="D709" t="s">
        <v>1204</v>
      </c>
      <c r="E709" t="s">
        <v>1271</v>
      </c>
      <c r="F709" s="84" t="str">
        <f>IFERROR(INDEX(TblData[Month-year],MATCH(TblTrainee[[#This Row],[Name]],TblData[Name],0)),"-")</f>
        <v>-</v>
      </c>
      <c r="G709" s="84" t="str">
        <f t="array" ref="G7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0" spans="1:7" x14ac:dyDescent="0.25">
      <c r="A710">
        <v>12487</v>
      </c>
      <c r="B710" t="s">
        <v>787</v>
      </c>
      <c r="C710" t="s">
        <v>1157</v>
      </c>
      <c r="D710" t="s">
        <v>1204</v>
      </c>
      <c r="E710" t="s">
        <v>1274</v>
      </c>
      <c r="F710" s="84" t="str">
        <f>IFERROR(INDEX(TblData[Month-year],MATCH(TblTrainee[[#This Row],[Name]],TblData[Name],0)),"-")</f>
        <v>-</v>
      </c>
      <c r="G710" s="84" t="str">
        <f t="array" ref="G7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1" spans="1:7" x14ac:dyDescent="0.25">
      <c r="A711">
        <v>14417</v>
      </c>
      <c r="B711" t="s">
        <v>788</v>
      </c>
      <c r="C711" t="s">
        <v>1151</v>
      </c>
      <c r="D711" t="s">
        <v>13</v>
      </c>
      <c r="E711" t="s">
        <v>1268</v>
      </c>
      <c r="F711" s="84" t="str">
        <f>IFERROR(INDEX(TblData[Month-year],MATCH(TblTrainee[[#This Row],[Name]],TblData[Name],0)),"-")</f>
        <v>-</v>
      </c>
      <c r="G711" s="84" t="str">
        <f t="array" ref="G7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2" spans="1:7" x14ac:dyDescent="0.25">
      <c r="A712">
        <v>14691</v>
      </c>
      <c r="B712" t="s">
        <v>789</v>
      </c>
      <c r="C712" t="s">
        <v>1154</v>
      </c>
      <c r="D712" t="s">
        <v>1199</v>
      </c>
      <c r="E712" t="s">
        <v>1274</v>
      </c>
      <c r="F712" s="84" t="str">
        <f>IFERROR(INDEX(TblData[Month-year],MATCH(TblTrainee[[#This Row],[Name]],TblData[Name],0)),"-")</f>
        <v>-</v>
      </c>
      <c r="G712" s="84" t="str">
        <f t="array" ref="G7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3" spans="1:7" x14ac:dyDescent="0.25">
      <c r="A713">
        <v>10570</v>
      </c>
      <c r="B713" t="s">
        <v>790</v>
      </c>
      <c r="C713" t="s">
        <v>1152</v>
      </c>
      <c r="D713" t="s">
        <v>7</v>
      </c>
      <c r="E713" t="s">
        <v>1284</v>
      </c>
      <c r="F713" s="84" t="str">
        <f>IFERROR(INDEX(TblData[Month-year],MATCH(TblTrainee[[#This Row],[Name]],TblData[Name],0)),"-")</f>
        <v>-</v>
      </c>
      <c r="G713" s="84" t="str">
        <f t="array" ref="G7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4" spans="1:7" x14ac:dyDescent="0.25">
      <c r="A714">
        <v>10209</v>
      </c>
      <c r="B714" t="s">
        <v>791</v>
      </c>
      <c r="C714" t="s">
        <v>1150</v>
      </c>
      <c r="D714" t="s">
        <v>1194</v>
      </c>
      <c r="E714" t="s">
        <v>1302</v>
      </c>
      <c r="F714" s="84" t="str">
        <f>IFERROR(INDEX(TblData[Month-year],MATCH(TblTrainee[[#This Row],[Name]],TblData[Name],0)),"-")</f>
        <v>-</v>
      </c>
      <c r="G714" s="84" t="str">
        <f t="array" ref="G7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5" spans="1:7" x14ac:dyDescent="0.25">
      <c r="A715">
        <v>12543</v>
      </c>
      <c r="B715" t="s">
        <v>792</v>
      </c>
      <c r="C715" t="s">
        <v>1156</v>
      </c>
      <c r="D715" t="s">
        <v>18</v>
      </c>
      <c r="E715" t="s">
        <v>1276</v>
      </c>
      <c r="F715" s="84" t="str">
        <f>IFERROR(INDEX(TblData[Month-year],MATCH(TblTrainee[[#This Row],[Name]],TblData[Name],0)),"-")</f>
        <v>-</v>
      </c>
      <c r="G715" s="84" t="str">
        <f t="array" ref="G7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6" spans="1:7" x14ac:dyDescent="0.25">
      <c r="A716">
        <v>81247</v>
      </c>
      <c r="B716" t="s">
        <v>793</v>
      </c>
      <c r="C716" t="s">
        <v>1164</v>
      </c>
      <c r="D716" t="s">
        <v>1232</v>
      </c>
      <c r="E716" t="s">
        <v>1291</v>
      </c>
      <c r="F716" s="84" t="str">
        <f>IFERROR(INDEX(TblData[Month-year],MATCH(TblTrainee[[#This Row],[Name]],TblData[Name],0)),"-")</f>
        <v>-</v>
      </c>
      <c r="G716" s="84" t="str">
        <f t="array" ref="G7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7" spans="1:7" x14ac:dyDescent="0.25">
      <c r="A717">
        <v>10590</v>
      </c>
      <c r="B717" t="s">
        <v>794</v>
      </c>
      <c r="C717" t="s">
        <v>1153</v>
      </c>
      <c r="D717" t="s">
        <v>1218</v>
      </c>
      <c r="E717" t="s">
        <v>1278</v>
      </c>
      <c r="F717" s="84" t="str">
        <f>IFERROR(INDEX(TblData[Month-year],MATCH(TblTrainee[[#This Row],[Name]],TblData[Name],0)),"-")</f>
        <v>-</v>
      </c>
      <c r="G717" s="84" t="str">
        <f t="array" ref="G7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18" spans="1:7" x14ac:dyDescent="0.25">
      <c r="A718">
        <v>11826</v>
      </c>
      <c r="B718" t="s">
        <v>795</v>
      </c>
      <c r="C718" t="s">
        <v>1169</v>
      </c>
      <c r="D718" t="s">
        <v>1233</v>
      </c>
      <c r="E718" t="s">
        <v>1269</v>
      </c>
      <c r="F718" s="84">
        <f>IFERROR(INDEX(TblData[Month-year],MATCH(TblTrainee[[#This Row],[Name]],TblData[Name],0)),"-")</f>
        <v>42248</v>
      </c>
      <c r="G718" s="84">
        <f t="array" ref="G7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719" spans="1:7" x14ac:dyDescent="0.25">
      <c r="A719">
        <v>12468</v>
      </c>
      <c r="B719" t="s">
        <v>796</v>
      </c>
      <c r="C719" t="s">
        <v>1157</v>
      </c>
      <c r="D719" t="s">
        <v>1204</v>
      </c>
      <c r="E719" t="s">
        <v>1276</v>
      </c>
      <c r="F719" s="84">
        <f>IFERROR(INDEX(TblData[Month-year],MATCH(TblTrainee[[#This Row],[Name]],TblData[Name],0)),"-")</f>
        <v>42005</v>
      </c>
      <c r="G719" s="84">
        <f t="array" ref="G7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720" spans="1:7" x14ac:dyDescent="0.25">
      <c r="A720">
        <v>12894</v>
      </c>
      <c r="B720" t="s">
        <v>797</v>
      </c>
      <c r="C720" t="s">
        <v>1156</v>
      </c>
      <c r="D720" t="s">
        <v>18</v>
      </c>
      <c r="E720" t="s">
        <v>1276</v>
      </c>
      <c r="F720" s="84" t="str">
        <f>IFERROR(INDEX(TblData[Month-year],MATCH(TblTrainee[[#This Row],[Name]],TblData[Name],0)),"-")</f>
        <v>-</v>
      </c>
      <c r="G720" s="84" t="str">
        <f t="array" ref="G7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1" spans="1:7" x14ac:dyDescent="0.25">
      <c r="A721">
        <v>14871</v>
      </c>
      <c r="B721" t="s">
        <v>798</v>
      </c>
      <c r="C721" t="s">
        <v>1180</v>
      </c>
      <c r="D721" t="s">
        <v>1258</v>
      </c>
      <c r="E721" t="s">
        <v>1309</v>
      </c>
      <c r="F721" s="84" t="str">
        <f>IFERROR(INDEX(TblData[Month-year],MATCH(TblTrainee[[#This Row],[Name]],TblData[Name],0)),"-")</f>
        <v>-</v>
      </c>
      <c r="G721" s="84" t="str">
        <f t="array" ref="G7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2" spans="1:7" x14ac:dyDescent="0.25">
      <c r="A722">
        <v>14688</v>
      </c>
      <c r="B722" t="s">
        <v>799</v>
      </c>
      <c r="C722" t="s">
        <v>1144</v>
      </c>
      <c r="D722" t="s">
        <v>1188</v>
      </c>
      <c r="E722" t="s">
        <v>1274</v>
      </c>
      <c r="F722" s="84" t="str">
        <f>IFERROR(INDEX(TblData[Month-year],MATCH(TblTrainee[[#This Row],[Name]],TblData[Name],0)),"-")</f>
        <v>-</v>
      </c>
      <c r="G722" s="84" t="str">
        <f t="array" ref="G7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3" spans="1:7" x14ac:dyDescent="0.25">
      <c r="A723">
        <v>10827</v>
      </c>
      <c r="B723" t="s">
        <v>800</v>
      </c>
      <c r="C723" t="s">
        <v>1164</v>
      </c>
      <c r="D723" t="s">
        <v>1213</v>
      </c>
      <c r="E723" t="s">
        <v>1286</v>
      </c>
      <c r="F723" s="84" t="str">
        <f>IFERROR(INDEX(TblData[Month-year],MATCH(TblTrainee[[#This Row],[Name]],TblData[Name],0)),"-")</f>
        <v>-</v>
      </c>
      <c r="G723" s="84" t="str">
        <f t="array" ref="G7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4" spans="1:7" x14ac:dyDescent="0.25">
      <c r="A724">
        <v>10887</v>
      </c>
      <c r="B724" t="s">
        <v>801</v>
      </c>
      <c r="C724" t="s">
        <v>1151</v>
      </c>
      <c r="D724" t="s">
        <v>1230</v>
      </c>
      <c r="E724" t="s">
        <v>1280</v>
      </c>
      <c r="F724" s="84" t="str">
        <f>IFERROR(INDEX(TblData[Month-year],MATCH(TblTrainee[[#This Row],[Name]],TblData[Name],0)),"-")</f>
        <v>-</v>
      </c>
      <c r="G724" s="84" t="str">
        <f t="array" ref="G7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5" spans="1:7" x14ac:dyDescent="0.25">
      <c r="A725">
        <v>14484</v>
      </c>
      <c r="B725" t="s">
        <v>802</v>
      </c>
      <c r="C725" t="s">
        <v>1152</v>
      </c>
      <c r="D725" t="s">
        <v>8</v>
      </c>
      <c r="E725" t="s">
        <v>1271</v>
      </c>
      <c r="F725" s="84" t="str">
        <f>IFERROR(INDEX(TblData[Month-year],MATCH(TblTrainee[[#This Row],[Name]],TblData[Name],0)),"-")</f>
        <v>-</v>
      </c>
      <c r="G725" s="84" t="str">
        <f t="array" ref="G7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6" spans="1:7" x14ac:dyDescent="0.25">
      <c r="A726">
        <v>13765</v>
      </c>
      <c r="B726" t="s">
        <v>803</v>
      </c>
      <c r="C726" t="s">
        <v>1146</v>
      </c>
      <c r="D726" t="s">
        <v>5</v>
      </c>
      <c r="E726" t="s">
        <v>1288</v>
      </c>
      <c r="F726" s="84" t="str">
        <f>IFERROR(INDEX(TblData[Month-year],MATCH(TblTrainee[[#This Row],[Name]],TblData[Name],0)),"-")</f>
        <v>-</v>
      </c>
      <c r="G726" s="84" t="str">
        <f t="array" ref="G7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7" spans="1:7" x14ac:dyDescent="0.25">
      <c r="A727">
        <v>13881</v>
      </c>
      <c r="B727" t="s">
        <v>804</v>
      </c>
      <c r="C727" t="s">
        <v>1152</v>
      </c>
      <c r="D727" t="s">
        <v>8</v>
      </c>
      <c r="E727" t="s">
        <v>1308</v>
      </c>
      <c r="F727" s="84">
        <f>IFERROR(INDEX(TblData[Month-year],MATCH(TblTrainee[[#This Row],[Name]],TblData[Name],0)),"-")</f>
        <v>42217</v>
      </c>
      <c r="G727" s="84">
        <f t="array" ref="G7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728" spans="1:7" x14ac:dyDescent="0.25">
      <c r="A728">
        <v>13061</v>
      </c>
      <c r="B728" t="s">
        <v>805</v>
      </c>
      <c r="C728" t="s">
        <v>1156</v>
      </c>
      <c r="D728" t="s">
        <v>11</v>
      </c>
      <c r="E728" t="s">
        <v>1276</v>
      </c>
      <c r="F728" s="84" t="str">
        <f>IFERROR(INDEX(TblData[Month-year],MATCH(TblTrainee[[#This Row],[Name]],TblData[Name],0)),"-")</f>
        <v>-</v>
      </c>
      <c r="G728" s="84" t="str">
        <f t="array" ref="G7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29" spans="1:7" x14ac:dyDescent="0.25">
      <c r="A729">
        <v>10443</v>
      </c>
      <c r="B729" t="s">
        <v>806</v>
      </c>
      <c r="C729" t="s">
        <v>1146</v>
      </c>
      <c r="D729" t="s">
        <v>5</v>
      </c>
      <c r="E729" t="s">
        <v>1271</v>
      </c>
      <c r="F729" s="84">
        <f>IFERROR(INDEX(TblData[Month-year],MATCH(TblTrainee[[#This Row],[Name]],TblData[Name],0)),"-")</f>
        <v>42339</v>
      </c>
      <c r="G729" s="84">
        <f t="array" ref="G7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42339</v>
      </c>
    </row>
    <row r="730" spans="1:7" x14ac:dyDescent="0.25">
      <c r="A730">
        <v>11213</v>
      </c>
      <c r="B730" t="s">
        <v>807</v>
      </c>
      <c r="C730" t="s">
        <v>1150</v>
      </c>
      <c r="D730" t="s">
        <v>1222</v>
      </c>
      <c r="E730" t="s">
        <v>1278</v>
      </c>
      <c r="F730" s="84" t="str">
        <f>IFERROR(INDEX(TblData[Month-year],MATCH(TblTrainee[[#This Row],[Name]],TblData[Name],0)),"-")</f>
        <v>-</v>
      </c>
      <c r="G730" s="84" t="str">
        <f t="array" ref="G7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1" spans="1:7" x14ac:dyDescent="0.25">
      <c r="A731">
        <v>10160</v>
      </c>
      <c r="B731" t="s">
        <v>808</v>
      </c>
      <c r="C731" t="s">
        <v>1169</v>
      </c>
      <c r="D731" t="s">
        <v>1233</v>
      </c>
      <c r="E731" t="s">
        <v>1300</v>
      </c>
      <c r="F731" s="84" t="str">
        <f>IFERROR(INDEX(TblData[Month-year],MATCH(TblTrainee[[#This Row],[Name]],TblData[Name],0)),"-")</f>
        <v>-</v>
      </c>
      <c r="G731" s="84" t="str">
        <f t="array" ref="G7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2" spans="1:7" x14ac:dyDescent="0.25">
      <c r="A732">
        <v>13800</v>
      </c>
      <c r="B732" t="s">
        <v>809</v>
      </c>
      <c r="C732" t="s">
        <v>1144</v>
      </c>
      <c r="D732" t="s">
        <v>4</v>
      </c>
      <c r="E732" t="s">
        <v>1271</v>
      </c>
      <c r="F732" s="84" t="str">
        <f>IFERROR(INDEX(TblData[Month-year],MATCH(TblTrainee[[#This Row],[Name]],TblData[Name],0)),"-")</f>
        <v>-</v>
      </c>
      <c r="G732" s="84" t="str">
        <f t="array" ref="G7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3" spans="1:7" x14ac:dyDescent="0.25">
      <c r="A733">
        <v>13737</v>
      </c>
      <c r="B733" t="s">
        <v>810</v>
      </c>
      <c r="C733" t="s">
        <v>1169</v>
      </c>
      <c r="D733" t="s">
        <v>1239</v>
      </c>
      <c r="E733" t="s">
        <v>1279</v>
      </c>
      <c r="F733" s="84" t="str">
        <f>IFERROR(INDEX(TblData[Month-year],MATCH(TblTrainee[[#This Row],[Name]],TblData[Name],0)),"-")</f>
        <v>-</v>
      </c>
      <c r="G733" s="84" t="str">
        <f t="array" ref="G7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4" spans="1:7" x14ac:dyDescent="0.25">
      <c r="A734">
        <v>14391</v>
      </c>
      <c r="B734" t="s">
        <v>811</v>
      </c>
      <c r="C734" t="s">
        <v>1146</v>
      </c>
      <c r="D734" t="s">
        <v>5</v>
      </c>
      <c r="E734" t="s">
        <v>1274</v>
      </c>
      <c r="F734" s="84" t="str">
        <f>IFERROR(INDEX(TblData[Month-year],MATCH(TblTrainee[[#This Row],[Name]],TblData[Name],0)),"-")</f>
        <v>-</v>
      </c>
      <c r="G734" s="84" t="str">
        <f t="array" ref="G7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5" spans="1:7" x14ac:dyDescent="0.25">
      <c r="A735">
        <v>12079</v>
      </c>
      <c r="B735" t="s">
        <v>812</v>
      </c>
      <c r="C735" t="s">
        <v>1164</v>
      </c>
      <c r="D735" t="s">
        <v>36</v>
      </c>
      <c r="E735" t="s">
        <v>1291</v>
      </c>
      <c r="F735" s="84" t="str">
        <f>IFERROR(INDEX(TblData[Month-year],MATCH(TblTrainee[[#This Row],[Name]],TblData[Name],0)),"-")</f>
        <v>-</v>
      </c>
      <c r="G735" s="84" t="str">
        <f t="array" ref="G7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6" spans="1:7" x14ac:dyDescent="0.25">
      <c r="A736">
        <v>80109</v>
      </c>
      <c r="B736" t="s">
        <v>813</v>
      </c>
      <c r="C736" t="s">
        <v>1150</v>
      </c>
      <c r="D736" t="s">
        <v>1241</v>
      </c>
      <c r="E736" t="s">
        <v>1300</v>
      </c>
      <c r="F736" s="84" t="str">
        <f>IFERROR(INDEX(TblData[Month-year],MATCH(TblTrainee[[#This Row],[Name]],TblData[Name],0)),"-")</f>
        <v>-</v>
      </c>
      <c r="G736" s="84" t="str">
        <f t="array" ref="G7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7" spans="1:7" x14ac:dyDescent="0.25">
      <c r="A737">
        <v>80533</v>
      </c>
      <c r="B737" t="s">
        <v>814</v>
      </c>
      <c r="C737" t="s">
        <v>1143</v>
      </c>
      <c r="D737" t="s">
        <v>1192</v>
      </c>
      <c r="E737" t="s">
        <v>1300</v>
      </c>
      <c r="F737" s="84" t="str">
        <f>IFERROR(INDEX(TblData[Month-year],MATCH(TblTrainee[[#This Row],[Name]],TblData[Name],0)),"-")</f>
        <v>-</v>
      </c>
      <c r="G737" s="84" t="str">
        <f t="array" ref="G7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8" spans="1:7" x14ac:dyDescent="0.25">
      <c r="A738">
        <v>13169</v>
      </c>
      <c r="B738" t="s">
        <v>815</v>
      </c>
      <c r="C738" t="s">
        <v>1154</v>
      </c>
      <c r="D738" t="s">
        <v>1210</v>
      </c>
      <c r="E738" t="s">
        <v>1280</v>
      </c>
      <c r="F738" s="84" t="str">
        <f>IFERROR(INDEX(TblData[Month-year],MATCH(TblTrainee[[#This Row],[Name]],TblData[Name],0)),"-")</f>
        <v>-</v>
      </c>
      <c r="G738" s="84" t="str">
        <f t="array" ref="G7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39" spans="1:7" x14ac:dyDescent="0.25">
      <c r="A739">
        <v>10089</v>
      </c>
      <c r="B739" t="s">
        <v>816</v>
      </c>
      <c r="C739" t="s">
        <v>1151</v>
      </c>
      <c r="D739" t="s">
        <v>13</v>
      </c>
      <c r="E739" t="s">
        <v>1271</v>
      </c>
      <c r="F739" s="84" t="str">
        <f>IFERROR(INDEX(TblData[Month-year],MATCH(TblTrainee[[#This Row],[Name]],TblData[Name],0)),"-")</f>
        <v>-</v>
      </c>
      <c r="G739" s="84" t="str">
        <f t="array" ref="G7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0" spans="1:7" x14ac:dyDescent="0.25">
      <c r="A740">
        <v>10068</v>
      </c>
      <c r="B740" t="s">
        <v>817</v>
      </c>
      <c r="C740" t="s">
        <v>1143</v>
      </c>
      <c r="D740" t="s">
        <v>1187</v>
      </c>
      <c r="E740" t="s">
        <v>1303</v>
      </c>
      <c r="F740" s="84" t="str">
        <f>IFERROR(INDEX(TblData[Month-year],MATCH(TblTrainee[[#This Row],[Name]],TblData[Name],0)),"-")</f>
        <v>-</v>
      </c>
      <c r="G740" s="84" t="str">
        <f t="array" ref="G7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1" spans="1:7" x14ac:dyDescent="0.25">
      <c r="A741">
        <v>10207</v>
      </c>
      <c r="B741" t="s">
        <v>35</v>
      </c>
      <c r="C741" t="s">
        <v>1143</v>
      </c>
      <c r="D741" t="s">
        <v>1187</v>
      </c>
      <c r="E741" t="s">
        <v>1271</v>
      </c>
      <c r="F741" s="84" t="str">
        <f>IFERROR(INDEX(TblData[Month-year],MATCH(TblTrainee[[#This Row],[Name]],TblData[Name],0)),"-")</f>
        <v>-</v>
      </c>
      <c r="G741" s="84" t="str">
        <f t="array" ref="G7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2" spans="1:7" x14ac:dyDescent="0.25">
      <c r="A742">
        <v>14350</v>
      </c>
      <c r="B742" t="s">
        <v>818</v>
      </c>
      <c r="C742" t="s">
        <v>1154</v>
      </c>
      <c r="D742" t="s">
        <v>1236</v>
      </c>
      <c r="E742" t="s">
        <v>1284</v>
      </c>
      <c r="F742" s="84" t="str">
        <f>IFERROR(INDEX(TblData[Month-year],MATCH(TblTrainee[[#This Row],[Name]],TblData[Name],0)),"-")</f>
        <v>-</v>
      </c>
      <c r="G742" s="84" t="str">
        <f t="array" ref="G7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3" spans="1:7" x14ac:dyDescent="0.25">
      <c r="A743">
        <v>10150</v>
      </c>
      <c r="B743" t="s">
        <v>819</v>
      </c>
      <c r="C743" t="s">
        <v>1143</v>
      </c>
      <c r="D743" t="s">
        <v>1229</v>
      </c>
      <c r="E743" t="s">
        <v>1300</v>
      </c>
      <c r="F743" s="84" t="str">
        <f>IFERROR(INDEX(TblData[Month-year],MATCH(TblTrainee[[#This Row],[Name]],TblData[Name],0)),"-")</f>
        <v>-</v>
      </c>
      <c r="G743" s="84" t="str">
        <f t="array" ref="G7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4" spans="1:7" x14ac:dyDescent="0.25">
      <c r="A744">
        <v>12179</v>
      </c>
      <c r="B744" t="s">
        <v>820</v>
      </c>
      <c r="C744" t="s">
        <v>1169</v>
      </c>
      <c r="D744" t="s">
        <v>1239</v>
      </c>
      <c r="E744" t="s">
        <v>1278</v>
      </c>
      <c r="F744" s="84" t="str">
        <f>IFERROR(INDEX(TblData[Month-year],MATCH(TblTrainee[[#This Row],[Name]],TblData[Name],0)),"-")</f>
        <v>-</v>
      </c>
      <c r="G744" s="84" t="str">
        <f t="array" ref="G7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5" spans="1:7" x14ac:dyDescent="0.25">
      <c r="A745">
        <v>80844</v>
      </c>
      <c r="B745" t="s">
        <v>821</v>
      </c>
      <c r="C745" t="s">
        <v>1150</v>
      </c>
      <c r="D745" t="s">
        <v>1222</v>
      </c>
      <c r="E745" t="s">
        <v>1278</v>
      </c>
      <c r="F745" s="84" t="str">
        <f>IFERROR(INDEX(TblData[Month-year],MATCH(TblTrainee[[#This Row],[Name]],TblData[Name],0)),"-")</f>
        <v>-</v>
      </c>
      <c r="G745" s="84" t="str">
        <f t="array" ref="G7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6" spans="1:7" x14ac:dyDescent="0.25">
      <c r="A746">
        <v>80701</v>
      </c>
      <c r="B746" t="s">
        <v>822</v>
      </c>
      <c r="C746" t="s">
        <v>1164</v>
      </c>
      <c r="D746" t="s">
        <v>1216</v>
      </c>
      <c r="E746" t="s">
        <v>1300</v>
      </c>
      <c r="F746" s="84" t="str">
        <f>IFERROR(INDEX(TblData[Month-year],MATCH(TblTrainee[[#This Row],[Name]],TblData[Name],0)),"-")</f>
        <v>-</v>
      </c>
      <c r="G746" s="84" t="str">
        <f t="array" ref="G7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7" spans="1:7" x14ac:dyDescent="0.25">
      <c r="A747">
        <v>80713</v>
      </c>
      <c r="B747" t="s">
        <v>823</v>
      </c>
      <c r="C747" t="s">
        <v>1150</v>
      </c>
      <c r="D747" t="s">
        <v>1222</v>
      </c>
      <c r="E747" t="s">
        <v>1276</v>
      </c>
      <c r="F747" s="84" t="str">
        <f>IFERROR(INDEX(TblData[Month-year],MATCH(TblTrainee[[#This Row],[Name]],TblData[Name],0)),"-")</f>
        <v>-</v>
      </c>
      <c r="G747" s="84" t="str">
        <f t="array" ref="G7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8" spans="1:7" x14ac:dyDescent="0.25">
      <c r="A748">
        <v>81035</v>
      </c>
      <c r="B748" t="s">
        <v>824</v>
      </c>
      <c r="C748" t="s">
        <v>1150</v>
      </c>
      <c r="D748" t="s">
        <v>1217</v>
      </c>
      <c r="E748" t="s">
        <v>1300</v>
      </c>
      <c r="F748" s="84" t="str">
        <f>IFERROR(INDEX(TblData[Month-year],MATCH(TblTrainee[[#This Row],[Name]],TblData[Name],0)),"-")</f>
        <v>-</v>
      </c>
      <c r="G748" s="84" t="str">
        <f t="array" ref="G7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49" spans="1:7" x14ac:dyDescent="0.25">
      <c r="A749">
        <v>80541</v>
      </c>
      <c r="B749" t="s">
        <v>825</v>
      </c>
      <c r="C749" t="s">
        <v>1143</v>
      </c>
      <c r="D749" t="s">
        <v>1229</v>
      </c>
      <c r="E749" t="s">
        <v>1278</v>
      </c>
      <c r="F749" s="84" t="str">
        <f>IFERROR(INDEX(TblData[Month-year],MATCH(TblTrainee[[#This Row],[Name]],TblData[Name],0)),"-")</f>
        <v>-</v>
      </c>
      <c r="G749" s="84" t="str">
        <f t="array" ref="G7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0" spans="1:7" x14ac:dyDescent="0.25">
      <c r="A750">
        <v>80971</v>
      </c>
      <c r="B750" t="s">
        <v>826</v>
      </c>
      <c r="C750" t="s">
        <v>1150</v>
      </c>
      <c r="D750" t="s">
        <v>1222</v>
      </c>
      <c r="E750" t="s">
        <v>1278</v>
      </c>
      <c r="F750" s="84" t="str">
        <f>IFERROR(INDEX(TblData[Month-year],MATCH(TblTrainee[[#This Row],[Name]],TblData[Name],0)),"-")</f>
        <v>-</v>
      </c>
      <c r="G750" s="84" t="str">
        <f t="array" ref="G7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1" spans="1:7" x14ac:dyDescent="0.25">
      <c r="A751">
        <v>80465</v>
      </c>
      <c r="B751" t="s">
        <v>827</v>
      </c>
      <c r="C751" t="s">
        <v>1166</v>
      </c>
      <c r="D751" t="s">
        <v>1219</v>
      </c>
      <c r="E751" t="s">
        <v>1266</v>
      </c>
      <c r="F751" s="84" t="str">
        <f>IFERROR(INDEX(TblData[Month-year],MATCH(TblTrainee[[#This Row],[Name]],TblData[Name],0)),"-")</f>
        <v>-</v>
      </c>
      <c r="G751" s="84" t="str">
        <f t="array" ref="G7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2" spans="1:7" x14ac:dyDescent="0.25">
      <c r="A752">
        <v>14703</v>
      </c>
      <c r="B752" t="s">
        <v>828</v>
      </c>
      <c r="C752" t="s">
        <v>1141</v>
      </c>
      <c r="D752" t="s">
        <v>1185</v>
      </c>
      <c r="E752" t="s">
        <v>1272</v>
      </c>
      <c r="F752" s="84" t="str">
        <f>IFERROR(INDEX(TblData[Month-year],MATCH(TblTrainee[[#This Row],[Name]],TblData[Name],0)),"-")</f>
        <v>-</v>
      </c>
      <c r="G752" s="84" t="str">
        <f t="array" ref="G7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3" spans="1:7" x14ac:dyDescent="0.25">
      <c r="A753">
        <v>10014</v>
      </c>
      <c r="B753" t="s">
        <v>829</v>
      </c>
      <c r="C753" t="s">
        <v>1144</v>
      </c>
      <c r="D753" t="s">
        <v>4</v>
      </c>
      <c r="E753" t="s">
        <v>1300</v>
      </c>
      <c r="F753" s="84" t="str">
        <f>IFERROR(INDEX(TblData[Month-year],MATCH(TblTrainee[[#This Row],[Name]],TblData[Name],0)),"-")</f>
        <v>-</v>
      </c>
      <c r="G753" s="84" t="str">
        <f t="array" ref="G7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4" spans="1:7" x14ac:dyDescent="0.25">
      <c r="A754">
        <v>10329</v>
      </c>
      <c r="B754" t="s">
        <v>830</v>
      </c>
      <c r="C754" t="s">
        <v>1143</v>
      </c>
      <c r="D754" t="s">
        <v>1187</v>
      </c>
      <c r="E754" t="s">
        <v>1303</v>
      </c>
      <c r="F754" s="84" t="str">
        <f>IFERROR(INDEX(TblData[Month-year],MATCH(TblTrainee[[#This Row],[Name]],TblData[Name],0)),"-")</f>
        <v>-</v>
      </c>
      <c r="G754" s="84" t="str">
        <f t="array" ref="G7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5" spans="1:7" x14ac:dyDescent="0.25">
      <c r="A755">
        <v>10289</v>
      </c>
      <c r="B755" t="s">
        <v>830</v>
      </c>
      <c r="C755" t="s">
        <v>1172</v>
      </c>
      <c r="D755" t="s">
        <v>1243</v>
      </c>
      <c r="E755" t="s">
        <v>1277</v>
      </c>
      <c r="F755" s="84" t="str">
        <f>IFERROR(INDEX(TblData[Month-year],MATCH(TblTrainee[[#This Row],[Name]],TblData[Name],0)),"-")</f>
        <v>-</v>
      </c>
      <c r="G755" s="84" t="str">
        <f t="array" ref="G7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6" spans="1:7" x14ac:dyDescent="0.25">
      <c r="A756">
        <v>14878</v>
      </c>
      <c r="B756" t="s">
        <v>831</v>
      </c>
      <c r="C756" t="s">
        <v>1146</v>
      </c>
      <c r="D756" t="s">
        <v>5</v>
      </c>
      <c r="E756" t="s">
        <v>1297</v>
      </c>
      <c r="F756" s="84" t="str">
        <f>IFERROR(INDEX(TblData[Month-year],MATCH(TblTrainee[[#This Row],[Name]],TblData[Name],0)),"-")</f>
        <v>-</v>
      </c>
      <c r="G756" s="84" t="str">
        <f t="array" ref="G7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57" spans="1:7" x14ac:dyDescent="0.25">
      <c r="A757">
        <v>13052</v>
      </c>
      <c r="B757" t="s">
        <v>832</v>
      </c>
      <c r="C757" t="s">
        <v>1156</v>
      </c>
      <c r="D757" t="s">
        <v>18</v>
      </c>
      <c r="E757" t="s">
        <v>1271</v>
      </c>
      <c r="F757" s="84">
        <f>IFERROR(INDEX(TblData[Month-year],MATCH(TblTrainee[[#This Row],[Name]],TblData[Name],0)),"-")</f>
        <v>42370</v>
      </c>
      <c r="G757" s="84">
        <f t="array" ref="G7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42370</v>
      </c>
    </row>
    <row r="758" spans="1:7" x14ac:dyDescent="0.25">
      <c r="A758">
        <v>10444</v>
      </c>
      <c r="B758" t="s">
        <v>833</v>
      </c>
      <c r="C758" t="s">
        <v>1164</v>
      </c>
      <c r="D758" t="s">
        <v>1228</v>
      </c>
      <c r="E758" t="s">
        <v>1301</v>
      </c>
      <c r="F758" s="84">
        <f>IFERROR(INDEX(TblData[Month-year],MATCH(TblTrainee[[#This Row],[Name]],TblData[Name],0)),"-")</f>
        <v>42248</v>
      </c>
      <c r="G758" s="84">
        <f t="array" ref="G7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759" spans="1:7" x14ac:dyDescent="0.25">
      <c r="A759">
        <v>13882</v>
      </c>
      <c r="B759" t="s">
        <v>834</v>
      </c>
      <c r="C759" t="s">
        <v>1145</v>
      </c>
      <c r="D759" t="s">
        <v>8</v>
      </c>
      <c r="E759" t="s">
        <v>1286</v>
      </c>
      <c r="F759" s="84" t="str">
        <f>IFERROR(INDEX(TblData[Month-year],MATCH(TblTrainee[[#This Row],[Name]],TblData[Name],0)),"-")</f>
        <v>-</v>
      </c>
      <c r="G759" s="84" t="str">
        <f t="array" ref="G7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0" spans="1:7" x14ac:dyDescent="0.25">
      <c r="A760">
        <v>14649</v>
      </c>
      <c r="B760" t="s">
        <v>835</v>
      </c>
      <c r="C760" t="s">
        <v>1147</v>
      </c>
      <c r="D760" t="s">
        <v>1253</v>
      </c>
      <c r="E760" t="s">
        <v>1280</v>
      </c>
      <c r="F760" s="84" t="str">
        <f>IFERROR(INDEX(TblData[Month-year],MATCH(TblTrainee[[#This Row],[Name]],TblData[Name],0)),"-")</f>
        <v>-</v>
      </c>
      <c r="G760" s="84" t="str">
        <f t="array" ref="G7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1" spans="1:7" x14ac:dyDescent="0.25">
      <c r="A761">
        <v>14083</v>
      </c>
      <c r="B761" t="s">
        <v>836</v>
      </c>
      <c r="C761" t="s">
        <v>1141</v>
      </c>
      <c r="D761" t="s">
        <v>1185</v>
      </c>
      <c r="E761" t="s">
        <v>1274</v>
      </c>
      <c r="F761" s="84" t="str">
        <f>IFERROR(INDEX(TblData[Month-year],MATCH(TblTrainee[[#This Row],[Name]],TblData[Name],0)),"-")</f>
        <v>-</v>
      </c>
      <c r="G761" s="84" t="str">
        <f t="array" ref="G7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2" spans="1:7" x14ac:dyDescent="0.25">
      <c r="A762">
        <v>80782</v>
      </c>
      <c r="B762" t="s">
        <v>837</v>
      </c>
      <c r="C762" t="s">
        <v>1150</v>
      </c>
      <c r="D762" t="s">
        <v>1217</v>
      </c>
      <c r="E762" t="s">
        <v>1278</v>
      </c>
      <c r="F762" s="84" t="str">
        <f>IFERROR(INDEX(TblData[Month-year],MATCH(TblTrainee[[#This Row],[Name]],TblData[Name],0)),"-")</f>
        <v>-</v>
      </c>
      <c r="G762" s="84" t="str">
        <f t="array" ref="G7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3" spans="1:7" x14ac:dyDescent="0.25">
      <c r="A763">
        <v>80509</v>
      </c>
      <c r="B763" t="s">
        <v>838</v>
      </c>
      <c r="C763" t="s">
        <v>1164</v>
      </c>
      <c r="D763" t="s">
        <v>1216</v>
      </c>
      <c r="E763" t="s">
        <v>1278</v>
      </c>
      <c r="F763" s="84" t="str">
        <f>IFERROR(INDEX(TblData[Month-year],MATCH(TblTrainee[[#This Row],[Name]],TblData[Name],0)),"-")</f>
        <v>-</v>
      </c>
      <c r="G763" s="84" t="str">
        <f t="array" ref="G7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4" spans="1:7" x14ac:dyDescent="0.25">
      <c r="A764">
        <v>10132</v>
      </c>
      <c r="B764" t="s">
        <v>839</v>
      </c>
      <c r="C764" t="s">
        <v>1144</v>
      </c>
      <c r="D764" t="s">
        <v>4</v>
      </c>
      <c r="E764" t="s">
        <v>1279</v>
      </c>
      <c r="F764" s="84" t="str">
        <f>IFERROR(INDEX(TblData[Month-year],MATCH(TblTrainee[[#This Row],[Name]],TblData[Name],0)),"-")</f>
        <v>-</v>
      </c>
      <c r="G764" s="84" t="str">
        <f t="array" ref="G7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5" spans="1:7" x14ac:dyDescent="0.25">
      <c r="A765">
        <v>10921</v>
      </c>
      <c r="B765" t="s">
        <v>840</v>
      </c>
      <c r="C765" t="s">
        <v>1153</v>
      </c>
      <c r="D765" t="s">
        <v>1218</v>
      </c>
      <c r="E765" t="s">
        <v>1273</v>
      </c>
      <c r="F765" s="84" t="str">
        <f>IFERROR(INDEX(TblData[Month-year],MATCH(TblTrainee[[#This Row],[Name]],TblData[Name],0)),"-")</f>
        <v>-</v>
      </c>
      <c r="G765" s="84" t="str">
        <f t="array" ref="G7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6" spans="1:7" x14ac:dyDescent="0.25">
      <c r="A766">
        <v>12994</v>
      </c>
      <c r="B766" t="s">
        <v>841</v>
      </c>
      <c r="C766" t="s">
        <v>1149</v>
      </c>
      <c r="D766" t="s">
        <v>1193</v>
      </c>
      <c r="E766" t="s">
        <v>1280</v>
      </c>
      <c r="F766" s="84" t="str">
        <f>IFERROR(INDEX(TblData[Month-year],MATCH(TblTrainee[[#This Row],[Name]],TblData[Name],0)),"-")</f>
        <v>-</v>
      </c>
      <c r="G766" s="84" t="str">
        <f t="array" ref="G7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7" spans="1:7" x14ac:dyDescent="0.25">
      <c r="A767">
        <v>10426</v>
      </c>
      <c r="B767" t="s">
        <v>842</v>
      </c>
      <c r="C767" t="s">
        <v>1177</v>
      </c>
      <c r="D767" t="s">
        <v>1205</v>
      </c>
      <c r="E767" t="s">
        <v>1277</v>
      </c>
      <c r="F767" s="84" t="str">
        <f>IFERROR(INDEX(TblData[Month-year],MATCH(TblTrainee[[#This Row],[Name]],TblData[Name],0)),"-")</f>
        <v>-</v>
      </c>
      <c r="G767" s="84" t="str">
        <f t="array" ref="G7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8" spans="1:7" x14ac:dyDescent="0.25">
      <c r="A768">
        <v>10204</v>
      </c>
      <c r="B768" t="s">
        <v>843</v>
      </c>
      <c r="C768" t="s">
        <v>1150</v>
      </c>
      <c r="D768" t="s">
        <v>1194</v>
      </c>
      <c r="E768" t="s">
        <v>1300</v>
      </c>
      <c r="F768" s="84" t="str">
        <f>IFERROR(INDEX(TblData[Month-year],MATCH(TblTrainee[[#This Row],[Name]],TblData[Name],0)),"-")</f>
        <v>-</v>
      </c>
      <c r="G768" s="84" t="str">
        <f t="array" ref="G7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69" spans="1:7" x14ac:dyDescent="0.25">
      <c r="A769">
        <v>11294</v>
      </c>
      <c r="B769" t="s">
        <v>844</v>
      </c>
      <c r="C769" t="s">
        <v>1152</v>
      </c>
      <c r="D769" t="s">
        <v>7</v>
      </c>
      <c r="E769" t="s">
        <v>1308</v>
      </c>
      <c r="F769" s="84" t="str">
        <f>IFERROR(INDEX(TblData[Month-year],MATCH(TblTrainee[[#This Row],[Name]],TblData[Name],0)),"-")</f>
        <v>-</v>
      </c>
      <c r="G769" s="84" t="str">
        <f t="array" ref="G7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0" spans="1:7" x14ac:dyDescent="0.25">
      <c r="A770">
        <v>80007</v>
      </c>
      <c r="B770" t="s">
        <v>845</v>
      </c>
      <c r="C770" t="s">
        <v>1164</v>
      </c>
      <c r="D770" t="s">
        <v>1213</v>
      </c>
      <c r="E770" t="s">
        <v>1294</v>
      </c>
      <c r="F770" s="84" t="str">
        <f>IFERROR(INDEX(TblData[Month-year],MATCH(TblTrainee[[#This Row],[Name]],TblData[Name],0)),"-")</f>
        <v>-</v>
      </c>
      <c r="G770" s="84" t="str">
        <f t="array" ref="G7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1" spans="1:7" x14ac:dyDescent="0.25">
      <c r="A771">
        <v>13138</v>
      </c>
      <c r="B771" t="s">
        <v>846</v>
      </c>
      <c r="C771" t="s">
        <v>1150</v>
      </c>
      <c r="D771" t="s">
        <v>1217</v>
      </c>
      <c r="E771" t="s">
        <v>1276</v>
      </c>
      <c r="F771" s="84" t="str">
        <f>IFERROR(INDEX(TblData[Month-year],MATCH(TblTrainee[[#This Row],[Name]],TblData[Name],0)),"-")</f>
        <v>-</v>
      </c>
      <c r="G771" s="84" t="str">
        <f t="array" ref="G7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2" spans="1:7" x14ac:dyDescent="0.25">
      <c r="A772">
        <v>12128</v>
      </c>
      <c r="B772" t="s">
        <v>847</v>
      </c>
      <c r="C772" t="s">
        <v>1162</v>
      </c>
      <c r="D772" t="s">
        <v>32</v>
      </c>
      <c r="E772" t="s">
        <v>1271</v>
      </c>
      <c r="F772" s="84" t="str">
        <f>IFERROR(INDEX(TblData[Month-year],MATCH(TblTrainee[[#This Row],[Name]],TblData[Name],0)),"-")</f>
        <v>-</v>
      </c>
      <c r="G772" s="84" t="str">
        <f t="array" ref="G7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3" spans="1:7" x14ac:dyDescent="0.25">
      <c r="A773">
        <v>10034</v>
      </c>
      <c r="B773" t="s">
        <v>848</v>
      </c>
      <c r="C773" t="s">
        <v>1151</v>
      </c>
      <c r="D773" t="s">
        <v>13</v>
      </c>
      <c r="E773" t="s">
        <v>1300</v>
      </c>
      <c r="F773" s="84" t="str">
        <f>IFERROR(INDEX(TblData[Month-year],MATCH(TblTrainee[[#This Row],[Name]],TblData[Name],0)),"-")</f>
        <v>-</v>
      </c>
      <c r="G773" s="84" t="str">
        <f t="array" ref="G7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4" spans="1:7" x14ac:dyDescent="0.25">
      <c r="A774">
        <v>13282</v>
      </c>
      <c r="B774" t="s">
        <v>849</v>
      </c>
      <c r="C774" t="s">
        <v>1151</v>
      </c>
      <c r="D774" t="s">
        <v>1208</v>
      </c>
      <c r="E774" t="s">
        <v>1280</v>
      </c>
      <c r="F774" s="84" t="str">
        <f>IFERROR(INDEX(TblData[Month-year],MATCH(TblTrainee[[#This Row],[Name]],TblData[Name],0)),"-")</f>
        <v>-</v>
      </c>
      <c r="G774" s="84" t="str">
        <f t="array" ref="G7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5" spans="1:7" x14ac:dyDescent="0.25">
      <c r="A775">
        <v>80996</v>
      </c>
      <c r="B775" t="s">
        <v>850</v>
      </c>
      <c r="C775" t="s">
        <v>1150</v>
      </c>
      <c r="D775" t="s">
        <v>1222</v>
      </c>
      <c r="E775" t="s">
        <v>1278</v>
      </c>
      <c r="F775" s="84" t="str">
        <f>IFERROR(INDEX(TblData[Month-year],MATCH(TblTrainee[[#This Row],[Name]],TblData[Name],0)),"-")</f>
        <v>-</v>
      </c>
      <c r="G775" s="84" t="str">
        <f t="array" ref="G7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6" spans="1:7" x14ac:dyDescent="0.25">
      <c r="A776">
        <v>12033</v>
      </c>
      <c r="B776" t="s">
        <v>851</v>
      </c>
      <c r="C776" t="s">
        <v>1156</v>
      </c>
      <c r="D776" t="s">
        <v>18</v>
      </c>
      <c r="E776" t="s">
        <v>1276</v>
      </c>
      <c r="F776" s="84" t="str">
        <f>IFERROR(INDEX(TblData[Month-year],MATCH(TblTrainee[[#This Row],[Name]],TblData[Name],0)),"-")</f>
        <v>-</v>
      </c>
      <c r="G776" s="84" t="str">
        <f t="array" ref="G7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7" spans="1:7" x14ac:dyDescent="0.25">
      <c r="A777">
        <v>14169</v>
      </c>
      <c r="B777" t="s">
        <v>852</v>
      </c>
      <c r="C777" t="s">
        <v>1151</v>
      </c>
      <c r="D777" t="s">
        <v>13</v>
      </c>
      <c r="E777" t="s">
        <v>1276</v>
      </c>
      <c r="F777" s="84" t="str">
        <f>IFERROR(INDEX(TblData[Month-year],MATCH(TblTrainee[[#This Row],[Name]],TblData[Name],0)),"-")</f>
        <v>-</v>
      </c>
      <c r="G777" s="84" t="str">
        <f t="array" ref="G7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8" spans="1:7" x14ac:dyDescent="0.25">
      <c r="A778">
        <v>81248</v>
      </c>
      <c r="B778" t="s">
        <v>853</v>
      </c>
      <c r="C778" t="s">
        <v>1164</v>
      </c>
      <c r="D778" t="s">
        <v>1232</v>
      </c>
      <c r="E778" t="s">
        <v>1291</v>
      </c>
      <c r="F778" s="84" t="str">
        <f>IFERROR(INDEX(TblData[Month-year],MATCH(TblTrainee[[#This Row],[Name]],TblData[Name],0)),"-")</f>
        <v>-</v>
      </c>
      <c r="G778" s="84" t="str">
        <f t="array" ref="G7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79" spans="1:7" x14ac:dyDescent="0.25">
      <c r="A779">
        <v>10499</v>
      </c>
      <c r="B779" t="s">
        <v>854</v>
      </c>
      <c r="C779" t="s">
        <v>1164</v>
      </c>
      <c r="D779" t="s">
        <v>1228</v>
      </c>
      <c r="E779" t="s">
        <v>1271</v>
      </c>
      <c r="F779" s="84" t="str">
        <f>IFERROR(INDEX(TblData[Month-year],MATCH(TblTrainee[[#This Row],[Name]],TblData[Name],0)),"-")</f>
        <v>-</v>
      </c>
      <c r="G779" s="84" t="str">
        <f t="array" ref="G7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0" spans="1:7" x14ac:dyDescent="0.25">
      <c r="A780">
        <v>14626</v>
      </c>
      <c r="B780" t="s">
        <v>854</v>
      </c>
      <c r="C780" t="s">
        <v>1151</v>
      </c>
      <c r="D780" t="s">
        <v>1236</v>
      </c>
      <c r="E780" t="s">
        <v>1297</v>
      </c>
      <c r="F780" s="84" t="str">
        <f>IFERROR(INDEX(TblData[Month-year],MATCH(TblTrainee[[#This Row],[Name]],TblData[Name],0)),"-")</f>
        <v>-</v>
      </c>
      <c r="G780" s="84" t="str">
        <f t="array" ref="G7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1" spans="1:7" x14ac:dyDescent="0.25">
      <c r="A781">
        <v>14825</v>
      </c>
      <c r="B781" t="s">
        <v>855</v>
      </c>
      <c r="C781" t="s">
        <v>1151</v>
      </c>
      <c r="D781" t="s">
        <v>13</v>
      </c>
      <c r="E781" t="s">
        <v>1297</v>
      </c>
      <c r="F781" s="84" t="str">
        <f>IFERROR(INDEX(TblData[Month-year],MATCH(TblTrainee[[#This Row],[Name]],TblData[Name],0)),"-")</f>
        <v>-</v>
      </c>
      <c r="G781" s="84" t="str">
        <f t="array" ref="G7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2" spans="1:7" x14ac:dyDescent="0.25">
      <c r="A782">
        <v>10187</v>
      </c>
      <c r="B782" t="s">
        <v>37</v>
      </c>
      <c r="C782" t="s">
        <v>1148</v>
      </c>
      <c r="D782" t="s">
        <v>1191</v>
      </c>
      <c r="E782" t="s">
        <v>1271</v>
      </c>
      <c r="F782" s="84" t="str">
        <f>IFERROR(INDEX(TblData[Month-year],MATCH(TblTrainee[[#This Row],[Name]],TblData[Name],0)),"-")</f>
        <v>-</v>
      </c>
      <c r="G782" s="84" t="str">
        <f t="array" ref="G7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3" spans="1:7" x14ac:dyDescent="0.25">
      <c r="A783">
        <v>11957</v>
      </c>
      <c r="B783" t="s">
        <v>856</v>
      </c>
      <c r="C783" t="s">
        <v>1181</v>
      </c>
      <c r="D783" t="s">
        <v>1259</v>
      </c>
      <c r="E783" t="s">
        <v>1280</v>
      </c>
      <c r="F783" s="84" t="str">
        <f>IFERROR(INDEX(TblData[Month-year],MATCH(TblTrainee[[#This Row],[Name]],TblData[Name],0)),"-")</f>
        <v>-</v>
      </c>
      <c r="G783" s="84" t="str">
        <f t="array" ref="G7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4" spans="1:7" x14ac:dyDescent="0.25">
      <c r="A784">
        <v>14530</v>
      </c>
      <c r="B784" t="s">
        <v>857</v>
      </c>
      <c r="C784" t="s">
        <v>1144</v>
      </c>
      <c r="D784" t="s">
        <v>1255</v>
      </c>
      <c r="E784" t="s">
        <v>1284</v>
      </c>
      <c r="F784" s="84" t="str">
        <f>IFERROR(INDEX(TblData[Month-year],MATCH(TblTrainee[[#This Row],[Name]],TblData[Name],0)),"-")</f>
        <v>-</v>
      </c>
      <c r="G784" s="84" t="str">
        <f t="array" ref="G7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5" spans="1:7" x14ac:dyDescent="0.25">
      <c r="A785">
        <v>13026</v>
      </c>
      <c r="B785" t="s">
        <v>858</v>
      </c>
      <c r="C785" t="s">
        <v>1156</v>
      </c>
      <c r="D785" t="s">
        <v>18</v>
      </c>
      <c r="E785" t="s">
        <v>1276</v>
      </c>
      <c r="F785" s="84" t="str">
        <f>IFERROR(INDEX(TblData[Month-year],MATCH(TblTrainee[[#This Row],[Name]],TblData[Name],0)),"-")</f>
        <v>-</v>
      </c>
      <c r="G785" s="84" t="str">
        <f t="array" ref="G7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6" spans="1:7" x14ac:dyDescent="0.25">
      <c r="A786">
        <v>10080</v>
      </c>
      <c r="B786" t="s">
        <v>859</v>
      </c>
      <c r="C786" t="s">
        <v>1161</v>
      </c>
      <c r="D786" t="s">
        <v>25</v>
      </c>
      <c r="E786" t="s">
        <v>1308</v>
      </c>
      <c r="F786" s="84" t="str">
        <f>IFERROR(INDEX(TblData[Month-year],MATCH(TblTrainee[[#This Row],[Name]],TblData[Name],0)),"-")</f>
        <v>-</v>
      </c>
      <c r="G786" s="84" t="str">
        <f t="array" ref="G7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7" spans="1:7" x14ac:dyDescent="0.25">
      <c r="A787">
        <v>12583</v>
      </c>
      <c r="B787" t="s">
        <v>860</v>
      </c>
      <c r="C787" t="s">
        <v>1160</v>
      </c>
      <c r="D787" t="s">
        <v>11</v>
      </c>
      <c r="E787" t="s">
        <v>1276</v>
      </c>
      <c r="F787" s="84" t="str">
        <f>IFERROR(INDEX(TblData[Month-year],MATCH(TblTrainee[[#This Row],[Name]],TblData[Name],0)),"-")</f>
        <v>-</v>
      </c>
      <c r="G787" s="84" t="str">
        <f t="array" ref="G7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8" spans="1:7" x14ac:dyDescent="0.25">
      <c r="A788">
        <v>11167</v>
      </c>
      <c r="B788" t="s">
        <v>861</v>
      </c>
      <c r="C788" t="s">
        <v>1149</v>
      </c>
      <c r="D788" t="s">
        <v>1193</v>
      </c>
      <c r="E788" t="s">
        <v>1268</v>
      </c>
      <c r="F788" s="84" t="str">
        <f>IFERROR(INDEX(TblData[Month-year],MATCH(TblTrainee[[#This Row],[Name]],TblData[Name],0)),"-")</f>
        <v>-</v>
      </c>
      <c r="G788" s="84" t="str">
        <f t="array" ref="G7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89" spans="1:7" x14ac:dyDescent="0.25">
      <c r="A789">
        <v>14388</v>
      </c>
      <c r="B789" t="s">
        <v>862</v>
      </c>
      <c r="C789" t="s">
        <v>1144</v>
      </c>
      <c r="D789" t="s">
        <v>1188</v>
      </c>
      <c r="E789" t="s">
        <v>1274</v>
      </c>
      <c r="F789" s="84" t="str">
        <f>IFERROR(INDEX(TblData[Month-year],MATCH(TblTrainee[[#This Row],[Name]],TblData[Name],0)),"-")</f>
        <v>-</v>
      </c>
      <c r="G789" s="84" t="str">
        <f t="array" ref="G7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0" spans="1:7" x14ac:dyDescent="0.25">
      <c r="A790">
        <v>14396</v>
      </c>
      <c r="B790" t="s">
        <v>863</v>
      </c>
      <c r="C790" t="s">
        <v>1177</v>
      </c>
      <c r="D790" t="s">
        <v>1205</v>
      </c>
      <c r="E790" t="s">
        <v>1276</v>
      </c>
      <c r="F790" s="84" t="str">
        <f>IFERROR(INDEX(TblData[Month-year],MATCH(TblTrainee[[#This Row],[Name]],TblData[Name],0)),"-")</f>
        <v>-</v>
      </c>
      <c r="G790" s="84" t="str">
        <f t="array" ref="G7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1" spans="1:7" x14ac:dyDescent="0.25">
      <c r="A791">
        <v>12122</v>
      </c>
      <c r="B791" t="s">
        <v>864</v>
      </c>
      <c r="C791" t="s">
        <v>1146</v>
      </c>
      <c r="D791" t="s">
        <v>5</v>
      </c>
      <c r="E791" t="s">
        <v>1271</v>
      </c>
      <c r="F791" s="84">
        <f>IFERROR(INDEX(TblData[Month-year],MATCH(TblTrainee[[#This Row],[Name]],TblData[Name],0)),"-")</f>
        <v>42005</v>
      </c>
      <c r="G791" s="84">
        <f t="array" ref="G7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792" spans="1:7" x14ac:dyDescent="0.25">
      <c r="A792">
        <v>10536</v>
      </c>
      <c r="B792" t="s">
        <v>865</v>
      </c>
      <c r="C792" t="s">
        <v>1143</v>
      </c>
      <c r="D792" t="s">
        <v>1187</v>
      </c>
      <c r="E792" t="s">
        <v>1303</v>
      </c>
      <c r="F792" s="84" t="str">
        <f>IFERROR(INDEX(TblData[Month-year],MATCH(TblTrainee[[#This Row],[Name]],TblData[Name],0)),"-")</f>
        <v>-</v>
      </c>
      <c r="G792" s="84" t="str">
        <f t="array" ref="G7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3" spans="1:7" x14ac:dyDescent="0.25">
      <c r="A793">
        <v>12799</v>
      </c>
      <c r="B793" t="s">
        <v>866</v>
      </c>
      <c r="C793" t="s">
        <v>1154</v>
      </c>
      <c r="D793" t="s">
        <v>22</v>
      </c>
      <c r="E793" t="s">
        <v>1271</v>
      </c>
      <c r="F793" s="84" t="str">
        <f>IFERROR(INDEX(TblData[Month-year],MATCH(TblTrainee[[#This Row],[Name]],TblData[Name],0)),"-")</f>
        <v>-</v>
      </c>
      <c r="G793" s="84" t="str">
        <f t="array" ref="G7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4" spans="1:7" x14ac:dyDescent="0.25">
      <c r="A794">
        <v>11038</v>
      </c>
      <c r="B794" t="s">
        <v>867</v>
      </c>
      <c r="C794" t="s">
        <v>1143</v>
      </c>
      <c r="D794" t="s">
        <v>1192</v>
      </c>
      <c r="E794" t="s">
        <v>1303</v>
      </c>
      <c r="F794" s="84" t="str">
        <f>IFERROR(INDEX(TblData[Month-year],MATCH(TblTrainee[[#This Row],[Name]],TblData[Name],0)),"-")</f>
        <v>-</v>
      </c>
      <c r="G794" s="84" t="str">
        <f t="array" ref="G7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5" spans="1:7" x14ac:dyDescent="0.25">
      <c r="A795">
        <v>14418</v>
      </c>
      <c r="B795" t="s">
        <v>868</v>
      </c>
      <c r="C795" t="s">
        <v>1151</v>
      </c>
      <c r="D795" t="s">
        <v>13</v>
      </c>
      <c r="E795" t="s">
        <v>1268</v>
      </c>
      <c r="F795" s="84">
        <f>IFERROR(INDEX(TblData[Month-year],MATCH(TblTrainee[[#This Row],[Name]],TblData[Name],0)),"-")</f>
        <v>42217</v>
      </c>
      <c r="G795" s="84">
        <f t="array" ref="G7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796" spans="1:7" x14ac:dyDescent="0.25">
      <c r="A796">
        <v>14600</v>
      </c>
      <c r="B796" t="s">
        <v>869</v>
      </c>
      <c r="C796" t="s">
        <v>1144</v>
      </c>
      <c r="D796" t="s">
        <v>1188</v>
      </c>
      <c r="E796" t="s">
        <v>1312</v>
      </c>
      <c r="F796" s="84" t="str">
        <f>IFERROR(INDEX(TblData[Month-year],MATCH(TblTrainee[[#This Row],[Name]],TblData[Name],0)),"-")</f>
        <v>-</v>
      </c>
      <c r="G796" s="84" t="str">
        <f t="array" ref="G7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7" spans="1:7" x14ac:dyDescent="0.25">
      <c r="A797">
        <v>12720</v>
      </c>
      <c r="B797" t="s">
        <v>870</v>
      </c>
      <c r="C797" t="s">
        <v>1146</v>
      </c>
      <c r="D797" t="s">
        <v>5</v>
      </c>
      <c r="E797" t="s">
        <v>1271</v>
      </c>
      <c r="F797" s="84" t="str">
        <f>IFERROR(INDEX(TblData[Month-year],MATCH(TblTrainee[[#This Row],[Name]],TblData[Name],0)),"-")</f>
        <v>-</v>
      </c>
      <c r="G797" s="84" t="str">
        <f t="array" ref="G7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8" spans="1:7" x14ac:dyDescent="0.25">
      <c r="A798">
        <v>14808</v>
      </c>
      <c r="B798" t="s">
        <v>871</v>
      </c>
      <c r="C798" t="s">
        <v>1151</v>
      </c>
      <c r="D798" t="s">
        <v>1208</v>
      </c>
      <c r="E798" t="s">
        <v>1280</v>
      </c>
      <c r="F798" s="84" t="str">
        <f>IFERROR(INDEX(TblData[Month-year],MATCH(TblTrainee[[#This Row],[Name]],TblData[Name],0)),"-")</f>
        <v>-</v>
      </c>
      <c r="G798" s="84" t="str">
        <f t="array" ref="G7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799" spans="1:7" x14ac:dyDescent="0.25">
      <c r="A799">
        <v>14632</v>
      </c>
      <c r="B799" t="s">
        <v>872</v>
      </c>
      <c r="C799" t="s">
        <v>1144</v>
      </c>
      <c r="D799" t="s">
        <v>1188</v>
      </c>
      <c r="E799" t="s">
        <v>1274</v>
      </c>
      <c r="F799" s="84" t="str">
        <f>IFERROR(INDEX(TblData[Month-year],MATCH(TblTrainee[[#This Row],[Name]],TblData[Name],0)),"-")</f>
        <v>-</v>
      </c>
      <c r="G799" s="84" t="str">
        <f t="array" ref="G7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0" spans="1:7" x14ac:dyDescent="0.25">
      <c r="A800">
        <v>14664</v>
      </c>
      <c r="B800" t="s">
        <v>873</v>
      </c>
      <c r="C800" t="s">
        <v>1144</v>
      </c>
      <c r="D800" t="s">
        <v>4</v>
      </c>
      <c r="E800" t="s">
        <v>1299</v>
      </c>
      <c r="F800" s="84" t="str">
        <f>IFERROR(INDEX(TblData[Month-year],MATCH(TblTrainee[[#This Row],[Name]],TblData[Name],0)),"-")</f>
        <v>-</v>
      </c>
      <c r="G800" s="84" t="str">
        <f t="array" ref="G8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1" spans="1:7" x14ac:dyDescent="0.25">
      <c r="A801">
        <v>14772</v>
      </c>
      <c r="B801" t="s">
        <v>874</v>
      </c>
      <c r="C801" t="s">
        <v>1142</v>
      </c>
      <c r="D801" t="s">
        <v>1186</v>
      </c>
      <c r="E801" t="s">
        <v>1271</v>
      </c>
      <c r="F801" s="84" t="str">
        <f>IFERROR(INDEX(TblData[Month-year],MATCH(TblTrainee[[#This Row],[Name]],TblData[Name],0)),"-")</f>
        <v>-</v>
      </c>
      <c r="G801" s="84" t="str">
        <f t="array" ref="G8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2" spans="1:7" x14ac:dyDescent="0.25">
      <c r="A802">
        <v>11338</v>
      </c>
      <c r="B802" t="s">
        <v>38</v>
      </c>
      <c r="C802" t="s">
        <v>1151</v>
      </c>
      <c r="D802" t="s">
        <v>13</v>
      </c>
      <c r="E802" t="s">
        <v>1271</v>
      </c>
      <c r="F802" s="84" t="str">
        <f>IFERROR(INDEX(TblData[Month-year],MATCH(TblTrainee[[#This Row],[Name]],TblData[Name],0)),"-")</f>
        <v>-</v>
      </c>
      <c r="G802" s="84" t="str">
        <f t="array" ref="G8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3" spans="1:7" x14ac:dyDescent="0.25">
      <c r="A803">
        <v>14836</v>
      </c>
      <c r="B803" t="s">
        <v>875</v>
      </c>
      <c r="C803" t="s">
        <v>1157</v>
      </c>
      <c r="D803" t="s">
        <v>1204</v>
      </c>
      <c r="E803" t="s">
        <v>1270</v>
      </c>
      <c r="F803" s="84" t="str">
        <f>IFERROR(INDEX(TblData[Month-year],MATCH(TblTrainee[[#This Row],[Name]],TblData[Name],0)),"-")</f>
        <v>-</v>
      </c>
      <c r="G803" s="84" t="str">
        <f t="array" ref="G8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4" spans="1:7" x14ac:dyDescent="0.25">
      <c r="A804">
        <v>14635</v>
      </c>
      <c r="B804" t="s">
        <v>876</v>
      </c>
      <c r="C804" t="s">
        <v>1144</v>
      </c>
      <c r="D804" t="s">
        <v>1188</v>
      </c>
      <c r="E804" t="s">
        <v>1274</v>
      </c>
      <c r="F804" s="84" t="str">
        <f>IFERROR(INDEX(TblData[Month-year],MATCH(TblTrainee[[#This Row],[Name]],TblData[Name],0)),"-")</f>
        <v>-</v>
      </c>
      <c r="G804" s="84" t="str">
        <f t="array" ref="G8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5" spans="1:7" x14ac:dyDescent="0.25">
      <c r="A805">
        <v>10643</v>
      </c>
      <c r="B805" t="s">
        <v>877</v>
      </c>
      <c r="C805" t="s">
        <v>1169</v>
      </c>
      <c r="D805" t="s">
        <v>1233</v>
      </c>
      <c r="E805" t="s">
        <v>1268</v>
      </c>
      <c r="F805" s="84">
        <f>IFERROR(INDEX(TblData[Month-year],MATCH(TblTrainee[[#This Row],[Name]],TblData[Name],0)),"-")</f>
        <v>42248</v>
      </c>
      <c r="G805" s="84">
        <f t="array" ref="G8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806" spans="1:7" x14ac:dyDescent="0.25">
      <c r="A806">
        <v>80412</v>
      </c>
      <c r="B806" t="s">
        <v>878</v>
      </c>
      <c r="C806" t="s">
        <v>1164</v>
      </c>
      <c r="D806" t="s">
        <v>1216</v>
      </c>
      <c r="E806" t="s">
        <v>1278</v>
      </c>
      <c r="F806" s="84" t="str">
        <f>IFERROR(INDEX(TblData[Month-year],MATCH(TblTrainee[[#This Row],[Name]],TblData[Name],0)),"-")</f>
        <v>-</v>
      </c>
      <c r="G806" s="84" t="str">
        <f t="array" ref="G8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7" spans="1:7" x14ac:dyDescent="0.25">
      <c r="A807">
        <v>14524</v>
      </c>
      <c r="B807" t="s">
        <v>879</v>
      </c>
      <c r="C807" t="s">
        <v>1144</v>
      </c>
      <c r="D807" t="s">
        <v>1188</v>
      </c>
      <c r="E807" t="s">
        <v>1281</v>
      </c>
      <c r="F807" s="84" t="str">
        <f>IFERROR(INDEX(TblData[Month-year],MATCH(TblTrainee[[#This Row],[Name]],TblData[Name],0)),"-")</f>
        <v>-</v>
      </c>
      <c r="G807" s="84" t="str">
        <f t="array" ref="G8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8" spans="1:7" x14ac:dyDescent="0.25">
      <c r="A808">
        <v>14707</v>
      </c>
      <c r="B808" t="s">
        <v>880</v>
      </c>
      <c r="C808" t="s">
        <v>1144</v>
      </c>
      <c r="D808" t="s">
        <v>1236</v>
      </c>
      <c r="E808" t="s">
        <v>1284</v>
      </c>
      <c r="F808" s="84" t="str">
        <f>IFERROR(INDEX(TblData[Month-year],MATCH(TblTrainee[[#This Row],[Name]],TblData[Name],0)),"-")</f>
        <v>-</v>
      </c>
      <c r="G808" s="84" t="str">
        <f t="array" ref="G8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09" spans="1:7" x14ac:dyDescent="0.25">
      <c r="A809">
        <v>11292</v>
      </c>
      <c r="B809" t="s">
        <v>881</v>
      </c>
      <c r="C809" t="s">
        <v>1156</v>
      </c>
      <c r="D809" t="s">
        <v>18</v>
      </c>
      <c r="E809" t="s">
        <v>1276</v>
      </c>
      <c r="F809" s="84" t="str">
        <f>IFERROR(INDEX(TblData[Month-year],MATCH(TblTrainee[[#This Row],[Name]],TblData[Name],0)),"-")</f>
        <v>-</v>
      </c>
      <c r="G809" s="84" t="str">
        <f t="array" ref="G8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0" spans="1:7" x14ac:dyDescent="0.25">
      <c r="A810">
        <v>14342</v>
      </c>
      <c r="B810" t="s">
        <v>882</v>
      </c>
      <c r="C810" t="s">
        <v>1144</v>
      </c>
      <c r="D810" t="s">
        <v>1238</v>
      </c>
      <c r="E810" t="s">
        <v>1272</v>
      </c>
      <c r="F810" s="84" t="str">
        <f>IFERROR(INDEX(TblData[Month-year],MATCH(TblTrainee[[#This Row],[Name]],TblData[Name],0)),"-")</f>
        <v>-</v>
      </c>
      <c r="G810" s="84" t="str">
        <f t="array" ref="G8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1" spans="1:7" x14ac:dyDescent="0.25">
      <c r="A811">
        <v>14127</v>
      </c>
      <c r="B811" t="s">
        <v>883</v>
      </c>
      <c r="C811" t="s">
        <v>1144</v>
      </c>
      <c r="D811" t="s">
        <v>1188</v>
      </c>
      <c r="E811" t="s">
        <v>1274</v>
      </c>
      <c r="F811" s="84" t="str">
        <f>IFERROR(INDEX(TblData[Month-year],MATCH(TblTrainee[[#This Row],[Name]],TblData[Name],0)),"-")</f>
        <v>-</v>
      </c>
      <c r="G811" s="84" t="str">
        <f t="array" ref="G8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2" spans="1:7" x14ac:dyDescent="0.25">
      <c r="A812">
        <v>13849</v>
      </c>
      <c r="B812" t="s">
        <v>884</v>
      </c>
      <c r="C812" t="s">
        <v>1144</v>
      </c>
      <c r="D812" t="s">
        <v>1223</v>
      </c>
      <c r="E812" t="s">
        <v>1280</v>
      </c>
      <c r="F812" s="84" t="str">
        <f>IFERROR(INDEX(TblData[Month-year],MATCH(TblTrainee[[#This Row],[Name]],TblData[Name],0)),"-")</f>
        <v>-</v>
      </c>
      <c r="G812" s="84" t="str">
        <f t="array" ref="G8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3" spans="1:7" x14ac:dyDescent="0.25">
      <c r="A813">
        <v>14251</v>
      </c>
      <c r="B813" t="s">
        <v>885</v>
      </c>
      <c r="C813" t="s">
        <v>1154</v>
      </c>
      <c r="D813" t="s">
        <v>1199</v>
      </c>
      <c r="E813" t="s">
        <v>1274</v>
      </c>
      <c r="F813" s="84" t="str">
        <f>IFERROR(INDEX(TblData[Month-year],MATCH(TblTrainee[[#This Row],[Name]],TblData[Name],0)),"-")</f>
        <v>-</v>
      </c>
      <c r="G813" s="84" t="str">
        <f t="array" ref="G8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4" spans="1:7" x14ac:dyDescent="0.25">
      <c r="A814">
        <v>14801</v>
      </c>
      <c r="B814" t="s">
        <v>886</v>
      </c>
      <c r="C814" t="s">
        <v>1155</v>
      </c>
      <c r="D814" t="s">
        <v>1200</v>
      </c>
      <c r="E814" t="s">
        <v>1267</v>
      </c>
      <c r="F814" s="84" t="str">
        <f>IFERROR(INDEX(TblData[Month-year],MATCH(TblTrainee[[#This Row],[Name]],TblData[Name],0)),"-")</f>
        <v>-</v>
      </c>
      <c r="G814" s="84" t="str">
        <f t="array" ref="G8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5" spans="1:7" x14ac:dyDescent="0.25">
      <c r="A815">
        <v>13001</v>
      </c>
      <c r="B815" t="s">
        <v>887</v>
      </c>
      <c r="C815" t="s">
        <v>1157</v>
      </c>
      <c r="D815" t="s">
        <v>1204</v>
      </c>
      <c r="E815" t="s">
        <v>1272</v>
      </c>
      <c r="F815" s="84" t="str">
        <f>IFERROR(INDEX(TblData[Month-year],MATCH(TblTrainee[[#This Row],[Name]],TblData[Name],0)),"-")</f>
        <v>-</v>
      </c>
      <c r="G815" s="84" t="str">
        <f t="array" ref="G8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6" spans="1:7" x14ac:dyDescent="0.25">
      <c r="A816">
        <v>10146</v>
      </c>
      <c r="B816" t="s">
        <v>888</v>
      </c>
      <c r="C816" t="s">
        <v>1156</v>
      </c>
      <c r="D816" t="s">
        <v>1194</v>
      </c>
      <c r="E816" t="s">
        <v>1272</v>
      </c>
      <c r="F816" s="84" t="str">
        <f>IFERROR(INDEX(TblData[Month-year],MATCH(TblTrainee[[#This Row],[Name]],TblData[Name],0)),"-")</f>
        <v>-</v>
      </c>
      <c r="G816" s="84" t="str">
        <f t="array" ref="G8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7" spans="1:7" x14ac:dyDescent="0.25">
      <c r="A817">
        <v>13883</v>
      </c>
      <c r="B817" t="s">
        <v>889</v>
      </c>
      <c r="C817" t="s">
        <v>1144</v>
      </c>
      <c r="D817" t="s">
        <v>1223</v>
      </c>
      <c r="E817" t="s">
        <v>1280</v>
      </c>
      <c r="F817" s="84" t="str">
        <f>IFERROR(INDEX(TblData[Month-year],MATCH(TblTrainee[[#This Row],[Name]],TblData[Name],0)),"-")</f>
        <v>-</v>
      </c>
      <c r="G817" s="84" t="str">
        <f t="array" ref="G8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8" spans="1:7" x14ac:dyDescent="0.25">
      <c r="A818">
        <v>13791</v>
      </c>
      <c r="B818" t="s">
        <v>890</v>
      </c>
      <c r="C818" t="s">
        <v>1151</v>
      </c>
      <c r="D818" t="s">
        <v>13</v>
      </c>
      <c r="E818" t="s">
        <v>1268</v>
      </c>
      <c r="F818" s="84" t="str">
        <f>IFERROR(INDEX(TblData[Month-year],MATCH(TblTrainee[[#This Row],[Name]],TblData[Name],0)),"-")</f>
        <v>-</v>
      </c>
      <c r="G818" s="84" t="str">
        <f t="array" ref="G8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19" spans="1:7" x14ac:dyDescent="0.25">
      <c r="A819">
        <v>12858</v>
      </c>
      <c r="B819" t="s">
        <v>891</v>
      </c>
      <c r="C819" t="s">
        <v>1151</v>
      </c>
      <c r="D819" t="s">
        <v>1208</v>
      </c>
      <c r="E819" t="s">
        <v>1292</v>
      </c>
      <c r="F819" s="84" t="str">
        <f>IFERROR(INDEX(TblData[Month-year],MATCH(TblTrainee[[#This Row],[Name]],TblData[Name],0)),"-")</f>
        <v>-</v>
      </c>
      <c r="G819" s="84" t="str">
        <f t="array" ref="G8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0" spans="1:7" x14ac:dyDescent="0.25">
      <c r="A820">
        <v>12599</v>
      </c>
      <c r="B820" t="s">
        <v>892</v>
      </c>
      <c r="C820" t="s">
        <v>1153</v>
      </c>
      <c r="D820" t="s">
        <v>1218</v>
      </c>
      <c r="E820" t="s">
        <v>1276</v>
      </c>
      <c r="F820" s="84" t="str">
        <f>IFERROR(INDEX(TblData[Month-year],MATCH(TblTrainee[[#This Row],[Name]],TblData[Name],0)),"-")</f>
        <v>-</v>
      </c>
      <c r="G820" s="84" t="str">
        <f t="array" ref="G8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1" spans="1:7" x14ac:dyDescent="0.25">
      <c r="A821">
        <v>14693</v>
      </c>
      <c r="B821" t="s">
        <v>893</v>
      </c>
      <c r="C821" t="s">
        <v>1154</v>
      </c>
      <c r="D821" t="s">
        <v>1199</v>
      </c>
      <c r="E821" t="s">
        <v>1274</v>
      </c>
      <c r="F821" s="84" t="str">
        <f>IFERROR(INDEX(TblData[Month-year],MATCH(TblTrainee[[#This Row],[Name]],TblData[Name],0)),"-")</f>
        <v>-</v>
      </c>
      <c r="G821" s="84" t="str">
        <f t="array" ref="G8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2" spans="1:7" x14ac:dyDescent="0.25">
      <c r="A822">
        <v>11754</v>
      </c>
      <c r="B822" t="s">
        <v>894</v>
      </c>
      <c r="C822" t="s">
        <v>1164</v>
      </c>
      <c r="D822" t="s">
        <v>1213</v>
      </c>
      <c r="E822" t="s">
        <v>1276</v>
      </c>
      <c r="F822" s="84" t="str">
        <f>IFERROR(INDEX(TblData[Month-year],MATCH(TblTrainee[[#This Row],[Name]],TblData[Name],0)),"-")</f>
        <v>-</v>
      </c>
      <c r="G822" s="84" t="str">
        <f t="array" ref="G8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3" spans="1:7" x14ac:dyDescent="0.25">
      <c r="A823">
        <v>14409</v>
      </c>
      <c r="B823" t="s">
        <v>895</v>
      </c>
      <c r="C823" t="s">
        <v>1146</v>
      </c>
      <c r="D823" t="s">
        <v>5</v>
      </c>
      <c r="E823" t="s">
        <v>1274</v>
      </c>
      <c r="F823" s="84" t="str">
        <f>IFERROR(INDEX(TblData[Month-year],MATCH(TblTrainee[[#This Row],[Name]],TblData[Name],0)),"-")</f>
        <v>-</v>
      </c>
      <c r="G823" s="84" t="str">
        <f t="array" ref="G8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4" spans="1:7" x14ac:dyDescent="0.25">
      <c r="A824">
        <v>14663</v>
      </c>
      <c r="B824" t="s">
        <v>896</v>
      </c>
      <c r="C824" t="s">
        <v>1154</v>
      </c>
      <c r="D824" t="s">
        <v>1210</v>
      </c>
      <c r="E824" t="s">
        <v>1280</v>
      </c>
      <c r="F824" s="84" t="str">
        <f>IFERROR(INDEX(TblData[Month-year],MATCH(TblTrainee[[#This Row],[Name]],TblData[Name],0)),"-")</f>
        <v>-</v>
      </c>
      <c r="G824" s="84" t="str">
        <f t="array" ref="G8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5" spans="1:7" x14ac:dyDescent="0.25">
      <c r="A825">
        <v>14201</v>
      </c>
      <c r="B825" t="s">
        <v>897</v>
      </c>
      <c r="C825" t="s">
        <v>1158</v>
      </c>
      <c r="D825" t="s">
        <v>1205</v>
      </c>
      <c r="E825" t="s">
        <v>1277</v>
      </c>
      <c r="F825" s="84" t="str">
        <f>IFERROR(INDEX(TblData[Month-year],MATCH(TblTrainee[[#This Row],[Name]],TblData[Name],0)),"-")</f>
        <v>-</v>
      </c>
      <c r="G825" s="84" t="str">
        <f t="array" ref="G8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6" spans="1:7" x14ac:dyDescent="0.25">
      <c r="A826">
        <v>80670</v>
      </c>
      <c r="B826" t="s">
        <v>898</v>
      </c>
      <c r="C826" t="s">
        <v>1150</v>
      </c>
      <c r="D826" t="s">
        <v>1241</v>
      </c>
      <c r="E826" t="s">
        <v>1300</v>
      </c>
      <c r="F826" s="84" t="str">
        <f>IFERROR(INDEX(TblData[Month-year],MATCH(TblTrainee[[#This Row],[Name]],TblData[Name],0)),"-")</f>
        <v>-</v>
      </c>
      <c r="G826" s="84" t="str">
        <f t="array" ref="G8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27" spans="1:7" x14ac:dyDescent="0.25">
      <c r="A827">
        <v>14724</v>
      </c>
      <c r="B827" t="s">
        <v>899</v>
      </c>
      <c r="C827" t="s">
        <v>1141</v>
      </c>
      <c r="D827" t="s">
        <v>1185</v>
      </c>
      <c r="E827" t="s">
        <v>1271</v>
      </c>
      <c r="F827" s="84">
        <f>IFERROR(INDEX(TblData[Month-year],MATCH(TblTrainee[[#This Row],[Name]],TblData[Name],0)),"-")</f>
        <v>42309</v>
      </c>
      <c r="G827" s="84">
        <f t="array" ref="G8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42309</v>
      </c>
    </row>
    <row r="828" spans="1:7" x14ac:dyDescent="0.25">
      <c r="A828">
        <v>11427</v>
      </c>
      <c r="B828" t="s">
        <v>900</v>
      </c>
      <c r="C828" t="s">
        <v>1141</v>
      </c>
      <c r="D828" t="s">
        <v>1185</v>
      </c>
      <c r="E828" t="s">
        <v>1271</v>
      </c>
      <c r="F828" s="84">
        <f>IFERROR(INDEX(TblData[Month-year],MATCH(TblTrainee[[#This Row],[Name]],TblData[Name],0)),"-")</f>
        <v>42248</v>
      </c>
      <c r="G828" s="84">
        <f t="array" ref="G8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829" spans="1:7" x14ac:dyDescent="0.25">
      <c r="A829">
        <v>13916</v>
      </c>
      <c r="B829" t="s">
        <v>901</v>
      </c>
      <c r="C829" t="s">
        <v>1144</v>
      </c>
      <c r="D829" t="s">
        <v>4</v>
      </c>
      <c r="E829" t="s">
        <v>1297</v>
      </c>
      <c r="F829" s="84" t="str">
        <f>IFERROR(INDEX(TblData[Month-year],MATCH(TblTrainee[[#This Row],[Name]],TblData[Name],0)),"-")</f>
        <v>-</v>
      </c>
      <c r="G829" s="84" t="str">
        <f t="array" ref="G8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0" spans="1:7" x14ac:dyDescent="0.25">
      <c r="A830">
        <v>14891</v>
      </c>
      <c r="B830" t="s">
        <v>902</v>
      </c>
      <c r="C830" t="s">
        <v>1146</v>
      </c>
      <c r="D830" t="s">
        <v>5</v>
      </c>
      <c r="E830" t="s">
        <v>1277</v>
      </c>
      <c r="F830" s="84" t="str">
        <f>IFERROR(INDEX(TblData[Month-year],MATCH(TblTrainee[[#This Row],[Name]],TblData[Name],0)),"-")</f>
        <v>-</v>
      </c>
      <c r="G830" s="84" t="str">
        <f t="array" ref="G8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1" spans="1:7" x14ac:dyDescent="0.25">
      <c r="A831">
        <v>10143</v>
      </c>
      <c r="B831" t="s">
        <v>903</v>
      </c>
      <c r="C831" t="s">
        <v>1153</v>
      </c>
      <c r="D831" t="s">
        <v>1218</v>
      </c>
      <c r="E831" t="s">
        <v>1269</v>
      </c>
      <c r="F831" s="84" t="str">
        <f>IFERROR(INDEX(TblData[Month-year],MATCH(TblTrainee[[#This Row],[Name]],TblData[Name],0)),"-")</f>
        <v>-</v>
      </c>
      <c r="G831" s="84" t="str">
        <f t="array" ref="G8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2" spans="1:7" x14ac:dyDescent="0.25">
      <c r="A832">
        <v>14498</v>
      </c>
      <c r="B832" t="s">
        <v>904</v>
      </c>
      <c r="C832" t="s">
        <v>1151</v>
      </c>
      <c r="D832" t="s">
        <v>1208</v>
      </c>
      <c r="E832" t="s">
        <v>1280</v>
      </c>
      <c r="F832" s="84" t="str">
        <f>IFERROR(INDEX(TblData[Month-year],MATCH(TblTrainee[[#This Row],[Name]],TblData[Name],0)),"-")</f>
        <v>-</v>
      </c>
      <c r="G832" s="84" t="str">
        <f t="array" ref="G8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3" spans="1:7" x14ac:dyDescent="0.25">
      <c r="A833">
        <v>14631</v>
      </c>
      <c r="B833" t="s">
        <v>905</v>
      </c>
      <c r="C833" t="s">
        <v>1165</v>
      </c>
      <c r="D833" t="s">
        <v>1214</v>
      </c>
      <c r="E833" t="s">
        <v>1266</v>
      </c>
      <c r="F833" s="84" t="str">
        <f>IFERROR(INDEX(TblData[Month-year],MATCH(TblTrainee[[#This Row],[Name]],TblData[Name],0)),"-")</f>
        <v>-</v>
      </c>
      <c r="G833" s="84" t="str">
        <f t="array" ref="G8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4" spans="1:7" x14ac:dyDescent="0.25">
      <c r="A834">
        <v>11208</v>
      </c>
      <c r="B834" t="s">
        <v>906</v>
      </c>
      <c r="C834" t="s">
        <v>1146</v>
      </c>
      <c r="D834" t="s">
        <v>5</v>
      </c>
      <c r="E834" t="s">
        <v>1280</v>
      </c>
      <c r="F834" s="84" t="str">
        <f>IFERROR(INDEX(TblData[Month-year],MATCH(TblTrainee[[#This Row],[Name]],TblData[Name],0)),"-")</f>
        <v>-</v>
      </c>
      <c r="G834" s="84" t="str">
        <f t="array" ref="G8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5" spans="1:7" x14ac:dyDescent="0.25">
      <c r="A835">
        <v>14908</v>
      </c>
      <c r="B835" t="s">
        <v>907</v>
      </c>
      <c r="C835" t="s">
        <v>1147</v>
      </c>
      <c r="D835" t="s">
        <v>8</v>
      </c>
      <c r="E835" t="s">
        <v>1277</v>
      </c>
      <c r="F835" s="84" t="str">
        <f>IFERROR(INDEX(TblData[Month-year],MATCH(TblTrainee[[#This Row],[Name]],TblData[Name],0)),"-")</f>
        <v>-</v>
      </c>
      <c r="G835" s="84" t="str">
        <f t="array" ref="G8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6" spans="1:7" x14ac:dyDescent="0.25">
      <c r="A836">
        <v>14782</v>
      </c>
      <c r="B836" t="s">
        <v>908</v>
      </c>
      <c r="C836" t="s">
        <v>1144</v>
      </c>
      <c r="D836" t="s">
        <v>1188</v>
      </c>
      <c r="E836" t="s">
        <v>1274</v>
      </c>
      <c r="F836" s="84" t="str">
        <f>IFERROR(INDEX(TblData[Month-year],MATCH(TblTrainee[[#This Row],[Name]],TblData[Name],0)),"-")</f>
        <v>-</v>
      </c>
      <c r="G836" s="84" t="str">
        <f t="array" ref="G8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7" spans="1:7" x14ac:dyDescent="0.25">
      <c r="A837">
        <v>80304</v>
      </c>
      <c r="B837" t="s">
        <v>909</v>
      </c>
      <c r="C837" t="s">
        <v>1150</v>
      </c>
      <c r="D837" t="s">
        <v>1196</v>
      </c>
      <c r="E837" t="s">
        <v>1300</v>
      </c>
      <c r="F837" s="84" t="str">
        <f>IFERROR(INDEX(TblData[Month-year],MATCH(TblTrainee[[#This Row],[Name]],TblData[Name],0)),"-")</f>
        <v>-</v>
      </c>
      <c r="G837" s="84" t="str">
        <f t="array" ref="G8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8" spans="1:7" x14ac:dyDescent="0.25">
      <c r="A838">
        <v>10932</v>
      </c>
      <c r="B838" t="s">
        <v>910</v>
      </c>
      <c r="C838" t="s">
        <v>1160</v>
      </c>
      <c r="D838" t="s">
        <v>11</v>
      </c>
      <c r="E838" t="s">
        <v>1276</v>
      </c>
      <c r="F838" s="84" t="str">
        <f>IFERROR(INDEX(TblData[Month-year],MATCH(TblTrainee[[#This Row],[Name]],TblData[Name],0)),"-")</f>
        <v>-</v>
      </c>
      <c r="G838" s="84" t="str">
        <f t="array" ref="G8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39" spans="1:7" x14ac:dyDescent="0.25">
      <c r="A839">
        <v>13662</v>
      </c>
      <c r="B839" t="s">
        <v>911</v>
      </c>
      <c r="C839" t="s">
        <v>1154</v>
      </c>
      <c r="D839" t="s">
        <v>22</v>
      </c>
      <c r="E839" t="s">
        <v>1271</v>
      </c>
      <c r="F839" s="84" t="str">
        <f>IFERROR(INDEX(TblData[Month-year],MATCH(TblTrainee[[#This Row],[Name]],TblData[Name],0)),"-")</f>
        <v>-</v>
      </c>
      <c r="G839" s="84" t="str">
        <f t="array" ref="G8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0" spans="1:7" x14ac:dyDescent="0.25">
      <c r="A840">
        <v>12628</v>
      </c>
      <c r="B840" t="s">
        <v>912</v>
      </c>
      <c r="C840" t="s">
        <v>1151</v>
      </c>
      <c r="D840" t="s">
        <v>1208</v>
      </c>
      <c r="E840" t="s">
        <v>1280</v>
      </c>
      <c r="F840" s="84" t="str">
        <f>IFERROR(INDEX(TblData[Month-year],MATCH(TblTrainee[[#This Row],[Name]],TblData[Name],0)),"-")</f>
        <v>-</v>
      </c>
      <c r="G840" s="84" t="str">
        <f t="array" ref="G8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1" spans="1:7" x14ac:dyDescent="0.25">
      <c r="A841">
        <v>14621</v>
      </c>
      <c r="B841" t="s">
        <v>913</v>
      </c>
      <c r="C841" t="s">
        <v>1144</v>
      </c>
      <c r="D841" t="s">
        <v>1188</v>
      </c>
      <c r="E841" t="s">
        <v>1280</v>
      </c>
      <c r="F841" s="84" t="str">
        <f>IFERROR(INDEX(TblData[Month-year],MATCH(TblTrainee[[#This Row],[Name]],TblData[Name],0)),"-")</f>
        <v>-</v>
      </c>
      <c r="G841" s="84" t="str">
        <f t="array" ref="G8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2" spans="1:7" x14ac:dyDescent="0.25">
      <c r="A842">
        <v>12851</v>
      </c>
      <c r="B842" t="s">
        <v>914</v>
      </c>
      <c r="C842" t="s">
        <v>1146</v>
      </c>
      <c r="D842" t="s">
        <v>5</v>
      </c>
      <c r="E842" t="s">
        <v>1266</v>
      </c>
      <c r="F842" s="84" t="str">
        <f>IFERROR(INDEX(TblData[Month-year],MATCH(TblTrainee[[#This Row],[Name]],TblData[Name],0)),"-")</f>
        <v>-</v>
      </c>
      <c r="G842" s="84" t="str">
        <f t="array" ref="G8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3" spans="1:7" x14ac:dyDescent="0.25">
      <c r="A843">
        <v>14384</v>
      </c>
      <c r="B843" t="s">
        <v>915</v>
      </c>
      <c r="C843" t="s">
        <v>1157</v>
      </c>
      <c r="D843" t="s">
        <v>1204</v>
      </c>
      <c r="E843" t="s">
        <v>1274</v>
      </c>
      <c r="F843" s="84" t="str">
        <f>IFERROR(INDEX(TblData[Month-year],MATCH(TblTrainee[[#This Row],[Name]],TblData[Name],0)),"-")</f>
        <v>-</v>
      </c>
      <c r="G843" s="84" t="str">
        <f t="array" ref="G8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4" spans="1:7" x14ac:dyDescent="0.25">
      <c r="A844">
        <v>12046</v>
      </c>
      <c r="B844" t="s">
        <v>39</v>
      </c>
      <c r="C844" t="s">
        <v>1154</v>
      </c>
      <c r="D844" t="s">
        <v>22</v>
      </c>
      <c r="E844" t="s">
        <v>1271</v>
      </c>
      <c r="F844" s="84" t="str">
        <f>IFERROR(INDEX(TblData[Month-year],MATCH(TblTrainee[[#This Row],[Name]],TblData[Name],0)),"-")</f>
        <v>-</v>
      </c>
      <c r="G844" s="84" t="str">
        <f t="array" ref="G8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5" spans="1:7" x14ac:dyDescent="0.25">
      <c r="A845">
        <v>12564</v>
      </c>
      <c r="B845" t="s">
        <v>916</v>
      </c>
      <c r="C845" t="s">
        <v>1152</v>
      </c>
      <c r="D845" t="s">
        <v>18</v>
      </c>
      <c r="E845" t="s">
        <v>1276</v>
      </c>
      <c r="F845" s="84" t="str">
        <f>IFERROR(INDEX(TblData[Month-year],MATCH(TblTrainee[[#This Row],[Name]],TblData[Name],0)),"-")</f>
        <v>-</v>
      </c>
      <c r="G845" s="84" t="str">
        <f t="array" ref="G8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6" spans="1:7" x14ac:dyDescent="0.25">
      <c r="A846">
        <v>14451</v>
      </c>
      <c r="B846" t="s">
        <v>917</v>
      </c>
      <c r="C846" t="s">
        <v>1158</v>
      </c>
      <c r="D846" t="s">
        <v>1205</v>
      </c>
      <c r="E846" t="s">
        <v>1277</v>
      </c>
      <c r="F846" s="84" t="str">
        <f>IFERROR(INDEX(TblData[Month-year],MATCH(TblTrainee[[#This Row],[Name]],TblData[Name],0)),"-")</f>
        <v>-</v>
      </c>
      <c r="G846" s="84" t="str">
        <f t="array" ref="G8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7" spans="1:7" x14ac:dyDescent="0.25">
      <c r="A847">
        <v>13969</v>
      </c>
      <c r="B847" t="s">
        <v>918</v>
      </c>
      <c r="C847" t="s">
        <v>1154</v>
      </c>
      <c r="D847" t="s">
        <v>1199</v>
      </c>
      <c r="E847" t="s">
        <v>1274</v>
      </c>
      <c r="F847" s="84" t="str">
        <f>IFERROR(INDEX(TblData[Month-year],MATCH(TblTrainee[[#This Row],[Name]],TblData[Name],0)),"-")</f>
        <v>-</v>
      </c>
      <c r="G847" s="84" t="str">
        <f t="array" ref="G8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8" spans="1:7" x14ac:dyDescent="0.25">
      <c r="A848">
        <v>14168</v>
      </c>
      <c r="B848" t="s">
        <v>919</v>
      </c>
      <c r="C848" t="s">
        <v>1151</v>
      </c>
      <c r="D848" t="s">
        <v>13</v>
      </c>
      <c r="E848" t="s">
        <v>1276</v>
      </c>
      <c r="F848" s="84" t="str">
        <f>IFERROR(INDEX(TblData[Month-year],MATCH(TblTrainee[[#This Row],[Name]],TblData[Name],0)),"-")</f>
        <v>-</v>
      </c>
      <c r="G848" s="84" t="str">
        <f t="array" ref="G8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49" spans="1:7" x14ac:dyDescent="0.25">
      <c r="A849">
        <v>13789</v>
      </c>
      <c r="B849" t="s">
        <v>920</v>
      </c>
      <c r="C849" t="s">
        <v>1151</v>
      </c>
      <c r="D849" t="s">
        <v>13</v>
      </c>
      <c r="E849" t="s">
        <v>1268</v>
      </c>
      <c r="F849" s="84" t="str">
        <f>IFERROR(INDEX(TblData[Month-year],MATCH(TblTrainee[[#This Row],[Name]],TblData[Name],0)),"-")</f>
        <v>-</v>
      </c>
      <c r="G849" s="84" t="str">
        <f t="array" ref="G8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0" spans="1:7" x14ac:dyDescent="0.25">
      <c r="A850">
        <v>14770</v>
      </c>
      <c r="B850" t="s">
        <v>921</v>
      </c>
      <c r="C850" t="s">
        <v>1182</v>
      </c>
      <c r="D850" t="s">
        <v>1260</v>
      </c>
      <c r="E850" t="s">
        <v>1268</v>
      </c>
      <c r="F850" s="84" t="str">
        <f>IFERROR(INDEX(TblData[Month-year],MATCH(TblTrainee[[#This Row],[Name]],TblData[Name],0)),"-")</f>
        <v>-</v>
      </c>
      <c r="G850" s="84" t="str">
        <f t="array" ref="G8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1" spans="1:7" x14ac:dyDescent="0.25">
      <c r="A851">
        <v>14377</v>
      </c>
      <c r="B851" t="s">
        <v>922</v>
      </c>
      <c r="C851" t="s">
        <v>1156</v>
      </c>
      <c r="D851" t="s">
        <v>18</v>
      </c>
      <c r="E851" t="s">
        <v>1276</v>
      </c>
      <c r="F851" s="84" t="str">
        <f>IFERROR(INDEX(TblData[Month-year],MATCH(TblTrainee[[#This Row],[Name]],TblData[Name],0)),"-")</f>
        <v>-</v>
      </c>
      <c r="G851" s="84" t="str">
        <f t="array" ref="G8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2" spans="1:7" x14ac:dyDescent="0.25">
      <c r="A852">
        <v>80200</v>
      </c>
      <c r="B852" t="s">
        <v>923</v>
      </c>
      <c r="C852" t="s">
        <v>1164</v>
      </c>
      <c r="D852" t="s">
        <v>1213</v>
      </c>
      <c r="E852" t="s">
        <v>1300</v>
      </c>
      <c r="F852" s="84" t="str">
        <f>IFERROR(INDEX(TblData[Month-year],MATCH(TblTrainee[[#This Row],[Name]],TblData[Name],0)),"-")</f>
        <v>-</v>
      </c>
      <c r="G852" s="84" t="str">
        <f t="array" ref="G8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3" spans="1:7" x14ac:dyDescent="0.25">
      <c r="A853">
        <v>80440</v>
      </c>
      <c r="B853" t="s">
        <v>924</v>
      </c>
      <c r="C853" t="s">
        <v>1150</v>
      </c>
      <c r="D853" t="s">
        <v>1222</v>
      </c>
      <c r="E853" t="s">
        <v>1278</v>
      </c>
      <c r="F853" s="84" t="str">
        <f>IFERROR(INDEX(TblData[Month-year],MATCH(TblTrainee[[#This Row],[Name]],TblData[Name],0)),"-")</f>
        <v>-</v>
      </c>
      <c r="G853" s="84" t="str">
        <f t="array" ref="G8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4" spans="1:7" x14ac:dyDescent="0.25">
      <c r="A854">
        <v>11151</v>
      </c>
      <c r="B854" t="s">
        <v>925</v>
      </c>
      <c r="C854" t="s">
        <v>1154</v>
      </c>
      <c r="D854" t="s">
        <v>22</v>
      </c>
      <c r="E854" t="s">
        <v>1271</v>
      </c>
      <c r="F854" s="84" t="str">
        <f>IFERROR(INDEX(TblData[Month-year],MATCH(TblTrainee[[#This Row],[Name]],TblData[Name],0)),"-")</f>
        <v>-</v>
      </c>
      <c r="G854" s="84" t="str">
        <f t="array" ref="G8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5" spans="1:7" x14ac:dyDescent="0.25">
      <c r="A855">
        <v>14378</v>
      </c>
      <c r="B855" t="s">
        <v>926</v>
      </c>
      <c r="C855" t="s">
        <v>1152</v>
      </c>
      <c r="D855" t="s">
        <v>1255</v>
      </c>
      <c r="E855" t="s">
        <v>1280</v>
      </c>
      <c r="F855" s="84" t="str">
        <f>IFERROR(INDEX(TblData[Month-year],MATCH(TblTrainee[[#This Row],[Name]],TblData[Name],0)),"-")</f>
        <v>-</v>
      </c>
      <c r="G855" s="84" t="str">
        <f t="array" ref="G8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6" spans="1:7" x14ac:dyDescent="0.25">
      <c r="A856">
        <v>10374</v>
      </c>
      <c r="B856" t="s">
        <v>927</v>
      </c>
      <c r="C856" t="s">
        <v>1151</v>
      </c>
      <c r="D856" t="s">
        <v>13</v>
      </c>
      <c r="E856" t="s">
        <v>1278</v>
      </c>
      <c r="F856" s="84">
        <f>IFERROR(INDEX(TblData[Month-year],MATCH(TblTrainee[[#This Row],[Name]],TblData[Name],0)),"-")</f>
        <v>42217</v>
      </c>
      <c r="G856" s="84">
        <f t="array" ref="G8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857" spans="1:7" x14ac:dyDescent="0.25">
      <c r="A857">
        <v>14902</v>
      </c>
      <c r="B857" t="s">
        <v>928</v>
      </c>
      <c r="C857" t="s">
        <v>1144</v>
      </c>
      <c r="D857" t="s">
        <v>4</v>
      </c>
      <c r="E857" t="s">
        <v>1297</v>
      </c>
      <c r="F857" s="84" t="str">
        <f>IFERROR(INDEX(TblData[Month-year],MATCH(TblTrainee[[#This Row],[Name]],TblData[Name],0)),"-")</f>
        <v>-</v>
      </c>
      <c r="G857" s="84" t="str">
        <f t="array" ref="G8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8" spans="1:7" x14ac:dyDescent="0.25">
      <c r="A858">
        <v>10062</v>
      </c>
      <c r="B858" t="s">
        <v>929</v>
      </c>
      <c r="C858" t="s">
        <v>1153</v>
      </c>
      <c r="D858" t="s">
        <v>1218</v>
      </c>
      <c r="E858" t="s">
        <v>1303</v>
      </c>
      <c r="F858" s="84" t="str">
        <f>IFERROR(INDEX(TblData[Month-year],MATCH(TblTrainee[[#This Row],[Name]],TblData[Name],0)),"-")</f>
        <v>-</v>
      </c>
      <c r="G858" s="84" t="str">
        <f t="array" ref="G8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59" spans="1:7" x14ac:dyDescent="0.25">
      <c r="A859">
        <v>13753</v>
      </c>
      <c r="B859" t="s">
        <v>930</v>
      </c>
      <c r="C859" t="s">
        <v>1144</v>
      </c>
      <c r="D859" t="s">
        <v>4</v>
      </c>
      <c r="E859" t="s">
        <v>1277</v>
      </c>
      <c r="F859" s="84" t="str">
        <f>IFERROR(INDEX(TblData[Month-year],MATCH(TblTrainee[[#This Row],[Name]],TblData[Name],0)),"-")</f>
        <v>-</v>
      </c>
      <c r="G859" s="84" t="str">
        <f t="array" ref="G8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0" spans="1:7" x14ac:dyDescent="0.25">
      <c r="A860">
        <v>14470</v>
      </c>
      <c r="B860" t="s">
        <v>931</v>
      </c>
      <c r="C860" t="s">
        <v>1161</v>
      </c>
      <c r="D860" t="s">
        <v>25</v>
      </c>
      <c r="E860" t="s">
        <v>1282</v>
      </c>
      <c r="F860" s="84" t="str">
        <f>IFERROR(INDEX(TblData[Month-year],MATCH(TblTrainee[[#This Row],[Name]],TblData[Name],0)),"-")</f>
        <v>-</v>
      </c>
      <c r="G860" s="84" t="str">
        <f t="array" ref="G8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1" spans="1:7" x14ac:dyDescent="0.25">
      <c r="A861">
        <v>14767</v>
      </c>
      <c r="B861" t="s">
        <v>932</v>
      </c>
      <c r="C861" t="s">
        <v>1144</v>
      </c>
      <c r="D861" t="s">
        <v>1188</v>
      </c>
      <c r="E861" t="s">
        <v>1274</v>
      </c>
      <c r="F861" s="84" t="str">
        <f>IFERROR(INDEX(TblData[Month-year],MATCH(TblTrainee[[#This Row],[Name]],TblData[Name],0)),"-")</f>
        <v>-</v>
      </c>
      <c r="G861" s="84" t="str">
        <f t="array" ref="G8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2" spans="1:7" x14ac:dyDescent="0.25">
      <c r="A862">
        <v>81331</v>
      </c>
      <c r="B862" t="s">
        <v>933</v>
      </c>
      <c r="C862" t="s">
        <v>1163</v>
      </c>
      <c r="D862" t="s">
        <v>1204</v>
      </c>
      <c r="E862" t="s">
        <v>1277</v>
      </c>
      <c r="F862" s="84" t="str">
        <f>IFERROR(INDEX(TblData[Month-year],MATCH(TblTrainee[[#This Row],[Name]],TblData[Name],0)),"-")</f>
        <v>-</v>
      </c>
      <c r="G862" s="84" t="str">
        <f t="array" ref="G8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3" spans="1:7" x14ac:dyDescent="0.25">
      <c r="A863">
        <v>10269</v>
      </c>
      <c r="B863" t="s">
        <v>934</v>
      </c>
      <c r="C863" t="s">
        <v>1164</v>
      </c>
      <c r="D863" t="s">
        <v>1216</v>
      </c>
      <c r="E863" t="s">
        <v>1303</v>
      </c>
      <c r="F863" s="84" t="str">
        <f>IFERROR(INDEX(TblData[Month-year],MATCH(TblTrainee[[#This Row],[Name]],TblData[Name],0)),"-")</f>
        <v>-</v>
      </c>
      <c r="G863" s="84" t="str">
        <f t="array" ref="G8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4" spans="1:7" x14ac:dyDescent="0.25">
      <c r="A864">
        <v>14503</v>
      </c>
      <c r="B864" t="s">
        <v>935</v>
      </c>
      <c r="C864" t="s">
        <v>1154</v>
      </c>
      <c r="D864" t="s">
        <v>1199</v>
      </c>
      <c r="E864" t="s">
        <v>1291</v>
      </c>
      <c r="F864" s="84" t="str">
        <f>IFERROR(INDEX(TblData[Month-year],MATCH(TblTrainee[[#This Row],[Name]],TblData[Name],0)),"-")</f>
        <v>-</v>
      </c>
      <c r="G864" s="84" t="str">
        <f t="array" ref="G8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5" spans="1:7" x14ac:dyDescent="0.25">
      <c r="A865">
        <v>80939</v>
      </c>
      <c r="B865" t="s">
        <v>936</v>
      </c>
      <c r="C865" t="s">
        <v>1143</v>
      </c>
      <c r="D865" t="s">
        <v>1192</v>
      </c>
      <c r="E865" t="s">
        <v>1294</v>
      </c>
      <c r="F865" s="84" t="str">
        <f>IFERROR(INDEX(TblData[Month-year],MATCH(TblTrainee[[#This Row],[Name]],TblData[Name],0)),"-")</f>
        <v>-</v>
      </c>
      <c r="G865" s="84" t="str">
        <f t="array" ref="G8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6" spans="1:7" x14ac:dyDescent="0.25">
      <c r="A866">
        <v>10020</v>
      </c>
      <c r="B866" t="s">
        <v>937</v>
      </c>
      <c r="C866" t="s">
        <v>1154</v>
      </c>
      <c r="D866" t="s">
        <v>1261</v>
      </c>
      <c r="E866" t="s">
        <v>1266</v>
      </c>
      <c r="F866" s="84" t="str">
        <f>IFERROR(INDEX(TblData[Month-year],MATCH(TblTrainee[[#This Row],[Name]],TblData[Name],0)),"-")</f>
        <v>-</v>
      </c>
      <c r="G866" s="84" t="str">
        <f t="array" ref="G8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7" spans="1:7" x14ac:dyDescent="0.25">
      <c r="A867">
        <v>14620</v>
      </c>
      <c r="B867" t="s">
        <v>938</v>
      </c>
      <c r="C867" t="s">
        <v>1144</v>
      </c>
      <c r="D867" t="s">
        <v>1188</v>
      </c>
      <c r="E867" t="s">
        <v>1274</v>
      </c>
      <c r="F867" s="84" t="str">
        <f>IFERROR(INDEX(TblData[Month-year],MATCH(TblTrainee[[#This Row],[Name]],TblData[Name],0)),"-")</f>
        <v>-</v>
      </c>
      <c r="G867" s="84" t="str">
        <f t="array" ref="G8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8" spans="1:7" x14ac:dyDescent="0.25">
      <c r="A868">
        <v>14313</v>
      </c>
      <c r="B868" t="s">
        <v>939</v>
      </c>
      <c r="C868" t="s">
        <v>1158</v>
      </c>
      <c r="D868" t="s">
        <v>1262</v>
      </c>
      <c r="E868" t="s">
        <v>1267</v>
      </c>
      <c r="F868" s="84" t="str">
        <f>IFERROR(INDEX(TblData[Month-year],MATCH(TblTrainee[[#This Row],[Name]],TblData[Name],0)),"-")</f>
        <v>-</v>
      </c>
      <c r="G868" s="84" t="str">
        <f t="array" ref="G8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69" spans="1:7" x14ac:dyDescent="0.25">
      <c r="A869">
        <v>14432</v>
      </c>
      <c r="B869" t="s">
        <v>940</v>
      </c>
      <c r="C869" t="s">
        <v>1157</v>
      </c>
      <c r="D869" t="s">
        <v>1204</v>
      </c>
      <c r="E869" t="s">
        <v>1274</v>
      </c>
      <c r="F869" s="84" t="str">
        <f>IFERROR(INDEX(TblData[Month-year],MATCH(TblTrainee[[#This Row],[Name]],TblData[Name],0)),"-")</f>
        <v>-</v>
      </c>
      <c r="G869" s="84" t="str">
        <f t="array" ref="G8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0" spans="1:7" x14ac:dyDescent="0.25">
      <c r="A870">
        <v>12023</v>
      </c>
      <c r="B870" t="s">
        <v>941</v>
      </c>
      <c r="C870" t="s">
        <v>1141</v>
      </c>
      <c r="D870" t="s">
        <v>1185</v>
      </c>
      <c r="E870" t="s">
        <v>1271</v>
      </c>
      <c r="F870" s="84">
        <f>IFERROR(INDEX(TblData[Month-year],MATCH(TblTrainee[[#This Row],[Name]],TblData[Name],0)),"-")</f>
        <v>42248</v>
      </c>
      <c r="G870" s="84">
        <f t="array" ref="G8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871" spans="1:7" x14ac:dyDescent="0.25">
      <c r="A871">
        <v>13473</v>
      </c>
      <c r="B871" t="s">
        <v>942</v>
      </c>
      <c r="C871" t="s">
        <v>1144</v>
      </c>
      <c r="D871" t="s">
        <v>4</v>
      </c>
      <c r="E871" t="s">
        <v>1289</v>
      </c>
      <c r="F871" s="84" t="str">
        <f>IFERROR(INDEX(TblData[Month-year],MATCH(TblTrainee[[#This Row],[Name]],TblData[Name],0)),"-")</f>
        <v>-</v>
      </c>
      <c r="G871" s="84" t="str">
        <f t="array" ref="G8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2" spans="1:7" x14ac:dyDescent="0.25">
      <c r="A872">
        <v>10318</v>
      </c>
      <c r="B872" t="s">
        <v>943</v>
      </c>
      <c r="C872" t="s">
        <v>1150</v>
      </c>
      <c r="D872" t="s">
        <v>1241</v>
      </c>
      <c r="E872" t="s">
        <v>1300</v>
      </c>
      <c r="F872" s="84" t="str">
        <f>IFERROR(INDEX(TblData[Month-year],MATCH(TblTrainee[[#This Row],[Name]],TblData[Name],0)),"-")</f>
        <v>-</v>
      </c>
      <c r="G872" s="84" t="str">
        <f t="array" ref="G8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3" spans="1:7" x14ac:dyDescent="0.25">
      <c r="A873">
        <v>10429</v>
      </c>
      <c r="B873" t="s">
        <v>944</v>
      </c>
      <c r="C873" t="s">
        <v>1156</v>
      </c>
      <c r="D873" t="s">
        <v>18</v>
      </c>
      <c r="E873" t="s">
        <v>1272</v>
      </c>
      <c r="F873" s="84" t="str">
        <f>IFERROR(INDEX(TblData[Month-year],MATCH(TblTrainee[[#This Row],[Name]],TblData[Name],0)),"-")</f>
        <v>-</v>
      </c>
      <c r="G873" s="84" t="str">
        <f t="array" ref="G8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4" spans="1:7" x14ac:dyDescent="0.25">
      <c r="A874">
        <v>14536</v>
      </c>
      <c r="B874" t="s">
        <v>945</v>
      </c>
      <c r="C874" t="s">
        <v>1146</v>
      </c>
      <c r="D874" t="s">
        <v>5</v>
      </c>
      <c r="E874" t="s">
        <v>1272</v>
      </c>
      <c r="F874" s="84" t="str">
        <f>IFERROR(INDEX(TblData[Month-year],MATCH(TblTrainee[[#This Row],[Name]],TblData[Name],0)),"-")</f>
        <v>-</v>
      </c>
      <c r="G874" s="84" t="str">
        <f t="array" ref="G8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5" spans="1:7" x14ac:dyDescent="0.25">
      <c r="A875">
        <v>12053</v>
      </c>
      <c r="B875" t="s">
        <v>946</v>
      </c>
      <c r="C875" t="s">
        <v>1172</v>
      </c>
      <c r="D875" t="s">
        <v>1243</v>
      </c>
      <c r="E875" t="s">
        <v>1277</v>
      </c>
      <c r="F875" s="84" t="str">
        <f>IFERROR(INDEX(TblData[Month-year],MATCH(TblTrainee[[#This Row],[Name]],TblData[Name],0)),"-")</f>
        <v>-</v>
      </c>
      <c r="G875" s="84" t="str">
        <f t="array" ref="G8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6" spans="1:7" x14ac:dyDescent="0.25">
      <c r="A876">
        <v>14118</v>
      </c>
      <c r="B876" t="s">
        <v>947</v>
      </c>
      <c r="C876" t="s">
        <v>1144</v>
      </c>
      <c r="D876" t="s">
        <v>1188</v>
      </c>
      <c r="E876" t="s">
        <v>1274</v>
      </c>
      <c r="F876" s="84" t="str">
        <f>IFERROR(INDEX(TblData[Month-year],MATCH(TblTrainee[[#This Row],[Name]],TblData[Name],0)),"-")</f>
        <v>-</v>
      </c>
      <c r="G876" s="84" t="str">
        <f t="array" ref="G8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7" spans="1:7" x14ac:dyDescent="0.25">
      <c r="A877">
        <v>14880</v>
      </c>
      <c r="B877" t="s">
        <v>948</v>
      </c>
      <c r="C877" t="s">
        <v>1157</v>
      </c>
      <c r="D877" t="s">
        <v>1204</v>
      </c>
      <c r="E877" t="s">
        <v>1272</v>
      </c>
      <c r="F877" s="84" t="str">
        <f>IFERROR(INDEX(TblData[Month-year],MATCH(TblTrainee[[#This Row],[Name]],TblData[Name],0)),"-")</f>
        <v>-</v>
      </c>
      <c r="G877" s="84" t="str">
        <f t="array" ref="G8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8" spans="1:7" x14ac:dyDescent="0.25">
      <c r="A878">
        <v>12318</v>
      </c>
      <c r="B878" t="s">
        <v>949</v>
      </c>
      <c r="C878" t="s">
        <v>1160</v>
      </c>
      <c r="D878" t="s">
        <v>1226</v>
      </c>
      <c r="E878" t="s">
        <v>1276</v>
      </c>
      <c r="F878" s="84" t="str">
        <f>IFERROR(INDEX(TblData[Month-year],MATCH(TblTrainee[[#This Row],[Name]],TblData[Name],0)),"-")</f>
        <v>-</v>
      </c>
      <c r="G878" s="84" t="str">
        <f t="array" ref="G8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79" spans="1:7" x14ac:dyDescent="0.25">
      <c r="A879">
        <v>14872</v>
      </c>
      <c r="B879" t="s">
        <v>950</v>
      </c>
      <c r="C879" t="s">
        <v>1156</v>
      </c>
      <c r="D879" t="s">
        <v>18</v>
      </c>
      <c r="E879" t="s">
        <v>1276</v>
      </c>
      <c r="F879" s="84" t="str">
        <f>IFERROR(INDEX(TblData[Month-year],MATCH(TblTrainee[[#This Row],[Name]],TblData[Name],0)),"-")</f>
        <v>-</v>
      </c>
      <c r="G879" s="84" t="str">
        <f t="array" ref="G8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0" spans="1:7" x14ac:dyDescent="0.25">
      <c r="A880">
        <v>14490</v>
      </c>
      <c r="B880" t="s">
        <v>951</v>
      </c>
      <c r="C880" t="s">
        <v>1144</v>
      </c>
      <c r="D880" t="s">
        <v>4</v>
      </c>
      <c r="E880" t="s">
        <v>1297</v>
      </c>
      <c r="F880" s="84" t="str">
        <f>IFERROR(INDEX(TblData[Month-year],MATCH(TblTrainee[[#This Row],[Name]],TblData[Name],0)),"-")</f>
        <v>-</v>
      </c>
      <c r="G880" s="84" t="str">
        <f t="array" ref="G8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1" spans="1:7" x14ac:dyDescent="0.25">
      <c r="A881">
        <v>80573</v>
      </c>
      <c r="B881" t="s">
        <v>952</v>
      </c>
      <c r="C881" t="s">
        <v>1150</v>
      </c>
      <c r="D881" t="s">
        <v>1217</v>
      </c>
      <c r="E881" t="s">
        <v>1300</v>
      </c>
      <c r="F881" s="84" t="str">
        <f>IFERROR(INDEX(TblData[Month-year],MATCH(TblTrainee[[#This Row],[Name]],TblData[Name],0)),"-")</f>
        <v>-</v>
      </c>
      <c r="G881" s="84" t="str">
        <f t="array" ref="G8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2" spans="1:7" x14ac:dyDescent="0.25">
      <c r="A882">
        <v>14039</v>
      </c>
      <c r="B882" t="s">
        <v>953</v>
      </c>
      <c r="C882" t="s">
        <v>1144</v>
      </c>
      <c r="D882" t="s">
        <v>4</v>
      </c>
      <c r="E882" t="s">
        <v>1275</v>
      </c>
      <c r="F882" s="84" t="str">
        <f>IFERROR(INDEX(TblData[Month-year],MATCH(TblTrainee[[#This Row],[Name]],TblData[Name],0)),"-")</f>
        <v>-</v>
      </c>
      <c r="G882" s="84" t="str">
        <f t="array" ref="G8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3" spans="1:7" x14ac:dyDescent="0.25">
      <c r="A883">
        <v>10573</v>
      </c>
      <c r="B883" t="s">
        <v>954</v>
      </c>
      <c r="C883" t="s">
        <v>1153</v>
      </c>
      <c r="D883" t="s">
        <v>1218</v>
      </c>
      <c r="E883" t="s">
        <v>1273</v>
      </c>
      <c r="F883" s="84">
        <f>IFERROR(INDEX(TblData[Month-year],MATCH(TblTrainee[[#This Row],[Name]],TblData[Name],0)),"-")</f>
        <v>42248</v>
      </c>
      <c r="G883" s="84">
        <f t="array" ref="G8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884" spans="1:7" x14ac:dyDescent="0.25">
      <c r="A884">
        <v>12099</v>
      </c>
      <c r="B884" t="s">
        <v>955</v>
      </c>
      <c r="C884" t="s">
        <v>1151</v>
      </c>
      <c r="D884" t="s">
        <v>1208</v>
      </c>
      <c r="E884" t="s">
        <v>1272</v>
      </c>
      <c r="F884" s="84" t="str">
        <f>IFERROR(INDEX(TblData[Month-year],MATCH(TblTrainee[[#This Row],[Name]],TblData[Name],0)),"-")</f>
        <v>-</v>
      </c>
      <c r="G884" s="84" t="str">
        <f t="array" ref="G8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5" spans="1:7" x14ac:dyDescent="0.25">
      <c r="A885">
        <v>14489</v>
      </c>
      <c r="B885" t="s">
        <v>956</v>
      </c>
      <c r="C885" t="s">
        <v>1144</v>
      </c>
      <c r="D885" t="s">
        <v>4</v>
      </c>
      <c r="E885" t="s">
        <v>1271</v>
      </c>
      <c r="F885" s="84" t="str">
        <f>IFERROR(INDEX(TblData[Month-year],MATCH(TblTrainee[[#This Row],[Name]],TblData[Name],0)),"-")</f>
        <v>-</v>
      </c>
      <c r="G885" s="84" t="str">
        <f t="array" ref="G8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6" spans="1:7" x14ac:dyDescent="0.25">
      <c r="A886">
        <v>14381</v>
      </c>
      <c r="B886" t="s">
        <v>957</v>
      </c>
      <c r="C886" t="s">
        <v>1141</v>
      </c>
      <c r="D886" t="s">
        <v>1185</v>
      </c>
      <c r="E886" t="s">
        <v>1270</v>
      </c>
      <c r="F886" s="84" t="str">
        <f>IFERROR(INDEX(TblData[Month-year],MATCH(TblTrainee[[#This Row],[Name]],TblData[Name],0)),"-")</f>
        <v>-</v>
      </c>
      <c r="G886" s="84" t="str">
        <f t="array" ref="G8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7" spans="1:7" x14ac:dyDescent="0.25">
      <c r="A887">
        <v>10357</v>
      </c>
      <c r="B887" t="s">
        <v>958</v>
      </c>
      <c r="C887" t="s">
        <v>1153</v>
      </c>
      <c r="D887" t="s">
        <v>1218</v>
      </c>
      <c r="E887" t="s">
        <v>1271</v>
      </c>
      <c r="F887" s="84" t="str">
        <f>IFERROR(INDEX(TblData[Month-year],MATCH(TblTrainee[[#This Row],[Name]],TblData[Name],0)),"-")</f>
        <v>-</v>
      </c>
      <c r="G887" s="84" t="str">
        <f t="array" ref="G8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88" spans="1:7" x14ac:dyDescent="0.25">
      <c r="A888">
        <v>14680</v>
      </c>
      <c r="B888" t="s">
        <v>959</v>
      </c>
      <c r="C888" t="s">
        <v>1161</v>
      </c>
      <c r="D888" t="s">
        <v>25</v>
      </c>
      <c r="E888" t="s">
        <v>1281</v>
      </c>
      <c r="F888" s="84">
        <f>IFERROR(INDEX(TblData[Month-year],MATCH(TblTrainee[[#This Row],[Name]],TblData[Name],0)),"-")</f>
        <v>42036</v>
      </c>
      <c r="G888" s="84">
        <f t="array" ref="G8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889" spans="1:7" x14ac:dyDescent="0.25">
      <c r="A889">
        <v>14812</v>
      </c>
      <c r="B889" t="s">
        <v>960</v>
      </c>
      <c r="C889" t="s">
        <v>1142</v>
      </c>
      <c r="D889" t="s">
        <v>1237</v>
      </c>
      <c r="E889" t="s">
        <v>1288</v>
      </c>
      <c r="F889" s="84" t="str">
        <f>IFERROR(INDEX(TblData[Month-year],MATCH(TblTrainee[[#This Row],[Name]],TblData[Name],0)),"-")</f>
        <v>-</v>
      </c>
      <c r="G889" s="84" t="str">
        <f t="array" ref="G8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0" spans="1:7" x14ac:dyDescent="0.25">
      <c r="A890">
        <v>11113</v>
      </c>
      <c r="B890" t="s">
        <v>961</v>
      </c>
      <c r="C890" t="s">
        <v>1169</v>
      </c>
      <c r="D890" t="s">
        <v>1239</v>
      </c>
      <c r="E890" t="s">
        <v>1269</v>
      </c>
      <c r="F890" s="84">
        <f>IFERROR(INDEX(TblData[Month-year],MATCH(TblTrainee[[#This Row],[Name]],TblData[Name],0)),"-")</f>
        <v>42248</v>
      </c>
      <c r="G890" s="84">
        <f t="array" ref="G8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891" spans="1:7" x14ac:dyDescent="0.25">
      <c r="A891">
        <v>80226</v>
      </c>
      <c r="B891" t="s">
        <v>962</v>
      </c>
      <c r="C891" t="s">
        <v>1164</v>
      </c>
      <c r="D891" t="s">
        <v>1216</v>
      </c>
      <c r="E891" t="s">
        <v>1300</v>
      </c>
      <c r="F891" s="84" t="str">
        <f>IFERROR(INDEX(TblData[Month-year],MATCH(TblTrainee[[#This Row],[Name]],TblData[Name],0)),"-")</f>
        <v>-</v>
      </c>
      <c r="G891" s="84" t="str">
        <f t="array" ref="G8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2" spans="1:7" x14ac:dyDescent="0.25">
      <c r="A892">
        <v>10044</v>
      </c>
      <c r="B892" t="s">
        <v>963</v>
      </c>
      <c r="C892" t="s">
        <v>1154</v>
      </c>
      <c r="D892" t="s">
        <v>22</v>
      </c>
      <c r="E892" t="s">
        <v>1278</v>
      </c>
      <c r="F892" s="84">
        <f>IFERROR(INDEX(TblData[Month-year],MATCH(TblTrainee[[#This Row],[Name]],TblData[Name],0)),"-")</f>
        <v>42217</v>
      </c>
      <c r="G892" s="84">
        <f t="array" ref="G8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893" spans="1:7" x14ac:dyDescent="0.25">
      <c r="A893">
        <v>11595</v>
      </c>
      <c r="B893" t="s">
        <v>964</v>
      </c>
      <c r="C893" t="s">
        <v>1164</v>
      </c>
      <c r="D893" t="s">
        <v>32</v>
      </c>
      <c r="E893" t="s">
        <v>1291</v>
      </c>
      <c r="F893" s="84" t="str">
        <f>IFERROR(INDEX(TblData[Month-year],MATCH(TblTrainee[[#This Row],[Name]],TblData[Name],0)),"-")</f>
        <v>-</v>
      </c>
      <c r="G893" s="84" t="str">
        <f t="array" ref="G8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4" spans="1:7" x14ac:dyDescent="0.25">
      <c r="A894">
        <v>11236</v>
      </c>
      <c r="B894" t="s">
        <v>965</v>
      </c>
      <c r="C894" t="s">
        <v>1150</v>
      </c>
      <c r="D894" t="s">
        <v>29</v>
      </c>
      <c r="E894" t="s">
        <v>1300</v>
      </c>
      <c r="F894" s="84" t="str">
        <f>IFERROR(INDEX(TblData[Month-year],MATCH(TblTrainee[[#This Row],[Name]],TblData[Name],0)),"-")</f>
        <v>-</v>
      </c>
      <c r="G894" s="84" t="str">
        <f t="array" ref="G8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5" spans="1:7" x14ac:dyDescent="0.25">
      <c r="A895">
        <v>14182</v>
      </c>
      <c r="B895" t="s">
        <v>966</v>
      </c>
      <c r="C895" t="s">
        <v>1144</v>
      </c>
      <c r="D895" t="s">
        <v>4</v>
      </c>
      <c r="E895" t="s">
        <v>1276</v>
      </c>
      <c r="F895" s="84" t="str">
        <f>IFERROR(INDEX(TblData[Month-year],MATCH(TblTrainee[[#This Row],[Name]],TblData[Name],0)),"-")</f>
        <v>-</v>
      </c>
      <c r="G895" s="84" t="str">
        <f t="array" ref="G8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6" spans="1:7" x14ac:dyDescent="0.25">
      <c r="A896">
        <v>13301</v>
      </c>
      <c r="B896" t="s">
        <v>967</v>
      </c>
      <c r="C896" t="s">
        <v>1157</v>
      </c>
      <c r="D896" t="s">
        <v>1204</v>
      </c>
      <c r="E896" t="s">
        <v>1280</v>
      </c>
      <c r="F896" s="84">
        <f>IFERROR(INDEX(TblData[Month-year],MATCH(TblTrainee[[#This Row],[Name]],TblData[Name],0)),"-")</f>
        <v>42005</v>
      </c>
      <c r="G896" s="84">
        <f t="array" ref="G8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897" spans="1:7" x14ac:dyDescent="0.25">
      <c r="A897">
        <v>80908</v>
      </c>
      <c r="B897" t="s">
        <v>968</v>
      </c>
      <c r="C897" t="s">
        <v>1143</v>
      </c>
      <c r="D897" t="s">
        <v>1192</v>
      </c>
      <c r="E897" t="s">
        <v>1303</v>
      </c>
      <c r="F897" s="84" t="str">
        <f>IFERROR(INDEX(TblData[Month-year],MATCH(TblTrainee[[#This Row],[Name]],TblData[Name],0)),"-")</f>
        <v>-</v>
      </c>
      <c r="G897" s="84" t="str">
        <f t="array" ref="G8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8" spans="1:7" x14ac:dyDescent="0.25">
      <c r="A898">
        <v>14830</v>
      </c>
      <c r="B898" t="s">
        <v>969</v>
      </c>
      <c r="C898" t="s">
        <v>1154</v>
      </c>
      <c r="D898" t="s">
        <v>1199</v>
      </c>
      <c r="E898" t="s">
        <v>1280</v>
      </c>
      <c r="F898" s="84" t="str">
        <f>IFERROR(INDEX(TblData[Month-year],MATCH(TblTrainee[[#This Row],[Name]],TblData[Name],0)),"-")</f>
        <v>-</v>
      </c>
      <c r="G898" s="84" t="str">
        <f t="array" ref="G8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899" spans="1:7" x14ac:dyDescent="0.25">
      <c r="A899">
        <v>13984</v>
      </c>
      <c r="B899" t="s">
        <v>970</v>
      </c>
      <c r="C899" t="s">
        <v>1141</v>
      </c>
      <c r="D899" t="s">
        <v>1185</v>
      </c>
      <c r="E899" t="s">
        <v>1274</v>
      </c>
      <c r="F899" s="84" t="str">
        <f>IFERROR(INDEX(TblData[Month-year],MATCH(TblTrainee[[#This Row],[Name]],TblData[Name],0)),"-")</f>
        <v>-</v>
      </c>
      <c r="G899" s="84" t="str">
        <f t="array" ref="G8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0" spans="1:7" x14ac:dyDescent="0.25">
      <c r="A900">
        <v>14408</v>
      </c>
      <c r="B900" t="s">
        <v>971</v>
      </c>
      <c r="C900" t="s">
        <v>1144</v>
      </c>
      <c r="D900" t="s">
        <v>1188</v>
      </c>
      <c r="E900" t="s">
        <v>1274</v>
      </c>
      <c r="F900" s="84" t="str">
        <f>IFERROR(INDEX(TblData[Month-year],MATCH(TblTrainee[[#This Row],[Name]],TblData[Name],0)),"-")</f>
        <v>-</v>
      </c>
      <c r="G900" s="84" t="str">
        <f t="array" ref="G9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1" spans="1:7" x14ac:dyDescent="0.25">
      <c r="A901">
        <v>12274</v>
      </c>
      <c r="B901" t="s">
        <v>972</v>
      </c>
      <c r="C901" t="s">
        <v>1156</v>
      </c>
      <c r="D901" t="s">
        <v>8</v>
      </c>
      <c r="E901" t="s">
        <v>1276</v>
      </c>
      <c r="F901" s="84" t="str">
        <f>IFERROR(INDEX(TblData[Month-year],MATCH(TblTrainee[[#This Row],[Name]],TblData[Name],0)),"-")</f>
        <v>-</v>
      </c>
      <c r="G901" s="84" t="str">
        <f t="array" ref="G9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2" spans="1:7" x14ac:dyDescent="0.25">
      <c r="A902">
        <v>80848</v>
      </c>
      <c r="B902" t="s">
        <v>973</v>
      </c>
      <c r="C902" t="s">
        <v>1144</v>
      </c>
      <c r="D902" t="s">
        <v>4</v>
      </c>
      <c r="E902" t="s">
        <v>1300</v>
      </c>
      <c r="F902" s="84" t="str">
        <f>IFERROR(INDEX(TblData[Month-year],MATCH(TblTrainee[[#This Row],[Name]],TblData[Name],0)),"-")</f>
        <v>-</v>
      </c>
      <c r="G902" s="84" t="str">
        <f t="array" ref="G9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3" spans="1:7" x14ac:dyDescent="0.25">
      <c r="A903">
        <v>12635</v>
      </c>
      <c r="B903" t="s">
        <v>974</v>
      </c>
      <c r="C903" t="s">
        <v>1151</v>
      </c>
      <c r="D903" t="s">
        <v>1208</v>
      </c>
      <c r="E903" t="s">
        <v>1277</v>
      </c>
      <c r="F903" s="84" t="str">
        <f>IFERROR(INDEX(TblData[Month-year],MATCH(TblTrainee[[#This Row],[Name]],TblData[Name],0)),"-")</f>
        <v>-</v>
      </c>
      <c r="G903" s="84" t="str">
        <f t="array" ref="G9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4" spans="1:7" x14ac:dyDescent="0.25">
      <c r="A904">
        <v>12884</v>
      </c>
      <c r="B904" t="s">
        <v>975</v>
      </c>
      <c r="C904" t="s">
        <v>1146</v>
      </c>
      <c r="D904" t="s">
        <v>5</v>
      </c>
      <c r="E904" t="s">
        <v>1271</v>
      </c>
      <c r="F904" s="84" t="str">
        <f>IFERROR(INDEX(TblData[Month-year],MATCH(TblTrainee[[#This Row],[Name]],TblData[Name],0)),"-")</f>
        <v>-</v>
      </c>
      <c r="G904" s="84" t="str">
        <f t="array" ref="G9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5" spans="1:7" x14ac:dyDescent="0.25">
      <c r="A905">
        <v>12979</v>
      </c>
      <c r="B905" t="s">
        <v>976</v>
      </c>
      <c r="C905" t="s">
        <v>1151</v>
      </c>
      <c r="D905" t="s">
        <v>1208</v>
      </c>
      <c r="E905" t="s">
        <v>1272</v>
      </c>
      <c r="F905" s="84" t="str">
        <f>IFERROR(INDEX(TblData[Month-year],MATCH(TblTrainee[[#This Row],[Name]],TblData[Name],0)),"-")</f>
        <v>-</v>
      </c>
      <c r="G905" s="84" t="str">
        <f t="array" ref="G9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6" spans="1:7" x14ac:dyDescent="0.25">
      <c r="A906">
        <v>14329</v>
      </c>
      <c r="B906" t="s">
        <v>977</v>
      </c>
      <c r="C906" t="s">
        <v>1151</v>
      </c>
      <c r="D906" t="s">
        <v>13</v>
      </c>
      <c r="E906" t="s">
        <v>1276</v>
      </c>
      <c r="F906" s="84" t="str">
        <f>IFERROR(INDEX(TblData[Month-year],MATCH(TblTrainee[[#This Row],[Name]],TblData[Name],0)),"-")</f>
        <v>-</v>
      </c>
      <c r="G906" s="84" t="str">
        <f t="array" ref="G9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7" spans="1:7" x14ac:dyDescent="0.25">
      <c r="A907">
        <v>11186</v>
      </c>
      <c r="B907" t="s">
        <v>978</v>
      </c>
      <c r="C907" t="s">
        <v>1153</v>
      </c>
      <c r="D907" t="s">
        <v>1220</v>
      </c>
      <c r="E907" t="s">
        <v>1276</v>
      </c>
      <c r="F907" s="84" t="str">
        <f>IFERROR(INDEX(TblData[Month-year],MATCH(TblTrainee[[#This Row],[Name]],TblData[Name],0)),"-")</f>
        <v>-</v>
      </c>
      <c r="G907" s="84" t="str">
        <f t="array" ref="G9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08" spans="1:7" x14ac:dyDescent="0.25">
      <c r="A908">
        <v>13875</v>
      </c>
      <c r="B908" t="s">
        <v>979</v>
      </c>
      <c r="C908" t="s">
        <v>1144</v>
      </c>
      <c r="D908" t="s">
        <v>4</v>
      </c>
      <c r="E908" t="s">
        <v>1275</v>
      </c>
      <c r="F908" s="84">
        <f>IFERROR(INDEX(TblData[Month-year],MATCH(TblTrainee[[#This Row],[Name]],TblData[Name],0)),"-")</f>
        <v>42036</v>
      </c>
      <c r="G908" s="84">
        <f t="array" ref="G9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909" spans="1:7" x14ac:dyDescent="0.25">
      <c r="A909">
        <v>12897</v>
      </c>
      <c r="B909" t="s">
        <v>980</v>
      </c>
      <c r="C909" t="s">
        <v>1144</v>
      </c>
      <c r="D909" t="s">
        <v>1223</v>
      </c>
      <c r="E909" t="s">
        <v>1280</v>
      </c>
      <c r="F909" s="84" t="str">
        <f>IFERROR(INDEX(TblData[Month-year],MATCH(TblTrainee[[#This Row],[Name]],TblData[Name],0)),"-")</f>
        <v>-</v>
      </c>
      <c r="G909" s="84" t="str">
        <f t="array" ref="G9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0" spans="1:7" x14ac:dyDescent="0.25">
      <c r="A910">
        <v>11145</v>
      </c>
      <c r="B910" t="s">
        <v>981</v>
      </c>
      <c r="C910" t="s">
        <v>1171</v>
      </c>
      <c r="D910" t="s">
        <v>1242</v>
      </c>
      <c r="E910" t="s">
        <v>1309</v>
      </c>
      <c r="F910" s="84" t="str">
        <f>IFERROR(INDEX(TblData[Month-year],MATCH(TblTrainee[[#This Row],[Name]],TblData[Name],0)),"-")</f>
        <v>-</v>
      </c>
      <c r="G910" s="84" t="str">
        <f t="array" ref="G9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1" spans="1:7" x14ac:dyDescent="0.25">
      <c r="A911">
        <v>81068</v>
      </c>
      <c r="B911" t="s">
        <v>982</v>
      </c>
      <c r="C911" t="s">
        <v>1171</v>
      </c>
      <c r="D911" t="s">
        <v>1242</v>
      </c>
      <c r="E911" t="s">
        <v>1309</v>
      </c>
      <c r="F911" s="84" t="str">
        <f>IFERROR(INDEX(TblData[Month-year],MATCH(TblTrainee[[#This Row],[Name]],TblData[Name],0)),"-")</f>
        <v>-</v>
      </c>
      <c r="G911" s="84" t="str">
        <f t="array" ref="G9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2" spans="1:7" x14ac:dyDescent="0.25">
      <c r="A912">
        <v>10505</v>
      </c>
      <c r="B912" t="s">
        <v>983</v>
      </c>
      <c r="C912" t="s">
        <v>1153</v>
      </c>
      <c r="D912" t="s">
        <v>1218</v>
      </c>
      <c r="E912" t="s">
        <v>1300</v>
      </c>
      <c r="F912" s="84" t="str">
        <f>IFERROR(INDEX(TblData[Month-year],MATCH(TblTrainee[[#This Row],[Name]],TblData[Name],0)),"-")</f>
        <v>-</v>
      </c>
      <c r="G912" s="84" t="str">
        <f t="array" ref="G9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3" spans="1:7" x14ac:dyDescent="0.25">
      <c r="A913">
        <v>10614</v>
      </c>
      <c r="B913" t="s">
        <v>984</v>
      </c>
      <c r="C913" t="s">
        <v>1171</v>
      </c>
      <c r="D913" t="s">
        <v>1242</v>
      </c>
      <c r="E913" t="s">
        <v>1309</v>
      </c>
      <c r="F913" s="84" t="str">
        <f>IFERROR(INDEX(TblData[Month-year],MATCH(TblTrainee[[#This Row],[Name]],TblData[Name],0)),"-")</f>
        <v>-</v>
      </c>
      <c r="G913" s="84" t="str">
        <f t="array" ref="G9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4" spans="1:7" x14ac:dyDescent="0.25">
      <c r="A914">
        <v>14373</v>
      </c>
      <c r="B914" t="s">
        <v>985</v>
      </c>
      <c r="C914" t="s">
        <v>1156</v>
      </c>
      <c r="D914" t="s">
        <v>18</v>
      </c>
      <c r="E914" t="s">
        <v>1276</v>
      </c>
      <c r="F914" s="84" t="str">
        <f>IFERROR(INDEX(TblData[Month-year],MATCH(TblTrainee[[#This Row],[Name]],TblData[Name],0)),"-")</f>
        <v>-</v>
      </c>
      <c r="G914" s="84" t="str">
        <f t="array" ref="G9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5" spans="1:7" x14ac:dyDescent="0.25">
      <c r="A915">
        <v>14792</v>
      </c>
      <c r="B915" t="s">
        <v>986</v>
      </c>
      <c r="C915" t="s">
        <v>1144</v>
      </c>
      <c r="D915" t="s">
        <v>4</v>
      </c>
      <c r="E915" t="s">
        <v>1282</v>
      </c>
      <c r="F915" s="84">
        <f>IFERROR(INDEX(TblData[Month-year],MATCH(TblTrainee[[#This Row],[Name]],TblData[Name],0)),"-")</f>
        <v>42036</v>
      </c>
      <c r="G915" s="84">
        <f t="array" ref="G9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916" spans="1:7" x14ac:dyDescent="0.25">
      <c r="A916">
        <v>14248</v>
      </c>
      <c r="B916" t="s">
        <v>987</v>
      </c>
      <c r="C916" t="s">
        <v>1154</v>
      </c>
      <c r="D916" t="s">
        <v>22</v>
      </c>
      <c r="E916" t="s">
        <v>1271</v>
      </c>
      <c r="F916" s="84">
        <f>IFERROR(INDEX(TblData[Month-year],MATCH(TblTrainee[[#This Row],[Name]],TblData[Name],0)),"-")</f>
        <v>42217</v>
      </c>
      <c r="G916" s="84">
        <f t="array" ref="G9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17" spans="1:7" x14ac:dyDescent="0.25">
      <c r="A917">
        <v>10959</v>
      </c>
      <c r="B917" t="s">
        <v>988</v>
      </c>
      <c r="C917" t="s">
        <v>1150</v>
      </c>
      <c r="D917" t="s">
        <v>1222</v>
      </c>
      <c r="E917" t="s">
        <v>1278</v>
      </c>
      <c r="F917" s="84" t="str">
        <f>IFERROR(INDEX(TblData[Month-year],MATCH(TblTrainee[[#This Row],[Name]],TblData[Name],0)),"-")</f>
        <v>-</v>
      </c>
      <c r="G917" s="84" t="str">
        <f t="array" ref="G9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8" spans="1:7" x14ac:dyDescent="0.25">
      <c r="A918">
        <v>10166</v>
      </c>
      <c r="B918" t="s">
        <v>989</v>
      </c>
      <c r="C918" t="s">
        <v>1151</v>
      </c>
      <c r="D918" t="s">
        <v>13</v>
      </c>
      <c r="E918" t="s">
        <v>1300</v>
      </c>
      <c r="F918" s="84" t="str">
        <f>IFERROR(INDEX(TblData[Month-year],MATCH(TblTrainee[[#This Row],[Name]],TblData[Name],0)),"-")</f>
        <v>-</v>
      </c>
      <c r="G918" s="84" t="str">
        <f t="array" ref="G9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19" spans="1:7" x14ac:dyDescent="0.25">
      <c r="A919">
        <v>10189</v>
      </c>
      <c r="B919" t="s">
        <v>990</v>
      </c>
      <c r="C919" t="s">
        <v>1150</v>
      </c>
      <c r="D919" t="s">
        <v>1241</v>
      </c>
      <c r="E919" t="s">
        <v>1300</v>
      </c>
      <c r="F919" s="84" t="str">
        <f>IFERROR(INDEX(TblData[Month-year],MATCH(TblTrainee[[#This Row],[Name]],TblData[Name],0)),"-")</f>
        <v>-</v>
      </c>
      <c r="G919" s="84" t="str">
        <f t="array" ref="G9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0" spans="1:7" x14ac:dyDescent="0.25">
      <c r="A920">
        <v>11553</v>
      </c>
      <c r="B920" t="s">
        <v>991</v>
      </c>
      <c r="C920" t="s">
        <v>1146</v>
      </c>
      <c r="D920" t="s">
        <v>5</v>
      </c>
      <c r="E920" t="s">
        <v>1280</v>
      </c>
      <c r="F920" s="84" t="str">
        <f>IFERROR(INDEX(TblData[Month-year],MATCH(TblTrainee[[#This Row],[Name]],TblData[Name],0)),"-")</f>
        <v>-</v>
      </c>
      <c r="G920" s="84" t="str">
        <f t="array" ref="G9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1" spans="1:7" x14ac:dyDescent="0.25">
      <c r="A921">
        <v>12124</v>
      </c>
      <c r="B921" t="s">
        <v>992</v>
      </c>
      <c r="C921" t="s">
        <v>1154</v>
      </c>
      <c r="D921" t="s">
        <v>1210</v>
      </c>
      <c r="E921" t="s">
        <v>1280</v>
      </c>
      <c r="F921" s="84" t="str">
        <f>IFERROR(INDEX(TblData[Month-year],MATCH(TblTrainee[[#This Row],[Name]],TblData[Name],0)),"-")</f>
        <v>-</v>
      </c>
      <c r="G921" s="84" t="str">
        <f t="array" ref="G9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2" spans="1:7" x14ac:dyDescent="0.25">
      <c r="A922">
        <v>80267</v>
      </c>
      <c r="B922" t="s">
        <v>993</v>
      </c>
      <c r="C922" t="s">
        <v>1153</v>
      </c>
      <c r="D922" t="s">
        <v>1220</v>
      </c>
      <c r="E922" t="s">
        <v>1300</v>
      </c>
      <c r="F922" s="84" t="str">
        <f>IFERROR(INDEX(TblData[Month-year],MATCH(TblTrainee[[#This Row],[Name]],TblData[Name],0)),"-")</f>
        <v>-</v>
      </c>
      <c r="G922" s="84" t="str">
        <f t="array" ref="G9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3" spans="1:7" x14ac:dyDescent="0.25">
      <c r="A923">
        <v>13291</v>
      </c>
      <c r="B923" t="s">
        <v>994</v>
      </c>
      <c r="C923" t="s">
        <v>1154</v>
      </c>
      <c r="D923" t="s">
        <v>22</v>
      </c>
      <c r="E923" t="s">
        <v>1293</v>
      </c>
      <c r="F923" s="84" t="str">
        <f>IFERROR(INDEX(TblData[Month-year],MATCH(TblTrainee[[#This Row],[Name]],TblData[Name],0)),"-")</f>
        <v>-</v>
      </c>
      <c r="G923" s="84" t="str">
        <f t="array" ref="G9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4" spans="1:7" x14ac:dyDescent="0.25">
      <c r="A924">
        <v>13925</v>
      </c>
      <c r="B924" t="s">
        <v>995</v>
      </c>
      <c r="C924" t="s">
        <v>1144</v>
      </c>
      <c r="D924" t="s">
        <v>4</v>
      </c>
      <c r="E924" t="s">
        <v>1277</v>
      </c>
      <c r="F924" s="84" t="str">
        <f>IFERROR(INDEX(TblData[Month-year],MATCH(TblTrainee[[#This Row],[Name]],TblData[Name],0)),"-")</f>
        <v>-</v>
      </c>
      <c r="G924" s="84" t="str">
        <f t="array" ref="G9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5" spans="1:7" x14ac:dyDescent="0.25">
      <c r="A925">
        <v>10060</v>
      </c>
      <c r="B925" t="s">
        <v>996</v>
      </c>
      <c r="C925" t="s">
        <v>1152</v>
      </c>
      <c r="D925" t="s">
        <v>7</v>
      </c>
      <c r="E925" t="s">
        <v>1278</v>
      </c>
      <c r="F925" s="84">
        <f>IFERROR(INDEX(TblData[Month-year],MATCH(TblTrainee[[#This Row],[Name]],TblData[Name],0)),"-")</f>
        <v>42217</v>
      </c>
      <c r="G925" s="84">
        <f t="array" ref="G9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26" spans="1:7" x14ac:dyDescent="0.25">
      <c r="A926">
        <v>80342</v>
      </c>
      <c r="B926" t="s">
        <v>997</v>
      </c>
      <c r="C926" t="s">
        <v>1143</v>
      </c>
      <c r="D926" t="s">
        <v>1192</v>
      </c>
      <c r="E926" t="s">
        <v>1300</v>
      </c>
      <c r="F926" s="84" t="str">
        <f>IFERROR(INDEX(TblData[Month-year],MATCH(TblTrainee[[#This Row],[Name]],TblData[Name],0)),"-")</f>
        <v>-</v>
      </c>
      <c r="G926" s="84" t="str">
        <f t="array" ref="G9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7" spans="1:7" x14ac:dyDescent="0.25">
      <c r="A927">
        <v>80314</v>
      </c>
      <c r="B927" t="s">
        <v>998</v>
      </c>
      <c r="C927" t="s">
        <v>1164</v>
      </c>
      <c r="D927" t="s">
        <v>1216</v>
      </c>
      <c r="E927" t="s">
        <v>1294</v>
      </c>
      <c r="F927" s="84" t="str">
        <f>IFERROR(INDEX(TblData[Month-year],MATCH(TblTrainee[[#This Row],[Name]],TblData[Name],0)),"-")</f>
        <v>-</v>
      </c>
      <c r="G927" s="84" t="str">
        <f t="array" ref="G9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8" spans="1:7" x14ac:dyDescent="0.25">
      <c r="A928">
        <v>12781</v>
      </c>
      <c r="B928" t="s">
        <v>999</v>
      </c>
      <c r="C928" t="s">
        <v>1151</v>
      </c>
      <c r="D928" t="s">
        <v>13</v>
      </c>
      <c r="E928" t="s">
        <v>1271</v>
      </c>
      <c r="F928" s="84" t="str">
        <f>IFERROR(INDEX(TblData[Month-year],MATCH(TblTrainee[[#This Row],[Name]],TblData[Name],0)),"-")</f>
        <v>-</v>
      </c>
      <c r="G928" s="84" t="str">
        <f t="array" ref="G9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29" spans="1:7" x14ac:dyDescent="0.25">
      <c r="A929">
        <v>10066</v>
      </c>
      <c r="B929" t="s">
        <v>1000</v>
      </c>
      <c r="C929" t="s">
        <v>1169</v>
      </c>
      <c r="D929" t="s">
        <v>1239</v>
      </c>
      <c r="E929" t="s">
        <v>1303</v>
      </c>
      <c r="F929" s="84" t="str">
        <f>IFERROR(INDEX(TblData[Month-year],MATCH(TblTrainee[[#This Row],[Name]],TblData[Name],0)),"-")</f>
        <v>-</v>
      </c>
      <c r="G929" s="84" t="str">
        <f t="array" ref="G9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0" spans="1:7" x14ac:dyDescent="0.25">
      <c r="A930">
        <v>14715</v>
      </c>
      <c r="B930" t="s">
        <v>1001</v>
      </c>
      <c r="C930" t="s">
        <v>1144</v>
      </c>
      <c r="D930" t="s">
        <v>1188</v>
      </c>
      <c r="E930" t="s">
        <v>1274</v>
      </c>
      <c r="F930" s="84" t="str">
        <f>IFERROR(INDEX(TblData[Month-year],MATCH(TblTrainee[[#This Row],[Name]],TblData[Name],0)),"-")</f>
        <v>-</v>
      </c>
      <c r="G930" s="84" t="str">
        <f t="array" ref="G9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1" spans="1:7" x14ac:dyDescent="0.25">
      <c r="A931">
        <v>14206</v>
      </c>
      <c r="B931" t="s">
        <v>1002</v>
      </c>
      <c r="C931" t="s">
        <v>1154</v>
      </c>
      <c r="D931" t="s">
        <v>22</v>
      </c>
      <c r="E931" t="s">
        <v>1272</v>
      </c>
      <c r="F931" s="84" t="str">
        <f>IFERROR(INDEX(TblData[Month-year],MATCH(TblTrainee[[#This Row],[Name]],TblData[Name],0)),"-")</f>
        <v>-</v>
      </c>
      <c r="G931" s="84" t="str">
        <f t="array" ref="G9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2" spans="1:7" x14ac:dyDescent="0.25">
      <c r="A932">
        <v>13972</v>
      </c>
      <c r="B932" t="s">
        <v>1003</v>
      </c>
      <c r="C932" t="s">
        <v>1144</v>
      </c>
      <c r="D932" t="s">
        <v>4</v>
      </c>
      <c r="E932" t="s">
        <v>1271</v>
      </c>
      <c r="F932" s="84">
        <f>IFERROR(INDEX(TblData[Month-year],MATCH(TblTrainee[[#This Row],[Name]],TblData[Name],0)),"-")</f>
        <v>42217</v>
      </c>
      <c r="G932" s="84">
        <f t="array" ref="G9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33" spans="1:7" x14ac:dyDescent="0.25">
      <c r="A933">
        <v>13666</v>
      </c>
      <c r="B933" t="s">
        <v>1004</v>
      </c>
      <c r="C933" t="s">
        <v>1157</v>
      </c>
      <c r="D933" t="s">
        <v>1204</v>
      </c>
      <c r="E933" t="s">
        <v>1271</v>
      </c>
      <c r="F933" s="84">
        <f>IFERROR(INDEX(TblData[Month-year],MATCH(TblTrainee[[#This Row],[Name]],TblData[Name],0)),"-")</f>
        <v>42248</v>
      </c>
      <c r="G933" s="84">
        <f t="array" ref="G9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934" spans="1:7" x14ac:dyDescent="0.25">
      <c r="A934">
        <v>13152</v>
      </c>
      <c r="B934" t="s">
        <v>1005</v>
      </c>
      <c r="C934" t="s">
        <v>1154</v>
      </c>
      <c r="D934" t="s">
        <v>22</v>
      </c>
      <c r="E934" t="s">
        <v>1272</v>
      </c>
      <c r="F934" s="84" t="str">
        <f>IFERROR(INDEX(TblData[Month-year],MATCH(TblTrainee[[#This Row],[Name]],TblData[Name],0)),"-")</f>
        <v>-</v>
      </c>
      <c r="G934" s="84" t="str">
        <f t="array" ref="G9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5" spans="1:7" x14ac:dyDescent="0.25">
      <c r="A935">
        <v>13356</v>
      </c>
      <c r="B935" t="s">
        <v>1006</v>
      </c>
      <c r="C935" t="s">
        <v>1152</v>
      </c>
      <c r="D935" t="s">
        <v>1203</v>
      </c>
      <c r="E935" t="s">
        <v>1284</v>
      </c>
      <c r="F935" s="84" t="str">
        <f>IFERROR(INDEX(TblData[Month-year],MATCH(TblTrainee[[#This Row],[Name]],TblData[Name],0)),"-")</f>
        <v>-</v>
      </c>
      <c r="G935" s="84" t="str">
        <f t="array" ref="G9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6" spans="1:7" x14ac:dyDescent="0.25">
      <c r="A936">
        <v>14298</v>
      </c>
      <c r="B936" t="s">
        <v>1007</v>
      </c>
      <c r="C936" t="s">
        <v>1144</v>
      </c>
      <c r="D936" t="s">
        <v>4</v>
      </c>
      <c r="E936" t="s">
        <v>1271</v>
      </c>
      <c r="F936" s="84">
        <f>IFERROR(INDEX(TblData[Month-year],MATCH(TblTrainee[[#This Row],[Name]],TblData[Name],0)),"-")</f>
        <v>42217</v>
      </c>
      <c r="G936" s="84">
        <f t="array" ref="G9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37" spans="1:7" x14ac:dyDescent="0.25">
      <c r="A937">
        <v>13044</v>
      </c>
      <c r="B937" t="s">
        <v>1008</v>
      </c>
      <c r="C937" t="s">
        <v>1156</v>
      </c>
      <c r="D937" t="s">
        <v>18</v>
      </c>
      <c r="E937" t="s">
        <v>1276</v>
      </c>
      <c r="F937" s="84" t="str">
        <f>IFERROR(INDEX(TblData[Month-year],MATCH(TblTrainee[[#This Row],[Name]],TblData[Name],0)),"-")</f>
        <v>-</v>
      </c>
      <c r="G937" s="84" t="str">
        <f t="array" ref="G9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38" spans="1:7" x14ac:dyDescent="0.25">
      <c r="A938">
        <v>12672</v>
      </c>
      <c r="B938" t="s">
        <v>1009</v>
      </c>
      <c r="C938" t="s">
        <v>1141</v>
      </c>
      <c r="D938" t="s">
        <v>1185</v>
      </c>
      <c r="E938" t="s">
        <v>1277</v>
      </c>
      <c r="F938" s="84">
        <f>IFERROR(INDEX(TblData[Month-year],MATCH(TblTrainee[[#This Row],[Name]],TblData[Name],0)),"-")</f>
        <v>42005</v>
      </c>
      <c r="G938" s="84">
        <f t="array" ref="G9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939" spans="1:7" x14ac:dyDescent="0.25">
      <c r="A939">
        <v>14162</v>
      </c>
      <c r="B939" t="s">
        <v>1010</v>
      </c>
      <c r="C939" t="s">
        <v>1152</v>
      </c>
      <c r="D939" t="s">
        <v>8</v>
      </c>
      <c r="E939" t="s">
        <v>1271</v>
      </c>
      <c r="F939" s="84" t="str">
        <f>IFERROR(INDEX(TblData[Month-year],MATCH(TblTrainee[[#This Row],[Name]],TblData[Name],0)),"-")</f>
        <v>-</v>
      </c>
      <c r="G939" s="84" t="str">
        <f t="array" ref="G9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0" spans="1:7" x14ac:dyDescent="0.25">
      <c r="A940">
        <v>14284</v>
      </c>
      <c r="B940" t="s">
        <v>1011</v>
      </c>
      <c r="C940" t="s">
        <v>1144</v>
      </c>
      <c r="D940" t="s">
        <v>4</v>
      </c>
      <c r="E940" t="s">
        <v>1271</v>
      </c>
      <c r="F940" s="84" t="str">
        <f>IFERROR(INDEX(TblData[Month-year],MATCH(TblTrainee[[#This Row],[Name]],TblData[Name],0)),"-")</f>
        <v>-</v>
      </c>
      <c r="G940" s="84" t="str">
        <f t="array" ref="G9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1" spans="1:7" x14ac:dyDescent="0.25">
      <c r="A941">
        <v>10012</v>
      </c>
      <c r="B941" t="s">
        <v>1012</v>
      </c>
      <c r="C941" t="s">
        <v>1157</v>
      </c>
      <c r="D941" t="s">
        <v>1204</v>
      </c>
      <c r="E941" t="s">
        <v>1270</v>
      </c>
      <c r="F941" s="84" t="str">
        <f>IFERROR(INDEX(TblData[Month-year],MATCH(TblTrainee[[#This Row],[Name]],TblData[Name],0)),"-")</f>
        <v>-</v>
      </c>
      <c r="G941" s="84" t="str">
        <f t="array" ref="G9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2" spans="1:7" x14ac:dyDescent="0.25">
      <c r="A942">
        <v>14565</v>
      </c>
      <c r="B942" t="s">
        <v>1013</v>
      </c>
      <c r="C942" t="s">
        <v>1177</v>
      </c>
      <c r="D942" t="s">
        <v>1205</v>
      </c>
      <c r="E942" t="s">
        <v>1282</v>
      </c>
      <c r="F942" s="84" t="str">
        <f>IFERROR(INDEX(TblData[Month-year],MATCH(TblTrainee[[#This Row],[Name]],TblData[Name],0)),"-")</f>
        <v>-</v>
      </c>
      <c r="G942" s="84" t="str">
        <f t="array" ref="G9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3" spans="1:7" x14ac:dyDescent="0.25">
      <c r="A943">
        <v>13831</v>
      </c>
      <c r="B943" t="s">
        <v>1014</v>
      </c>
      <c r="C943" t="s">
        <v>1144</v>
      </c>
      <c r="D943" t="s">
        <v>4</v>
      </c>
      <c r="E943" t="s">
        <v>1268</v>
      </c>
      <c r="F943" s="84">
        <f>IFERROR(INDEX(TblData[Month-year],MATCH(TblTrainee[[#This Row],[Name]],TblData[Name],0)),"-")</f>
        <v>42036</v>
      </c>
      <c r="G943" s="84">
        <f t="array" ref="G9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944" spans="1:7" x14ac:dyDescent="0.25">
      <c r="A944">
        <v>12235</v>
      </c>
      <c r="B944" t="s">
        <v>1015</v>
      </c>
      <c r="C944" t="s">
        <v>1160</v>
      </c>
      <c r="D944" t="s">
        <v>11</v>
      </c>
      <c r="E944" t="s">
        <v>1276</v>
      </c>
      <c r="F944" s="84" t="str">
        <f>IFERROR(INDEX(TblData[Month-year],MATCH(TblTrainee[[#This Row],[Name]],TblData[Name],0)),"-")</f>
        <v>-</v>
      </c>
      <c r="G944" s="84" t="str">
        <f t="array" ref="G9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5" spans="1:7" x14ac:dyDescent="0.25">
      <c r="A945">
        <v>80169</v>
      </c>
      <c r="B945" t="s">
        <v>1016</v>
      </c>
      <c r="C945" t="s">
        <v>1143</v>
      </c>
      <c r="D945" t="s">
        <v>1229</v>
      </c>
      <c r="E945" t="s">
        <v>1300</v>
      </c>
      <c r="F945" s="84" t="str">
        <f>IFERROR(INDEX(TblData[Month-year],MATCH(TblTrainee[[#This Row],[Name]],TblData[Name],0)),"-")</f>
        <v>-</v>
      </c>
      <c r="G945" s="84" t="str">
        <f t="array" ref="G9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6" spans="1:7" x14ac:dyDescent="0.25">
      <c r="A946">
        <v>80368</v>
      </c>
      <c r="B946" t="s">
        <v>1017</v>
      </c>
      <c r="C946" t="s">
        <v>1150</v>
      </c>
      <c r="D946" t="s">
        <v>1222</v>
      </c>
      <c r="E946" t="s">
        <v>1308</v>
      </c>
      <c r="F946" s="84" t="str">
        <f>IFERROR(INDEX(TblData[Month-year],MATCH(TblTrainee[[#This Row],[Name]],TblData[Name],0)),"-")</f>
        <v>-</v>
      </c>
      <c r="G946" s="84" t="str">
        <f t="array" ref="G9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7" spans="1:7" x14ac:dyDescent="0.25">
      <c r="A947">
        <v>14433</v>
      </c>
      <c r="B947" t="s">
        <v>1018</v>
      </c>
      <c r="C947" t="s">
        <v>1146</v>
      </c>
      <c r="D947" t="s">
        <v>5</v>
      </c>
      <c r="E947" t="s">
        <v>1299</v>
      </c>
      <c r="F947" s="84" t="str">
        <f>IFERROR(INDEX(TblData[Month-year],MATCH(TblTrainee[[#This Row],[Name]],TblData[Name],0)),"-")</f>
        <v>-</v>
      </c>
      <c r="G947" s="84" t="str">
        <f t="array" ref="G9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8" spans="1:7" x14ac:dyDescent="0.25">
      <c r="A948">
        <v>10483</v>
      </c>
      <c r="B948" t="s">
        <v>1019</v>
      </c>
      <c r="C948" t="s">
        <v>1169</v>
      </c>
      <c r="D948" t="s">
        <v>1239</v>
      </c>
      <c r="E948" t="s">
        <v>1276</v>
      </c>
      <c r="F948" s="84" t="str">
        <f>IFERROR(INDEX(TblData[Month-year],MATCH(TblTrainee[[#This Row],[Name]],TblData[Name],0)),"-")</f>
        <v>-</v>
      </c>
      <c r="G948" s="84" t="str">
        <f t="array" ref="G9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49" spans="1:7" x14ac:dyDescent="0.25">
      <c r="A949">
        <v>14630</v>
      </c>
      <c r="B949" t="s">
        <v>1020</v>
      </c>
      <c r="C949" t="s">
        <v>1146</v>
      </c>
      <c r="D949" t="s">
        <v>5</v>
      </c>
      <c r="E949" t="s">
        <v>1277</v>
      </c>
      <c r="F949" s="84" t="str">
        <f>IFERROR(INDEX(TblData[Month-year],MATCH(TblTrainee[[#This Row],[Name]],TblData[Name],0)),"-")</f>
        <v>-</v>
      </c>
      <c r="G949" s="84" t="str">
        <f t="array" ref="G9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0" spans="1:7" x14ac:dyDescent="0.25">
      <c r="A950">
        <v>12675</v>
      </c>
      <c r="B950" t="s">
        <v>1021</v>
      </c>
      <c r="C950" t="s">
        <v>1146</v>
      </c>
      <c r="D950" t="s">
        <v>1240</v>
      </c>
      <c r="E950" t="s">
        <v>1281</v>
      </c>
      <c r="F950" s="84" t="str">
        <f>IFERROR(INDEX(TblData[Month-year],MATCH(TblTrainee[[#This Row],[Name]],TblData[Name],0)),"-")</f>
        <v>-</v>
      </c>
      <c r="G950" s="84" t="str">
        <f t="array" ref="G9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1" spans="1:7" x14ac:dyDescent="0.25">
      <c r="A951">
        <v>14633</v>
      </c>
      <c r="B951" t="s">
        <v>1022</v>
      </c>
      <c r="C951" t="s">
        <v>1154</v>
      </c>
      <c r="D951" t="s">
        <v>1263</v>
      </c>
      <c r="E951" t="s">
        <v>1297</v>
      </c>
      <c r="F951" s="84" t="str">
        <f>IFERROR(INDEX(TblData[Month-year],MATCH(TblTrainee[[#This Row],[Name]],TblData[Name],0)),"-")</f>
        <v>-</v>
      </c>
      <c r="G951" s="84" t="str">
        <f t="array" ref="G9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2" spans="1:7" x14ac:dyDescent="0.25">
      <c r="A952">
        <v>80842</v>
      </c>
      <c r="B952" t="s">
        <v>1023</v>
      </c>
      <c r="C952" t="s">
        <v>1150</v>
      </c>
      <c r="D952" t="s">
        <v>1217</v>
      </c>
      <c r="E952" t="s">
        <v>1300</v>
      </c>
      <c r="F952" s="84" t="str">
        <f>IFERROR(INDEX(TblData[Month-year],MATCH(TblTrainee[[#This Row],[Name]],TblData[Name],0)),"-")</f>
        <v>-</v>
      </c>
      <c r="G952" s="84" t="str">
        <f t="array" ref="G9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3" spans="1:7" x14ac:dyDescent="0.25">
      <c r="A953">
        <v>11276</v>
      </c>
      <c r="B953" t="s">
        <v>1024</v>
      </c>
      <c r="C953" t="s">
        <v>1164</v>
      </c>
      <c r="D953" t="s">
        <v>1216</v>
      </c>
      <c r="E953" t="s">
        <v>1301</v>
      </c>
      <c r="F953" s="84" t="str">
        <f>IFERROR(INDEX(TblData[Month-year],MATCH(TblTrainee[[#This Row],[Name]],TblData[Name],0)),"-")</f>
        <v>-</v>
      </c>
      <c r="G953" s="84" t="str">
        <f t="array" ref="G9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4" spans="1:7" x14ac:dyDescent="0.25">
      <c r="A954">
        <v>14677</v>
      </c>
      <c r="B954" t="s">
        <v>1025</v>
      </c>
      <c r="C954" t="s">
        <v>1151</v>
      </c>
      <c r="D954" t="s">
        <v>13</v>
      </c>
      <c r="E954" t="s">
        <v>1308</v>
      </c>
      <c r="F954" s="84" t="str">
        <f>IFERROR(INDEX(TblData[Month-year],MATCH(TblTrainee[[#This Row],[Name]],TblData[Name],0)),"-")</f>
        <v>-</v>
      </c>
      <c r="G954" s="84" t="str">
        <f t="array" ref="G9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5" spans="1:7" x14ac:dyDescent="0.25">
      <c r="A955">
        <v>14316</v>
      </c>
      <c r="B955" t="s">
        <v>1026</v>
      </c>
      <c r="C955" t="s">
        <v>1144</v>
      </c>
      <c r="D955" t="s">
        <v>4</v>
      </c>
      <c r="E955" t="s">
        <v>1277</v>
      </c>
      <c r="F955" s="84" t="str">
        <f>IFERROR(INDEX(TblData[Month-year],MATCH(TblTrainee[[#This Row],[Name]],TblData[Name],0)),"-")</f>
        <v>-</v>
      </c>
      <c r="G955" s="84" t="str">
        <f t="array" ref="G9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6" spans="1:7" x14ac:dyDescent="0.25">
      <c r="A956">
        <v>12698</v>
      </c>
      <c r="B956" t="s">
        <v>1027</v>
      </c>
      <c r="C956" t="s">
        <v>1144</v>
      </c>
      <c r="D956" t="s">
        <v>1188</v>
      </c>
      <c r="E956" t="s">
        <v>1266</v>
      </c>
      <c r="F956" s="84" t="str">
        <f>IFERROR(INDEX(TblData[Month-year],MATCH(TblTrainee[[#This Row],[Name]],TblData[Name],0)),"-")</f>
        <v>-</v>
      </c>
      <c r="G956" s="84" t="str">
        <f t="array" ref="G9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7" spans="1:7" x14ac:dyDescent="0.25">
      <c r="A957">
        <v>12689</v>
      </c>
      <c r="B957" t="s">
        <v>1028</v>
      </c>
      <c r="C957" t="s">
        <v>1151</v>
      </c>
      <c r="D957" t="s">
        <v>13</v>
      </c>
      <c r="E957" t="s">
        <v>1266</v>
      </c>
      <c r="F957" s="84" t="str">
        <f>IFERROR(INDEX(TblData[Month-year],MATCH(TblTrainee[[#This Row],[Name]],TblData[Name],0)),"-")</f>
        <v>-</v>
      </c>
      <c r="G957" s="84" t="str">
        <f t="array" ref="G9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8" spans="1:7" x14ac:dyDescent="0.25">
      <c r="A958">
        <v>13588</v>
      </c>
      <c r="B958" t="s">
        <v>1029</v>
      </c>
      <c r="C958" t="s">
        <v>1177</v>
      </c>
      <c r="D958" t="s">
        <v>1205</v>
      </c>
      <c r="E958" t="s">
        <v>1280</v>
      </c>
      <c r="F958" s="84" t="str">
        <f>IFERROR(INDEX(TblData[Month-year],MATCH(TblTrainee[[#This Row],[Name]],TblData[Name],0)),"-")</f>
        <v>-</v>
      </c>
      <c r="G958" s="84" t="str">
        <f t="array" ref="G9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59" spans="1:7" x14ac:dyDescent="0.25">
      <c r="A959">
        <v>13825</v>
      </c>
      <c r="B959" t="s">
        <v>1030</v>
      </c>
      <c r="C959" t="s">
        <v>1141</v>
      </c>
      <c r="D959" t="s">
        <v>1185</v>
      </c>
      <c r="E959" t="s">
        <v>1285</v>
      </c>
      <c r="F959" s="84" t="str">
        <f>IFERROR(INDEX(TblData[Month-year],MATCH(TblTrainee[[#This Row],[Name]],TblData[Name],0)),"-")</f>
        <v>-</v>
      </c>
      <c r="G959" s="84" t="str">
        <f t="array" ref="G9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0" spans="1:7" x14ac:dyDescent="0.25">
      <c r="A960">
        <v>14829</v>
      </c>
      <c r="B960" t="s">
        <v>1031</v>
      </c>
      <c r="C960" t="s">
        <v>1144</v>
      </c>
      <c r="D960" t="s">
        <v>1188</v>
      </c>
      <c r="E960" t="s">
        <v>1274</v>
      </c>
      <c r="F960" s="84" t="str">
        <f>IFERROR(INDEX(TblData[Month-year],MATCH(TblTrainee[[#This Row],[Name]],TblData[Name],0)),"-")</f>
        <v>-</v>
      </c>
      <c r="G960" s="84" t="str">
        <f t="array" ref="G9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1" spans="1:7" x14ac:dyDescent="0.25">
      <c r="A961">
        <v>14837</v>
      </c>
      <c r="B961" t="s">
        <v>1032</v>
      </c>
      <c r="C961" t="s">
        <v>1142</v>
      </c>
      <c r="D961" t="s">
        <v>1186</v>
      </c>
      <c r="E961" t="s">
        <v>1278</v>
      </c>
      <c r="F961" s="84">
        <f>IFERROR(INDEX(TblData[Month-year],MATCH(TblTrainee[[#This Row],[Name]],TblData[Name],0)),"-")</f>
        <v>42217</v>
      </c>
      <c r="G961" s="84">
        <f t="array" ref="G9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62" spans="1:7" x14ac:dyDescent="0.25">
      <c r="A962">
        <v>13976</v>
      </c>
      <c r="B962" t="s">
        <v>1033</v>
      </c>
      <c r="C962" t="s">
        <v>1154</v>
      </c>
      <c r="D962" t="s">
        <v>1264</v>
      </c>
      <c r="E962" t="s">
        <v>1276</v>
      </c>
      <c r="F962" s="84" t="str">
        <f>IFERROR(INDEX(TblData[Month-year],MATCH(TblTrainee[[#This Row],[Name]],TblData[Name],0)),"-")</f>
        <v>-</v>
      </c>
      <c r="G962" s="84" t="str">
        <f t="array" ref="G9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3" spans="1:7" x14ac:dyDescent="0.25">
      <c r="A963">
        <v>14012</v>
      </c>
      <c r="B963" t="s">
        <v>1034</v>
      </c>
      <c r="C963" t="s">
        <v>1144</v>
      </c>
      <c r="D963" t="s">
        <v>1188</v>
      </c>
      <c r="E963" t="s">
        <v>1288</v>
      </c>
      <c r="F963" s="84" t="str">
        <f>IFERROR(INDEX(TblData[Month-year],MATCH(TblTrainee[[#This Row],[Name]],TblData[Name],0)),"-")</f>
        <v>-</v>
      </c>
      <c r="G963" s="84" t="str">
        <f t="array" ref="G9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4" spans="1:7" x14ac:dyDescent="0.25">
      <c r="A964">
        <v>10525</v>
      </c>
      <c r="B964" t="s">
        <v>1035</v>
      </c>
      <c r="C964" t="s">
        <v>1164</v>
      </c>
      <c r="D964" t="s">
        <v>1213</v>
      </c>
      <c r="E964" t="s">
        <v>1301</v>
      </c>
      <c r="F964" s="84" t="str">
        <f>IFERROR(INDEX(TblData[Month-year],MATCH(TblTrainee[[#This Row],[Name]],TblData[Name],0)),"-")</f>
        <v>-</v>
      </c>
      <c r="G964" s="84" t="str">
        <f t="array" ref="G9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5" spans="1:7" x14ac:dyDescent="0.25">
      <c r="A965">
        <v>10455</v>
      </c>
      <c r="B965" t="s">
        <v>1033</v>
      </c>
      <c r="C965" t="s">
        <v>1143</v>
      </c>
      <c r="D965" t="s">
        <v>1187</v>
      </c>
      <c r="E965" t="s">
        <v>1294</v>
      </c>
      <c r="F965" s="84" t="str">
        <f>IFERROR(INDEX(TblData[Month-year],MATCH(TblTrainee[[#This Row],[Name]],TblData[Name],0)),"-")</f>
        <v>-</v>
      </c>
      <c r="G965" s="84" t="str">
        <f t="array" ref="G9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6" spans="1:7" x14ac:dyDescent="0.25">
      <c r="A966">
        <v>14133</v>
      </c>
      <c r="B966" t="s">
        <v>1036</v>
      </c>
      <c r="C966" t="s">
        <v>1144</v>
      </c>
      <c r="D966" t="s">
        <v>1236</v>
      </c>
      <c r="E966" t="s">
        <v>1284</v>
      </c>
      <c r="F966" s="84" t="str">
        <f>IFERROR(INDEX(TblData[Month-year],MATCH(TblTrainee[[#This Row],[Name]],TblData[Name],0)),"-")</f>
        <v>-</v>
      </c>
      <c r="G966" s="84" t="str">
        <f t="array" ref="G9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7" spans="1:7" x14ac:dyDescent="0.25">
      <c r="A967">
        <v>14864</v>
      </c>
      <c r="B967" t="s">
        <v>1037</v>
      </c>
      <c r="C967" t="s">
        <v>1144</v>
      </c>
      <c r="D967" t="s">
        <v>4</v>
      </c>
      <c r="E967" t="s">
        <v>1272</v>
      </c>
      <c r="F967" s="84" t="str">
        <f>IFERROR(INDEX(TblData[Month-year],MATCH(TblTrainee[[#This Row],[Name]],TblData[Name],0)),"-")</f>
        <v>-</v>
      </c>
      <c r="G967" s="84" t="str">
        <f t="array" ref="G9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8" spans="1:7" x14ac:dyDescent="0.25">
      <c r="A968">
        <v>13014</v>
      </c>
      <c r="B968" t="s">
        <v>1038</v>
      </c>
      <c r="C968" t="s">
        <v>1183</v>
      </c>
      <c r="D968" t="s">
        <v>1250</v>
      </c>
      <c r="E968" t="s">
        <v>1280</v>
      </c>
      <c r="F968" s="84" t="str">
        <f>IFERROR(INDEX(TblData[Month-year],MATCH(TblTrainee[[#This Row],[Name]],TblData[Name],0)),"-")</f>
        <v>-</v>
      </c>
      <c r="G968" s="84" t="str">
        <f t="array" ref="G9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69" spans="1:7" x14ac:dyDescent="0.25">
      <c r="A969">
        <v>12506</v>
      </c>
      <c r="B969" t="s">
        <v>1039</v>
      </c>
      <c r="C969" t="s">
        <v>1144</v>
      </c>
      <c r="D969" t="s">
        <v>4</v>
      </c>
      <c r="E969" t="s">
        <v>1300</v>
      </c>
      <c r="F969" s="84">
        <f>IFERROR(INDEX(TblData[Month-year],MATCH(TblTrainee[[#This Row],[Name]],TblData[Name],0)),"-")</f>
        <v>42217</v>
      </c>
      <c r="G969" s="84">
        <f t="array" ref="G9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70" spans="1:7" x14ac:dyDescent="0.25">
      <c r="A970">
        <v>12839</v>
      </c>
      <c r="B970" t="s">
        <v>1040</v>
      </c>
      <c r="C970" t="s">
        <v>1154</v>
      </c>
      <c r="D970" t="s">
        <v>22</v>
      </c>
      <c r="E970" t="s">
        <v>1271</v>
      </c>
      <c r="F970" s="84" t="str">
        <f>IFERROR(INDEX(TblData[Month-year],MATCH(TblTrainee[[#This Row],[Name]],TblData[Name],0)),"-")</f>
        <v>-</v>
      </c>
      <c r="G970" s="84" t="str">
        <f t="array" ref="G9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1" spans="1:7" x14ac:dyDescent="0.25">
      <c r="A971">
        <v>13917</v>
      </c>
      <c r="B971" t="s">
        <v>1041</v>
      </c>
      <c r="C971" t="s">
        <v>1144</v>
      </c>
      <c r="D971" t="s">
        <v>4</v>
      </c>
      <c r="E971" t="s">
        <v>1297</v>
      </c>
      <c r="F971" s="84" t="str">
        <f>IFERROR(INDEX(TblData[Month-year],MATCH(TblTrainee[[#This Row],[Name]],TblData[Name],0)),"-")</f>
        <v>-</v>
      </c>
      <c r="G971" s="84" t="str">
        <f t="array" ref="G9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2" spans="1:7" x14ac:dyDescent="0.25">
      <c r="A972">
        <v>80811</v>
      </c>
      <c r="B972" t="s">
        <v>1042</v>
      </c>
      <c r="C972" t="s">
        <v>15</v>
      </c>
      <c r="D972" t="s">
        <v>29</v>
      </c>
      <c r="E972" t="s">
        <v>1276</v>
      </c>
      <c r="F972" s="84" t="str">
        <f>IFERROR(INDEX(TblData[Month-year],MATCH(TblTrainee[[#This Row],[Name]],TblData[Name],0)),"-")</f>
        <v>-</v>
      </c>
      <c r="G972" s="84" t="str">
        <f t="array" ref="G9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3" spans="1:7" x14ac:dyDescent="0.25">
      <c r="A973">
        <v>14043</v>
      </c>
      <c r="B973" t="s">
        <v>1043</v>
      </c>
      <c r="C973" t="s">
        <v>1154</v>
      </c>
      <c r="D973" t="s">
        <v>22</v>
      </c>
      <c r="E973" t="s">
        <v>1271</v>
      </c>
      <c r="F973" s="84" t="str">
        <f>IFERROR(INDEX(TblData[Month-year],MATCH(TblTrainee[[#This Row],[Name]],TblData[Name],0)),"-")</f>
        <v>-</v>
      </c>
      <c r="G973" s="84" t="str">
        <f t="array" ref="G9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4" spans="1:7" x14ac:dyDescent="0.25">
      <c r="A974">
        <v>13855</v>
      </c>
      <c r="B974" t="s">
        <v>1044</v>
      </c>
      <c r="C974" t="s">
        <v>1152</v>
      </c>
      <c r="D974" t="s">
        <v>7</v>
      </c>
      <c r="E974" t="s">
        <v>1272</v>
      </c>
      <c r="F974" s="84" t="str">
        <f>IFERROR(INDEX(TblData[Month-year],MATCH(TblTrainee[[#This Row],[Name]],TblData[Name],0)),"-")</f>
        <v>-</v>
      </c>
      <c r="G974" s="84" t="str">
        <f t="array" ref="G9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5" spans="1:7" x14ac:dyDescent="0.25">
      <c r="A975">
        <v>13757</v>
      </c>
      <c r="B975" t="s">
        <v>1045</v>
      </c>
      <c r="C975" t="s">
        <v>1179</v>
      </c>
      <c r="D975" t="s">
        <v>1257</v>
      </c>
      <c r="E975" t="s">
        <v>1315</v>
      </c>
      <c r="F975" s="84" t="str">
        <f>IFERROR(INDEX(TblData[Month-year],MATCH(TblTrainee[[#This Row],[Name]],TblData[Name],0)),"-")</f>
        <v>-</v>
      </c>
      <c r="G975" s="84" t="str">
        <f t="array" ref="G9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6" spans="1:7" x14ac:dyDescent="0.25">
      <c r="A976">
        <v>13935</v>
      </c>
      <c r="B976" t="s">
        <v>1046</v>
      </c>
      <c r="C976" t="s">
        <v>1144</v>
      </c>
      <c r="D976" t="s">
        <v>1221</v>
      </c>
      <c r="E976" t="s">
        <v>1280</v>
      </c>
      <c r="F976" s="84" t="str">
        <f>IFERROR(INDEX(TblData[Month-year],MATCH(TblTrainee[[#This Row],[Name]],TblData[Name],0)),"-")</f>
        <v>-</v>
      </c>
      <c r="G976" s="84" t="str">
        <f t="array" ref="G9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7" spans="1:7" x14ac:dyDescent="0.25">
      <c r="A977">
        <v>10142</v>
      </c>
      <c r="B977" t="s">
        <v>1047</v>
      </c>
      <c r="C977" t="s">
        <v>1143</v>
      </c>
      <c r="D977" t="s">
        <v>1229</v>
      </c>
      <c r="E977" t="s">
        <v>1269</v>
      </c>
      <c r="F977" s="84" t="str">
        <f>IFERROR(INDEX(TblData[Month-year],MATCH(TblTrainee[[#This Row],[Name]],TblData[Name],0)),"-")</f>
        <v>-</v>
      </c>
      <c r="G977" s="84" t="str">
        <f t="array" ref="G9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8" spans="1:7" x14ac:dyDescent="0.25">
      <c r="A978">
        <v>80799</v>
      </c>
      <c r="B978" t="s">
        <v>1048</v>
      </c>
      <c r="C978" t="s">
        <v>1153</v>
      </c>
      <c r="D978" t="s">
        <v>1220</v>
      </c>
      <c r="E978" t="s">
        <v>1294</v>
      </c>
      <c r="F978" s="84" t="str">
        <f>IFERROR(INDEX(TblData[Month-year],MATCH(TblTrainee[[#This Row],[Name]],TblData[Name],0)),"-")</f>
        <v>-</v>
      </c>
      <c r="G978" s="84" t="str">
        <f t="array" ref="G9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79" spans="1:7" x14ac:dyDescent="0.25">
      <c r="A979">
        <v>10583</v>
      </c>
      <c r="B979" t="s">
        <v>1049</v>
      </c>
      <c r="C979" t="s">
        <v>1160</v>
      </c>
      <c r="D979" t="s">
        <v>11</v>
      </c>
      <c r="E979" t="s">
        <v>1276</v>
      </c>
      <c r="F979" s="84" t="str">
        <f>IFERROR(INDEX(TblData[Month-year],MATCH(TblTrainee[[#This Row],[Name]],TblData[Name],0)),"-")</f>
        <v>-</v>
      </c>
      <c r="G979" s="84" t="str">
        <f t="array" ref="G9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0" spans="1:7" x14ac:dyDescent="0.25">
      <c r="A980">
        <v>80049</v>
      </c>
      <c r="B980" t="s">
        <v>1050</v>
      </c>
      <c r="C980" t="s">
        <v>1150</v>
      </c>
      <c r="D980" t="s">
        <v>1241</v>
      </c>
      <c r="E980" t="s">
        <v>1278</v>
      </c>
      <c r="F980" s="84" t="str">
        <f>IFERROR(INDEX(TblData[Month-year],MATCH(TblTrainee[[#This Row],[Name]],TblData[Name],0)),"-")</f>
        <v>-</v>
      </c>
      <c r="G980" s="84" t="str">
        <f t="array" ref="G9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1" spans="1:7" x14ac:dyDescent="0.25">
      <c r="A981">
        <v>10087</v>
      </c>
      <c r="B981" t="s">
        <v>1051</v>
      </c>
      <c r="C981" t="s">
        <v>1172</v>
      </c>
      <c r="D981" t="s">
        <v>1243</v>
      </c>
      <c r="E981" t="s">
        <v>1277</v>
      </c>
      <c r="F981" s="84" t="str">
        <f>IFERROR(INDEX(TblData[Month-year],MATCH(TblTrainee[[#This Row],[Name]],TblData[Name],0)),"-")</f>
        <v>-</v>
      </c>
      <c r="G981" s="84" t="str">
        <f t="array" ref="G9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2" spans="1:7" x14ac:dyDescent="0.25">
      <c r="A982">
        <v>13509</v>
      </c>
      <c r="B982" t="s">
        <v>1052</v>
      </c>
      <c r="C982" t="s">
        <v>1164</v>
      </c>
      <c r="D982" t="s">
        <v>1213</v>
      </c>
      <c r="E982" t="s">
        <v>1271</v>
      </c>
      <c r="F982" s="84" t="str">
        <f>IFERROR(INDEX(TblData[Month-year],MATCH(TblTrainee[[#This Row],[Name]],TblData[Name],0)),"-")</f>
        <v>-</v>
      </c>
      <c r="G982" s="84" t="str">
        <f t="array" ref="G9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3" spans="1:7" x14ac:dyDescent="0.25">
      <c r="A983">
        <v>11482</v>
      </c>
      <c r="B983" t="s">
        <v>1053</v>
      </c>
      <c r="C983" t="s">
        <v>1150</v>
      </c>
      <c r="D983" t="s">
        <v>1217</v>
      </c>
      <c r="E983" t="s">
        <v>1278</v>
      </c>
      <c r="F983" s="84" t="str">
        <f>IFERROR(INDEX(TblData[Month-year],MATCH(TblTrainee[[#This Row],[Name]],TblData[Name],0)),"-")</f>
        <v>-</v>
      </c>
      <c r="G983" s="84" t="str">
        <f t="array" ref="G9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4" spans="1:7" x14ac:dyDescent="0.25">
      <c r="A984">
        <v>80626</v>
      </c>
      <c r="B984" t="s">
        <v>1054</v>
      </c>
      <c r="C984" t="s">
        <v>1182</v>
      </c>
      <c r="D984" t="s">
        <v>1265</v>
      </c>
      <c r="E984" t="s">
        <v>1278</v>
      </c>
      <c r="F984" s="84" t="str">
        <f>IFERROR(INDEX(TblData[Month-year],MATCH(TblTrainee[[#This Row],[Name]],TblData[Name],0)),"-")</f>
        <v>-</v>
      </c>
      <c r="G984" s="84" t="str">
        <f t="array" ref="G9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5" spans="1:7" x14ac:dyDescent="0.25">
      <c r="A985">
        <v>10236</v>
      </c>
      <c r="B985" t="s">
        <v>1053</v>
      </c>
      <c r="C985" t="s">
        <v>1150</v>
      </c>
      <c r="D985" t="s">
        <v>1241</v>
      </c>
      <c r="E985" t="s">
        <v>1300</v>
      </c>
      <c r="F985" s="84" t="str">
        <f>IFERROR(INDEX(TblData[Month-year],MATCH(TblTrainee[[#This Row],[Name]],TblData[Name],0)),"-")</f>
        <v>-</v>
      </c>
      <c r="G985" s="84" t="str">
        <f t="array" ref="G9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6" spans="1:7" x14ac:dyDescent="0.25">
      <c r="A986">
        <v>14120</v>
      </c>
      <c r="B986" t="s">
        <v>1055</v>
      </c>
      <c r="C986" t="s">
        <v>1141</v>
      </c>
      <c r="D986" t="s">
        <v>1185</v>
      </c>
      <c r="E986" t="s">
        <v>1274</v>
      </c>
      <c r="F986" s="84" t="str">
        <f>IFERROR(INDEX(TblData[Month-year],MATCH(TblTrainee[[#This Row],[Name]],TblData[Name],0)),"-")</f>
        <v>-</v>
      </c>
      <c r="G986" s="84" t="str">
        <f t="array" ref="G9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7" spans="1:7" x14ac:dyDescent="0.25">
      <c r="A987">
        <v>80792</v>
      </c>
      <c r="B987" t="s">
        <v>1056</v>
      </c>
      <c r="C987" t="s">
        <v>1153</v>
      </c>
      <c r="D987" t="s">
        <v>1220</v>
      </c>
      <c r="E987" t="s">
        <v>1278</v>
      </c>
      <c r="F987" s="84" t="str">
        <f>IFERROR(INDEX(TblData[Month-year],MATCH(TblTrainee[[#This Row],[Name]],TblData[Name],0)),"-")</f>
        <v>-</v>
      </c>
      <c r="G987" s="84" t="str">
        <f t="array" ref="G9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8" spans="1:7" x14ac:dyDescent="0.25">
      <c r="A988">
        <v>13071</v>
      </c>
      <c r="B988" t="s">
        <v>1057</v>
      </c>
      <c r="C988" t="s">
        <v>1160</v>
      </c>
      <c r="D988" t="s">
        <v>29</v>
      </c>
      <c r="E988" t="s">
        <v>1276</v>
      </c>
      <c r="F988" s="84" t="str">
        <f>IFERROR(INDEX(TblData[Month-year],MATCH(TblTrainee[[#This Row],[Name]],TblData[Name],0)),"-")</f>
        <v>-</v>
      </c>
      <c r="G988" s="84" t="str">
        <f t="array" ref="G9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89" spans="1:7" x14ac:dyDescent="0.25">
      <c r="A989">
        <v>13421</v>
      </c>
      <c r="B989" t="s">
        <v>1058</v>
      </c>
      <c r="C989" t="s">
        <v>1146</v>
      </c>
      <c r="D989" t="s">
        <v>5</v>
      </c>
      <c r="E989" t="s">
        <v>1275</v>
      </c>
      <c r="F989" s="84">
        <f>IFERROR(INDEX(TblData[Month-year],MATCH(TblTrainee[[#This Row],[Name]],TblData[Name],0)),"-")</f>
        <v>42036</v>
      </c>
      <c r="G989" s="84">
        <f t="array" ref="G9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990" spans="1:7" x14ac:dyDescent="0.25">
      <c r="A990">
        <v>12350</v>
      </c>
      <c r="B990" t="s">
        <v>1059</v>
      </c>
      <c r="C990" t="s">
        <v>1154</v>
      </c>
      <c r="D990" t="s">
        <v>1199</v>
      </c>
      <c r="E990" t="s">
        <v>1281</v>
      </c>
      <c r="F990" s="84" t="str">
        <f>IFERROR(INDEX(TblData[Month-year],MATCH(TblTrainee[[#This Row],[Name]],TblData[Name],0)),"-")</f>
        <v>-</v>
      </c>
      <c r="G990" s="84" t="str">
        <f t="array" ref="G9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1" spans="1:7" x14ac:dyDescent="0.25">
      <c r="A991">
        <v>13741</v>
      </c>
      <c r="B991" t="s">
        <v>1060</v>
      </c>
      <c r="C991" t="s">
        <v>1154</v>
      </c>
      <c r="D991" t="s">
        <v>1199</v>
      </c>
      <c r="E991" t="s">
        <v>1280</v>
      </c>
      <c r="F991" s="84" t="str">
        <f>IFERROR(INDEX(TblData[Month-year],MATCH(TblTrainee[[#This Row],[Name]],TblData[Name],0)),"-")</f>
        <v>-</v>
      </c>
      <c r="G991" s="84" t="str">
        <f t="array" ref="G9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2" spans="1:7" x14ac:dyDescent="0.25">
      <c r="A992">
        <v>13923</v>
      </c>
      <c r="B992" t="s">
        <v>1061</v>
      </c>
      <c r="C992" t="s">
        <v>1155</v>
      </c>
      <c r="D992" t="s">
        <v>1200</v>
      </c>
      <c r="E992" t="s">
        <v>1272</v>
      </c>
      <c r="F992" s="84" t="str">
        <f>IFERROR(INDEX(TblData[Month-year],MATCH(TblTrainee[[#This Row],[Name]],TblData[Name],0)),"-")</f>
        <v>-</v>
      </c>
      <c r="G992" s="84" t="str">
        <f t="array" ref="G9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3" spans="1:7" x14ac:dyDescent="0.25">
      <c r="A993">
        <v>14727</v>
      </c>
      <c r="B993" t="s">
        <v>1062</v>
      </c>
      <c r="C993" t="s">
        <v>1144</v>
      </c>
      <c r="D993" t="s">
        <v>1188</v>
      </c>
      <c r="E993" t="s">
        <v>1284</v>
      </c>
      <c r="F993" s="84" t="str">
        <f>IFERROR(INDEX(TblData[Month-year],MATCH(TblTrainee[[#This Row],[Name]],TblData[Name],0)),"-")</f>
        <v>-</v>
      </c>
      <c r="G993" s="84" t="str">
        <f t="array" ref="G9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4" spans="1:7" x14ac:dyDescent="0.25">
      <c r="A994">
        <v>13676</v>
      </c>
      <c r="B994" t="s">
        <v>1063</v>
      </c>
      <c r="C994" t="s">
        <v>1154</v>
      </c>
      <c r="D994" t="s">
        <v>22</v>
      </c>
      <c r="E994" t="s">
        <v>1273</v>
      </c>
      <c r="F994" s="84">
        <f>IFERROR(INDEX(TblData[Month-year],MATCH(TblTrainee[[#This Row],[Name]],TblData[Name],0)),"-")</f>
        <v>42217</v>
      </c>
      <c r="G994" s="84">
        <f t="array" ref="G9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995" spans="1:7" x14ac:dyDescent="0.25">
      <c r="A995">
        <v>14172</v>
      </c>
      <c r="B995" t="s">
        <v>1064</v>
      </c>
      <c r="C995" t="s">
        <v>1152</v>
      </c>
      <c r="D995" t="s">
        <v>8</v>
      </c>
      <c r="E995" t="s">
        <v>1276</v>
      </c>
      <c r="F995" s="84" t="str">
        <f>IFERROR(INDEX(TblData[Month-year],MATCH(TblTrainee[[#This Row],[Name]],TblData[Name],0)),"-")</f>
        <v>-</v>
      </c>
      <c r="G995" s="84" t="str">
        <f t="array" ref="G9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6" spans="1:7" x14ac:dyDescent="0.25">
      <c r="A996">
        <v>14210</v>
      </c>
      <c r="B996" t="s">
        <v>1065</v>
      </c>
      <c r="C996" t="s">
        <v>1151</v>
      </c>
      <c r="D996" t="s">
        <v>13</v>
      </c>
      <c r="E996" t="s">
        <v>1272</v>
      </c>
      <c r="F996" s="84" t="str">
        <f>IFERROR(INDEX(TblData[Month-year],MATCH(TblTrainee[[#This Row],[Name]],TblData[Name],0)),"-")</f>
        <v>-</v>
      </c>
      <c r="G996" s="84" t="str">
        <f t="array" ref="G9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7" spans="1:7" x14ac:dyDescent="0.25">
      <c r="A997">
        <v>13686</v>
      </c>
      <c r="B997" t="s">
        <v>1066</v>
      </c>
      <c r="C997" t="s">
        <v>1151</v>
      </c>
      <c r="D997" t="s">
        <v>1230</v>
      </c>
      <c r="E997" t="s">
        <v>1277</v>
      </c>
      <c r="F997" s="84" t="str">
        <f>IFERROR(INDEX(TblData[Month-year],MATCH(TblTrainee[[#This Row],[Name]],TblData[Name],0)),"-")</f>
        <v>-</v>
      </c>
      <c r="G997" s="84" t="str">
        <f t="array" ref="G9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8" spans="1:7" x14ac:dyDescent="0.25">
      <c r="A998">
        <v>12611</v>
      </c>
      <c r="B998" t="s">
        <v>1067</v>
      </c>
      <c r="C998" t="s">
        <v>1164</v>
      </c>
      <c r="D998" t="s">
        <v>1216</v>
      </c>
      <c r="E998" t="s">
        <v>1276</v>
      </c>
      <c r="F998" s="84" t="str">
        <f>IFERROR(INDEX(TblData[Month-year],MATCH(TblTrainee[[#This Row],[Name]],TblData[Name],0)),"-")</f>
        <v>-</v>
      </c>
      <c r="G998" s="84" t="str">
        <f t="array" ref="G9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999" spans="1:7" x14ac:dyDescent="0.25">
      <c r="A999">
        <v>14157</v>
      </c>
      <c r="B999" t="s">
        <v>1068</v>
      </c>
      <c r="C999" t="s">
        <v>1166</v>
      </c>
      <c r="D999" t="s">
        <v>1219</v>
      </c>
      <c r="E999" t="s">
        <v>1277</v>
      </c>
      <c r="F999" s="84" t="str">
        <f>IFERROR(INDEX(TblData[Month-year],MATCH(TblTrainee[[#This Row],[Name]],TblData[Name],0)),"-")</f>
        <v>-</v>
      </c>
      <c r="G999" s="84" t="str">
        <f t="array" ref="G9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0" spans="1:7" x14ac:dyDescent="0.25">
      <c r="A1000">
        <v>10064</v>
      </c>
      <c r="B1000" t="s">
        <v>1069</v>
      </c>
      <c r="C1000" t="s">
        <v>1164</v>
      </c>
      <c r="D1000" t="s">
        <v>1213</v>
      </c>
      <c r="E1000" t="s">
        <v>1294</v>
      </c>
      <c r="F1000" s="84" t="str">
        <f>IFERROR(INDEX(TblData[Month-year],MATCH(TblTrainee[[#This Row],[Name]],TblData[Name],0)),"-")</f>
        <v>-</v>
      </c>
      <c r="G1000" s="84" t="str">
        <f t="array" ref="G10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1" spans="1:7" x14ac:dyDescent="0.25">
      <c r="A1001">
        <v>14462</v>
      </c>
      <c r="B1001" t="s">
        <v>1070</v>
      </c>
      <c r="C1001" t="s">
        <v>1144</v>
      </c>
      <c r="D1001" t="s">
        <v>1188</v>
      </c>
      <c r="E1001" t="s">
        <v>1274</v>
      </c>
      <c r="F1001" s="84" t="str">
        <f>IFERROR(INDEX(TblData[Month-year],MATCH(TblTrainee[[#This Row],[Name]],TblData[Name],0)),"-")</f>
        <v>-</v>
      </c>
      <c r="G1001" s="84" t="str">
        <f t="array" ref="G100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2" spans="1:7" x14ac:dyDescent="0.25">
      <c r="A1002">
        <v>14452</v>
      </c>
      <c r="B1002" t="s">
        <v>1070</v>
      </c>
      <c r="C1002" t="s">
        <v>1144</v>
      </c>
      <c r="D1002" t="s">
        <v>1188</v>
      </c>
      <c r="E1002" t="s">
        <v>1274</v>
      </c>
      <c r="F1002" s="84" t="str">
        <f>IFERROR(INDEX(TblData[Month-year],MATCH(TblTrainee[[#This Row],[Name]],TblData[Name],0)),"-")</f>
        <v>-</v>
      </c>
      <c r="G1002" s="84" t="str">
        <f t="array" ref="G100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3" spans="1:7" x14ac:dyDescent="0.25">
      <c r="A1003">
        <v>12745</v>
      </c>
      <c r="B1003" t="s">
        <v>1071</v>
      </c>
      <c r="C1003" t="s">
        <v>1149</v>
      </c>
      <c r="D1003" t="s">
        <v>1193</v>
      </c>
      <c r="E1003" t="s">
        <v>1271</v>
      </c>
      <c r="F1003" s="84" t="str">
        <f>IFERROR(INDEX(TblData[Month-year],MATCH(TblTrainee[[#This Row],[Name]],TblData[Name],0)),"-")</f>
        <v>-</v>
      </c>
      <c r="G1003" s="84" t="str">
        <f t="array" ref="G100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4" spans="1:7" x14ac:dyDescent="0.25">
      <c r="A1004">
        <v>14096</v>
      </c>
      <c r="B1004" t="s">
        <v>1072</v>
      </c>
      <c r="C1004" t="s">
        <v>1146</v>
      </c>
      <c r="D1004" t="s">
        <v>5</v>
      </c>
      <c r="E1004" t="s">
        <v>1282</v>
      </c>
      <c r="F1004" s="84" t="str">
        <f>IFERROR(INDEX(TblData[Month-year],MATCH(TblTrainee[[#This Row],[Name]],TblData[Name],0)),"-")</f>
        <v>-</v>
      </c>
      <c r="G1004" s="84" t="str">
        <f t="array" ref="G100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5" spans="1:7" x14ac:dyDescent="0.25">
      <c r="A1005">
        <v>10131</v>
      </c>
      <c r="B1005" t="s">
        <v>1073</v>
      </c>
      <c r="C1005" t="s">
        <v>1153</v>
      </c>
      <c r="D1005" t="s">
        <v>1197</v>
      </c>
      <c r="E1005" t="s">
        <v>1294</v>
      </c>
      <c r="F1005" s="84" t="str">
        <f>IFERROR(INDEX(TblData[Month-year],MATCH(TblTrainee[[#This Row],[Name]],TblData[Name],0)),"-")</f>
        <v>-</v>
      </c>
      <c r="G1005" s="84" t="str">
        <f t="array" ref="G100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6" spans="1:7" x14ac:dyDescent="0.25">
      <c r="A1006">
        <v>14254</v>
      </c>
      <c r="B1006" t="s">
        <v>1074</v>
      </c>
      <c r="C1006" t="s">
        <v>1143</v>
      </c>
      <c r="D1006" t="s">
        <v>1251</v>
      </c>
      <c r="E1006" t="s">
        <v>1269</v>
      </c>
      <c r="F1006" s="84" t="str">
        <f>IFERROR(INDEX(TblData[Month-year],MATCH(TblTrainee[[#This Row],[Name]],TblData[Name],0)),"-")</f>
        <v>-</v>
      </c>
      <c r="G1006" s="84" t="str">
        <f t="array" ref="G100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7" spans="1:7" x14ac:dyDescent="0.25">
      <c r="A1007">
        <v>14497</v>
      </c>
      <c r="B1007" t="s">
        <v>1075</v>
      </c>
      <c r="C1007" t="s">
        <v>1144</v>
      </c>
      <c r="D1007" t="s">
        <v>1188</v>
      </c>
      <c r="E1007" t="s">
        <v>1266</v>
      </c>
      <c r="F1007" s="84" t="str">
        <f>IFERROR(INDEX(TblData[Month-year],MATCH(TblTrainee[[#This Row],[Name]],TblData[Name],0)),"-")</f>
        <v>-</v>
      </c>
      <c r="G1007" s="84" t="str">
        <f t="array" ref="G100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8" spans="1:7" x14ac:dyDescent="0.25">
      <c r="A1008">
        <v>13919</v>
      </c>
      <c r="B1008" t="s">
        <v>1076</v>
      </c>
      <c r="C1008" t="s">
        <v>1141</v>
      </c>
      <c r="D1008" t="s">
        <v>1185</v>
      </c>
      <c r="E1008" t="s">
        <v>1287</v>
      </c>
      <c r="F1008" s="84" t="str">
        <f>IFERROR(INDEX(TblData[Month-year],MATCH(TblTrainee[[#This Row],[Name]],TblData[Name],0)),"-")</f>
        <v>-</v>
      </c>
      <c r="G1008" s="84" t="str">
        <f t="array" ref="G100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09" spans="1:7" x14ac:dyDescent="0.25">
      <c r="A1009">
        <v>14771</v>
      </c>
      <c r="B1009" t="s">
        <v>1077</v>
      </c>
      <c r="C1009" t="s">
        <v>1150</v>
      </c>
      <c r="D1009" t="s">
        <v>1260</v>
      </c>
      <c r="E1009" t="s">
        <v>1268</v>
      </c>
      <c r="F1009" s="84" t="str">
        <f>IFERROR(INDEX(TblData[Month-year],MATCH(TblTrainee[[#This Row],[Name]],TblData[Name],0)),"-")</f>
        <v>-</v>
      </c>
      <c r="G1009" s="84" t="str">
        <f t="array" ref="G100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0" spans="1:7" x14ac:dyDescent="0.25">
      <c r="A1010">
        <v>14884</v>
      </c>
      <c r="B1010" t="s">
        <v>1078</v>
      </c>
      <c r="C1010" t="s">
        <v>1154</v>
      </c>
      <c r="D1010" t="s">
        <v>22</v>
      </c>
      <c r="E1010" t="s">
        <v>1277</v>
      </c>
      <c r="F1010" s="84" t="str">
        <f>IFERROR(INDEX(TblData[Month-year],MATCH(TblTrainee[[#This Row],[Name]],TblData[Name],0)),"-")</f>
        <v>-</v>
      </c>
      <c r="G1010" s="84" t="str">
        <f t="array" ref="G101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1" spans="1:7" x14ac:dyDescent="0.25">
      <c r="A1011">
        <v>14779</v>
      </c>
      <c r="B1011" t="s">
        <v>1079</v>
      </c>
      <c r="C1011" t="s">
        <v>1144</v>
      </c>
      <c r="D1011" t="s">
        <v>4</v>
      </c>
      <c r="E1011" t="s">
        <v>1272</v>
      </c>
      <c r="F1011" s="84" t="str">
        <f>IFERROR(INDEX(TblData[Month-year],MATCH(TblTrainee[[#This Row],[Name]],TblData[Name],0)),"-")</f>
        <v>-</v>
      </c>
      <c r="G1011" s="84" t="str">
        <f t="array" ref="G101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2" spans="1:7" x14ac:dyDescent="0.25">
      <c r="A1012">
        <v>80306</v>
      </c>
      <c r="B1012" t="s">
        <v>1080</v>
      </c>
      <c r="C1012" t="s">
        <v>1150</v>
      </c>
      <c r="D1012" t="s">
        <v>1222</v>
      </c>
      <c r="E1012" t="s">
        <v>1300</v>
      </c>
      <c r="F1012" s="84" t="str">
        <f>IFERROR(INDEX(TblData[Month-year],MATCH(TblTrainee[[#This Row],[Name]],TblData[Name],0)),"-")</f>
        <v>-</v>
      </c>
      <c r="G1012" s="84" t="str">
        <f t="array" ref="G101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3" spans="1:7" x14ac:dyDescent="0.25">
      <c r="A1013">
        <v>10272</v>
      </c>
      <c r="B1013" t="s">
        <v>1081</v>
      </c>
      <c r="C1013" t="s">
        <v>1153</v>
      </c>
      <c r="D1013" t="s">
        <v>1218</v>
      </c>
      <c r="E1013" t="s">
        <v>1300</v>
      </c>
      <c r="F1013" s="84" t="str">
        <f>IFERROR(INDEX(TblData[Month-year],MATCH(TblTrainee[[#This Row],[Name]],TblData[Name],0)),"-")</f>
        <v>-</v>
      </c>
      <c r="G1013" s="84" t="str">
        <f t="array" ref="G101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4" spans="1:7" x14ac:dyDescent="0.25">
      <c r="A1014">
        <v>14644</v>
      </c>
      <c r="B1014" t="s">
        <v>1082</v>
      </c>
      <c r="C1014" t="s">
        <v>1142</v>
      </c>
      <c r="D1014" t="s">
        <v>1186</v>
      </c>
      <c r="E1014" t="s">
        <v>1271</v>
      </c>
      <c r="F1014" s="84">
        <f>IFERROR(INDEX(TblData[Month-year],MATCH(TblTrainee[[#This Row],[Name]],TblData[Name],0)),"-")</f>
        <v>42217</v>
      </c>
      <c r="G1014" s="84">
        <f t="array" ref="G101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15" spans="1:7" x14ac:dyDescent="0.25">
      <c r="A1015">
        <v>14899</v>
      </c>
      <c r="B1015" t="s">
        <v>1083</v>
      </c>
      <c r="C1015" t="s">
        <v>1149</v>
      </c>
      <c r="D1015" t="s">
        <v>1193</v>
      </c>
      <c r="E1015" t="s">
        <v>1277</v>
      </c>
      <c r="F1015" s="84" t="str">
        <f>IFERROR(INDEX(TblData[Month-year],MATCH(TblTrainee[[#This Row],[Name]],TblData[Name],0)),"-")</f>
        <v>-</v>
      </c>
      <c r="G1015" s="84" t="str">
        <f t="array" ref="G101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6" spans="1:7" x14ac:dyDescent="0.25">
      <c r="A1016">
        <v>14143</v>
      </c>
      <c r="B1016" t="s">
        <v>1084</v>
      </c>
      <c r="C1016" t="s">
        <v>1141</v>
      </c>
      <c r="D1016" t="s">
        <v>1185</v>
      </c>
      <c r="E1016" t="s">
        <v>1289</v>
      </c>
      <c r="F1016" s="84" t="str">
        <f>IFERROR(INDEX(TblData[Month-year],MATCH(TblTrainee[[#This Row],[Name]],TblData[Name],0)),"-")</f>
        <v>-</v>
      </c>
      <c r="G1016" s="84" t="str">
        <f t="array" ref="G101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7" spans="1:7" x14ac:dyDescent="0.25">
      <c r="A1017">
        <v>10167</v>
      </c>
      <c r="B1017" t="s">
        <v>1085</v>
      </c>
      <c r="C1017" t="s">
        <v>1153</v>
      </c>
      <c r="D1017" t="s">
        <v>1218</v>
      </c>
      <c r="E1017" t="s">
        <v>1300</v>
      </c>
      <c r="F1017" s="84" t="str">
        <f>IFERROR(INDEX(TblData[Month-year],MATCH(TblTrainee[[#This Row],[Name]],TblData[Name],0)),"-")</f>
        <v>-</v>
      </c>
      <c r="G1017" s="84" t="str">
        <f t="array" ref="G101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8" spans="1:7" x14ac:dyDescent="0.25">
      <c r="A1018">
        <v>80416</v>
      </c>
      <c r="B1018" t="s">
        <v>1086</v>
      </c>
      <c r="C1018" t="s">
        <v>1164</v>
      </c>
      <c r="D1018" t="s">
        <v>1228</v>
      </c>
      <c r="E1018" t="s">
        <v>1273</v>
      </c>
      <c r="F1018" s="84" t="str">
        <f>IFERROR(INDEX(TblData[Month-year],MATCH(TblTrainee[[#This Row],[Name]],TblData[Name],0)),"-")</f>
        <v>-</v>
      </c>
      <c r="G1018" s="84" t="str">
        <f t="array" ref="G101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19" spans="1:7" x14ac:dyDescent="0.25">
      <c r="A1019">
        <v>14728</v>
      </c>
      <c r="B1019" t="s">
        <v>1087</v>
      </c>
      <c r="C1019" t="s">
        <v>1148</v>
      </c>
      <c r="D1019" t="s">
        <v>1225</v>
      </c>
      <c r="E1019" t="s">
        <v>1281</v>
      </c>
      <c r="F1019" s="84" t="str">
        <f>IFERROR(INDEX(TblData[Month-year],MATCH(TblTrainee[[#This Row],[Name]],TblData[Name],0)),"-")</f>
        <v>-</v>
      </c>
      <c r="G1019" s="84" t="str">
        <f t="array" ref="G101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0" spans="1:7" x14ac:dyDescent="0.25">
      <c r="A1020">
        <v>14156</v>
      </c>
      <c r="B1020" t="s">
        <v>1088</v>
      </c>
      <c r="C1020" t="s">
        <v>1144</v>
      </c>
      <c r="D1020" t="s">
        <v>1188</v>
      </c>
      <c r="E1020" t="s">
        <v>1272</v>
      </c>
      <c r="F1020" s="84" t="str">
        <f>IFERROR(INDEX(TblData[Month-year],MATCH(TblTrainee[[#This Row],[Name]],TblData[Name],0)),"-")</f>
        <v>-</v>
      </c>
      <c r="G1020" s="84" t="str">
        <f t="array" ref="G102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1" spans="1:7" x14ac:dyDescent="0.25">
      <c r="A1021">
        <v>14399</v>
      </c>
      <c r="B1021" t="s">
        <v>1089</v>
      </c>
      <c r="C1021" t="s">
        <v>1144</v>
      </c>
      <c r="D1021" t="s">
        <v>4</v>
      </c>
      <c r="E1021" t="s">
        <v>1297</v>
      </c>
      <c r="F1021" s="84" t="str">
        <f>IFERROR(INDEX(TblData[Month-year],MATCH(TblTrainee[[#This Row],[Name]],TblData[Name],0)),"-")</f>
        <v>-</v>
      </c>
      <c r="G1021" s="84" t="str">
        <f t="array" ref="G102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2" spans="1:7" x14ac:dyDescent="0.25">
      <c r="A1022">
        <v>12358</v>
      </c>
      <c r="B1022" t="s">
        <v>1090</v>
      </c>
      <c r="C1022" t="s">
        <v>1156</v>
      </c>
      <c r="D1022" t="s">
        <v>8</v>
      </c>
      <c r="E1022" t="s">
        <v>1276</v>
      </c>
      <c r="F1022" s="84" t="str">
        <f>IFERROR(INDEX(TblData[Month-year],MATCH(TblTrainee[[#This Row],[Name]],TblData[Name],0)),"-")</f>
        <v>-</v>
      </c>
      <c r="G1022" s="84" t="str">
        <f t="array" ref="G102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3" spans="1:7" x14ac:dyDescent="0.25">
      <c r="A1023">
        <v>11019</v>
      </c>
      <c r="B1023" t="s">
        <v>1091</v>
      </c>
      <c r="C1023" t="s">
        <v>1157</v>
      </c>
      <c r="D1023" t="s">
        <v>1204</v>
      </c>
      <c r="E1023" t="s">
        <v>1271</v>
      </c>
      <c r="F1023" s="84">
        <f>IFERROR(INDEX(TblData[Month-year],MATCH(TblTrainee[[#This Row],[Name]],TblData[Name],0)),"-")</f>
        <v>42005</v>
      </c>
      <c r="G1023" s="84">
        <f t="array" ref="G102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24" spans="1:7" x14ac:dyDescent="0.25">
      <c r="A1024">
        <v>13627</v>
      </c>
      <c r="B1024" t="s">
        <v>1092</v>
      </c>
      <c r="C1024" t="s">
        <v>1144</v>
      </c>
      <c r="D1024" t="s">
        <v>4</v>
      </c>
      <c r="E1024" t="s">
        <v>1277</v>
      </c>
      <c r="F1024" s="84" t="str">
        <f>IFERROR(INDEX(TblData[Month-year],MATCH(TblTrainee[[#This Row],[Name]],TblData[Name],0)),"-")</f>
        <v>-</v>
      </c>
      <c r="G1024" s="84" t="str">
        <f t="array" ref="G102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5" spans="1:7" x14ac:dyDescent="0.25">
      <c r="A1025">
        <v>10075</v>
      </c>
      <c r="B1025" t="s">
        <v>1093</v>
      </c>
      <c r="C1025" t="s">
        <v>1144</v>
      </c>
      <c r="D1025" t="s">
        <v>4</v>
      </c>
      <c r="E1025" t="s">
        <v>1277</v>
      </c>
      <c r="F1025" s="84" t="str">
        <f>IFERROR(INDEX(TblData[Month-year],MATCH(TblTrainee[[#This Row],[Name]],TblData[Name],0)),"-")</f>
        <v>-</v>
      </c>
      <c r="G1025" s="84" t="str">
        <f t="array" ref="G102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6" spans="1:7" x14ac:dyDescent="0.25">
      <c r="A1026">
        <v>14657</v>
      </c>
      <c r="B1026" t="s">
        <v>1094</v>
      </c>
      <c r="C1026" t="s">
        <v>1168</v>
      </c>
      <c r="D1026" t="s">
        <v>1207</v>
      </c>
      <c r="E1026" t="s">
        <v>1299</v>
      </c>
      <c r="F1026" s="84" t="str">
        <f>IFERROR(INDEX(TblData[Month-year],MATCH(TblTrainee[[#This Row],[Name]],TblData[Name],0)),"-")</f>
        <v>-</v>
      </c>
      <c r="G1026" s="84" t="str">
        <f t="array" ref="G102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7" spans="1:7" x14ac:dyDescent="0.25">
      <c r="A1027">
        <v>13231</v>
      </c>
      <c r="B1027" t="s">
        <v>1095</v>
      </c>
      <c r="C1027" t="s">
        <v>1154</v>
      </c>
      <c r="D1027" t="s">
        <v>1199</v>
      </c>
      <c r="E1027" t="s">
        <v>1275</v>
      </c>
      <c r="F1027" s="84" t="str">
        <f>IFERROR(INDEX(TblData[Month-year],MATCH(TblTrainee[[#This Row],[Name]],TblData[Name],0)),"-")</f>
        <v>-</v>
      </c>
      <c r="G1027" s="84" t="str">
        <f t="array" ref="G102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8" spans="1:7" x14ac:dyDescent="0.25">
      <c r="A1028">
        <v>12587</v>
      </c>
      <c r="B1028" t="s">
        <v>1096</v>
      </c>
      <c r="C1028" t="s">
        <v>1144</v>
      </c>
      <c r="D1028" t="s">
        <v>4</v>
      </c>
      <c r="E1028" t="s">
        <v>1297</v>
      </c>
      <c r="F1028" s="84" t="str">
        <f>IFERROR(INDEX(TblData[Month-year],MATCH(TblTrainee[[#This Row],[Name]],TblData[Name],0)),"-")</f>
        <v>-</v>
      </c>
      <c r="G1028" s="84" t="str">
        <f t="array" ref="G102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29" spans="1:7" x14ac:dyDescent="0.25">
      <c r="A1029">
        <v>12842</v>
      </c>
      <c r="B1029" t="s">
        <v>1097</v>
      </c>
      <c r="C1029" t="s">
        <v>1160</v>
      </c>
      <c r="D1029" t="s">
        <v>29</v>
      </c>
      <c r="E1029" t="s">
        <v>1276</v>
      </c>
      <c r="F1029" s="84" t="str">
        <f>IFERROR(INDEX(TblData[Month-year],MATCH(TblTrainee[[#This Row],[Name]],TblData[Name],0)),"-")</f>
        <v>-</v>
      </c>
      <c r="G1029" s="84" t="str">
        <f t="array" ref="G102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0" spans="1:7" x14ac:dyDescent="0.25">
      <c r="A1030">
        <v>14822</v>
      </c>
      <c r="B1030" t="s">
        <v>1098</v>
      </c>
      <c r="C1030" t="s">
        <v>1144</v>
      </c>
      <c r="D1030" t="s">
        <v>4</v>
      </c>
      <c r="E1030" t="s">
        <v>1271</v>
      </c>
      <c r="F1030" s="84" t="str">
        <f>IFERROR(INDEX(TblData[Month-year],MATCH(TblTrainee[[#This Row],[Name]],TblData[Name],0)),"-")</f>
        <v>-</v>
      </c>
      <c r="G1030" s="84" t="str">
        <f t="array" ref="G103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1" spans="1:7" x14ac:dyDescent="0.25">
      <c r="A1031">
        <v>11921</v>
      </c>
      <c r="B1031" t="s">
        <v>1099</v>
      </c>
      <c r="C1031" t="s">
        <v>1154</v>
      </c>
      <c r="D1031" t="s">
        <v>1245</v>
      </c>
      <c r="E1031" t="s">
        <v>1280</v>
      </c>
      <c r="F1031" s="84" t="str">
        <f>IFERROR(INDEX(TblData[Month-year],MATCH(TblTrainee[[#This Row],[Name]],TblData[Name],0)),"-")</f>
        <v>-</v>
      </c>
      <c r="G1031" s="84" t="str">
        <f t="array" ref="G103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2" spans="1:7" x14ac:dyDescent="0.25">
      <c r="A1032">
        <v>14476</v>
      </c>
      <c r="B1032" t="s">
        <v>1100</v>
      </c>
      <c r="C1032" t="s">
        <v>1157</v>
      </c>
      <c r="D1032" t="s">
        <v>1204</v>
      </c>
      <c r="E1032" t="s">
        <v>1274</v>
      </c>
      <c r="F1032" s="84" t="str">
        <f>IFERROR(INDEX(TblData[Month-year],MATCH(TblTrainee[[#This Row],[Name]],TblData[Name],0)),"-")</f>
        <v>-</v>
      </c>
      <c r="G1032" s="84" t="str">
        <f t="array" ref="G103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3" spans="1:7" x14ac:dyDescent="0.25">
      <c r="A1033">
        <v>14756</v>
      </c>
      <c r="B1033" t="s">
        <v>1101</v>
      </c>
      <c r="C1033" t="s">
        <v>1154</v>
      </c>
      <c r="D1033" t="s">
        <v>22</v>
      </c>
      <c r="E1033" t="s">
        <v>1272</v>
      </c>
      <c r="F1033" s="84" t="str">
        <f>IFERROR(INDEX(TblData[Month-year],MATCH(TblTrainee[[#This Row],[Name]],TblData[Name],0)),"-")</f>
        <v>-</v>
      </c>
      <c r="G1033" s="84" t="str">
        <f t="array" ref="G103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4" spans="1:7" x14ac:dyDescent="0.25">
      <c r="A1034">
        <v>11996</v>
      </c>
      <c r="B1034" t="s">
        <v>1102</v>
      </c>
      <c r="C1034" t="s">
        <v>1144</v>
      </c>
      <c r="D1034" t="s">
        <v>4</v>
      </c>
      <c r="E1034" t="s">
        <v>1276</v>
      </c>
      <c r="F1034" s="84" t="str">
        <f>IFERROR(INDEX(TblData[Month-year],MATCH(TblTrainee[[#This Row],[Name]],TblData[Name],0)),"-")</f>
        <v>-</v>
      </c>
      <c r="G1034" s="84" t="str">
        <f t="array" ref="G103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5" spans="1:7" x14ac:dyDescent="0.25">
      <c r="A1035">
        <v>14037</v>
      </c>
      <c r="B1035" t="s">
        <v>1103</v>
      </c>
      <c r="C1035" t="s">
        <v>1144</v>
      </c>
      <c r="D1035" t="s">
        <v>1221</v>
      </c>
      <c r="E1035" t="s">
        <v>1277</v>
      </c>
      <c r="F1035" s="84" t="str">
        <f>IFERROR(INDEX(TblData[Month-year],MATCH(TblTrainee[[#This Row],[Name]],TblData[Name],0)),"-")</f>
        <v>-</v>
      </c>
      <c r="G1035" s="84" t="str">
        <f t="array" ref="G103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6" spans="1:7" x14ac:dyDescent="0.25">
      <c r="A1036">
        <v>13921</v>
      </c>
      <c r="B1036" t="s">
        <v>1104</v>
      </c>
      <c r="C1036" t="s">
        <v>1144</v>
      </c>
      <c r="D1036" t="s">
        <v>4</v>
      </c>
      <c r="E1036" t="s">
        <v>1277</v>
      </c>
      <c r="F1036" s="84" t="str">
        <f>IFERROR(INDEX(TblData[Month-year],MATCH(TblTrainee[[#This Row],[Name]],TblData[Name],0)),"-")</f>
        <v>-</v>
      </c>
      <c r="G1036" s="84" t="str">
        <f t="array" ref="G103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7" spans="1:7" x14ac:dyDescent="0.25">
      <c r="A1037">
        <v>14262</v>
      </c>
      <c r="B1037" t="s">
        <v>1105</v>
      </c>
      <c r="C1037" t="s">
        <v>1146</v>
      </c>
      <c r="D1037" t="s">
        <v>5</v>
      </c>
      <c r="E1037" t="s">
        <v>1277</v>
      </c>
      <c r="F1037" s="84" t="str">
        <f>IFERROR(INDEX(TblData[Month-year],MATCH(TblTrainee[[#This Row],[Name]],TblData[Name],0)),"-")</f>
        <v>-</v>
      </c>
      <c r="G1037" s="84" t="str">
        <f t="array" ref="G103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8" spans="1:7" x14ac:dyDescent="0.25">
      <c r="A1038">
        <v>13659</v>
      </c>
      <c r="B1038" t="s">
        <v>1106</v>
      </c>
      <c r="C1038" t="s">
        <v>1146</v>
      </c>
      <c r="D1038" t="s">
        <v>5</v>
      </c>
      <c r="E1038" t="s">
        <v>1277</v>
      </c>
      <c r="F1038" s="84" t="str">
        <f>IFERROR(INDEX(TblData[Month-year],MATCH(TblTrainee[[#This Row],[Name]],TblData[Name],0)),"-")</f>
        <v>-</v>
      </c>
      <c r="G1038" s="84" t="str">
        <f t="array" ref="G103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39" spans="1:7" x14ac:dyDescent="0.25">
      <c r="A1039">
        <v>10449</v>
      </c>
      <c r="B1039" t="s">
        <v>1107</v>
      </c>
      <c r="C1039" t="s">
        <v>1146</v>
      </c>
      <c r="D1039" t="s">
        <v>5</v>
      </c>
      <c r="E1039" t="s">
        <v>1273</v>
      </c>
      <c r="F1039" s="84" t="str">
        <f>IFERROR(INDEX(TblData[Month-year],MATCH(TblTrainee[[#This Row],[Name]],TblData[Name],0)),"-")</f>
        <v>-</v>
      </c>
      <c r="G1039" s="84" t="str">
        <f t="array" ref="G103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0" spans="1:7" x14ac:dyDescent="0.25">
      <c r="A1040">
        <v>11961</v>
      </c>
      <c r="B1040" t="s">
        <v>1108</v>
      </c>
      <c r="C1040" t="s">
        <v>1151</v>
      </c>
      <c r="D1040" t="s">
        <v>1208</v>
      </c>
      <c r="E1040" t="s">
        <v>1278</v>
      </c>
      <c r="F1040" s="84" t="str">
        <f>IFERROR(INDEX(TblData[Month-year],MATCH(TblTrainee[[#This Row],[Name]],TblData[Name],0)),"-")</f>
        <v>-</v>
      </c>
      <c r="G1040" s="84" t="str">
        <f t="array" ref="G104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1" spans="1:7" x14ac:dyDescent="0.25">
      <c r="A1041">
        <v>14860</v>
      </c>
      <c r="B1041" t="s">
        <v>1109</v>
      </c>
      <c r="C1041" t="s">
        <v>1142</v>
      </c>
      <c r="D1041" t="s">
        <v>1237</v>
      </c>
      <c r="E1041" t="s">
        <v>1281</v>
      </c>
      <c r="F1041" s="84" t="str">
        <f>IFERROR(INDEX(TblData[Month-year],MATCH(TblTrainee[[#This Row],[Name]],TblData[Name],0)),"-")</f>
        <v>-</v>
      </c>
      <c r="G1041" s="84" t="str">
        <f t="array" ref="G104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2" spans="1:7" x14ac:dyDescent="0.25">
      <c r="A1042">
        <v>14410</v>
      </c>
      <c r="B1042" t="s">
        <v>1110</v>
      </c>
      <c r="C1042" t="s">
        <v>1146</v>
      </c>
      <c r="D1042" t="s">
        <v>5</v>
      </c>
      <c r="E1042" t="s">
        <v>1274</v>
      </c>
      <c r="F1042" s="84" t="str">
        <f>IFERROR(INDEX(TblData[Month-year],MATCH(TblTrainee[[#This Row],[Name]],TblData[Name],0)),"-")</f>
        <v>-</v>
      </c>
      <c r="G1042" s="84" t="str">
        <f t="array" ref="G104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3" spans="1:7" x14ac:dyDescent="0.25">
      <c r="A1043">
        <v>13566</v>
      </c>
      <c r="B1043" t="s">
        <v>1111</v>
      </c>
      <c r="C1043" t="s">
        <v>1151</v>
      </c>
      <c r="D1043" t="s">
        <v>1208</v>
      </c>
      <c r="E1043" t="s">
        <v>1292</v>
      </c>
      <c r="F1043" s="84" t="str">
        <f>IFERROR(INDEX(TblData[Month-year],MATCH(TblTrainee[[#This Row],[Name]],TblData[Name],0)),"-")</f>
        <v>-</v>
      </c>
      <c r="G1043" s="84" t="str">
        <f t="array" ref="G104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4" spans="1:7" x14ac:dyDescent="0.25">
      <c r="A1044">
        <v>10140</v>
      </c>
      <c r="B1044" t="s">
        <v>1112</v>
      </c>
      <c r="C1044" t="s">
        <v>1160</v>
      </c>
      <c r="D1044" t="s">
        <v>29</v>
      </c>
      <c r="E1044" t="s">
        <v>1294</v>
      </c>
      <c r="F1044" s="84" t="str">
        <f>IFERROR(INDEX(TblData[Month-year],MATCH(TblTrainee[[#This Row],[Name]],TblData[Name],0)),"-")</f>
        <v>-</v>
      </c>
      <c r="G1044" s="84" t="str">
        <f t="array" ref="G104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5" spans="1:7" x14ac:dyDescent="0.25">
      <c r="A1045">
        <v>14714</v>
      </c>
      <c r="B1045" t="s">
        <v>1113</v>
      </c>
      <c r="C1045" t="s">
        <v>1154</v>
      </c>
      <c r="D1045" t="s">
        <v>1199</v>
      </c>
      <c r="E1045" t="s">
        <v>1274</v>
      </c>
      <c r="F1045" s="84" t="str">
        <f>IFERROR(INDEX(TblData[Month-year],MATCH(TblTrainee[[#This Row],[Name]],TblData[Name],0)),"-")</f>
        <v>-</v>
      </c>
      <c r="G1045" s="84" t="str">
        <f t="array" ref="G104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6" spans="1:7" x14ac:dyDescent="0.25">
      <c r="A1046">
        <v>14485</v>
      </c>
      <c r="B1046" t="s">
        <v>1114</v>
      </c>
      <c r="C1046" t="s">
        <v>1154</v>
      </c>
      <c r="D1046" t="s">
        <v>22</v>
      </c>
      <c r="E1046" t="s">
        <v>1276</v>
      </c>
      <c r="F1046" s="84">
        <f>IFERROR(INDEX(TblData[Month-year],MATCH(TblTrainee[[#This Row],[Name]],TblData[Name],0)),"-")</f>
        <v>42005</v>
      </c>
      <c r="G1046" s="84">
        <f t="array" ref="G104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47" spans="1:7" x14ac:dyDescent="0.25">
      <c r="A1047">
        <v>12261</v>
      </c>
      <c r="B1047" t="s">
        <v>1111</v>
      </c>
      <c r="C1047" t="s">
        <v>1156</v>
      </c>
      <c r="D1047" t="s">
        <v>8</v>
      </c>
      <c r="E1047" t="s">
        <v>1276</v>
      </c>
      <c r="F1047" s="84" t="str">
        <f>IFERROR(INDEX(TblData[Month-year],MATCH(TblTrainee[[#This Row],[Name]],TblData[Name],0)),"-")</f>
        <v>-</v>
      </c>
      <c r="G1047" s="84" t="str">
        <f t="array" ref="G104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8" spans="1:7" x14ac:dyDescent="0.25">
      <c r="A1048">
        <v>14835</v>
      </c>
      <c r="B1048" t="s">
        <v>1115</v>
      </c>
      <c r="C1048" t="s">
        <v>1184</v>
      </c>
      <c r="D1048" t="s">
        <v>1262</v>
      </c>
      <c r="E1048" t="s">
        <v>1277</v>
      </c>
      <c r="F1048" s="84" t="str">
        <f>IFERROR(INDEX(TblData[Month-year],MATCH(TblTrainee[[#This Row],[Name]],TblData[Name],0)),"-")</f>
        <v>-</v>
      </c>
      <c r="G1048" s="84" t="str">
        <f t="array" ref="G104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49" spans="1:7" x14ac:dyDescent="0.25">
      <c r="A1049">
        <v>80187</v>
      </c>
      <c r="B1049" t="s">
        <v>1116</v>
      </c>
      <c r="C1049" t="s">
        <v>1152</v>
      </c>
      <c r="D1049" t="s">
        <v>7</v>
      </c>
      <c r="E1049" t="s">
        <v>1271</v>
      </c>
      <c r="F1049" s="84" t="str">
        <f>IFERROR(INDEX(TblData[Month-year],MATCH(TblTrainee[[#This Row],[Name]],TblData[Name],0)),"-")</f>
        <v>-</v>
      </c>
      <c r="G1049" s="84" t="str">
        <f t="array" ref="G104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0" spans="1:7" x14ac:dyDescent="0.25">
      <c r="A1050">
        <v>80741</v>
      </c>
      <c r="B1050" t="s">
        <v>1117</v>
      </c>
      <c r="C1050" t="s">
        <v>1150</v>
      </c>
      <c r="D1050" t="s">
        <v>1217</v>
      </c>
      <c r="E1050" t="s">
        <v>1300</v>
      </c>
      <c r="F1050" s="84" t="str">
        <f>IFERROR(INDEX(TblData[Month-year],MATCH(TblTrainee[[#This Row],[Name]],TblData[Name],0)),"-")</f>
        <v>-</v>
      </c>
      <c r="G1050" s="84" t="str">
        <f t="array" ref="G105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1" spans="1:7" x14ac:dyDescent="0.25">
      <c r="A1051">
        <v>80146</v>
      </c>
      <c r="B1051" t="s">
        <v>1114</v>
      </c>
      <c r="C1051" t="s">
        <v>1143</v>
      </c>
      <c r="D1051" t="s">
        <v>1192</v>
      </c>
      <c r="E1051" t="s">
        <v>1300</v>
      </c>
      <c r="F1051" s="84">
        <f>IFERROR(INDEX(TblData[Month-year],MATCH(TblTrainee[[#This Row],[Name]],TblData[Name],0)),"-")</f>
        <v>42005</v>
      </c>
      <c r="G1051" s="84">
        <f t="array" ref="G105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52" spans="1:7" x14ac:dyDescent="0.25">
      <c r="A1052">
        <v>12229</v>
      </c>
      <c r="B1052" t="s">
        <v>41</v>
      </c>
      <c r="C1052" t="s">
        <v>1154</v>
      </c>
      <c r="D1052" t="s">
        <v>22</v>
      </c>
      <c r="E1052" t="s">
        <v>1271</v>
      </c>
      <c r="F1052" s="84">
        <f>IFERROR(INDEX(TblData[Month-year],MATCH(TblTrainee[[#This Row],[Name]],TblData[Name],0)),"-")</f>
        <v>42036</v>
      </c>
      <c r="G1052" s="84">
        <f t="array" ref="G105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1053" spans="1:7" x14ac:dyDescent="0.25">
      <c r="A1053">
        <v>13838</v>
      </c>
      <c r="B1053" t="s">
        <v>1114</v>
      </c>
      <c r="C1053" t="s">
        <v>1146</v>
      </c>
      <c r="D1053" t="s">
        <v>5</v>
      </c>
      <c r="E1053" t="s">
        <v>1287</v>
      </c>
      <c r="F1053" s="84">
        <f>IFERROR(INDEX(TblData[Month-year],MATCH(TblTrainee[[#This Row],[Name]],TblData[Name],0)),"-")</f>
        <v>42005</v>
      </c>
      <c r="G1053" s="84">
        <f t="array" ref="G105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54" spans="1:7" x14ac:dyDescent="0.25">
      <c r="A1054">
        <v>12078</v>
      </c>
      <c r="B1054" t="s">
        <v>1118</v>
      </c>
      <c r="C1054" t="s">
        <v>1151</v>
      </c>
      <c r="D1054" t="s">
        <v>1208</v>
      </c>
      <c r="E1054" t="s">
        <v>1276</v>
      </c>
      <c r="F1054" s="84" t="str">
        <f>IFERROR(INDEX(TblData[Month-year],MATCH(TblTrainee[[#This Row],[Name]],TblData[Name],0)),"-")</f>
        <v>-</v>
      </c>
      <c r="G1054" s="84" t="str">
        <f t="array" ref="G105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5" spans="1:7" x14ac:dyDescent="0.25">
      <c r="A1055">
        <v>80036</v>
      </c>
      <c r="B1055" t="s">
        <v>1114</v>
      </c>
      <c r="C1055" t="s">
        <v>1150</v>
      </c>
      <c r="D1055" t="s">
        <v>1194</v>
      </c>
      <c r="E1055" t="s">
        <v>1278</v>
      </c>
      <c r="F1055" s="84">
        <f>IFERROR(INDEX(TblData[Month-year],MATCH(TblTrainee[[#This Row],[Name]],TblData[Name],0)),"-")</f>
        <v>42005</v>
      </c>
      <c r="G1055" s="84">
        <f t="array" ref="G105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56" spans="1:7" x14ac:dyDescent="0.25">
      <c r="A1056">
        <v>80994</v>
      </c>
      <c r="B1056" t="s">
        <v>1116</v>
      </c>
      <c r="C1056" t="s">
        <v>1170</v>
      </c>
      <c r="D1056" t="s">
        <v>1235</v>
      </c>
      <c r="E1056" t="s">
        <v>1284</v>
      </c>
      <c r="F1056" s="84" t="str">
        <f>IFERROR(INDEX(TblData[Month-year],MATCH(TblTrainee[[#This Row],[Name]],TblData[Name],0)),"-")</f>
        <v>-</v>
      </c>
      <c r="G1056" s="84" t="str">
        <f t="array" ref="G105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7" spans="1:7" x14ac:dyDescent="0.25">
      <c r="A1057">
        <v>10938</v>
      </c>
      <c r="B1057" t="s">
        <v>1119</v>
      </c>
      <c r="C1057" t="s">
        <v>1160</v>
      </c>
      <c r="D1057" t="s">
        <v>11</v>
      </c>
      <c r="E1057" t="s">
        <v>1276</v>
      </c>
      <c r="F1057" s="84" t="str">
        <f>IFERROR(INDEX(TblData[Month-year],MATCH(TblTrainee[[#This Row],[Name]],TblData[Name],0)),"-")</f>
        <v>-</v>
      </c>
      <c r="G1057" s="84" t="str">
        <f t="array" ref="G105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8" spans="1:7" x14ac:dyDescent="0.25">
      <c r="A1058">
        <v>13494</v>
      </c>
      <c r="B1058" t="s">
        <v>1120</v>
      </c>
      <c r="C1058" t="s">
        <v>1155</v>
      </c>
      <c r="D1058" t="s">
        <v>1200</v>
      </c>
      <c r="E1058" t="s">
        <v>1271</v>
      </c>
      <c r="F1058" s="84" t="str">
        <f>IFERROR(INDEX(TblData[Month-year],MATCH(TblTrainee[[#This Row],[Name]],TblData[Name],0)),"-")</f>
        <v>-</v>
      </c>
      <c r="G1058" s="84" t="str">
        <f t="array" ref="G105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59" spans="1:7" x14ac:dyDescent="0.25">
      <c r="A1059">
        <v>13177</v>
      </c>
      <c r="B1059" t="s">
        <v>1121</v>
      </c>
      <c r="C1059" t="s">
        <v>1157</v>
      </c>
      <c r="D1059" t="s">
        <v>1204</v>
      </c>
      <c r="E1059" t="s">
        <v>1272</v>
      </c>
      <c r="F1059" s="84" t="str">
        <f>IFERROR(INDEX(TblData[Month-year],MATCH(TblTrainee[[#This Row],[Name]],TblData[Name],0)),"-")</f>
        <v>-</v>
      </c>
      <c r="G1059" s="84" t="str">
        <f t="array" ref="G105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0" spans="1:7" x14ac:dyDescent="0.25">
      <c r="A1060">
        <v>11949</v>
      </c>
      <c r="B1060" t="s">
        <v>1122</v>
      </c>
      <c r="C1060" t="s">
        <v>1146</v>
      </c>
      <c r="D1060" t="s">
        <v>5</v>
      </c>
      <c r="E1060" t="s">
        <v>1271</v>
      </c>
      <c r="F1060" s="84" t="str">
        <f>IFERROR(INDEX(TblData[Month-year],MATCH(TblTrainee[[#This Row],[Name]],TblData[Name],0)),"-")</f>
        <v>-</v>
      </c>
      <c r="G1060" s="84" t="str">
        <f t="array" ref="G106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1" spans="1:7" x14ac:dyDescent="0.25">
      <c r="A1061">
        <v>14179</v>
      </c>
      <c r="B1061" t="s">
        <v>1123</v>
      </c>
      <c r="C1061" t="s">
        <v>1152</v>
      </c>
      <c r="D1061" t="s">
        <v>8</v>
      </c>
      <c r="E1061" t="s">
        <v>1276</v>
      </c>
      <c r="F1061" s="84" t="str">
        <f>IFERROR(INDEX(TblData[Month-year],MATCH(TblTrainee[[#This Row],[Name]],TblData[Name],0)),"-")</f>
        <v>-</v>
      </c>
      <c r="G1061" s="84" t="str">
        <f t="array" ref="G106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2" spans="1:7" x14ac:dyDescent="0.25">
      <c r="A1062">
        <v>13150</v>
      </c>
      <c r="B1062" t="s">
        <v>1124</v>
      </c>
      <c r="C1062" t="s">
        <v>1146</v>
      </c>
      <c r="D1062" t="s">
        <v>5</v>
      </c>
      <c r="E1062" t="s">
        <v>1280</v>
      </c>
      <c r="F1062" s="84" t="str">
        <f>IFERROR(INDEX(TblData[Month-year],MATCH(TblTrainee[[#This Row],[Name]],TblData[Name],0)),"-")</f>
        <v>-</v>
      </c>
      <c r="G1062" s="84" t="str">
        <f t="array" ref="G106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3" spans="1:7" x14ac:dyDescent="0.25">
      <c r="A1063">
        <v>14789</v>
      </c>
      <c r="B1063" t="s">
        <v>1125</v>
      </c>
      <c r="C1063" t="s">
        <v>1151</v>
      </c>
      <c r="D1063" t="s">
        <v>1208</v>
      </c>
      <c r="E1063" t="s">
        <v>1284</v>
      </c>
      <c r="F1063" s="84" t="str">
        <f>IFERROR(INDEX(TblData[Month-year],MATCH(TblTrainee[[#This Row],[Name]],TblData[Name],0)),"-")</f>
        <v>-</v>
      </c>
      <c r="G1063" s="84" t="str">
        <f t="array" ref="G106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4" spans="1:7" x14ac:dyDescent="0.25">
      <c r="A1064">
        <v>14754</v>
      </c>
      <c r="B1064" t="s">
        <v>1126</v>
      </c>
      <c r="C1064" t="s">
        <v>1143</v>
      </c>
      <c r="D1064" t="s">
        <v>1218</v>
      </c>
      <c r="E1064" t="s">
        <v>1268</v>
      </c>
      <c r="F1064" s="84" t="str">
        <f>IFERROR(INDEX(TblData[Month-year],MATCH(TblTrainee[[#This Row],[Name]],TblData[Name],0)),"-")</f>
        <v>-</v>
      </c>
      <c r="G1064" s="84" t="str">
        <f t="array" ref="G106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5" spans="1:7" x14ac:dyDescent="0.25">
      <c r="A1065">
        <v>10683</v>
      </c>
      <c r="B1065" t="s">
        <v>1127</v>
      </c>
      <c r="C1065" t="s">
        <v>1152</v>
      </c>
      <c r="D1065" t="s">
        <v>8</v>
      </c>
      <c r="E1065" t="s">
        <v>1268</v>
      </c>
      <c r="F1065" s="84" t="str">
        <f>IFERROR(INDEX(TblData[Month-year],MATCH(TblTrainee[[#This Row],[Name]],TblData[Name],0)),"-")</f>
        <v>-</v>
      </c>
      <c r="G1065" s="84" t="str">
        <f t="array" ref="G106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6" spans="1:7" x14ac:dyDescent="0.25">
      <c r="A1066">
        <v>10816</v>
      </c>
      <c r="B1066" t="s">
        <v>1128</v>
      </c>
      <c r="C1066" t="s">
        <v>1153</v>
      </c>
      <c r="D1066" t="s">
        <v>1218</v>
      </c>
      <c r="E1066" t="s">
        <v>1300</v>
      </c>
      <c r="F1066" s="84" t="str">
        <f>IFERROR(INDEX(TblData[Month-year],MATCH(TblTrainee[[#This Row],[Name]],TblData[Name],0)),"-")</f>
        <v>-</v>
      </c>
      <c r="G1066" s="84" t="str">
        <f t="array" ref="G106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7" spans="1:7" x14ac:dyDescent="0.25">
      <c r="A1067">
        <v>80075</v>
      </c>
      <c r="B1067" t="s">
        <v>1129</v>
      </c>
      <c r="C1067" t="s">
        <v>1153</v>
      </c>
      <c r="D1067" t="s">
        <v>1220</v>
      </c>
      <c r="E1067" t="s">
        <v>1286</v>
      </c>
      <c r="F1067" s="84" t="str">
        <f>IFERROR(INDEX(TblData[Month-year],MATCH(TblTrainee[[#This Row],[Name]],TblData[Name],0)),"-")</f>
        <v>-</v>
      </c>
      <c r="G1067" s="84" t="str">
        <f t="array" ref="G106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8" spans="1:7" x14ac:dyDescent="0.25">
      <c r="A1068">
        <v>14627</v>
      </c>
      <c r="B1068" t="s">
        <v>1130</v>
      </c>
      <c r="C1068" t="s">
        <v>1147</v>
      </c>
      <c r="D1068" t="s">
        <v>1253</v>
      </c>
      <c r="E1068" t="s">
        <v>1277</v>
      </c>
      <c r="F1068" s="84" t="str">
        <f>IFERROR(INDEX(TblData[Month-year],MATCH(TblTrainee[[#This Row],[Name]],TblData[Name],0)),"-")</f>
        <v>-</v>
      </c>
      <c r="G1068" s="84" t="str">
        <f t="array" ref="G106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69" spans="1:7" x14ac:dyDescent="0.25">
      <c r="A1069">
        <v>14296</v>
      </c>
      <c r="B1069" t="s">
        <v>1131</v>
      </c>
      <c r="C1069" t="s">
        <v>1146</v>
      </c>
      <c r="D1069" t="s">
        <v>5</v>
      </c>
      <c r="E1069" t="s">
        <v>1277</v>
      </c>
      <c r="F1069" s="84">
        <f>IFERROR(INDEX(TblData[Month-year],MATCH(TblTrainee[[#This Row],[Name]],TblData[Name],0)),"-")</f>
        <v>42005</v>
      </c>
      <c r="G1069" s="84">
        <f t="array" ref="G106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42005</v>
      </c>
    </row>
    <row r="1070" spans="1:7" x14ac:dyDescent="0.25">
      <c r="A1070">
        <v>14794</v>
      </c>
      <c r="B1070" t="s">
        <v>1132</v>
      </c>
      <c r="C1070" t="s">
        <v>1151</v>
      </c>
      <c r="D1070" t="s">
        <v>13</v>
      </c>
      <c r="E1070" t="s">
        <v>1277</v>
      </c>
      <c r="F1070" s="84" t="str">
        <f>IFERROR(INDEX(TblData[Month-year],MATCH(TblTrainee[[#This Row],[Name]],TblData[Name],0)),"-")</f>
        <v>-</v>
      </c>
      <c r="G1070" s="84" t="str">
        <f t="array" ref="G107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1" spans="1:7" x14ac:dyDescent="0.25">
      <c r="A1071">
        <v>14510</v>
      </c>
      <c r="B1071" t="s">
        <v>1133</v>
      </c>
      <c r="C1071" t="s">
        <v>1154</v>
      </c>
      <c r="D1071" t="s">
        <v>22</v>
      </c>
      <c r="E1071" t="s">
        <v>1277</v>
      </c>
      <c r="F1071" s="84" t="str">
        <f>IFERROR(INDEX(TblData[Month-year],MATCH(TblTrainee[[#This Row],[Name]],TblData[Name],0)),"-")</f>
        <v>-</v>
      </c>
      <c r="G1071" s="84" t="str">
        <f t="array" ref="G107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2" spans="1:7" x14ac:dyDescent="0.25">
      <c r="A1072">
        <v>14359</v>
      </c>
      <c r="B1072" t="s">
        <v>1134</v>
      </c>
      <c r="C1072" t="s">
        <v>1144</v>
      </c>
      <c r="D1072" t="s">
        <v>1188</v>
      </c>
      <c r="E1072" t="s">
        <v>1280</v>
      </c>
      <c r="F1072" s="84" t="str">
        <f>IFERROR(INDEX(TblData[Month-year],MATCH(TblTrainee[[#This Row],[Name]],TblData[Name],0)),"-")</f>
        <v>-</v>
      </c>
      <c r="G1072" s="84" t="str">
        <f t="array" ref="G107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3" spans="1:7" x14ac:dyDescent="0.25">
      <c r="A1073">
        <v>13442</v>
      </c>
      <c r="B1073" t="s">
        <v>1135</v>
      </c>
      <c r="C1073" t="s">
        <v>1154</v>
      </c>
      <c r="D1073" t="s">
        <v>22</v>
      </c>
      <c r="E1073" t="s">
        <v>1271</v>
      </c>
      <c r="F1073" s="84" t="str">
        <f>IFERROR(INDEX(TblData[Month-year],MATCH(TblTrainee[[#This Row],[Name]],TblData[Name],0)),"-")</f>
        <v>-</v>
      </c>
      <c r="G1073" s="84" t="str">
        <f t="array" ref="G107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4" spans="1:7" x14ac:dyDescent="0.25">
      <c r="A1074">
        <v>14548</v>
      </c>
      <c r="B1074" t="s">
        <v>1136</v>
      </c>
      <c r="C1074" t="s">
        <v>1155</v>
      </c>
      <c r="D1074" t="s">
        <v>1200</v>
      </c>
      <c r="E1074" t="s">
        <v>1278</v>
      </c>
      <c r="F1074" s="84" t="str">
        <f>IFERROR(INDEX(TblData[Month-year],MATCH(TblTrainee[[#This Row],[Name]],TblData[Name],0)),"-")</f>
        <v>-</v>
      </c>
      <c r="G1074" s="84" t="str">
        <f t="array" ref="G107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5" spans="1:7" x14ac:dyDescent="0.25">
      <c r="A1075">
        <v>12790</v>
      </c>
      <c r="B1075" t="s">
        <v>1137</v>
      </c>
      <c r="C1075" t="s">
        <v>1146</v>
      </c>
      <c r="D1075" t="s">
        <v>5</v>
      </c>
      <c r="E1075" t="s">
        <v>1272</v>
      </c>
      <c r="F1075" s="84" t="str">
        <f>IFERROR(INDEX(TblData[Month-year],MATCH(TblTrainee[[#This Row],[Name]],TblData[Name],0)),"-")</f>
        <v>-</v>
      </c>
      <c r="G1075" s="84" t="str">
        <f t="array" ref="G107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6" spans="1:7" x14ac:dyDescent="0.25">
      <c r="A1076">
        <v>12950</v>
      </c>
      <c r="B1076" t="s">
        <v>1138</v>
      </c>
      <c r="C1076" t="s">
        <v>1156</v>
      </c>
      <c r="D1076" t="s">
        <v>7</v>
      </c>
      <c r="E1076" t="s">
        <v>1272</v>
      </c>
      <c r="F1076" s="84" t="str">
        <f>IFERROR(INDEX(TblData[Month-year],MATCH(TblTrainee[[#This Row],[Name]],TblData[Name],0)),"-")</f>
        <v>-</v>
      </c>
      <c r="G1076" s="84" t="str">
        <f t="array" ref="G107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7" spans="1:7" x14ac:dyDescent="0.25">
      <c r="A1077">
        <v>13092</v>
      </c>
      <c r="B1077" t="s">
        <v>1139</v>
      </c>
      <c r="C1077" t="s">
        <v>1154</v>
      </c>
      <c r="D1077" t="s">
        <v>22</v>
      </c>
      <c r="E1077" t="s">
        <v>1271</v>
      </c>
      <c r="F1077" s="84" t="str">
        <f>IFERROR(INDEX(TblData[Month-year],MATCH(TblTrainee[[#This Row],[Name]],TblData[Name],0)),"-")</f>
        <v>-</v>
      </c>
      <c r="G1077" s="84" t="str">
        <f t="array" ref="G107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8" spans="1:7" x14ac:dyDescent="0.25">
      <c r="A1078">
        <v>10978</v>
      </c>
      <c r="B1078" t="s">
        <v>1140</v>
      </c>
      <c r="C1078" t="s">
        <v>1156</v>
      </c>
      <c r="D1078" t="s">
        <v>18</v>
      </c>
      <c r="E1078" t="s">
        <v>1272</v>
      </c>
      <c r="F1078" s="84" t="str">
        <f>IFERROR(INDEX(TblData[Month-year],MATCH(TblTrainee[[#This Row],[Name]],TblData[Name],0)),"-")</f>
        <v>-</v>
      </c>
      <c r="G1078" s="84" t="str">
        <f t="array" ref="G107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79" spans="1:7" x14ac:dyDescent="0.25">
      <c r="A1079" s="21">
        <v>14797</v>
      </c>
      <c r="B1079" s="21" t="s">
        <v>1475</v>
      </c>
      <c r="C1079" s="21"/>
      <c r="D1079" s="21"/>
      <c r="E1079" s="21"/>
      <c r="F1079" s="98">
        <f>IFERROR(INDEX(TblData[Month-year],MATCH(TblTrainee[[#This Row],[Name]],TblData[Name],0)),"-")</f>
        <v>42036</v>
      </c>
      <c r="G1079" s="98">
        <f t="array" ref="G107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42036</v>
      </c>
    </row>
    <row r="1080" spans="1:7" x14ac:dyDescent="0.25">
      <c r="A1080" s="21">
        <v>15009</v>
      </c>
      <c r="B1080" s="21" t="s">
        <v>1476</v>
      </c>
      <c r="C1080" s="21"/>
      <c r="D1080" s="21"/>
      <c r="E1080" s="21"/>
      <c r="F1080" s="98">
        <f>IFERROR(INDEX(TblData[Month-year],MATCH(TblTrainee[[#This Row],[Name]],TblData[Name],0)),"-")</f>
        <v>42217</v>
      </c>
      <c r="G1080" s="98">
        <f t="array" ref="G108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1" spans="1:7" x14ac:dyDescent="0.25">
      <c r="A1081" s="21">
        <v>15012</v>
      </c>
      <c r="B1081" s="21" t="s">
        <v>1477</v>
      </c>
      <c r="C1081" s="21"/>
      <c r="D1081" s="21"/>
      <c r="E1081" s="21"/>
      <c r="F1081" s="98">
        <f>IFERROR(INDEX(TblData[Month-year],MATCH(TblTrainee[[#This Row],[Name]],TblData[Name],0)),"-")</f>
        <v>42217</v>
      </c>
      <c r="G1081" s="98">
        <f t="array" ref="G108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2" spans="1:7" x14ac:dyDescent="0.25">
      <c r="A1082" s="21">
        <v>15023</v>
      </c>
      <c r="B1082" s="21" t="s">
        <v>1487</v>
      </c>
      <c r="C1082" s="21"/>
      <c r="D1082" s="21"/>
      <c r="E1082" s="21"/>
      <c r="F1082" s="98">
        <f>IFERROR(INDEX(TblData[Month-year],MATCH(TblTrainee[[#This Row],[Name]],TblData[Name],0)),"-")</f>
        <v>42217</v>
      </c>
      <c r="G1082" s="98">
        <f t="array" ref="G108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3" spans="1:7" x14ac:dyDescent="0.25">
      <c r="A1083" s="21">
        <v>15027</v>
      </c>
      <c r="B1083" s="21" t="s">
        <v>1478</v>
      </c>
      <c r="C1083" s="21"/>
      <c r="D1083" s="21"/>
      <c r="E1083" s="21"/>
      <c r="F1083" s="98">
        <f>IFERROR(INDEX(TblData[Month-year],MATCH(TblTrainee[[#This Row],[Name]],TblData[Name],0)),"-")</f>
        <v>42217</v>
      </c>
      <c r="G1083" s="98">
        <f t="array" ref="G108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4" spans="1:7" x14ac:dyDescent="0.25">
      <c r="A1084" s="21">
        <v>15028</v>
      </c>
      <c r="B1084" s="21" t="s">
        <v>1479</v>
      </c>
      <c r="C1084" s="21"/>
      <c r="D1084" s="21"/>
      <c r="E1084" s="21"/>
      <c r="F1084" s="98">
        <f>IFERROR(INDEX(TblData[Month-year],MATCH(TblTrainee[[#This Row],[Name]],TblData[Name],0)),"-")</f>
        <v>42217</v>
      </c>
      <c r="G1084" s="98">
        <f t="array" ref="G108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5" spans="1:7" x14ac:dyDescent="0.25">
      <c r="A1085" s="21">
        <v>28591</v>
      </c>
      <c r="B1085" s="21" t="s">
        <v>1480</v>
      </c>
      <c r="C1085" s="21"/>
      <c r="D1085" s="21"/>
      <c r="E1085" s="21"/>
      <c r="F1085" s="98">
        <f>IFERROR(INDEX(TblData[Month-year],MATCH(TblTrainee[[#This Row],[Name]],TblData[Name],0)),"-")</f>
        <v>42217</v>
      </c>
      <c r="G1085" s="98">
        <f t="array" ref="G108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6" spans="1:7" x14ac:dyDescent="0.25">
      <c r="A1086" s="21">
        <v>15026</v>
      </c>
      <c r="B1086" s="21" t="s">
        <v>1481</v>
      </c>
      <c r="C1086" s="21"/>
      <c r="D1086" s="21"/>
      <c r="E1086" s="21"/>
      <c r="F1086" s="98">
        <f>IFERROR(INDEX(TblData[Month-year],MATCH(TblTrainee[[#This Row],[Name]],TblData[Name],0)),"-")</f>
        <v>42217</v>
      </c>
      <c r="G1086" s="98">
        <f t="array" ref="G108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7" spans="1:7" x14ac:dyDescent="0.25">
      <c r="A1087" s="21">
        <v>28417</v>
      </c>
      <c r="B1087" s="21" t="s">
        <v>1482</v>
      </c>
      <c r="C1087" s="21"/>
      <c r="D1087" s="21"/>
      <c r="E1087" s="21"/>
      <c r="F1087" s="98">
        <f>IFERROR(INDEX(TblData[Month-year],MATCH(TblTrainee[[#This Row],[Name]],TblData[Name],0)),"-")</f>
        <v>42217</v>
      </c>
      <c r="G1087" s="98">
        <f t="array" ref="G108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8" spans="1:7" x14ac:dyDescent="0.25">
      <c r="A1088" s="21">
        <v>15024</v>
      </c>
      <c r="B1088" s="21" t="s">
        <v>1483</v>
      </c>
      <c r="C1088" s="21"/>
      <c r="D1088" s="21"/>
      <c r="E1088" s="21"/>
      <c r="F1088" s="98">
        <f>IFERROR(INDEX(TblData[Month-year],MATCH(TblTrainee[[#This Row],[Name]],TblData[Name],0)),"-")</f>
        <v>42217</v>
      </c>
      <c r="G1088" s="98">
        <f t="array" ref="G108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89" spans="1:7" x14ac:dyDescent="0.25">
      <c r="A1089" s="21">
        <v>14955</v>
      </c>
      <c r="B1089" s="21" t="s">
        <v>1484</v>
      </c>
      <c r="C1089" s="21"/>
      <c r="D1089" s="21"/>
      <c r="E1089" s="21"/>
      <c r="F1089" s="98">
        <f>IFERROR(INDEX(TblData[Month-year],MATCH(TblTrainee[[#This Row],[Name]],TblData[Name],0)),"-")</f>
        <v>42248</v>
      </c>
      <c r="G1089" s="98">
        <f t="array" ref="G108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090" spans="1:7" x14ac:dyDescent="0.25">
      <c r="A1090" s="21">
        <v>15008</v>
      </c>
      <c r="B1090" s="21" t="s">
        <v>1485</v>
      </c>
      <c r="C1090" s="21"/>
      <c r="D1090" s="21"/>
      <c r="E1090" s="21"/>
      <c r="F1090" s="98">
        <f>IFERROR(INDEX(TblData[Month-year],MATCH(TblTrainee[[#This Row],[Name]],TblData[Name],0)),"-")</f>
        <v>42217</v>
      </c>
      <c r="G1090" s="98">
        <f t="array" ref="G109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91" spans="1:7" x14ac:dyDescent="0.25">
      <c r="A1091" s="21">
        <v>15002</v>
      </c>
      <c r="B1091" s="21" t="s">
        <v>1486</v>
      </c>
      <c r="C1091" s="21"/>
      <c r="D1091" s="21"/>
      <c r="E1091" s="21"/>
      <c r="F1091" s="98">
        <f>IFERROR(INDEX(TblData[Month-year],MATCH(TblTrainee[[#This Row],[Name]],TblData[Name],0)),"-")</f>
        <v>42248</v>
      </c>
      <c r="G1091" s="98">
        <f t="array" ref="G1091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092" spans="1:7" x14ac:dyDescent="0.25">
      <c r="A1092" s="21" t="s">
        <v>1488</v>
      </c>
      <c r="B1092" s="21" t="s">
        <v>1489</v>
      </c>
      <c r="C1092" s="21"/>
      <c r="D1092" s="21"/>
      <c r="E1092" s="21"/>
      <c r="F1092" s="98">
        <f>IFERROR(INDEX(TblData[Month-year],MATCH(TblTrainee[[#This Row],[Name]],TblData[Name],0)),"-")</f>
        <v>42217</v>
      </c>
      <c r="G1092" s="98">
        <f t="array" ref="G1092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42217</v>
      </c>
    </row>
    <row r="1093" spans="1:7" x14ac:dyDescent="0.25">
      <c r="A1093" s="21">
        <v>80132</v>
      </c>
      <c r="B1093" s="21" t="s">
        <v>1492</v>
      </c>
      <c r="C1093" s="21" t="s">
        <v>1164</v>
      </c>
      <c r="D1093" s="21"/>
      <c r="E1093" s="21" t="s">
        <v>1493</v>
      </c>
      <c r="F1093" s="98" t="str">
        <f>IFERROR(INDEX(TblData[Month-year],MATCH(TblTrainee[[#This Row],[Name]],TblData[Name],0)),"-")</f>
        <v>-</v>
      </c>
      <c r="G1093" s="98" t="str">
        <f t="array" ref="G1093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-</v>
      </c>
    </row>
    <row r="1094" spans="1:7" x14ac:dyDescent="0.25">
      <c r="A1094" s="21">
        <v>20444</v>
      </c>
      <c r="B1094" s="21" t="s">
        <v>833</v>
      </c>
      <c r="C1094" s="21" t="s">
        <v>1164</v>
      </c>
      <c r="D1094" s="21"/>
      <c r="E1094" s="21"/>
      <c r="F1094" s="98">
        <f>IFERROR(INDEX(TblData[Month-year],MATCH(TblTrainee[[#This Row],[Name]],TblData[Name],0)),"-")</f>
        <v>42248</v>
      </c>
      <c r="G1094" s="98">
        <f t="array" ref="G1094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095" spans="1:7" x14ac:dyDescent="0.25">
      <c r="A1095" s="21">
        <v>2778</v>
      </c>
      <c r="B1095" s="21" t="s">
        <v>1503</v>
      </c>
      <c r="C1095" s="21" t="s">
        <v>1504</v>
      </c>
      <c r="D1095" s="21"/>
      <c r="E1095" s="21"/>
      <c r="F1095" s="98">
        <f>IFERROR(INDEX(TblData[Month-year],MATCH(TblTrainee[[#This Row],[Name]],TblData[Name],0)),"-")</f>
        <v>42248</v>
      </c>
      <c r="G1095" s="98">
        <f t="array" ref="G1095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096" spans="1:7" x14ac:dyDescent="0.25">
      <c r="A1096" s="21">
        <v>14966</v>
      </c>
      <c r="B1096" s="21" t="s">
        <v>1505</v>
      </c>
      <c r="C1096" s="21"/>
      <c r="D1096" s="21" t="s">
        <v>1506</v>
      </c>
      <c r="E1096" s="21" t="s">
        <v>1275</v>
      </c>
      <c r="F1096" s="98">
        <f>IFERROR(INDEX(TblData[Month-year],MATCH(TblTrainee[[#This Row],[Name]],TblData[Name],0)),"-")</f>
        <v>42248</v>
      </c>
      <c r="G1096" s="98">
        <f t="array" ref="G1096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42248</v>
      </c>
    </row>
    <row r="1097" spans="1:7" x14ac:dyDescent="0.25">
      <c r="A1097">
        <v>15075</v>
      </c>
      <c r="B1097" t="s">
        <v>1524</v>
      </c>
      <c r="C1097" t="s">
        <v>1525</v>
      </c>
      <c r="D1097" t="s">
        <v>4</v>
      </c>
      <c r="E1097" t="s">
        <v>1271</v>
      </c>
      <c r="F1097" s="84">
        <f>IFERROR(INDEX(TblData[Month-year],MATCH(TblTrainee[[#This Row],[Name]],TblData[Name],0)),"-")</f>
        <v>42309</v>
      </c>
      <c r="G1097" s="84">
        <f t="array" ref="G1097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42309</v>
      </c>
    </row>
    <row r="1098" spans="1:7" x14ac:dyDescent="0.25">
      <c r="A1098">
        <v>15063</v>
      </c>
      <c r="B1098" t="s">
        <v>1530</v>
      </c>
      <c r="C1098" t="s">
        <v>1525</v>
      </c>
      <c r="D1098" t="s">
        <v>4</v>
      </c>
      <c r="E1098" t="s">
        <v>1271</v>
      </c>
      <c r="F1098" s="84">
        <f>IFERROR(INDEX(TblData[Month-year],MATCH(TblTrainee[[#This Row],[Name]],TblData[Name],0)),"-")</f>
        <v>42309</v>
      </c>
      <c r="G1098" s="84">
        <f t="array" ref="G1098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42309</v>
      </c>
    </row>
    <row r="1099" spans="1:7" x14ac:dyDescent="0.25">
      <c r="A1099">
        <v>15115</v>
      </c>
      <c r="B1099" t="s">
        <v>1543</v>
      </c>
      <c r="D1099" t="s">
        <v>22</v>
      </c>
      <c r="E1099" t="s">
        <v>1271</v>
      </c>
      <c r="F1099" s="84">
        <f>IFERROR(INDEX(TblData[Month-year],MATCH(TblTrainee[[#This Row],[Name]],TblData[Name],0)),"-")</f>
        <v>42339</v>
      </c>
      <c r="G1099" s="84">
        <f t="array" ref="G1099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42339</v>
      </c>
    </row>
    <row r="1100" spans="1:7" x14ac:dyDescent="0.25">
      <c r="A1100">
        <v>15118</v>
      </c>
      <c r="B1100" t="s">
        <v>1544</v>
      </c>
      <c r="D1100" t="s">
        <v>1247</v>
      </c>
      <c r="E1100" t="s">
        <v>1271</v>
      </c>
      <c r="F1100" s="84">
        <f>IFERROR(INDEX(TblData[Month-year],MATCH(TblTrainee[[#This Row],[Name]],TblData[Name],0)),"-")</f>
        <v>42339</v>
      </c>
      <c r="G1100" s="84">
        <f t="array" ref="G1100">IF(MIN(IF(IFERROR((TblTrainee[[#This Row],[Name]]=TblData[Name])*TblData[Month-year],0)&gt;0,IFERROR((TblTrainee[[#This Row],[Name]]=TblData[Name])*TblData[Month-year],0)))=0,"-",MIN(IF(IFERROR((TblTrainee[[#This Row],[Name]]=TblData[Name])*TblData[Month-year],0)&gt;0,IFERROR((TblTrainee[[#This Row],[Name]]=TblData[Name])*TblData[Month-year],0))))</f>
        <v>42339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6" sqref="H16"/>
    </sheetView>
  </sheetViews>
  <sheetFormatPr defaultRowHeight="15" x14ac:dyDescent="0.25"/>
  <cols>
    <col min="1" max="1" width="6.28515625" customWidth="1"/>
    <col min="2" max="2" width="32" customWidth="1"/>
    <col min="3" max="3" width="14.140625" customWidth="1"/>
    <col min="4" max="4" width="26.42578125" customWidth="1"/>
    <col min="5" max="5" width="20" customWidth="1"/>
  </cols>
  <sheetData>
    <row r="1" spans="1:9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105</v>
      </c>
    </row>
    <row r="2" spans="1:9" x14ac:dyDescent="0.25">
      <c r="A2">
        <v>1</v>
      </c>
      <c r="B2" t="s">
        <v>1316</v>
      </c>
      <c r="C2" s="3">
        <v>42034</v>
      </c>
      <c r="D2" t="s">
        <v>1318</v>
      </c>
      <c r="E2" t="s">
        <v>1319</v>
      </c>
      <c r="F2">
        <v>3.5</v>
      </c>
      <c r="G2" t="s">
        <v>1320</v>
      </c>
      <c r="H2" t="s">
        <v>1321</v>
      </c>
      <c r="I2">
        <v>5000</v>
      </c>
    </row>
    <row r="3" spans="1:9" x14ac:dyDescent="0.25">
      <c r="A3">
        <v>2</v>
      </c>
      <c r="B3" t="s">
        <v>1317</v>
      </c>
      <c r="C3" s="3">
        <v>42035</v>
      </c>
      <c r="D3" t="s">
        <v>1318</v>
      </c>
      <c r="E3" t="s">
        <v>40</v>
      </c>
      <c r="F3">
        <v>3.5</v>
      </c>
      <c r="G3" t="s">
        <v>1322</v>
      </c>
      <c r="H3" t="s">
        <v>1321</v>
      </c>
      <c r="I3">
        <v>0</v>
      </c>
    </row>
    <row r="4" spans="1:9" x14ac:dyDescent="0.25">
      <c r="A4">
        <v>3</v>
      </c>
      <c r="B4" t="s">
        <v>1316</v>
      </c>
      <c r="C4" s="3">
        <v>42045</v>
      </c>
      <c r="D4" t="s">
        <v>1318</v>
      </c>
      <c r="E4" t="s">
        <v>94</v>
      </c>
      <c r="F4">
        <v>3</v>
      </c>
      <c r="G4" t="s">
        <v>1322</v>
      </c>
      <c r="H4" t="s">
        <v>1321</v>
      </c>
      <c r="I4">
        <v>0</v>
      </c>
    </row>
    <row r="5" spans="1:9" x14ac:dyDescent="0.25">
      <c r="A5">
        <v>4</v>
      </c>
      <c r="B5" t="s">
        <v>1366</v>
      </c>
      <c r="C5" s="3">
        <v>42052</v>
      </c>
      <c r="D5" t="s">
        <v>1318</v>
      </c>
      <c r="E5" t="s">
        <v>40</v>
      </c>
      <c r="F5">
        <v>3.5</v>
      </c>
      <c r="G5" t="s">
        <v>1322</v>
      </c>
      <c r="H5" t="s">
        <v>1321</v>
      </c>
      <c r="I5">
        <v>0</v>
      </c>
    </row>
    <row r="6" spans="1:9" x14ac:dyDescent="0.25">
      <c r="A6" s="21">
        <v>5</v>
      </c>
      <c r="B6" s="21" t="s">
        <v>1373</v>
      </c>
      <c r="C6" s="16">
        <v>42046</v>
      </c>
      <c r="D6" s="21" t="s">
        <v>1318</v>
      </c>
      <c r="E6" s="21" t="s">
        <v>1374</v>
      </c>
      <c r="F6" s="21">
        <v>8</v>
      </c>
      <c r="G6" s="21" t="s">
        <v>1320</v>
      </c>
      <c r="H6" s="21" t="s">
        <v>1321</v>
      </c>
      <c r="I6" s="21">
        <v>16500</v>
      </c>
    </row>
    <row r="7" spans="1:9" x14ac:dyDescent="0.25">
      <c r="A7" s="21">
        <v>6</v>
      </c>
      <c r="B7" s="21" t="s">
        <v>1373</v>
      </c>
      <c r="C7" s="16">
        <v>42047</v>
      </c>
      <c r="D7" s="21" t="s">
        <v>1318</v>
      </c>
      <c r="E7" s="21" t="s">
        <v>1374</v>
      </c>
      <c r="F7" s="21">
        <v>8</v>
      </c>
      <c r="G7" s="21" t="s">
        <v>1320</v>
      </c>
      <c r="H7" s="21" t="s">
        <v>1321</v>
      </c>
      <c r="I7" s="21">
        <v>16500</v>
      </c>
    </row>
    <row r="8" spans="1:9" x14ac:dyDescent="0.25">
      <c r="A8" s="21">
        <v>7</v>
      </c>
      <c r="B8" s="21" t="s">
        <v>1381</v>
      </c>
      <c r="C8" s="16">
        <v>42233</v>
      </c>
      <c r="D8" s="21" t="s">
        <v>1382</v>
      </c>
      <c r="E8" s="21" t="s">
        <v>40</v>
      </c>
      <c r="F8" s="21">
        <v>2.5</v>
      </c>
      <c r="G8" s="21" t="s">
        <v>1322</v>
      </c>
      <c r="H8" s="21" t="s">
        <v>1321</v>
      </c>
      <c r="I8" s="21">
        <v>0</v>
      </c>
    </row>
    <row r="9" spans="1:9" x14ac:dyDescent="0.25">
      <c r="A9" s="21">
        <v>8</v>
      </c>
      <c r="B9" s="21" t="s">
        <v>1394</v>
      </c>
      <c r="C9" s="16">
        <v>42237</v>
      </c>
      <c r="D9" s="21" t="s">
        <v>1382</v>
      </c>
      <c r="E9" s="21" t="s">
        <v>1395</v>
      </c>
      <c r="F9" s="21">
        <v>2</v>
      </c>
      <c r="G9" s="21" t="s">
        <v>1322</v>
      </c>
      <c r="H9" s="21" t="s">
        <v>1321</v>
      </c>
      <c r="I9" s="21">
        <v>0</v>
      </c>
    </row>
    <row r="10" spans="1:9" x14ac:dyDescent="0.25">
      <c r="A10" s="21">
        <v>9</v>
      </c>
      <c r="B10" s="21" t="s">
        <v>1404</v>
      </c>
      <c r="C10" s="16">
        <v>42238</v>
      </c>
      <c r="D10" s="21" t="s">
        <v>1405</v>
      </c>
      <c r="E10" s="21" t="s">
        <v>94</v>
      </c>
      <c r="F10" s="21">
        <v>2.5</v>
      </c>
      <c r="G10" s="21" t="s">
        <v>1322</v>
      </c>
      <c r="H10" s="21" t="s">
        <v>1321</v>
      </c>
      <c r="I10" s="21">
        <v>0</v>
      </c>
    </row>
    <row r="11" spans="1:9" x14ac:dyDescent="0.25">
      <c r="A11" s="21">
        <v>10</v>
      </c>
      <c r="B11" s="21" t="s">
        <v>1419</v>
      </c>
      <c r="C11" s="16">
        <v>42247</v>
      </c>
      <c r="D11" s="21" t="s">
        <v>1420</v>
      </c>
      <c r="E11" s="21" t="s">
        <v>94</v>
      </c>
      <c r="F11" s="21">
        <v>2.5</v>
      </c>
      <c r="G11" s="21" t="s">
        <v>1322</v>
      </c>
      <c r="H11" s="21" t="s">
        <v>1321</v>
      </c>
      <c r="I11" s="21">
        <v>0</v>
      </c>
    </row>
    <row r="12" spans="1:9" x14ac:dyDescent="0.25">
      <c r="A12" s="21">
        <v>11</v>
      </c>
      <c r="B12" s="21" t="s">
        <v>1428</v>
      </c>
      <c r="C12" s="16">
        <v>42247</v>
      </c>
      <c r="D12" s="21" t="s">
        <v>1405</v>
      </c>
      <c r="E12" s="21" t="s">
        <v>40</v>
      </c>
      <c r="F12" s="21">
        <v>3</v>
      </c>
      <c r="G12" s="21" t="s">
        <v>1322</v>
      </c>
      <c r="H12" s="21" t="s">
        <v>1321</v>
      </c>
      <c r="I12" s="21">
        <v>0</v>
      </c>
    </row>
    <row r="13" spans="1:9" x14ac:dyDescent="0.25">
      <c r="A13" s="21">
        <v>12</v>
      </c>
      <c r="B13" s="21" t="s">
        <v>1440</v>
      </c>
      <c r="C13" s="16">
        <v>42252</v>
      </c>
      <c r="D13" s="21" t="s">
        <v>1405</v>
      </c>
      <c r="E13" s="21" t="s">
        <v>40</v>
      </c>
      <c r="F13" s="21">
        <v>3</v>
      </c>
      <c r="G13" s="21" t="s">
        <v>1322</v>
      </c>
      <c r="H13" s="21" t="s">
        <v>1321</v>
      </c>
      <c r="I13" s="21">
        <v>0</v>
      </c>
    </row>
    <row r="14" spans="1:9" x14ac:dyDescent="0.25">
      <c r="A14" s="21">
        <v>13</v>
      </c>
      <c r="B14" s="21" t="s">
        <v>1446</v>
      </c>
      <c r="C14" s="16">
        <v>42256</v>
      </c>
      <c r="D14" s="21" t="s">
        <v>1405</v>
      </c>
      <c r="E14" s="21" t="s">
        <v>94</v>
      </c>
      <c r="F14" s="21">
        <v>2</v>
      </c>
      <c r="G14" s="21" t="s">
        <v>1322</v>
      </c>
      <c r="H14" s="21" t="s">
        <v>1321</v>
      </c>
      <c r="I14" s="21">
        <v>0</v>
      </c>
    </row>
    <row r="15" spans="1:9" x14ac:dyDescent="0.25">
      <c r="A15" s="21">
        <v>14</v>
      </c>
      <c r="B15" s="21" t="s">
        <v>1460</v>
      </c>
      <c r="C15" s="16">
        <v>42258</v>
      </c>
      <c r="D15" s="21" t="s">
        <v>1318</v>
      </c>
      <c r="E15" s="21" t="s">
        <v>1461</v>
      </c>
      <c r="F15" s="21">
        <v>2</v>
      </c>
      <c r="G15" s="21" t="s">
        <v>1322</v>
      </c>
      <c r="H15" s="21" t="s">
        <v>1321</v>
      </c>
      <c r="I15" s="21">
        <v>0</v>
      </c>
    </row>
    <row r="16" spans="1:9" x14ac:dyDescent="0.25">
      <c r="A16" s="21">
        <v>15</v>
      </c>
      <c r="B16" s="21" t="s">
        <v>1490</v>
      </c>
      <c r="C16" s="99">
        <v>42266</v>
      </c>
      <c r="D16" s="21" t="s">
        <v>1382</v>
      </c>
      <c r="E16" s="21" t="s">
        <v>1491</v>
      </c>
      <c r="F16" s="21">
        <v>8</v>
      </c>
      <c r="G16" s="21" t="s">
        <v>1320</v>
      </c>
      <c r="H16" s="21" t="s">
        <v>1321</v>
      </c>
      <c r="I16" s="21">
        <v>30052</v>
      </c>
    </row>
    <row r="17" spans="1:9" x14ac:dyDescent="0.25">
      <c r="A17" s="21">
        <v>16</v>
      </c>
      <c r="B17" s="21" t="s">
        <v>1508</v>
      </c>
      <c r="C17" s="99">
        <v>42272</v>
      </c>
      <c r="D17" s="21" t="s">
        <v>1318</v>
      </c>
      <c r="E17" s="21" t="s">
        <v>40</v>
      </c>
      <c r="F17" s="21">
        <v>2.5</v>
      </c>
      <c r="G17" s="21" t="s">
        <v>1322</v>
      </c>
      <c r="H17" s="21" t="s">
        <v>1321</v>
      </c>
      <c r="I17" s="21">
        <v>0</v>
      </c>
    </row>
    <row r="18" spans="1:9" x14ac:dyDescent="0.25">
      <c r="A18">
        <v>17</v>
      </c>
      <c r="B18" t="s">
        <v>1521</v>
      </c>
      <c r="C18" s="99">
        <v>42335</v>
      </c>
      <c r="D18" t="s">
        <v>1405</v>
      </c>
      <c r="E18" t="s">
        <v>94</v>
      </c>
      <c r="F18">
        <v>2</v>
      </c>
      <c r="G18" t="s">
        <v>1322</v>
      </c>
      <c r="H18" t="s">
        <v>1321</v>
      </c>
      <c r="I18">
        <v>0</v>
      </c>
    </row>
    <row r="19" spans="1:9" x14ac:dyDescent="0.25">
      <c r="A19">
        <v>18</v>
      </c>
      <c r="B19" t="s">
        <v>1531</v>
      </c>
      <c r="C19" s="99">
        <v>42357</v>
      </c>
      <c r="D19" t="s">
        <v>1534</v>
      </c>
      <c r="E19" t="s">
        <v>1568</v>
      </c>
      <c r="F19">
        <v>2</v>
      </c>
      <c r="G19" t="s">
        <v>1322</v>
      </c>
      <c r="H19" t="s">
        <v>1321</v>
      </c>
      <c r="I19">
        <v>0</v>
      </c>
    </row>
    <row r="20" spans="1:9" x14ac:dyDescent="0.25">
      <c r="A20">
        <v>19</v>
      </c>
      <c r="B20" t="s">
        <v>1532</v>
      </c>
      <c r="C20" s="99">
        <v>42366</v>
      </c>
      <c r="D20" t="s">
        <v>1533</v>
      </c>
      <c r="E20" t="s">
        <v>1567</v>
      </c>
      <c r="F20">
        <v>2.5</v>
      </c>
      <c r="G20" t="s">
        <v>1322</v>
      </c>
      <c r="H20" t="s">
        <v>1321</v>
      </c>
      <c r="I20">
        <v>0</v>
      </c>
    </row>
    <row r="21" spans="1:9" x14ac:dyDescent="0.25">
      <c r="A21">
        <v>20</v>
      </c>
      <c r="B21" t="s">
        <v>1381</v>
      </c>
      <c r="C21" s="99">
        <v>42371</v>
      </c>
      <c r="D21" t="s">
        <v>1534</v>
      </c>
      <c r="E21" s="21" t="s">
        <v>40</v>
      </c>
      <c r="F21">
        <v>2</v>
      </c>
      <c r="G21" t="s">
        <v>1322</v>
      </c>
      <c r="H21" t="s">
        <v>1321</v>
      </c>
      <c r="I21">
        <v>0</v>
      </c>
    </row>
    <row r="22" spans="1:9" x14ac:dyDescent="0.25">
      <c r="A22">
        <v>21</v>
      </c>
      <c r="B22" t="s">
        <v>1419</v>
      </c>
      <c r="C22" s="99">
        <v>42397</v>
      </c>
      <c r="D22" t="s">
        <v>1534</v>
      </c>
      <c r="E22" t="s">
        <v>94</v>
      </c>
      <c r="F22">
        <v>2</v>
      </c>
      <c r="G22" t="s">
        <v>1322</v>
      </c>
      <c r="H22" t="s">
        <v>1321</v>
      </c>
      <c r="I22">
        <v>0</v>
      </c>
    </row>
    <row r="23" spans="1:9" x14ac:dyDescent="0.25">
      <c r="A23">
        <v>22</v>
      </c>
      <c r="B23" t="s">
        <v>1557</v>
      </c>
      <c r="C23" s="99">
        <v>42399</v>
      </c>
      <c r="D23" t="s">
        <v>1534</v>
      </c>
      <c r="E23" t="s">
        <v>1564</v>
      </c>
      <c r="F23">
        <v>2</v>
      </c>
      <c r="G23" t="s">
        <v>1320</v>
      </c>
      <c r="H23" t="s">
        <v>1321</v>
      </c>
      <c r="I23">
        <v>5000</v>
      </c>
    </row>
  </sheetData>
  <dataValidations count="1">
    <dataValidation type="list" allowBlank="1" showInputMessage="1" showErrorMessage="1" sqref="L15">
      <formula1>TrnList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zoomScale="85" zoomScaleNormal="85" workbookViewId="0">
      <selection activeCell="K223" sqref="K223"/>
    </sheetView>
  </sheetViews>
  <sheetFormatPr defaultRowHeight="15" x14ac:dyDescent="0.25"/>
  <cols>
    <col min="2" max="2" width="12.140625" customWidth="1"/>
    <col min="3" max="3" width="9.7109375" customWidth="1"/>
    <col min="4" max="8" width="9.28515625" customWidth="1"/>
    <col min="9" max="9" width="49.5703125" customWidth="1"/>
    <col min="10" max="10" width="50" customWidth="1"/>
    <col min="11" max="11" width="30.85546875" customWidth="1"/>
    <col min="12" max="12" width="25.28515625" customWidth="1"/>
    <col min="13" max="13" width="25" bestFit="1" customWidth="1"/>
    <col min="14" max="14" width="9.85546875" bestFit="1" customWidth="1"/>
    <col min="20" max="20" width="21.42578125" bestFit="1" customWidth="1"/>
    <col min="22" max="22" width="14.42578125" bestFit="1" customWidth="1"/>
    <col min="23" max="23" width="23.85546875" bestFit="1" customWidth="1"/>
    <col min="27" max="27" width="15.7109375" bestFit="1" customWidth="1"/>
  </cols>
  <sheetData>
    <row r="1" spans="1:27" ht="45" x14ac:dyDescent="0.25">
      <c r="A1" t="s">
        <v>43</v>
      </c>
      <c r="B1" t="s">
        <v>51</v>
      </c>
      <c r="C1" s="2" t="s">
        <v>52</v>
      </c>
      <c r="D1" s="2" t="s">
        <v>79</v>
      </c>
      <c r="E1" s="2" t="s">
        <v>1323</v>
      </c>
      <c r="F1" s="2" t="s">
        <v>1324</v>
      </c>
      <c r="G1" s="2" t="s">
        <v>77</v>
      </c>
      <c r="H1" s="2" t="s">
        <v>78</v>
      </c>
      <c r="I1" s="2" t="s">
        <v>63</v>
      </c>
      <c r="J1" s="2" t="s">
        <v>64</v>
      </c>
      <c r="K1" s="2" t="s">
        <v>58</v>
      </c>
      <c r="L1" s="2" t="s">
        <v>59</v>
      </c>
      <c r="M1" s="5" t="s">
        <v>60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6" t="s">
        <v>1</v>
      </c>
      <c r="U1" s="6" t="s">
        <v>2</v>
      </c>
      <c r="V1" s="6" t="s">
        <v>3</v>
      </c>
      <c r="W1" s="6" t="s">
        <v>42</v>
      </c>
      <c r="X1" s="69" t="s">
        <v>86</v>
      </c>
      <c r="Y1" t="s">
        <v>111</v>
      </c>
      <c r="Z1" t="s">
        <v>1470</v>
      </c>
      <c r="AA1" t="s">
        <v>1471</v>
      </c>
    </row>
    <row r="2" spans="1:27" x14ac:dyDescent="0.25">
      <c r="A2">
        <v>1</v>
      </c>
      <c r="B2">
        <v>1</v>
      </c>
      <c r="C2">
        <v>11019</v>
      </c>
      <c r="D2">
        <v>8</v>
      </c>
      <c r="E2">
        <v>9</v>
      </c>
      <c r="F2">
        <v>6</v>
      </c>
      <c r="G2">
        <v>6</v>
      </c>
      <c r="H2">
        <v>7</v>
      </c>
      <c r="I2" t="s">
        <v>1326</v>
      </c>
      <c r="J2" t="s">
        <v>1327</v>
      </c>
      <c r="M2" t="str">
        <f>VLOOKUP(TblData[[#This Row],[Session ID]],
TblSession[],
MATCH(M$1,TblSession[#Headers],0),
FALSE)</f>
        <v>Communication Skills</v>
      </c>
      <c r="N2" s="4">
        <f>VLOOKUP(TblData[[#This Row],[Session ID]],
TblSession[],
MATCH(N$1,TblSession[#Headers],0),
FALSE)</f>
        <v>42034</v>
      </c>
      <c r="O2" s="4" t="str">
        <f>VLOOKUP(TblData[[#This Row],[Session ID]],
TblSession[],
MATCH(O$1,TblSession[#Headers],0),
FALSE)</f>
        <v>Reception Conference</v>
      </c>
      <c r="P2" s="4" t="str">
        <f>VLOOKUP(TblData[[#This Row],[Session ID]],
TblSession[],
MATCH(P$1,TblSession[#Headers],0),
FALSE)</f>
        <v>Aditi Dadhich</v>
      </c>
      <c r="Q2" s="1">
        <f>VLOOKUP(TblData[[#This Row],[Session ID]],
TblSession[],
MATCH(Q$1,TblSession[#Headers],0),
FALSE)</f>
        <v>3.5</v>
      </c>
      <c r="R2" s="4" t="str">
        <f>VLOOKUP(TblData[[#This Row],[Session ID]],
TblSession[],
MATCH(R$1,TblSession[#Headers],0),
FALSE)</f>
        <v>External</v>
      </c>
      <c r="S2" s="1" t="str">
        <f>VLOOKUP(TblData[[#This Row],[Session ID]],
TblSession[],
MATCH(S$1,TblSession[#Headers],0),
FALSE)</f>
        <v>Multiple</v>
      </c>
      <c r="T2" s="1" t="str">
        <f>VLOOKUP(TblData[[#This Row],[Trainee Salary Code]],
TblTrainee[],
MATCH(T$1,TblTrainee[#Headers],0),
FALSE)</f>
        <v>Vaibhav  Garg</v>
      </c>
      <c r="U2" s="1" t="str">
        <f>VLOOKUP(TblData[[#This Row],[Trainee Salary Code]],
TblTrainee[],
MATCH(U$1,TblTrainee[#Headers],0),
FALSE)</f>
        <v>M-3</v>
      </c>
      <c r="V2" s="1" t="str">
        <f>VLOOKUP(TblData[[#This Row],[Trainee Salary Code]],
TblTrainee[],
MATCH(V$1,TblTrainee[#Headers],0),
FALSE)</f>
        <v>Manager</v>
      </c>
      <c r="W2" s="1" t="str">
        <f>VLOOKUP(TblData[[#This Row],[Trainee Salary Code]],
TblTrainee[],
MATCH(W$1,TblTrainee[#Headers],0),
FALSE)</f>
        <v>Research &amp; Development</v>
      </c>
      <c r="X2" s="1">
        <f>AVERAGE(TblData[[#This Row],[Relevance]:[Presentation]])</f>
        <v>7.2</v>
      </c>
      <c r="Y2" s="1">
        <f>MONTH(TblData[[#This Row],[Date of Training]])</f>
        <v>1</v>
      </c>
      <c r="Z2" s="1">
        <f>YEAR(TblData[[#This Row],[Date of Training]])</f>
        <v>2015</v>
      </c>
      <c r="AA2" s="83">
        <f>DATE(TblData[[#This Row],[Year]],TblData[[#This Row],[Month]],1)</f>
        <v>42005</v>
      </c>
    </row>
    <row r="3" spans="1:27" x14ac:dyDescent="0.25">
      <c r="A3">
        <v>2</v>
      </c>
      <c r="B3">
        <v>1</v>
      </c>
      <c r="C3">
        <v>10659</v>
      </c>
      <c r="D3">
        <v>8</v>
      </c>
      <c r="E3">
        <v>8</v>
      </c>
      <c r="F3">
        <v>8</v>
      </c>
      <c r="G3">
        <v>7.5</v>
      </c>
      <c r="H3">
        <v>7</v>
      </c>
      <c r="I3" t="s">
        <v>1328</v>
      </c>
      <c r="J3" t="s">
        <v>1329</v>
      </c>
      <c r="M3" t="str">
        <f>VLOOKUP(TblData[[#This Row],[Session ID]],
TblSession[],
MATCH(M$1,TblSession[#Headers],0),
FALSE)</f>
        <v>Communication Skills</v>
      </c>
      <c r="N3" s="4">
        <f>VLOOKUP(TblData[[#This Row],[Session ID]],
TblSession[],
MATCH(N$1,TblSession[#Headers],0),
FALSE)</f>
        <v>42034</v>
      </c>
      <c r="O3" s="4" t="str">
        <f>VLOOKUP(TblData[[#This Row],[Session ID]],
TblSession[],
MATCH(O$1,TblSession[#Headers],0),
FALSE)</f>
        <v>Reception Conference</v>
      </c>
      <c r="P3" s="4" t="str">
        <f>VLOOKUP(TblData[[#This Row],[Session ID]],
TblSession[],
MATCH(P$1,TblSession[#Headers],0),
FALSE)</f>
        <v>Aditi Dadhich</v>
      </c>
      <c r="Q3">
        <f>VLOOKUP(TblData[[#This Row],[Session ID]],
TblSession[],
MATCH(Q$1,TblSession[#Headers],0),
FALSE)</f>
        <v>3.5</v>
      </c>
      <c r="R3" s="4" t="str">
        <f>VLOOKUP(TblData[[#This Row],[Session ID]],
TblSession[],
MATCH(R$1,TblSession[#Headers],0),
FALSE)</f>
        <v>External</v>
      </c>
      <c r="S3" t="str">
        <f>VLOOKUP(TblData[[#This Row],[Session ID]],
TblSession[],
MATCH(S$1,TblSession[#Headers],0),
FALSE)</f>
        <v>Multiple</v>
      </c>
      <c r="T3" s="1" t="str">
        <f>VLOOKUP(TblData[[#This Row],[Trainee Salary Code]],
TblTrainee[],
MATCH(T$1,TblTrainee[#Headers],0),
FALSE)</f>
        <v>Manish  Sharda</v>
      </c>
      <c r="U3" s="1" t="str">
        <f>VLOOKUP(TblData[[#This Row],[Trainee Salary Code]],
TblTrainee[],
MATCH(U$1,TblTrainee[#Headers],0),
FALSE)</f>
        <v>M-4</v>
      </c>
      <c r="V3" s="1" t="str">
        <f>VLOOKUP(TblData[[#This Row],[Trainee Salary Code]],
TblTrainee[],
MATCH(V$1,TblTrainee[#Headers],0),
FALSE)</f>
        <v>Sr. Manager</v>
      </c>
      <c r="W3" s="1" t="str">
        <f>VLOOKUP(TblData[[#This Row],[Trainee Salary Code]],
TblTrainee[],
MATCH(W$1,TblTrainee[#Headers],0),
FALSE)</f>
        <v>Export Marketing</v>
      </c>
      <c r="X3" s="1">
        <f>AVERAGE(TblData[[#This Row],[Relevance]:[Presentation]])</f>
        <v>7.7</v>
      </c>
      <c r="Y3" s="1">
        <f>MONTH(TblData[[#This Row],[Date of Training]])</f>
        <v>1</v>
      </c>
      <c r="Z3" s="1">
        <f>YEAR(TblData[[#This Row],[Date of Training]])</f>
        <v>2015</v>
      </c>
      <c r="AA3" s="83">
        <f>DATE(TblData[[#This Row],[Year]],TblData[[#This Row],[Month]],1)</f>
        <v>42005</v>
      </c>
    </row>
    <row r="4" spans="1:27" x14ac:dyDescent="0.25">
      <c r="A4">
        <v>3</v>
      </c>
      <c r="B4">
        <v>1</v>
      </c>
      <c r="C4">
        <v>13301</v>
      </c>
      <c r="D4">
        <v>6</v>
      </c>
      <c r="E4">
        <v>8</v>
      </c>
      <c r="F4">
        <v>9</v>
      </c>
      <c r="G4">
        <v>6.5</v>
      </c>
      <c r="H4">
        <v>8</v>
      </c>
      <c r="I4" t="s">
        <v>1330</v>
      </c>
      <c r="J4" t="s">
        <v>1354</v>
      </c>
      <c r="M4" t="str">
        <f>VLOOKUP(TblData[[#This Row],[Session ID]],
TblSession[],
MATCH(M$1,TblSession[#Headers],0),
FALSE)</f>
        <v>Communication Skills</v>
      </c>
      <c r="N4" s="4">
        <f>VLOOKUP(TblData[[#This Row],[Session ID]],
TblSession[],
MATCH(N$1,TblSession[#Headers],0),
FALSE)</f>
        <v>42034</v>
      </c>
      <c r="O4" s="4" t="str">
        <f>VLOOKUP(TblData[[#This Row],[Session ID]],
TblSession[],
MATCH(O$1,TblSession[#Headers],0),
FALSE)</f>
        <v>Reception Conference</v>
      </c>
      <c r="P4" s="4" t="str">
        <f>VLOOKUP(TblData[[#This Row],[Session ID]],
TblSession[],
MATCH(P$1,TblSession[#Headers],0),
FALSE)</f>
        <v>Aditi Dadhich</v>
      </c>
      <c r="Q4">
        <f>VLOOKUP(TblData[[#This Row],[Session ID]],
TblSession[],
MATCH(Q$1,TblSession[#Headers],0),
FALSE)</f>
        <v>3.5</v>
      </c>
      <c r="R4" s="4" t="str">
        <f>VLOOKUP(TblData[[#This Row],[Session ID]],
TblSession[],
MATCH(R$1,TblSession[#Headers],0),
FALSE)</f>
        <v>External</v>
      </c>
      <c r="S4" t="str">
        <f>VLOOKUP(TblData[[#This Row],[Session ID]],
TblSession[],
MATCH(S$1,TblSession[#Headers],0),
FALSE)</f>
        <v>Multiple</v>
      </c>
      <c r="T4" s="1" t="str">
        <f>VLOOKUP(TblData[[#This Row],[Trainee Salary Code]],
TblTrainee[],
MATCH(T$1,TblTrainee[#Headers],0),
FALSE)</f>
        <v>Sharad  Agarwal</v>
      </c>
      <c r="U4" s="1" t="str">
        <f>VLOOKUP(TblData[[#This Row],[Trainee Salary Code]],
TblTrainee[],
MATCH(U$1,TblTrainee[#Headers],0),
FALSE)</f>
        <v>M-3</v>
      </c>
      <c r="V4" s="1" t="str">
        <f>VLOOKUP(TblData[[#This Row],[Trainee Salary Code]],
TblTrainee[],
MATCH(V$1,TblTrainee[#Headers],0),
FALSE)</f>
        <v>Manager</v>
      </c>
      <c r="W4" s="1" t="str">
        <f>VLOOKUP(TblData[[#This Row],[Trainee Salary Code]],
TblTrainee[],
MATCH(W$1,TblTrainee[#Headers],0),
FALSE)</f>
        <v>Finance &amp; Accounts</v>
      </c>
      <c r="X4" s="1">
        <f>AVERAGE(TblData[[#This Row],[Relevance]:[Presentation]])</f>
        <v>7.5</v>
      </c>
      <c r="Y4" s="1">
        <f>MONTH(TblData[[#This Row],[Date of Training]])</f>
        <v>1</v>
      </c>
      <c r="Z4" s="1">
        <f>YEAR(TblData[[#This Row],[Date of Training]])</f>
        <v>2015</v>
      </c>
      <c r="AA4" s="83">
        <f>DATE(TblData[[#This Row],[Year]],TblData[[#This Row],[Month]],1)</f>
        <v>42005</v>
      </c>
    </row>
    <row r="5" spans="1:27" x14ac:dyDescent="0.25">
      <c r="A5">
        <v>4</v>
      </c>
      <c r="B5">
        <v>1</v>
      </c>
      <c r="C5">
        <v>12122</v>
      </c>
      <c r="D5">
        <v>7</v>
      </c>
      <c r="E5">
        <v>10</v>
      </c>
      <c r="F5">
        <v>9</v>
      </c>
      <c r="G5">
        <v>8.5</v>
      </c>
      <c r="H5">
        <v>9</v>
      </c>
      <c r="I5" t="s">
        <v>1328</v>
      </c>
      <c r="J5" t="s">
        <v>1331</v>
      </c>
      <c r="M5" t="str">
        <f>VLOOKUP(TblData[[#This Row],[Session ID]],
TblSession[],
MATCH(M$1,TblSession[#Headers],0),
FALSE)</f>
        <v>Communication Skills</v>
      </c>
      <c r="N5" s="4">
        <f>VLOOKUP(TblData[[#This Row],[Session ID]],
TblSession[],
MATCH(N$1,TblSession[#Headers],0),
FALSE)</f>
        <v>42034</v>
      </c>
      <c r="O5" s="4" t="str">
        <f>VLOOKUP(TblData[[#This Row],[Session ID]],
TblSession[],
MATCH(O$1,TblSession[#Headers],0),
FALSE)</f>
        <v>Reception Conference</v>
      </c>
      <c r="P5" s="4" t="str">
        <f>VLOOKUP(TblData[[#This Row],[Session ID]],
TblSession[],
MATCH(P$1,TblSession[#Headers],0),
FALSE)</f>
        <v>Aditi Dadhich</v>
      </c>
      <c r="Q5">
        <f>VLOOKUP(TblData[[#This Row],[Session ID]],
TblSession[],
MATCH(Q$1,TblSession[#Headers],0),
FALSE)</f>
        <v>3.5</v>
      </c>
      <c r="R5" s="4" t="str">
        <f>VLOOKUP(TblData[[#This Row],[Session ID]],
TblSession[],
MATCH(R$1,TblSession[#Headers],0),
FALSE)</f>
        <v>External</v>
      </c>
      <c r="S5" t="str">
        <f>VLOOKUP(TblData[[#This Row],[Session ID]],
TblSession[],
MATCH(S$1,TblSession[#Headers],0),
FALSE)</f>
        <v>Multiple</v>
      </c>
      <c r="T5" s="1" t="str">
        <f>VLOOKUP(TblData[[#This Row],[Trainee Salary Code]],
TblTrainee[],
MATCH(T$1,TblTrainee[#Headers],0),
FALSE)</f>
        <v>Ravi  Soni</v>
      </c>
      <c r="U5" s="1" t="str">
        <f>VLOOKUP(TblData[[#This Row],[Trainee Salary Code]],
TblTrainee[],
MATCH(U$1,TblTrainee[#Headers],0),
FALSE)</f>
        <v>M-1</v>
      </c>
      <c r="V5" s="1" t="str">
        <f>VLOOKUP(TblData[[#This Row],[Trainee Salary Code]],
TblTrainee[],
MATCH(V$1,TblTrainee[#Headers],0),
FALSE)</f>
        <v>Asstt. Manager</v>
      </c>
      <c r="W5" s="1" t="str">
        <f>VLOOKUP(TblData[[#This Row],[Trainee Salary Code]],
TblTrainee[],
MATCH(W$1,TblTrainee[#Headers],0),
FALSE)</f>
        <v>Research &amp; Development</v>
      </c>
      <c r="X5" s="1">
        <f>AVERAGE(TblData[[#This Row],[Relevance]:[Presentation]])</f>
        <v>8.6999999999999993</v>
      </c>
      <c r="Y5" s="1">
        <f>MONTH(TblData[[#This Row],[Date of Training]])</f>
        <v>1</v>
      </c>
      <c r="Z5" s="1">
        <f>YEAR(TblData[[#This Row],[Date of Training]])</f>
        <v>2015</v>
      </c>
      <c r="AA5" s="83">
        <f>DATE(TblData[[#This Row],[Year]],TblData[[#This Row],[Month]],1)</f>
        <v>42005</v>
      </c>
    </row>
    <row r="6" spans="1:27" x14ac:dyDescent="0.25">
      <c r="A6">
        <v>5</v>
      </c>
      <c r="B6">
        <v>1</v>
      </c>
      <c r="C6">
        <v>13750</v>
      </c>
      <c r="D6">
        <v>8</v>
      </c>
      <c r="E6">
        <v>9</v>
      </c>
      <c r="F6">
        <v>10</v>
      </c>
      <c r="G6">
        <v>8.5</v>
      </c>
      <c r="H6">
        <v>10</v>
      </c>
      <c r="I6" t="s">
        <v>1332</v>
      </c>
      <c r="J6" t="s">
        <v>1354</v>
      </c>
      <c r="M6" t="str">
        <f>VLOOKUP(TblData[[#This Row],[Session ID]],
TblSession[],
MATCH(M$1,TblSession[#Headers],0),
FALSE)</f>
        <v>Communication Skills</v>
      </c>
      <c r="N6" s="4">
        <f>VLOOKUP(TblData[[#This Row],[Session ID]],
TblSession[],
MATCH(N$1,TblSession[#Headers],0),
FALSE)</f>
        <v>42034</v>
      </c>
      <c r="O6" s="4" t="str">
        <f>VLOOKUP(TblData[[#This Row],[Session ID]],
TblSession[],
MATCH(O$1,TblSession[#Headers],0),
FALSE)</f>
        <v>Reception Conference</v>
      </c>
      <c r="P6" s="4" t="str">
        <f>VLOOKUP(TblData[[#This Row],[Session ID]],
TblSession[],
MATCH(P$1,TblSession[#Headers],0),
FALSE)</f>
        <v>Aditi Dadhich</v>
      </c>
      <c r="Q6">
        <f>VLOOKUP(TblData[[#This Row],[Session ID]],
TblSession[],
MATCH(Q$1,TblSession[#Headers],0),
FALSE)</f>
        <v>3.5</v>
      </c>
      <c r="R6" s="4" t="str">
        <f>VLOOKUP(TblData[[#This Row],[Session ID]],
TblSession[],
MATCH(R$1,TblSession[#Headers],0),
FALSE)</f>
        <v>External</v>
      </c>
      <c r="S6" t="str">
        <f>VLOOKUP(TblData[[#This Row],[Session ID]],
TblSession[],
MATCH(S$1,TblSession[#Headers],0),
FALSE)</f>
        <v>Multiple</v>
      </c>
      <c r="T6" s="1" t="str">
        <f>VLOOKUP(TblData[[#This Row],[Trainee Salary Code]],
TblTrainee[],
MATCH(T$1,TblTrainee[#Headers],0),
FALSE)</f>
        <v>Devraj  Tyagi</v>
      </c>
      <c r="U6" s="1" t="str">
        <f>VLOOKUP(TblData[[#This Row],[Trainee Salary Code]],
TblTrainee[],
MATCH(U$1,TblTrainee[#Headers],0),
FALSE)</f>
        <v>M-2</v>
      </c>
      <c r="V6" s="1" t="str">
        <f>VLOOKUP(TblData[[#This Row],[Trainee Salary Code]],
TblTrainee[],
MATCH(V$1,TblTrainee[#Headers],0),
FALSE)</f>
        <v>Dy. Manager</v>
      </c>
      <c r="W6" s="1" t="str">
        <f>VLOOKUP(TblData[[#This Row],[Trainee Salary Code]],
TblTrainee[],
MATCH(W$1,TblTrainee[#Headers],0),
FALSE)</f>
        <v>Moulding</v>
      </c>
      <c r="X6" s="1">
        <f>AVERAGE(TblData[[#This Row],[Relevance]:[Presentation]])</f>
        <v>9.1</v>
      </c>
      <c r="Y6" s="1">
        <f>MONTH(TblData[[#This Row],[Date of Training]])</f>
        <v>1</v>
      </c>
      <c r="Z6" s="1">
        <f>YEAR(TblData[[#This Row],[Date of Training]])</f>
        <v>2015</v>
      </c>
      <c r="AA6" s="83">
        <f>DATE(TblData[[#This Row],[Year]],TblData[[#This Row],[Month]],1)</f>
        <v>42005</v>
      </c>
    </row>
    <row r="7" spans="1:27" x14ac:dyDescent="0.25">
      <c r="A7">
        <v>6</v>
      </c>
      <c r="B7">
        <v>1</v>
      </c>
      <c r="C7">
        <v>10043</v>
      </c>
      <c r="D7">
        <v>9</v>
      </c>
      <c r="E7">
        <v>8</v>
      </c>
      <c r="F7">
        <v>9</v>
      </c>
      <c r="G7">
        <v>7.5</v>
      </c>
      <c r="H7">
        <v>7</v>
      </c>
      <c r="I7" t="s">
        <v>1328</v>
      </c>
      <c r="J7" t="s">
        <v>1333</v>
      </c>
      <c r="M7" t="str">
        <f>VLOOKUP(TblData[[#This Row],[Session ID]],
TblSession[],
MATCH(M$1,TblSession[#Headers],0),
FALSE)</f>
        <v>Communication Skills</v>
      </c>
      <c r="N7" s="4">
        <f>VLOOKUP(TblData[[#This Row],[Session ID]],
TblSession[],
MATCH(N$1,TblSession[#Headers],0),
FALSE)</f>
        <v>42034</v>
      </c>
      <c r="O7" s="4" t="str">
        <f>VLOOKUP(TblData[[#This Row],[Session ID]],
TblSession[],
MATCH(O$1,TblSession[#Headers],0),
FALSE)</f>
        <v>Reception Conference</v>
      </c>
      <c r="P7" s="4" t="str">
        <f>VLOOKUP(TblData[[#This Row],[Session ID]],
TblSession[],
MATCH(P$1,TblSession[#Headers],0),
FALSE)</f>
        <v>Aditi Dadhich</v>
      </c>
      <c r="Q7">
        <f>VLOOKUP(TblData[[#This Row],[Session ID]],
TblSession[],
MATCH(Q$1,TblSession[#Headers],0),
FALSE)</f>
        <v>3.5</v>
      </c>
      <c r="R7" s="4" t="str">
        <f>VLOOKUP(TblData[[#This Row],[Session ID]],
TblSession[],
MATCH(R$1,TblSession[#Headers],0),
FALSE)</f>
        <v>External</v>
      </c>
      <c r="S7" t="str">
        <f>VLOOKUP(TblData[[#This Row],[Session ID]],
TblSession[],
MATCH(S$1,TblSession[#Headers],0),
FALSE)</f>
        <v>Multiple</v>
      </c>
      <c r="T7" s="1" t="str">
        <f>VLOOKUP(TblData[[#This Row],[Trainee Salary Code]],
TblTrainee[],
MATCH(T$1,TblTrainee[#Headers],0),
FALSE)</f>
        <v>Raj Kumar Singh</v>
      </c>
      <c r="U7" s="1" t="str">
        <f>VLOOKUP(TblData[[#This Row],[Trainee Salary Code]],
TblTrainee[],
MATCH(U$1,TblTrainee[#Headers],0),
FALSE)</f>
        <v>M-1</v>
      </c>
      <c r="V7" s="1" t="str">
        <f>VLOOKUP(TblData[[#This Row],[Trainee Salary Code]],
TblTrainee[],
MATCH(V$1,TblTrainee[#Headers],0),
FALSE)</f>
        <v>Asstt. Manager</v>
      </c>
      <c r="W7" s="1" t="str">
        <f>VLOOKUP(TblData[[#This Row],[Trainee Salary Code]],
TblTrainee[],
MATCH(W$1,TblTrainee[#Headers],0),
FALSE)</f>
        <v>Quality Assurance</v>
      </c>
      <c r="X7" s="1">
        <f>AVERAGE(TblData[[#This Row],[Relevance]:[Presentation]])</f>
        <v>8.1</v>
      </c>
      <c r="Y7" s="1">
        <f>MONTH(TblData[[#This Row],[Date of Training]])</f>
        <v>1</v>
      </c>
      <c r="Z7" s="1">
        <f>YEAR(TblData[[#This Row],[Date of Training]])</f>
        <v>2015</v>
      </c>
      <c r="AA7" s="83">
        <f>DATE(TblData[[#This Row],[Year]],TblData[[#This Row],[Month]],1)</f>
        <v>42005</v>
      </c>
    </row>
    <row r="8" spans="1:27" x14ac:dyDescent="0.25">
      <c r="A8">
        <v>7</v>
      </c>
      <c r="B8">
        <v>1</v>
      </c>
      <c r="C8">
        <v>12672</v>
      </c>
      <c r="D8">
        <v>8</v>
      </c>
      <c r="E8">
        <v>9</v>
      </c>
      <c r="F8">
        <v>10</v>
      </c>
      <c r="G8">
        <v>8.5</v>
      </c>
      <c r="H8">
        <v>9</v>
      </c>
      <c r="I8" t="s">
        <v>1334</v>
      </c>
      <c r="J8" t="s">
        <v>1335</v>
      </c>
      <c r="M8" t="str">
        <f>VLOOKUP(TblData[[#This Row],[Session ID]],
TblSession[],
MATCH(M$1,TblSession[#Headers],0),
FALSE)</f>
        <v>Communication Skills</v>
      </c>
      <c r="N8" s="4">
        <f>VLOOKUP(TblData[[#This Row],[Session ID]],
TblSession[],
MATCH(N$1,TblSession[#Headers],0),
FALSE)</f>
        <v>42034</v>
      </c>
      <c r="O8" s="4" t="str">
        <f>VLOOKUP(TblData[[#This Row],[Session ID]],
TblSession[],
MATCH(O$1,TblSession[#Headers],0),
FALSE)</f>
        <v>Reception Conference</v>
      </c>
      <c r="P8" s="4" t="str">
        <f>VLOOKUP(TblData[[#This Row],[Session ID]],
TblSession[],
MATCH(P$1,TblSession[#Headers],0),
FALSE)</f>
        <v>Aditi Dadhich</v>
      </c>
      <c r="Q8">
        <f>VLOOKUP(TblData[[#This Row],[Session ID]],
TblSession[],
MATCH(Q$1,TblSession[#Headers],0),
FALSE)</f>
        <v>3.5</v>
      </c>
      <c r="R8" s="4" t="str">
        <f>VLOOKUP(TblData[[#This Row],[Session ID]],
TblSession[],
MATCH(R$1,TblSession[#Headers],0),
FALSE)</f>
        <v>External</v>
      </c>
      <c r="S8" t="str">
        <f>VLOOKUP(TblData[[#This Row],[Session ID]],
TblSession[],
MATCH(S$1,TblSession[#Headers],0),
FALSE)</f>
        <v>Multiple</v>
      </c>
      <c r="T8" s="1" t="str">
        <f>VLOOKUP(TblData[[#This Row],[Trainee Salary Code]],
TblTrainee[],
MATCH(T$1,TblTrainee[#Headers],0),
FALSE)</f>
        <v>Sonu  Singh</v>
      </c>
      <c r="U8" s="1" t="str">
        <f>VLOOKUP(TblData[[#This Row],[Trainee Salary Code]],
TblTrainee[],
MATCH(U$1,TblTrainee[#Headers],0),
FALSE)</f>
        <v>M-2</v>
      </c>
      <c r="V8" s="1" t="str">
        <f>VLOOKUP(TblData[[#This Row],[Trainee Salary Code]],
TblTrainee[],
MATCH(V$1,TblTrainee[#Headers],0),
FALSE)</f>
        <v>Dy. Manager</v>
      </c>
      <c r="W8" s="1" t="str">
        <f>VLOOKUP(TblData[[#This Row],[Trainee Salary Code]],
TblTrainee[],
MATCH(W$1,TblTrainee[#Headers],0),
FALSE)</f>
        <v>Marketing</v>
      </c>
      <c r="X8" s="1">
        <f>AVERAGE(TblData[[#This Row],[Relevance]:[Presentation]])</f>
        <v>8.9</v>
      </c>
      <c r="Y8" s="1">
        <f>MONTH(TblData[[#This Row],[Date of Training]])</f>
        <v>1</v>
      </c>
      <c r="Z8" s="1">
        <f>YEAR(TblData[[#This Row],[Date of Training]])</f>
        <v>2015</v>
      </c>
      <c r="AA8" s="83">
        <f>DATE(TblData[[#This Row],[Year]],TblData[[#This Row],[Month]],1)</f>
        <v>42005</v>
      </c>
    </row>
    <row r="9" spans="1:27" x14ac:dyDescent="0.25">
      <c r="A9">
        <v>8</v>
      </c>
      <c r="B9">
        <v>1</v>
      </c>
      <c r="C9">
        <v>14296</v>
      </c>
      <c r="D9">
        <v>7</v>
      </c>
      <c r="E9">
        <v>8</v>
      </c>
      <c r="F9">
        <v>7</v>
      </c>
      <c r="G9">
        <v>6</v>
      </c>
      <c r="H9">
        <v>7</v>
      </c>
      <c r="I9" t="s">
        <v>1328</v>
      </c>
      <c r="J9" t="s">
        <v>1336</v>
      </c>
      <c r="M9" t="str">
        <f>VLOOKUP(TblData[[#This Row],[Session ID]],
TblSession[],
MATCH(M$1,TblSession[#Headers],0),
FALSE)</f>
        <v>Communication Skills</v>
      </c>
      <c r="N9" s="4">
        <f>VLOOKUP(TblData[[#This Row],[Session ID]],
TblSession[],
MATCH(N$1,TblSession[#Headers],0),
FALSE)</f>
        <v>42034</v>
      </c>
      <c r="O9" s="4" t="str">
        <f>VLOOKUP(TblData[[#This Row],[Session ID]],
TblSession[],
MATCH(O$1,TblSession[#Headers],0),
FALSE)</f>
        <v>Reception Conference</v>
      </c>
      <c r="P9" s="4" t="str">
        <f>VLOOKUP(TblData[[#This Row],[Session ID]],
TblSession[],
MATCH(P$1,TblSession[#Headers],0),
FALSE)</f>
        <v>Aditi Dadhich</v>
      </c>
      <c r="Q9">
        <f>VLOOKUP(TblData[[#This Row],[Session ID]],
TblSession[],
MATCH(Q$1,TblSession[#Headers],0),
FALSE)</f>
        <v>3.5</v>
      </c>
      <c r="R9" s="4" t="str">
        <f>VLOOKUP(TblData[[#This Row],[Session ID]],
TblSession[],
MATCH(R$1,TblSession[#Headers],0),
FALSE)</f>
        <v>External</v>
      </c>
      <c r="S9" t="str">
        <f>VLOOKUP(TblData[[#This Row],[Session ID]],
TblSession[],
MATCH(S$1,TblSession[#Headers],0),
FALSE)</f>
        <v>Multiple</v>
      </c>
      <c r="T9" s="1" t="str">
        <f>VLOOKUP(TblData[[#This Row],[Trainee Salary Code]],
TblTrainee[],
MATCH(T$1,TblTrainee[#Headers],0),
FALSE)</f>
        <v>Vivek Singh Tanwar</v>
      </c>
      <c r="U9" s="1" t="str">
        <f>VLOOKUP(TblData[[#This Row],[Trainee Salary Code]],
TblTrainee[],
MATCH(U$1,TblTrainee[#Headers],0),
FALSE)</f>
        <v>M-1</v>
      </c>
      <c r="V9" s="1" t="str">
        <f>VLOOKUP(TblData[[#This Row],[Trainee Salary Code]],
TblTrainee[],
MATCH(V$1,TblTrainee[#Headers],0),
FALSE)</f>
        <v>Asstt. Manager</v>
      </c>
      <c r="W9" s="1" t="str">
        <f>VLOOKUP(TblData[[#This Row],[Trainee Salary Code]],
TblTrainee[],
MATCH(W$1,TblTrainee[#Headers],0),
FALSE)</f>
        <v>Marketing</v>
      </c>
      <c r="X9" s="1">
        <f>AVERAGE(TblData[[#This Row],[Relevance]:[Presentation]])</f>
        <v>7</v>
      </c>
      <c r="Y9" s="1">
        <f>MONTH(TblData[[#This Row],[Date of Training]])</f>
        <v>1</v>
      </c>
      <c r="Z9" s="1">
        <f>YEAR(TblData[[#This Row],[Date of Training]])</f>
        <v>2015</v>
      </c>
      <c r="AA9" s="83">
        <f>DATE(TblData[[#This Row],[Year]],TblData[[#This Row],[Month]],1)</f>
        <v>42005</v>
      </c>
    </row>
    <row r="10" spans="1:27" x14ac:dyDescent="0.25">
      <c r="A10">
        <v>9</v>
      </c>
      <c r="B10">
        <v>1</v>
      </c>
      <c r="C10">
        <v>12468</v>
      </c>
      <c r="D10">
        <v>8</v>
      </c>
      <c r="E10">
        <v>8</v>
      </c>
      <c r="F10">
        <v>8</v>
      </c>
      <c r="G10">
        <v>7.5</v>
      </c>
      <c r="H10">
        <v>8</v>
      </c>
      <c r="I10" t="s">
        <v>1328</v>
      </c>
      <c r="J10" t="s">
        <v>1337</v>
      </c>
      <c r="M10" t="str">
        <f>VLOOKUP(TblData[[#This Row],[Session ID]],
TblSession[],
MATCH(M$1,TblSession[#Headers],0),
FALSE)</f>
        <v>Communication Skills</v>
      </c>
      <c r="N10" s="4">
        <f>VLOOKUP(TblData[[#This Row],[Session ID]],
TblSession[],
MATCH(N$1,TblSession[#Headers],0),
FALSE)</f>
        <v>42034</v>
      </c>
      <c r="O10" s="4" t="str">
        <f>VLOOKUP(TblData[[#This Row],[Session ID]],
TblSession[],
MATCH(O$1,TblSession[#Headers],0),
FALSE)</f>
        <v>Reception Conference</v>
      </c>
      <c r="P10" s="4" t="str">
        <f>VLOOKUP(TblData[[#This Row],[Session ID]],
TblSession[],
MATCH(P$1,TblSession[#Headers],0),
FALSE)</f>
        <v>Aditi Dadhich</v>
      </c>
      <c r="Q10">
        <f>VLOOKUP(TblData[[#This Row],[Session ID]],
TblSession[],
MATCH(Q$1,TblSession[#Headers],0),
FALSE)</f>
        <v>3.5</v>
      </c>
      <c r="R10" s="4" t="str">
        <f>VLOOKUP(TblData[[#This Row],[Session ID]],
TblSession[],
MATCH(R$1,TblSession[#Headers],0),
FALSE)</f>
        <v>External</v>
      </c>
      <c r="S10" t="str">
        <f>VLOOKUP(TblData[[#This Row],[Session ID]],
TblSession[],
MATCH(S$1,TblSession[#Headers],0),
FALSE)</f>
        <v>Multiple</v>
      </c>
      <c r="T10" s="1" t="str">
        <f>VLOOKUP(TblData[[#This Row],[Trainee Salary Code]],
TblTrainee[],
MATCH(T$1,TblTrainee[#Headers],0),
FALSE)</f>
        <v>Rakesh  Janu</v>
      </c>
      <c r="U10" s="1" t="str">
        <f>VLOOKUP(TblData[[#This Row],[Trainee Salary Code]],
TblTrainee[],
MATCH(U$1,TblTrainee[#Headers],0),
FALSE)</f>
        <v>M-3</v>
      </c>
      <c r="V10" s="1" t="str">
        <f>VLOOKUP(TblData[[#This Row],[Trainee Salary Code]],
TblTrainee[],
MATCH(V$1,TblTrainee[#Headers],0),
FALSE)</f>
        <v>Manager</v>
      </c>
      <c r="W10" s="1" t="str">
        <f>VLOOKUP(TblData[[#This Row],[Trainee Salary Code]],
TblTrainee[],
MATCH(W$1,TblTrainee[#Headers],0),
FALSE)</f>
        <v>Servicing</v>
      </c>
      <c r="X10" s="1">
        <f>AVERAGE(TblData[[#This Row],[Relevance]:[Presentation]])</f>
        <v>7.9</v>
      </c>
      <c r="Y10" s="1">
        <f>MONTH(TblData[[#This Row],[Date of Training]])</f>
        <v>1</v>
      </c>
      <c r="Z10" s="1">
        <f>YEAR(TblData[[#This Row],[Date of Training]])</f>
        <v>2015</v>
      </c>
      <c r="AA10" s="83">
        <f>DATE(TblData[[#This Row],[Year]],TblData[[#This Row],[Month]],1)</f>
        <v>42005</v>
      </c>
    </row>
    <row r="11" spans="1:27" x14ac:dyDescent="0.25">
      <c r="A11">
        <v>10</v>
      </c>
      <c r="B11">
        <v>1</v>
      </c>
      <c r="C11">
        <v>11587</v>
      </c>
      <c r="D11">
        <v>8</v>
      </c>
      <c r="E11">
        <v>8</v>
      </c>
      <c r="F11">
        <v>8</v>
      </c>
      <c r="G11">
        <v>8</v>
      </c>
      <c r="H11">
        <v>8</v>
      </c>
      <c r="I11" t="s">
        <v>1316</v>
      </c>
      <c r="J11" t="s">
        <v>1354</v>
      </c>
      <c r="M11" t="str">
        <f>VLOOKUP(TblData[[#This Row],[Session ID]],
TblSession[],
MATCH(M$1,TblSession[#Headers],0),
FALSE)</f>
        <v>Communication Skills</v>
      </c>
      <c r="N11" s="4">
        <f>VLOOKUP(TblData[[#This Row],[Session ID]],
TblSession[],
MATCH(N$1,TblSession[#Headers],0),
FALSE)</f>
        <v>42034</v>
      </c>
      <c r="O11" s="4" t="str">
        <f>VLOOKUP(TblData[[#This Row],[Session ID]],
TblSession[],
MATCH(O$1,TblSession[#Headers],0),
FALSE)</f>
        <v>Reception Conference</v>
      </c>
      <c r="P11" s="4" t="str">
        <f>VLOOKUP(TblData[[#This Row],[Session ID]],
TblSession[],
MATCH(P$1,TblSession[#Headers],0),
FALSE)</f>
        <v>Aditi Dadhich</v>
      </c>
      <c r="Q11">
        <f>VLOOKUP(TblData[[#This Row],[Session ID]],
TblSession[],
MATCH(Q$1,TblSession[#Headers],0),
FALSE)</f>
        <v>3.5</v>
      </c>
      <c r="R11" s="4" t="str">
        <f>VLOOKUP(TblData[[#This Row],[Session ID]],
TblSession[],
MATCH(R$1,TblSession[#Headers],0),
FALSE)</f>
        <v>External</v>
      </c>
      <c r="S11" t="str">
        <f>VLOOKUP(TblData[[#This Row],[Session ID]],
TblSession[],
MATCH(S$1,TblSession[#Headers],0),
FALSE)</f>
        <v>Multiple</v>
      </c>
      <c r="T11" s="1" t="str">
        <f>VLOOKUP(TblData[[#This Row],[Trainee Salary Code]],
TblTrainee[],
MATCH(T$1,TblTrainee[#Headers],0),
FALSE)</f>
        <v>Pankaj  Agarwal</v>
      </c>
      <c r="U11" s="1" t="str">
        <f>VLOOKUP(TblData[[#This Row],[Trainee Salary Code]],
TblTrainee[],
MATCH(U$1,TblTrainee[#Headers],0),
FALSE)</f>
        <v>M-2</v>
      </c>
      <c r="V11" s="1" t="str">
        <f>VLOOKUP(TblData[[#This Row],[Trainee Salary Code]],
TblTrainee[],
MATCH(V$1,TblTrainee[#Headers],0),
FALSE)</f>
        <v>Dy. Manager</v>
      </c>
      <c r="W11" s="1" t="str">
        <f>VLOOKUP(TblData[[#This Row],[Trainee Salary Code]],
TblTrainee[],
MATCH(W$1,TblTrainee[#Headers],0),
FALSE)</f>
        <v>Information Technology</v>
      </c>
      <c r="X11" s="1">
        <f>AVERAGE(TblData[[#This Row],[Relevance]:[Presentation]])</f>
        <v>8</v>
      </c>
      <c r="Y11" s="1">
        <f>MONTH(TblData[[#This Row],[Date of Training]])</f>
        <v>1</v>
      </c>
      <c r="Z11" s="1">
        <f>YEAR(TblData[[#This Row],[Date of Training]])</f>
        <v>2015</v>
      </c>
      <c r="AA11" s="83">
        <f>DATE(TblData[[#This Row],[Year]],TblData[[#This Row],[Month]],1)</f>
        <v>42005</v>
      </c>
    </row>
    <row r="12" spans="1:27" x14ac:dyDescent="0.25">
      <c r="A12">
        <v>11</v>
      </c>
      <c r="B12">
        <v>2</v>
      </c>
      <c r="C12">
        <v>13224</v>
      </c>
      <c r="D12">
        <v>7</v>
      </c>
      <c r="E12">
        <v>8.5</v>
      </c>
      <c r="F12">
        <v>8</v>
      </c>
      <c r="G12">
        <v>8</v>
      </c>
      <c r="H12">
        <v>8</v>
      </c>
      <c r="I12" t="s">
        <v>1338</v>
      </c>
      <c r="J12" t="s">
        <v>1354</v>
      </c>
      <c r="M12" t="str">
        <f>VLOOKUP(TblData[[#This Row],[Session ID]],
TblSession[],
MATCH(M$1,TblSession[#Headers],0),
FALSE)</f>
        <v>Advanced Excel</v>
      </c>
      <c r="N12" s="4">
        <f>VLOOKUP(TblData[[#This Row],[Session ID]],
TblSession[],
MATCH(N$1,TblSession[#Headers],0),
FALSE)</f>
        <v>42035</v>
      </c>
      <c r="O12" s="4" t="str">
        <f>VLOOKUP(TblData[[#This Row],[Session ID]],
TblSession[],
MATCH(O$1,TblSession[#Headers],0),
FALSE)</f>
        <v>Reception Conference</v>
      </c>
      <c r="P12" s="4" t="str">
        <f>VLOOKUP(TblData[[#This Row],[Session ID]],
TblSession[],
MATCH(P$1,TblSession[#Headers],0),
FALSE)</f>
        <v>Vaibhav Garg</v>
      </c>
      <c r="Q12">
        <f>VLOOKUP(TblData[[#This Row],[Session ID]],
TblSession[],
MATCH(Q$1,TblSession[#Headers],0),
FALSE)</f>
        <v>3.5</v>
      </c>
      <c r="R12" s="4" t="str">
        <f>VLOOKUP(TblData[[#This Row],[Session ID]],
TblSession[],
MATCH(R$1,TblSession[#Headers],0),
FALSE)</f>
        <v>Internal</v>
      </c>
      <c r="S12" t="str">
        <f>VLOOKUP(TblData[[#This Row],[Session ID]],
TblSession[],
MATCH(S$1,TblSession[#Headers],0),
FALSE)</f>
        <v>Multiple</v>
      </c>
      <c r="T12" s="1" t="str">
        <f>VLOOKUP(TblData[[#This Row],[Trainee Salary Code]],
TblTrainee[],
MATCH(T$1,TblTrainee[#Headers],0),
FALSE)</f>
        <v>Devendra  Katiyar</v>
      </c>
      <c r="U12" s="1" t="str">
        <f>VLOOKUP(TblData[[#This Row],[Trainee Salary Code]],
TblTrainee[],
MATCH(U$1,TblTrainee[#Headers],0),
FALSE)</f>
        <v>M-4</v>
      </c>
      <c r="V12" s="1" t="str">
        <f>VLOOKUP(TblData[[#This Row],[Trainee Salary Code]],
TblTrainee[],
MATCH(V$1,TblTrainee[#Headers],0),
FALSE)</f>
        <v>Sr. Manager</v>
      </c>
      <c r="W12" s="1" t="str">
        <f>VLOOKUP(TblData[[#This Row],[Trainee Salary Code]],
TblTrainee[],
MATCH(W$1,TblTrainee[#Headers],0),
FALSE)</f>
        <v>Finance &amp; Accounts</v>
      </c>
      <c r="X12" s="1">
        <f>AVERAGE(TblData[[#This Row],[Relevance]:[Presentation]])</f>
        <v>7.9</v>
      </c>
      <c r="Y12" s="1">
        <f>MONTH(TblData[[#This Row],[Date of Training]])</f>
        <v>1</v>
      </c>
      <c r="Z12" s="1">
        <f>YEAR(TblData[[#This Row],[Date of Training]])</f>
        <v>2015</v>
      </c>
      <c r="AA12" s="83">
        <f>DATE(TblData[[#This Row],[Year]],TblData[[#This Row],[Month]],1)</f>
        <v>42005</v>
      </c>
    </row>
    <row r="13" spans="1:27" x14ac:dyDescent="0.25">
      <c r="A13">
        <v>12</v>
      </c>
      <c r="B13">
        <v>2</v>
      </c>
      <c r="C13">
        <v>13254</v>
      </c>
      <c r="D13">
        <v>10</v>
      </c>
      <c r="E13">
        <v>10</v>
      </c>
      <c r="F13">
        <v>10</v>
      </c>
      <c r="G13">
        <v>10</v>
      </c>
      <c r="H13">
        <v>10</v>
      </c>
      <c r="I13" t="s">
        <v>1339</v>
      </c>
      <c r="J13" t="s">
        <v>1340</v>
      </c>
      <c r="M13" t="str">
        <f>VLOOKUP(TblData[[#This Row],[Session ID]],
TblSession[],
MATCH(M$1,TblSession[#Headers],0),
FALSE)</f>
        <v>Advanced Excel</v>
      </c>
      <c r="N13" s="4">
        <f>VLOOKUP(TblData[[#This Row],[Session ID]],
TblSession[],
MATCH(N$1,TblSession[#Headers],0),
FALSE)</f>
        <v>42035</v>
      </c>
      <c r="O13" s="4" t="str">
        <f>VLOOKUP(TblData[[#This Row],[Session ID]],
TblSession[],
MATCH(O$1,TblSession[#Headers],0),
FALSE)</f>
        <v>Reception Conference</v>
      </c>
      <c r="P13" s="4" t="str">
        <f>VLOOKUP(TblData[[#This Row],[Session ID]],
TblSession[],
MATCH(P$1,TblSession[#Headers],0),
FALSE)</f>
        <v>Vaibhav Garg</v>
      </c>
      <c r="Q13">
        <f>VLOOKUP(TblData[[#This Row],[Session ID]],
TblSession[],
MATCH(Q$1,TblSession[#Headers],0),
FALSE)</f>
        <v>3.5</v>
      </c>
      <c r="R13" s="4" t="str">
        <f>VLOOKUP(TblData[[#This Row],[Session ID]],
TblSession[],
MATCH(R$1,TblSession[#Headers],0),
FALSE)</f>
        <v>Internal</v>
      </c>
      <c r="S13" t="str">
        <f>VLOOKUP(TblData[[#This Row],[Session ID]],
TblSession[],
MATCH(S$1,TblSession[#Headers],0),
FALSE)</f>
        <v>Multiple</v>
      </c>
      <c r="T13" s="1" t="str">
        <f>VLOOKUP(TblData[[#This Row],[Trainee Salary Code]],
TblTrainee[],
MATCH(T$1,TblTrainee[#Headers],0),
FALSE)</f>
        <v>Mohit  Sachetee</v>
      </c>
      <c r="U13" s="1" t="str">
        <f>VLOOKUP(TblData[[#This Row],[Trainee Salary Code]],
TblTrainee[],
MATCH(U$1,TblTrainee[#Headers],0),
FALSE)</f>
        <v>M-4</v>
      </c>
      <c r="V13" s="1" t="str">
        <f>VLOOKUP(TblData[[#This Row],[Trainee Salary Code]],
TblTrainee[],
MATCH(V$1,TblTrainee[#Headers],0),
FALSE)</f>
        <v>Sr. Manager</v>
      </c>
      <c r="W13" s="1" t="str">
        <f>VLOOKUP(TblData[[#This Row],[Trainee Salary Code]],
TblTrainee[],
MATCH(W$1,TblTrainee[#Headers],0),
FALSE)</f>
        <v>Information Technology</v>
      </c>
      <c r="X13" s="1">
        <f>AVERAGE(TblData[[#This Row],[Relevance]:[Presentation]])</f>
        <v>10</v>
      </c>
      <c r="Y13" s="1">
        <f>MONTH(TblData[[#This Row],[Date of Training]])</f>
        <v>1</v>
      </c>
      <c r="Z13" s="1">
        <f>YEAR(TblData[[#This Row],[Date of Training]])</f>
        <v>2015</v>
      </c>
      <c r="AA13" s="83">
        <f>DATE(TblData[[#This Row],[Year]],TblData[[#This Row],[Month]],1)</f>
        <v>42005</v>
      </c>
    </row>
    <row r="14" spans="1:27" x14ac:dyDescent="0.25">
      <c r="A14">
        <v>13</v>
      </c>
      <c r="B14">
        <v>2</v>
      </c>
      <c r="C14">
        <v>13301</v>
      </c>
      <c r="D14">
        <v>10</v>
      </c>
      <c r="E14">
        <v>10</v>
      </c>
      <c r="F14">
        <v>10</v>
      </c>
      <c r="G14">
        <v>10</v>
      </c>
      <c r="H14">
        <v>10</v>
      </c>
      <c r="I14" t="s">
        <v>1341</v>
      </c>
      <c r="J14" t="s">
        <v>1354</v>
      </c>
      <c r="M14" t="str">
        <f>VLOOKUP(TblData[[#This Row],[Session ID]],
TblSession[],
MATCH(M$1,TblSession[#Headers],0),
FALSE)</f>
        <v>Advanced Excel</v>
      </c>
      <c r="N14" s="4">
        <f>VLOOKUP(TblData[[#This Row],[Session ID]],
TblSession[],
MATCH(N$1,TblSession[#Headers],0),
FALSE)</f>
        <v>42035</v>
      </c>
      <c r="O14" s="4" t="str">
        <f>VLOOKUP(TblData[[#This Row],[Session ID]],
TblSession[],
MATCH(O$1,TblSession[#Headers],0),
FALSE)</f>
        <v>Reception Conference</v>
      </c>
      <c r="P14" s="4" t="str">
        <f>VLOOKUP(TblData[[#This Row],[Session ID]],
TblSession[],
MATCH(P$1,TblSession[#Headers],0),
FALSE)</f>
        <v>Vaibhav Garg</v>
      </c>
      <c r="Q14">
        <f>VLOOKUP(TblData[[#This Row],[Session ID]],
TblSession[],
MATCH(Q$1,TblSession[#Headers],0),
FALSE)</f>
        <v>3.5</v>
      </c>
      <c r="R14" s="4" t="str">
        <f>VLOOKUP(TblData[[#This Row],[Session ID]],
TblSession[],
MATCH(R$1,TblSession[#Headers],0),
FALSE)</f>
        <v>Internal</v>
      </c>
      <c r="S14" t="str">
        <f>VLOOKUP(TblData[[#This Row],[Session ID]],
TblSession[],
MATCH(S$1,TblSession[#Headers],0),
FALSE)</f>
        <v>Multiple</v>
      </c>
      <c r="T14" s="1" t="str">
        <f>VLOOKUP(TblData[[#This Row],[Trainee Salary Code]],
TblTrainee[],
MATCH(T$1,TblTrainee[#Headers],0),
FALSE)</f>
        <v>Sharad  Agarwal</v>
      </c>
      <c r="U14" s="1" t="str">
        <f>VLOOKUP(TblData[[#This Row],[Trainee Salary Code]],
TblTrainee[],
MATCH(U$1,TblTrainee[#Headers],0),
FALSE)</f>
        <v>M-3</v>
      </c>
      <c r="V14" s="1" t="str">
        <f>VLOOKUP(TblData[[#This Row],[Trainee Salary Code]],
TblTrainee[],
MATCH(V$1,TblTrainee[#Headers],0),
FALSE)</f>
        <v>Manager</v>
      </c>
      <c r="W14" s="1" t="str">
        <f>VLOOKUP(TblData[[#This Row],[Trainee Salary Code]],
TblTrainee[],
MATCH(W$1,TblTrainee[#Headers],0),
FALSE)</f>
        <v>Finance &amp; Accounts</v>
      </c>
      <c r="X14" s="1">
        <f>AVERAGE(TblData[[#This Row],[Relevance]:[Presentation]])</f>
        <v>10</v>
      </c>
      <c r="Y14" s="1">
        <f>MONTH(TblData[[#This Row],[Date of Training]])</f>
        <v>1</v>
      </c>
      <c r="Z14" s="1">
        <f>YEAR(TblData[[#This Row],[Date of Training]])</f>
        <v>2015</v>
      </c>
      <c r="AA14" s="83">
        <f>DATE(TblData[[#This Row],[Year]],TblData[[#This Row],[Month]],1)</f>
        <v>42005</v>
      </c>
    </row>
    <row r="15" spans="1:27" x14ac:dyDescent="0.25">
      <c r="A15">
        <v>14</v>
      </c>
      <c r="B15">
        <v>2</v>
      </c>
      <c r="C15">
        <v>12392</v>
      </c>
      <c r="D15">
        <v>5</v>
      </c>
      <c r="E15">
        <v>8.3000000000000007</v>
      </c>
      <c r="F15">
        <v>8</v>
      </c>
      <c r="G15">
        <v>7</v>
      </c>
      <c r="H15">
        <v>8</v>
      </c>
      <c r="I15" t="s">
        <v>1342</v>
      </c>
      <c r="J15" t="s">
        <v>1354</v>
      </c>
      <c r="M15" t="str">
        <f>VLOOKUP(TblData[[#This Row],[Session ID]],
TblSession[],
MATCH(M$1,TblSession[#Headers],0),
FALSE)</f>
        <v>Advanced Excel</v>
      </c>
      <c r="N15" s="4">
        <f>VLOOKUP(TblData[[#This Row],[Session ID]],
TblSession[],
MATCH(N$1,TblSession[#Headers],0),
FALSE)</f>
        <v>42035</v>
      </c>
      <c r="O15" s="4" t="str">
        <f>VLOOKUP(TblData[[#This Row],[Session ID]],
TblSession[],
MATCH(O$1,TblSession[#Headers],0),
FALSE)</f>
        <v>Reception Conference</v>
      </c>
      <c r="P15" s="4" t="str">
        <f>VLOOKUP(TblData[[#This Row],[Session ID]],
TblSession[],
MATCH(P$1,TblSession[#Headers],0),
FALSE)</f>
        <v>Vaibhav Garg</v>
      </c>
      <c r="Q15">
        <f>VLOOKUP(TblData[[#This Row],[Session ID]],
TblSession[],
MATCH(Q$1,TblSession[#Headers],0),
FALSE)</f>
        <v>3.5</v>
      </c>
      <c r="R15" s="4" t="str">
        <f>VLOOKUP(TblData[[#This Row],[Session ID]],
TblSession[],
MATCH(R$1,TblSession[#Headers],0),
FALSE)</f>
        <v>Internal</v>
      </c>
      <c r="S15" t="str">
        <f>VLOOKUP(TblData[[#This Row],[Session ID]],
TblSession[],
MATCH(S$1,TblSession[#Headers],0),
FALSE)</f>
        <v>Multiple</v>
      </c>
      <c r="T15" s="1" t="str">
        <f>VLOOKUP(TblData[[#This Row],[Trainee Salary Code]],
TblTrainee[],
MATCH(T$1,TblTrainee[#Headers],0),
FALSE)</f>
        <v>Nitesh  Jain</v>
      </c>
      <c r="U15" s="1" t="str">
        <f>VLOOKUP(TblData[[#This Row],[Trainee Salary Code]],
TblTrainee[],
MATCH(U$1,TblTrainee[#Headers],0),
FALSE)</f>
        <v>M-3</v>
      </c>
      <c r="V15" s="1" t="str">
        <f>VLOOKUP(TblData[[#This Row],[Trainee Salary Code]],
TblTrainee[],
MATCH(V$1,TblTrainee[#Headers],0),
FALSE)</f>
        <v>Manager</v>
      </c>
      <c r="W15" s="1" t="str">
        <f>VLOOKUP(TblData[[#This Row],[Trainee Salary Code]],
TblTrainee[],
MATCH(W$1,TblTrainee[#Headers],0),
FALSE)</f>
        <v>Finance &amp; Accounts</v>
      </c>
      <c r="X15" s="1">
        <f>AVERAGE(TblData[[#This Row],[Relevance]:[Presentation]])</f>
        <v>7.26</v>
      </c>
      <c r="Y15" s="1">
        <f>MONTH(TblData[[#This Row],[Date of Training]])</f>
        <v>1</v>
      </c>
      <c r="Z15" s="1">
        <f>YEAR(TblData[[#This Row],[Date of Training]])</f>
        <v>2015</v>
      </c>
      <c r="AA15" s="83">
        <f>DATE(TblData[[#This Row],[Year]],TblData[[#This Row],[Month]],1)</f>
        <v>42005</v>
      </c>
    </row>
    <row r="16" spans="1:27" x14ac:dyDescent="0.25">
      <c r="A16">
        <v>15</v>
      </c>
      <c r="B16">
        <v>2</v>
      </c>
      <c r="C16">
        <v>10634</v>
      </c>
      <c r="D16">
        <v>10</v>
      </c>
      <c r="E16">
        <v>10</v>
      </c>
      <c r="F16">
        <v>10</v>
      </c>
      <c r="G16">
        <v>10</v>
      </c>
      <c r="H16">
        <v>10</v>
      </c>
      <c r="I16" t="s">
        <v>1343</v>
      </c>
      <c r="J16" t="s">
        <v>1344</v>
      </c>
      <c r="M16" t="str">
        <f>VLOOKUP(TblData[[#This Row],[Session ID]],
TblSession[],
MATCH(M$1,TblSession[#Headers],0),
FALSE)</f>
        <v>Advanced Excel</v>
      </c>
      <c r="N16" s="4">
        <f>VLOOKUP(TblData[[#This Row],[Session ID]],
TblSession[],
MATCH(N$1,TblSession[#Headers],0),
FALSE)</f>
        <v>42035</v>
      </c>
      <c r="O16" s="4" t="str">
        <f>VLOOKUP(TblData[[#This Row],[Session ID]],
TblSession[],
MATCH(O$1,TblSession[#Headers],0),
FALSE)</f>
        <v>Reception Conference</v>
      </c>
      <c r="P16" s="4" t="str">
        <f>VLOOKUP(TblData[[#This Row],[Session ID]],
TblSession[],
MATCH(P$1,TblSession[#Headers],0),
FALSE)</f>
        <v>Vaibhav Garg</v>
      </c>
      <c r="Q16">
        <f>VLOOKUP(TblData[[#This Row],[Session ID]],
TblSession[],
MATCH(Q$1,TblSession[#Headers],0),
FALSE)</f>
        <v>3.5</v>
      </c>
      <c r="R16" s="4" t="str">
        <f>VLOOKUP(TblData[[#This Row],[Session ID]],
TblSession[],
MATCH(R$1,TblSession[#Headers],0),
FALSE)</f>
        <v>Internal</v>
      </c>
      <c r="S16" t="str">
        <f>VLOOKUP(TblData[[#This Row],[Session ID]],
TblSession[],
MATCH(S$1,TblSession[#Headers],0),
FALSE)</f>
        <v>Multiple</v>
      </c>
      <c r="T16" s="1" t="str">
        <f>VLOOKUP(TblData[[#This Row],[Trainee Salary Code]],
TblTrainee[],
MATCH(T$1,TblTrainee[#Headers],0),
FALSE)</f>
        <v>Abhay Kumar Jha</v>
      </c>
      <c r="U16" s="1" t="str">
        <f>VLOOKUP(TblData[[#This Row],[Trainee Salary Code]],
TblTrainee[],
MATCH(U$1,TblTrainee[#Headers],0),
FALSE)</f>
        <v>M-2</v>
      </c>
      <c r="V16" s="1" t="str">
        <f>VLOOKUP(TblData[[#This Row],[Trainee Salary Code]],
TblTrainee[],
MATCH(V$1,TblTrainee[#Headers],0),
FALSE)</f>
        <v>Dy. Manager</v>
      </c>
      <c r="W16" s="1" t="str">
        <f>VLOOKUP(TblData[[#This Row],[Trainee Salary Code]],
TblTrainee[],
MATCH(W$1,TblTrainee[#Headers],0),
FALSE)</f>
        <v>Tool Room</v>
      </c>
      <c r="X16" s="1">
        <f>AVERAGE(TblData[[#This Row],[Relevance]:[Presentation]])</f>
        <v>10</v>
      </c>
      <c r="Y16" s="1">
        <f>MONTH(TblData[[#This Row],[Date of Training]])</f>
        <v>1</v>
      </c>
      <c r="Z16" s="1">
        <f>YEAR(TblData[[#This Row],[Date of Training]])</f>
        <v>2015</v>
      </c>
      <c r="AA16" s="83">
        <f>DATE(TblData[[#This Row],[Year]],TblData[[#This Row],[Month]],1)</f>
        <v>42005</v>
      </c>
    </row>
    <row r="17" spans="1:27" x14ac:dyDescent="0.25">
      <c r="A17">
        <v>16</v>
      </c>
      <c r="B17">
        <v>2</v>
      </c>
      <c r="C17">
        <v>12964</v>
      </c>
      <c r="D17">
        <v>8</v>
      </c>
      <c r="E17">
        <v>8.3000000000000007</v>
      </c>
      <c r="F17">
        <v>9</v>
      </c>
      <c r="G17">
        <v>8.5</v>
      </c>
      <c r="H17">
        <v>9</v>
      </c>
      <c r="I17" t="s">
        <v>1341</v>
      </c>
      <c r="J17" t="s">
        <v>1354</v>
      </c>
      <c r="M17" t="str">
        <f>VLOOKUP(TblData[[#This Row],[Session ID]],
TblSession[],
MATCH(M$1,TblSession[#Headers],0),
FALSE)</f>
        <v>Advanced Excel</v>
      </c>
      <c r="N17" s="4">
        <f>VLOOKUP(TblData[[#This Row],[Session ID]],
TblSession[],
MATCH(N$1,TblSession[#Headers],0),
FALSE)</f>
        <v>42035</v>
      </c>
      <c r="O17" s="4" t="str">
        <f>VLOOKUP(TblData[[#This Row],[Session ID]],
TblSession[],
MATCH(O$1,TblSession[#Headers],0),
FALSE)</f>
        <v>Reception Conference</v>
      </c>
      <c r="P17" s="4" t="str">
        <f>VLOOKUP(TblData[[#This Row],[Session ID]],
TblSession[],
MATCH(P$1,TblSession[#Headers],0),
FALSE)</f>
        <v>Vaibhav Garg</v>
      </c>
      <c r="Q17">
        <f>VLOOKUP(TblData[[#This Row],[Session ID]],
TblSession[],
MATCH(Q$1,TblSession[#Headers],0),
FALSE)</f>
        <v>3.5</v>
      </c>
      <c r="R17" s="4" t="str">
        <f>VLOOKUP(TblData[[#This Row],[Session ID]],
TblSession[],
MATCH(R$1,TblSession[#Headers],0),
FALSE)</f>
        <v>Internal</v>
      </c>
      <c r="S17" t="str">
        <f>VLOOKUP(TblData[[#This Row],[Session ID]],
TblSession[],
MATCH(S$1,TblSession[#Headers],0),
FALSE)</f>
        <v>Multiple</v>
      </c>
      <c r="T17" s="1" t="str">
        <f>VLOOKUP(TblData[[#This Row],[Trainee Salary Code]],
TblTrainee[],
MATCH(T$1,TblTrainee[#Headers],0),
FALSE)</f>
        <v>Dinesh Kumar Gupta</v>
      </c>
      <c r="U17" s="1" t="str">
        <f>VLOOKUP(TblData[[#This Row],[Trainee Salary Code]],
TblTrainee[],
MATCH(U$1,TblTrainee[#Headers],0),
FALSE)</f>
        <v>M-4</v>
      </c>
      <c r="V17" s="1" t="str">
        <f>VLOOKUP(TblData[[#This Row],[Trainee Salary Code]],
TblTrainee[],
MATCH(V$1,TblTrainee[#Headers],0),
FALSE)</f>
        <v>Sr. Manager</v>
      </c>
      <c r="W17" s="1" t="str">
        <f>VLOOKUP(TblData[[#This Row],[Trainee Salary Code]],
TblTrainee[],
MATCH(W$1,TblTrainee[#Headers],0),
FALSE)</f>
        <v>Finance &amp; Accounts</v>
      </c>
      <c r="X17" s="1">
        <f>AVERAGE(TblData[[#This Row],[Relevance]:[Presentation]])</f>
        <v>8.5599999999999987</v>
      </c>
      <c r="Y17" s="1">
        <f>MONTH(TblData[[#This Row],[Date of Training]])</f>
        <v>1</v>
      </c>
      <c r="Z17" s="1">
        <f>YEAR(TblData[[#This Row],[Date of Training]])</f>
        <v>2015</v>
      </c>
      <c r="AA17" s="83">
        <f>DATE(TblData[[#This Row],[Year]],TblData[[#This Row],[Month]],1)</f>
        <v>42005</v>
      </c>
    </row>
    <row r="18" spans="1:27" x14ac:dyDescent="0.25">
      <c r="A18">
        <v>17</v>
      </c>
      <c r="B18">
        <v>2</v>
      </c>
      <c r="C18">
        <v>10648</v>
      </c>
      <c r="D18">
        <v>8</v>
      </c>
      <c r="E18">
        <v>8.5</v>
      </c>
      <c r="F18">
        <v>10</v>
      </c>
      <c r="G18">
        <v>8.5</v>
      </c>
      <c r="H18">
        <v>7</v>
      </c>
      <c r="I18" t="s">
        <v>1345</v>
      </c>
      <c r="J18" t="s">
        <v>1354</v>
      </c>
      <c r="M18" t="str">
        <f>VLOOKUP(TblData[[#This Row],[Session ID]],
TblSession[],
MATCH(M$1,TblSession[#Headers],0),
FALSE)</f>
        <v>Advanced Excel</v>
      </c>
      <c r="N18" s="4">
        <f>VLOOKUP(TblData[[#This Row],[Session ID]],
TblSession[],
MATCH(N$1,TblSession[#Headers],0),
FALSE)</f>
        <v>42035</v>
      </c>
      <c r="O18" s="4" t="str">
        <f>VLOOKUP(TblData[[#This Row],[Session ID]],
TblSession[],
MATCH(O$1,TblSession[#Headers],0),
FALSE)</f>
        <v>Reception Conference</v>
      </c>
      <c r="P18" s="4" t="str">
        <f>VLOOKUP(TblData[[#This Row],[Session ID]],
TblSession[],
MATCH(P$1,TblSession[#Headers],0),
FALSE)</f>
        <v>Vaibhav Garg</v>
      </c>
      <c r="Q18">
        <f>VLOOKUP(TblData[[#This Row],[Session ID]],
TblSession[],
MATCH(Q$1,TblSession[#Headers],0),
FALSE)</f>
        <v>3.5</v>
      </c>
      <c r="R18" s="4" t="str">
        <f>VLOOKUP(TblData[[#This Row],[Session ID]],
TblSession[],
MATCH(R$1,TblSession[#Headers],0),
FALSE)</f>
        <v>Internal</v>
      </c>
      <c r="S18" t="str">
        <f>VLOOKUP(TblData[[#This Row],[Session ID]],
TblSession[],
MATCH(S$1,TblSession[#Headers],0),
FALSE)</f>
        <v>Multiple</v>
      </c>
      <c r="T18" s="1" t="str">
        <f>VLOOKUP(TblData[[#This Row],[Trainee Salary Code]],
TblTrainee[],
MATCH(T$1,TblTrainee[#Headers],0),
FALSE)</f>
        <v>Chandan Singh Shekhawat</v>
      </c>
      <c r="U18" s="1" t="str">
        <f>VLOOKUP(TblData[[#This Row],[Trainee Salary Code]],
TblTrainee[],
MATCH(U$1,TblTrainee[#Headers],0),
FALSE)</f>
        <v>M-2</v>
      </c>
      <c r="V18" s="1" t="str">
        <f>VLOOKUP(TblData[[#This Row],[Trainee Salary Code]],
TblTrainee[],
MATCH(V$1,TblTrainee[#Headers],0),
FALSE)</f>
        <v>Dy. Manager</v>
      </c>
      <c r="W18" s="1" t="str">
        <f>VLOOKUP(TblData[[#This Row],[Trainee Salary Code]],
TblTrainee[],
MATCH(W$1,TblTrainee[#Headers],0),
FALSE)</f>
        <v>Research &amp; Development</v>
      </c>
      <c r="X18" s="1">
        <f>AVERAGE(TblData[[#This Row],[Relevance]:[Presentation]])</f>
        <v>8.4</v>
      </c>
      <c r="Y18" s="1">
        <f>MONTH(TblData[[#This Row],[Date of Training]])</f>
        <v>1</v>
      </c>
      <c r="Z18" s="1">
        <f>YEAR(TblData[[#This Row],[Date of Training]])</f>
        <v>2015</v>
      </c>
      <c r="AA18" s="83">
        <f>DATE(TblData[[#This Row],[Year]],TblData[[#This Row],[Month]],1)</f>
        <v>42005</v>
      </c>
    </row>
    <row r="19" spans="1:27" x14ac:dyDescent="0.25">
      <c r="A19">
        <v>18</v>
      </c>
      <c r="B19">
        <v>2</v>
      </c>
      <c r="C19">
        <v>13750</v>
      </c>
      <c r="D19">
        <v>10</v>
      </c>
      <c r="E19">
        <v>9.5</v>
      </c>
      <c r="F19">
        <v>9</v>
      </c>
      <c r="G19">
        <v>8.5</v>
      </c>
      <c r="H19">
        <v>9</v>
      </c>
      <c r="I19" t="s">
        <v>1346</v>
      </c>
      <c r="J19" t="s">
        <v>1344</v>
      </c>
      <c r="M19" t="str">
        <f>VLOOKUP(TblData[[#This Row],[Session ID]],
TblSession[],
MATCH(M$1,TblSession[#Headers],0),
FALSE)</f>
        <v>Advanced Excel</v>
      </c>
      <c r="N19" s="4">
        <f>VLOOKUP(TblData[[#This Row],[Session ID]],
TblSession[],
MATCH(N$1,TblSession[#Headers],0),
FALSE)</f>
        <v>42035</v>
      </c>
      <c r="O19" s="4" t="str">
        <f>VLOOKUP(TblData[[#This Row],[Session ID]],
TblSession[],
MATCH(O$1,TblSession[#Headers],0),
FALSE)</f>
        <v>Reception Conference</v>
      </c>
      <c r="P19" s="4" t="str">
        <f>VLOOKUP(TblData[[#This Row],[Session ID]],
TblSession[],
MATCH(P$1,TblSession[#Headers],0),
FALSE)</f>
        <v>Vaibhav Garg</v>
      </c>
      <c r="Q19">
        <f>VLOOKUP(TblData[[#This Row],[Session ID]],
TblSession[],
MATCH(Q$1,TblSession[#Headers],0),
FALSE)</f>
        <v>3.5</v>
      </c>
      <c r="R19" s="4" t="str">
        <f>VLOOKUP(TblData[[#This Row],[Session ID]],
TblSession[],
MATCH(R$1,TblSession[#Headers],0),
FALSE)</f>
        <v>Internal</v>
      </c>
      <c r="S19" t="str">
        <f>VLOOKUP(TblData[[#This Row],[Session ID]],
TblSession[],
MATCH(S$1,TblSession[#Headers],0),
FALSE)</f>
        <v>Multiple</v>
      </c>
      <c r="T19" s="1" t="str">
        <f>VLOOKUP(TblData[[#This Row],[Trainee Salary Code]],
TblTrainee[],
MATCH(T$1,TblTrainee[#Headers],0),
FALSE)</f>
        <v>Devraj  Tyagi</v>
      </c>
      <c r="U19" s="1" t="str">
        <f>VLOOKUP(TblData[[#This Row],[Trainee Salary Code]],
TblTrainee[],
MATCH(U$1,TblTrainee[#Headers],0),
FALSE)</f>
        <v>M-2</v>
      </c>
      <c r="V19" s="1" t="str">
        <f>VLOOKUP(TblData[[#This Row],[Trainee Salary Code]],
TblTrainee[],
MATCH(V$1,TblTrainee[#Headers],0),
FALSE)</f>
        <v>Dy. Manager</v>
      </c>
      <c r="W19" s="1" t="str">
        <f>VLOOKUP(TblData[[#This Row],[Trainee Salary Code]],
TblTrainee[],
MATCH(W$1,TblTrainee[#Headers],0),
FALSE)</f>
        <v>Moulding</v>
      </c>
      <c r="X19" s="1">
        <f>AVERAGE(TblData[[#This Row],[Relevance]:[Presentation]])</f>
        <v>9.1999999999999993</v>
      </c>
      <c r="Y19" s="1">
        <f>MONTH(TblData[[#This Row],[Date of Training]])</f>
        <v>1</v>
      </c>
      <c r="Z19" s="1">
        <f>YEAR(TblData[[#This Row],[Date of Training]])</f>
        <v>2015</v>
      </c>
      <c r="AA19" s="83">
        <f>DATE(TblData[[#This Row],[Year]],TblData[[#This Row],[Month]],1)</f>
        <v>42005</v>
      </c>
    </row>
    <row r="20" spans="1:27" x14ac:dyDescent="0.25">
      <c r="A20">
        <v>19</v>
      </c>
      <c r="B20">
        <v>2</v>
      </c>
      <c r="C20">
        <v>10639</v>
      </c>
      <c r="D20">
        <v>5</v>
      </c>
      <c r="E20">
        <v>9.5</v>
      </c>
      <c r="F20">
        <v>9</v>
      </c>
      <c r="G20">
        <v>10</v>
      </c>
      <c r="H20">
        <v>10</v>
      </c>
      <c r="I20" t="s">
        <v>1354</v>
      </c>
      <c r="J20" t="s">
        <v>1354</v>
      </c>
      <c r="M20" t="str">
        <f>VLOOKUP(TblData[[#This Row],[Session ID]],
TblSession[],
MATCH(M$1,TblSession[#Headers],0),
FALSE)</f>
        <v>Advanced Excel</v>
      </c>
      <c r="N20" s="4">
        <f>VLOOKUP(TblData[[#This Row],[Session ID]],
TblSession[],
MATCH(N$1,TblSession[#Headers],0),
FALSE)</f>
        <v>42035</v>
      </c>
      <c r="O20" s="4" t="str">
        <f>VLOOKUP(TblData[[#This Row],[Session ID]],
TblSession[],
MATCH(O$1,TblSession[#Headers],0),
FALSE)</f>
        <v>Reception Conference</v>
      </c>
      <c r="P20" s="4" t="str">
        <f>VLOOKUP(TblData[[#This Row],[Session ID]],
TblSession[],
MATCH(P$1,TblSession[#Headers],0),
FALSE)</f>
        <v>Vaibhav Garg</v>
      </c>
      <c r="Q20">
        <f>VLOOKUP(TblData[[#This Row],[Session ID]],
TblSession[],
MATCH(Q$1,TblSession[#Headers],0),
FALSE)</f>
        <v>3.5</v>
      </c>
      <c r="R20" s="4" t="str">
        <f>VLOOKUP(TblData[[#This Row],[Session ID]],
TblSession[],
MATCH(R$1,TblSession[#Headers],0),
FALSE)</f>
        <v>Internal</v>
      </c>
      <c r="S20" t="str">
        <f>VLOOKUP(TblData[[#This Row],[Session ID]],
TblSession[],
MATCH(S$1,TblSession[#Headers],0),
FALSE)</f>
        <v>Multiple</v>
      </c>
      <c r="T20" s="1" t="str">
        <f>VLOOKUP(TblData[[#This Row],[Trainee Salary Code]],
TblTrainee[],
MATCH(T$1,TblTrainee[#Headers],0),
FALSE)</f>
        <v>Pratap Singh Chauhan</v>
      </c>
      <c r="U20" s="1" t="str">
        <f>VLOOKUP(TblData[[#This Row],[Trainee Salary Code]],
TblTrainee[],
MATCH(U$1,TblTrainee[#Headers],0),
FALSE)</f>
        <v>M-1</v>
      </c>
      <c r="V20" s="1" t="str">
        <f>VLOOKUP(TblData[[#This Row],[Trainee Salary Code]],
TblTrainee[],
MATCH(V$1,TblTrainee[#Headers],0),
FALSE)</f>
        <v>Asstt. Manager</v>
      </c>
      <c r="W20" s="1" t="str">
        <f>VLOOKUP(TblData[[#This Row],[Trainee Salary Code]],
TblTrainee[],
MATCH(W$1,TblTrainee[#Headers],0),
FALSE)</f>
        <v>Tool Room</v>
      </c>
      <c r="X20" s="1">
        <f>AVERAGE(TblData[[#This Row],[Relevance]:[Presentation]])</f>
        <v>8.6999999999999993</v>
      </c>
      <c r="Y20" s="1">
        <f>MONTH(TblData[[#This Row],[Date of Training]])</f>
        <v>1</v>
      </c>
      <c r="Z20" s="1">
        <f>YEAR(TblData[[#This Row],[Date of Training]])</f>
        <v>2015</v>
      </c>
      <c r="AA20" s="83">
        <f>DATE(TblData[[#This Row],[Year]],TblData[[#This Row],[Month]],1)</f>
        <v>42005</v>
      </c>
    </row>
    <row r="21" spans="1:27" x14ac:dyDescent="0.25">
      <c r="A21">
        <v>20</v>
      </c>
      <c r="B21">
        <v>2</v>
      </c>
      <c r="C21">
        <v>13838</v>
      </c>
      <c r="D21">
        <v>7</v>
      </c>
      <c r="E21">
        <v>9.8000000000000007</v>
      </c>
      <c r="F21">
        <v>10</v>
      </c>
      <c r="G21">
        <v>10</v>
      </c>
      <c r="H21">
        <v>10</v>
      </c>
      <c r="I21" t="s">
        <v>1342</v>
      </c>
      <c r="J21" t="s">
        <v>1354</v>
      </c>
      <c r="M21" t="str">
        <f>VLOOKUP(TblData[[#This Row],[Session ID]],
TblSession[],
MATCH(M$1,TblSession[#Headers],0),
FALSE)</f>
        <v>Advanced Excel</v>
      </c>
      <c r="N21" s="4">
        <f>VLOOKUP(TblData[[#This Row],[Session ID]],
TblSession[],
MATCH(N$1,TblSession[#Headers],0),
FALSE)</f>
        <v>42035</v>
      </c>
      <c r="O21" s="4" t="str">
        <f>VLOOKUP(TblData[[#This Row],[Session ID]],
TblSession[],
MATCH(O$1,TblSession[#Headers],0),
FALSE)</f>
        <v>Reception Conference</v>
      </c>
      <c r="P21" s="4" t="str">
        <f>VLOOKUP(TblData[[#This Row],[Session ID]],
TblSession[],
MATCH(P$1,TblSession[#Headers],0),
FALSE)</f>
        <v>Vaibhav Garg</v>
      </c>
      <c r="Q21">
        <f>VLOOKUP(TblData[[#This Row],[Session ID]],
TblSession[],
MATCH(Q$1,TblSession[#Headers],0),
FALSE)</f>
        <v>3.5</v>
      </c>
      <c r="R21" s="4" t="str">
        <f>VLOOKUP(TblData[[#This Row],[Session ID]],
TblSession[],
MATCH(R$1,TblSession[#Headers],0),
FALSE)</f>
        <v>Internal</v>
      </c>
      <c r="S21" t="str">
        <f>VLOOKUP(TblData[[#This Row],[Session ID]],
TblSession[],
MATCH(S$1,TblSession[#Headers],0),
FALSE)</f>
        <v>Multiple</v>
      </c>
      <c r="T21" s="1" t="str">
        <f>VLOOKUP(TblData[[#This Row],[Trainee Salary Code]],
TblTrainee[],
MATCH(T$1,TblTrainee[#Headers],0),
FALSE)</f>
        <v>Vinod Kumar Sharma</v>
      </c>
      <c r="U21" s="1" t="str">
        <f>VLOOKUP(TblData[[#This Row],[Trainee Salary Code]],
TblTrainee[],
MATCH(U$1,TblTrainee[#Headers],0),
FALSE)</f>
        <v>M-1</v>
      </c>
      <c r="V21" s="1" t="str">
        <f>VLOOKUP(TblData[[#This Row],[Trainee Salary Code]],
TblTrainee[],
MATCH(V$1,TblTrainee[#Headers],0),
FALSE)</f>
        <v>Asstt. Manager</v>
      </c>
      <c r="W21" s="1" t="str">
        <f>VLOOKUP(TblData[[#This Row],[Trainee Salary Code]],
TblTrainee[],
MATCH(W$1,TblTrainee[#Headers],0),
FALSE)</f>
        <v>Hr &amp; Pa</v>
      </c>
      <c r="X21" s="1">
        <f>AVERAGE(TblData[[#This Row],[Relevance]:[Presentation]])</f>
        <v>9.36</v>
      </c>
      <c r="Y21" s="1">
        <f>MONTH(TblData[[#This Row],[Date of Training]])</f>
        <v>1</v>
      </c>
      <c r="Z21" s="1">
        <f>YEAR(TblData[[#This Row],[Date of Training]])</f>
        <v>2015</v>
      </c>
      <c r="AA21" s="83">
        <f>DATE(TblData[[#This Row],[Year]],TblData[[#This Row],[Month]],1)</f>
        <v>42005</v>
      </c>
    </row>
    <row r="22" spans="1:27" x14ac:dyDescent="0.25">
      <c r="A22">
        <v>21</v>
      </c>
      <c r="B22">
        <v>2</v>
      </c>
      <c r="C22">
        <v>12915</v>
      </c>
      <c r="D22">
        <v>9</v>
      </c>
      <c r="E22">
        <v>9.8000000000000007</v>
      </c>
      <c r="F22">
        <v>10</v>
      </c>
      <c r="G22">
        <v>10</v>
      </c>
      <c r="H22">
        <v>10</v>
      </c>
      <c r="I22" t="s">
        <v>1347</v>
      </c>
      <c r="J22" t="s">
        <v>1354</v>
      </c>
      <c r="M22" t="str">
        <f>VLOOKUP(TblData[[#This Row],[Session ID]],
TblSession[],
MATCH(M$1,TblSession[#Headers],0),
FALSE)</f>
        <v>Advanced Excel</v>
      </c>
      <c r="N22" s="4">
        <f>VLOOKUP(TblData[[#This Row],[Session ID]],
TblSession[],
MATCH(N$1,TblSession[#Headers],0),
FALSE)</f>
        <v>42035</v>
      </c>
      <c r="O22" s="4" t="str">
        <f>VLOOKUP(TblData[[#This Row],[Session ID]],
TblSession[],
MATCH(O$1,TblSession[#Headers],0),
FALSE)</f>
        <v>Reception Conference</v>
      </c>
      <c r="P22" s="4" t="str">
        <f>VLOOKUP(TblData[[#This Row],[Session ID]],
TblSession[],
MATCH(P$1,TblSession[#Headers],0),
FALSE)</f>
        <v>Vaibhav Garg</v>
      </c>
      <c r="Q22">
        <f>VLOOKUP(TblData[[#This Row],[Session ID]],
TblSession[],
MATCH(Q$1,TblSession[#Headers],0),
FALSE)</f>
        <v>3.5</v>
      </c>
      <c r="R22" s="4" t="str">
        <f>VLOOKUP(TblData[[#This Row],[Session ID]],
TblSession[],
MATCH(R$1,TblSession[#Headers],0),
FALSE)</f>
        <v>Internal</v>
      </c>
      <c r="S22" t="str">
        <f>VLOOKUP(TblData[[#This Row],[Session ID]],
TblSession[],
MATCH(S$1,TblSession[#Headers],0),
FALSE)</f>
        <v>Multiple</v>
      </c>
      <c r="T22" s="1" t="str">
        <f>VLOOKUP(TblData[[#This Row],[Trainee Salary Code]],
TblTrainee[],
MATCH(T$1,TblTrainee[#Headers],0),
FALSE)</f>
        <v>R. John Mathew</v>
      </c>
      <c r="U22" s="1" t="str">
        <f>VLOOKUP(TblData[[#This Row],[Trainee Salary Code]],
TblTrainee[],
MATCH(U$1,TblTrainee[#Headers],0),
FALSE)</f>
        <v>M-1</v>
      </c>
      <c r="V22" s="1" t="str">
        <f>VLOOKUP(TblData[[#This Row],[Trainee Salary Code]],
TblTrainee[],
MATCH(V$1,TblTrainee[#Headers],0),
FALSE)</f>
        <v>Asstt. Manager</v>
      </c>
      <c r="W22" s="1" t="str">
        <f>VLOOKUP(TblData[[#This Row],[Trainee Salary Code]],
TblTrainee[],
MATCH(W$1,TblTrainee[#Headers],0),
FALSE)</f>
        <v>Research &amp; Development</v>
      </c>
      <c r="X22" s="1">
        <f>AVERAGE(TblData[[#This Row],[Relevance]:[Presentation]])</f>
        <v>9.76</v>
      </c>
      <c r="Y22" s="1">
        <f>MONTH(TblData[[#This Row],[Date of Training]])</f>
        <v>1</v>
      </c>
      <c r="Z22" s="1">
        <f>YEAR(TblData[[#This Row],[Date of Training]])</f>
        <v>2015</v>
      </c>
      <c r="AA22" s="83">
        <f>DATE(TblData[[#This Row],[Year]],TblData[[#This Row],[Month]],1)</f>
        <v>42005</v>
      </c>
    </row>
    <row r="23" spans="1:27" x14ac:dyDescent="0.25">
      <c r="A23">
        <v>22</v>
      </c>
      <c r="B23">
        <v>2</v>
      </c>
      <c r="C23">
        <v>12796</v>
      </c>
      <c r="D23">
        <v>9</v>
      </c>
      <c r="E23">
        <v>9.5</v>
      </c>
      <c r="F23">
        <v>10</v>
      </c>
      <c r="G23">
        <v>9.5</v>
      </c>
      <c r="H23">
        <v>10</v>
      </c>
      <c r="I23" t="s">
        <v>1342</v>
      </c>
      <c r="J23" t="s">
        <v>1354</v>
      </c>
      <c r="M23" t="str">
        <f>VLOOKUP(TblData[[#This Row],[Session ID]],
TblSession[],
MATCH(M$1,TblSession[#Headers],0),
FALSE)</f>
        <v>Advanced Excel</v>
      </c>
      <c r="N23" s="4">
        <f>VLOOKUP(TblData[[#This Row],[Session ID]],
TblSession[],
MATCH(N$1,TblSession[#Headers],0),
FALSE)</f>
        <v>42035</v>
      </c>
      <c r="O23" s="4" t="str">
        <f>VLOOKUP(TblData[[#This Row],[Session ID]],
TblSession[],
MATCH(O$1,TblSession[#Headers],0),
FALSE)</f>
        <v>Reception Conference</v>
      </c>
      <c r="P23" s="4" t="str">
        <f>VLOOKUP(TblData[[#This Row],[Session ID]],
TblSession[],
MATCH(P$1,TblSession[#Headers],0),
FALSE)</f>
        <v>Vaibhav Garg</v>
      </c>
      <c r="Q23">
        <f>VLOOKUP(TblData[[#This Row],[Session ID]],
TblSession[],
MATCH(Q$1,TblSession[#Headers],0),
FALSE)</f>
        <v>3.5</v>
      </c>
      <c r="R23" s="4" t="str">
        <f>VLOOKUP(TblData[[#This Row],[Session ID]],
TblSession[],
MATCH(R$1,TblSession[#Headers],0),
FALSE)</f>
        <v>Internal</v>
      </c>
      <c r="S23" t="str">
        <f>VLOOKUP(TblData[[#This Row],[Session ID]],
TblSession[],
MATCH(S$1,TblSession[#Headers],0),
FALSE)</f>
        <v>Multiple</v>
      </c>
      <c r="T23" s="1" t="str">
        <f>VLOOKUP(TblData[[#This Row],[Trainee Salary Code]],
TblTrainee[],
MATCH(T$1,TblTrainee[#Headers],0),
FALSE)</f>
        <v>Bijendra  Bhagasra</v>
      </c>
      <c r="U23" s="1" t="str">
        <f>VLOOKUP(TblData[[#This Row],[Trainee Salary Code]],
TblTrainee[],
MATCH(U$1,TblTrainee[#Headers],0),
FALSE)</f>
        <v>M-1</v>
      </c>
      <c r="V23" s="1" t="str">
        <f>VLOOKUP(TblData[[#This Row],[Trainee Salary Code]],
TblTrainee[],
MATCH(V$1,TblTrainee[#Headers],0),
FALSE)</f>
        <v>Asstt. Manager</v>
      </c>
      <c r="W23" s="1" t="str">
        <f>VLOOKUP(TblData[[#This Row],[Trainee Salary Code]],
TblTrainee[],
MATCH(W$1,TblTrainee[#Headers],0),
FALSE)</f>
        <v>Research &amp; Development</v>
      </c>
      <c r="X23" s="1">
        <f>AVERAGE(TblData[[#This Row],[Relevance]:[Presentation]])</f>
        <v>9.6</v>
      </c>
      <c r="Y23" s="1">
        <f>MONTH(TblData[[#This Row],[Date of Training]])</f>
        <v>1</v>
      </c>
      <c r="Z23" s="1">
        <f>YEAR(TblData[[#This Row],[Date of Training]])</f>
        <v>2015</v>
      </c>
      <c r="AA23" s="83">
        <f>DATE(TblData[[#This Row],[Year]],TblData[[#This Row],[Month]],1)</f>
        <v>42005</v>
      </c>
    </row>
    <row r="24" spans="1:27" x14ac:dyDescent="0.25">
      <c r="A24">
        <v>23</v>
      </c>
      <c r="B24">
        <v>3</v>
      </c>
      <c r="C24">
        <v>14311</v>
      </c>
      <c r="D24">
        <v>8</v>
      </c>
      <c r="E24">
        <v>8.5</v>
      </c>
      <c r="F24">
        <v>9</v>
      </c>
      <c r="G24">
        <v>8</v>
      </c>
      <c r="H24">
        <v>9</v>
      </c>
      <c r="I24" t="s">
        <v>1355</v>
      </c>
      <c r="J24" t="s">
        <v>1356</v>
      </c>
      <c r="M24" t="str">
        <f>VLOOKUP(TblData[[#This Row],[Session ID]],
TblSession[],
MATCH(M$1,TblSession[#Headers],0),
FALSE)</f>
        <v>Communication Skills</v>
      </c>
      <c r="N24" s="4">
        <f>VLOOKUP(TblData[[#This Row],[Session ID]],
TblSession[],
MATCH(N$1,TblSession[#Headers],0),
FALSE)</f>
        <v>42045</v>
      </c>
      <c r="O24" s="4" t="str">
        <f>VLOOKUP(TblData[[#This Row],[Session ID]],
TblSession[],
MATCH(O$1,TblSession[#Headers],0),
FALSE)</f>
        <v>Reception Conference</v>
      </c>
      <c r="P24" s="4" t="str">
        <f>VLOOKUP(TblData[[#This Row],[Session ID]],
TblSession[],
MATCH(P$1,TblSession[#Headers],0),
FALSE)</f>
        <v>Bivash Mukherjee</v>
      </c>
      <c r="Q24">
        <f>VLOOKUP(TblData[[#This Row],[Session ID]],
TblSession[],
MATCH(Q$1,TblSession[#Headers],0),
FALSE)</f>
        <v>3</v>
      </c>
      <c r="R24" s="4" t="str">
        <f>VLOOKUP(TblData[[#This Row],[Session ID]],
TblSession[],
MATCH(R$1,TblSession[#Headers],0),
FALSE)</f>
        <v>Internal</v>
      </c>
      <c r="S24" t="str">
        <f>VLOOKUP(TblData[[#This Row],[Session ID]],
TblSession[],
MATCH(S$1,TblSession[#Headers],0),
FALSE)</f>
        <v>Multiple</v>
      </c>
      <c r="T24" s="1" t="str">
        <f>VLOOKUP(TblData[[#This Row],[Trainee Salary Code]],
TblTrainee[],
MATCH(T$1,TblTrainee[#Headers],0),
FALSE)</f>
        <v>Pritam  Singh</v>
      </c>
      <c r="U24" s="1" t="str">
        <f>VLOOKUP(TblData[[#This Row],[Trainee Salary Code]],
TblTrainee[],
MATCH(U$1,TblTrainee[#Headers],0),
FALSE)</f>
        <v>E-2</v>
      </c>
      <c r="V24" s="1" t="str">
        <f>VLOOKUP(TblData[[#This Row],[Trainee Salary Code]],
TblTrainee[],
MATCH(V$1,TblTrainee[#Headers],0),
FALSE)</f>
        <v>Engineer</v>
      </c>
      <c r="W24" s="1" t="str">
        <f>VLOOKUP(TblData[[#This Row],[Trainee Salary Code]],
TblTrainee[],
MATCH(W$1,TblTrainee[#Headers],0),
FALSE)</f>
        <v>Research &amp; Development</v>
      </c>
      <c r="X24" s="1">
        <f>AVERAGE(TblData[[#This Row],[Relevance]:[Presentation]])</f>
        <v>8.5</v>
      </c>
      <c r="Y24" s="1">
        <f>MONTH(TblData[[#This Row],[Date of Training]])</f>
        <v>2</v>
      </c>
      <c r="Z24" s="1">
        <f>YEAR(TblData[[#This Row],[Date of Training]])</f>
        <v>2015</v>
      </c>
      <c r="AA24" s="83">
        <f>DATE(TblData[[#This Row],[Year]],TblData[[#This Row],[Month]],1)</f>
        <v>42036</v>
      </c>
    </row>
    <row r="25" spans="1:27" x14ac:dyDescent="0.25">
      <c r="A25">
        <v>24</v>
      </c>
      <c r="B25" s="1">
        <v>3</v>
      </c>
      <c r="C25" s="1">
        <v>12229</v>
      </c>
      <c r="D25">
        <v>9</v>
      </c>
      <c r="E25">
        <v>9.25</v>
      </c>
      <c r="F25">
        <v>9</v>
      </c>
      <c r="G25">
        <v>7</v>
      </c>
      <c r="H25">
        <v>7</v>
      </c>
      <c r="I25" t="s">
        <v>1357</v>
      </c>
      <c r="J25" t="s">
        <v>1358</v>
      </c>
      <c r="M25" s="1" t="str">
        <f>VLOOKUP(TblData[[#This Row],[Session ID]],
TblSession[],
MATCH(M$1,TblSession[#Headers],0),
FALSE)</f>
        <v>Communication Skills</v>
      </c>
      <c r="N25" s="49">
        <f>VLOOKUP(TblData[[#This Row],[Session ID]],
TblSession[],
MATCH(N$1,TblSession[#Headers],0),
FALSE)</f>
        <v>42045</v>
      </c>
      <c r="O25" s="49" t="str">
        <f>VLOOKUP(TblData[[#This Row],[Session ID]],
TblSession[],
MATCH(O$1,TblSession[#Headers],0),
FALSE)</f>
        <v>Reception Conference</v>
      </c>
      <c r="P25" s="49" t="str">
        <f>VLOOKUP(TblData[[#This Row],[Session ID]],
TblSession[],
MATCH(P$1,TblSession[#Headers],0),
FALSE)</f>
        <v>Bivash Mukherjee</v>
      </c>
      <c r="Q25" s="1">
        <f>VLOOKUP(TblData[[#This Row],[Session ID]],
TblSession[],
MATCH(Q$1,TblSession[#Headers],0),
FALSE)</f>
        <v>3</v>
      </c>
      <c r="R25" s="49" t="str">
        <f>VLOOKUP(TblData[[#This Row],[Session ID]],
TblSession[],
MATCH(R$1,TblSession[#Headers],0),
FALSE)</f>
        <v>Internal</v>
      </c>
      <c r="S25" s="1" t="str">
        <f>VLOOKUP(TblData[[#This Row],[Session ID]],
TblSession[],
MATCH(S$1,TblSession[#Headers],0),
FALSE)</f>
        <v>Multiple</v>
      </c>
      <c r="T25" s="1" t="str">
        <f>VLOOKUP(TblData[[#This Row],[Trainee Salary Code]],
TblTrainee[],
MATCH(T$1,TblTrainee[#Headers],0),
FALSE)</f>
        <v>Vinod Singh Shekhawat</v>
      </c>
      <c r="U25" s="1" t="str">
        <f>VLOOKUP(TblData[[#This Row],[Trainee Salary Code]],
TblTrainee[],
MATCH(U$1,TblTrainee[#Headers],0),
FALSE)</f>
        <v>E-3</v>
      </c>
      <c r="V25" s="1" t="str">
        <f>VLOOKUP(TblData[[#This Row],[Trainee Salary Code]],
TblTrainee[],
MATCH(V$1,TblTrainee[#Headers],0),
FALSE)</f>
        <v>Sr. Engineer</v>
      </c>
      <c r="W25" s="1" t="str">
        <f>VLOOKUP(TblData[[#This Row],[Trainee Salary Code]],
TblTrainee[],
MATCH(W$1,TblTrainee[#Headers],0),
FALSE)</f>
        <v>Research &amp; Development</v>
      </c>
      <c r="X25" s="1">
        <f>AVERAGE(TblData[[#This Row],[Relevance]:[Presentation]])</f>
        <v>8.25</v>
      </c>
      <c r="Y25" s="1">
        <f>MONTH(TblData[[#This Row],[Date of Training]])</f>
        <v>2</v>
      </c>
      <c r="Z25" s="1">
        <f>YEAR(TblData[[#This Row],[Date of Training]])</f>
        <v>2015</v>
      </c>
      <c r="AA25" s="83">
        <f>DATE(TblData[[#This Row],[Year]],TblData[[#This Row],[Month]],1)</f>
        <v>42036</v>
      </c>
    </row>
    <row r="26" spans="1:27" x14ac:dyDescent="0.25">
      <c r="A26">
        <v>25</v>
      </c>
      <c r="B26" s="70">
        <v>3</v>
      </c>
      <c r="C26" s="70">
        <v>14788</v>
      </c>
      <c r="D26" s="21">
        <v>7</v>
      </c>
      <c r="E26" s="21">
        <v>8</v>
      </c>
      <c r="F26" s="21">
        <v>8</v>
      </c>
      <c r="G26" s="21">
        <v>6</v>
      </c>
      <c r="H26" s="21">
        <v>8</v>
      </c>
      <c r="I26" s="21" t="s">
        <v>1359</v>
      </c>
      <c r="J26" s="21" t="s">
        <v>1360</v>
      </c>
      <c r="K26" s="70"/>
      <c r="L26" s="70"/>
      <c r="M26" s="70" t="str">
        <f>VLOOKUP(TblData[[#This Row],[Session ID]],
TblSession[],
MATCH(M$1,TblSession[#Headers],0),
FALSE)</f>
        <v>Communication Skills</v>
      </c>
      <c r="N26" s="71">
        <f>VLOOKUP(TblData[[#This Row],[Session ID]],
TblSession[],
MATCH(N$1,TblSession[#Headers],0),
FALSE)</f>
        <v>42045</v>
      </c>
      <c r="O26" s="71" t="str">
        <f>VLOOKUP(TblData[[#This Row],[Session ID]],
TblSession[],
MATCH(O$1,TblSession[#Headers],0),
FALSE)</f>
        <v>Reception Conference</v>
      </c>
      <c r="P26" s="71" t="str">
        <f>VLOOKUP(TblData[[#This Row],[Session ID]],
TblSession[],
MATCH(P$1,TblSession[#Headers],0),
FALSE)</f>
        <v>Bivash Mukherjee</v>
      </c>
      <c r="Q26" s="70">
        <f>VLOOKUP(TblData[[#This Row],[Session ID]],
TblSession[],
MATCH(Q$1,TblSession[#Headers],0),
FALSE)</f>
        <v>3</v>
      </c>
      <c r="R26" s="71" t="str">
        <f>VLOOKUP(TblData[[#This Row],[Session ID]],
TblSession[],
MATCH(R$1,TblSession[#Headers],0),
FALSE)</f>
        <v>Internal</v>
      </c>
      <c r="S26" s="70" t="str">
        <f>VLOOKUP(TblData[[#This Row],[Session ID]],
TblSession[],
MATCH(S$1,TblSession[#Headers],0),
FALSE)</f>
        <v>Multiple</v>
      </c>
      <c r="T26" s="70" t="str">
        <f>VLOOKUP(TblData[[#This Row],[Trainee Salary Code]],
TblTrainee[],
MATCH(T$1,TblTrainee[#Headers],0),
FALSE)</f>
        <v>Hardik  Vats</v>
      </c>
      <c r="U26" s="70" t="str">
        <f>VLOOKUP(TblData[[#This Row],[Trainee Salary Code]],
TblTrainee[],
MATCH(U$1,TblTrainee[#Headers],0),
FALSE)</f>
        <v>Tr-e</v>
      </c>
      <c r="V26" s="70" t="str">
        <f>VLOOKUP(TblData[[#This Row],[Trainee Salary Code]],
TblTrainee[],
MATCH(V$1,TblTrainee[#Headers],0),
FALSE)</f>
        <v>Tr. Engineer</v>
      </c>
      <c r="W26" s="70" t="str">
        <f>VLOOKUP(TblData[[#This Row],[Trainee Salary Code]],
TblTrainee[],
MATCH(W$1,TblTrainee[#Headers],0),
FALSE)</f>
        <v>Research &amp; Development</v>
      </c>
      <c r="X26" s="70">
        <f>AVERAGE(TblData[[#This Row],[Relevance]:[Presentation]])</f>
        <v>7.4</v>
      </c>
      <c r="Y26" s="1">
        <f>MONTH(TblData[[#This Row],[Date of Training]])</f>
        <v>2</v>
      </c>
      <c r="Z26" s="1">
        <f>YEAR(TblData[[#This Row],[Date of Training]])</f>
        <v>2015</v>
      </c>
      <c r="AA26" s="83">
        <f>DATE(TblData[[#This Row],[Year]],TblData[[#This Row],[Month]],1)</f>
        <v>42036</v>
      </c>
    </row>
    <row r="27" spans="1:27" x14ac:dyDescent="0.25">
      <c r="A27">
        <v>26</v>
      </c>
      <c r="B27" s="70">
        <v>3</v>
      </c>
      <c r="C27" s="70">
        <v>14463</v>
      </c>
      <c r="D27" s="21">
        <v>10</v>
      </c>
      <c r="E27" s="21">
        <v>9.5</v>
      </c>
      <c r="F27" s="21">
        <v>10</v>
      </c>
      <c r="G27" s="21">
        <v>9</v>
      </c>
      <c r="H27" s="21">
        <v>9</v>
      </c>
      <c r="I27" s="21" t="s">
        <v>1361</v>
      </c>
      <c r="J27" s="21" t="s">
        <v>1362</v>
      </c>
      <c r="K27" s="70"/>
      <c r="L27" s="70"/>
      <c r="M27" s="70" t="str">
        <f>VLOOKUP(TblData[[#This Row],[Session ID]],
TblSession[],
MATCH(M$1,TblSession[#Headers],0),
FALSE)</f>
        <v>Communication Skills</v>
      </c>
      <c r="N27" s="71">
        <f>VLOOKUP(TblData[[#This Row],[Session ID]],
TblSession[],
MATCH(N$1,TblSession[#Headers],0),
FALSE)</f>
        <v>42045</v>
      </c>
      <c r="O27" s="71" t="str">
        <f>VLOOKUP(TblData[[#This Row],[Session ID]],
TblSession[],
MATCH(O$1,TblSession[#Headers],0),
FALSE)</f>
        <v>Reception Conference</v>
      </c>
      <c r="P27" s="71" t="str">
        <f>VLOOKUP(TblData[[#This Row],[Session ID]],
TblSession[],
MATCH(P$1,TblSession[#Headers],0),
FALSE)</f>
        <v>Bivash Mukherjee</v>
      </c>
      <c r="Q27" s="70">
        <f>VLOOKUP(TblData[[#This Row],[Session ID]],
TblSession[],
MATCH(Q$1,TblSession[#Headers],0),
FALSE)</f>
        <v>3</v>
      </c>
      <c r="R27" s="71" t="str">
        <f>VLOOKUP(TblData[[#This Row],[Session ID]],
TblSession[],
MATCH(R$1,TblSession[#Headers],0),
FALSE)</f>
        <v>Internal</v>
      </c>
      <c r="S27" s="70" t="str">
        <f>VLOOKUP(TblData[[#This Row],[Session ID]],
TblSession[],
MATCH(S$1,TblSession[#Headers],0),
FALSE)</f>
        <v>Multiple</v>
      </c>
      <c r="T27" s="70" t="str">
        <f>VLOOKUP(TblData[[#This Row],[Trainee Salary Code]],
TblTrainee[],
MATCH(T$1,TblTrainee[#Headers],0),
FALSE)</f>
        <v>Rahul  Kunwal</v>
      </c>
      <c r="U27" s="70" t="str">
        <f>VLOOKUP(TblData[[#This Row],[Trainee Salary Code]],
TblTrainee[],
MATCH(U$1,TblTrainee[#Headers],0),
FALSE)</f>
        <v>S-4</v>
      </c>
      <c r="V27" s="70" t="str">
        <f>VLOOKUP(TblData[[#This Row],[Trainee Salary Code]],
TblTrainee[],
MATCH(V$1,TblTrainee[#Headers],0),
FALSE)</f>
        <v>Jr. Engineer</v>
      </c>
      <c r="W27" s="70" t="str">
        <f>VLOOKUP(TblData[[#This Row],[Trainee Salary Code]],
TblTrainee[],
MATCH(W$1,TblTrainee[#Headers],0),
FALSE)</f>
        <v>Research &amp; Development</v>
      </c>
      <c r="X27" s="70">
        <f>AVERAGE(TblData[[#This Row],[Relevance]:[Presentation]])</f>
        <v>9.5</v>
      </c>
      <c r="Y27" s="1">
        <f>MONTH(TblData[[#This Row],[Date of Training]])</f>
        <v>2</v>
      </c>
      <c r="Z27" s="1">
        <f>YEAR(TblData[[#This Row],[Date of Training]])</f>
        <v>2015</v>
      </c>
      <c r="AA27" s="83">
        <f>DATE(TblData[[#This Row],[Year]],TblData[[#This Row],[Month]],1)</f>
        <v>42036</v>
      </c>
    </row>
    <row r="28" spans="1:27" x14ac:dyDescent="0.25">
      <c r="A28">
        <v>27</v>
      </c>
      <c r="B28" s="70">
        <v>3</v>
      </c>
      <c r="C28" s="70">
        <v>11530</v>
      </c>
      <c r="D28" s="21">
        <v>9</v>
      </c>
      <c r="E28" s="21">
        <v>9.5</v>
      </c>
      <c r="F28" s="21">
        <v>9</v>
      </c>
      <c r="G28" s="21">
        <v>10</v>
      </c>
      <c r="H28" s="21">
        <v>9</v>
      </c>
      <c r="I28" s="21" t="s">
        <v>1363</v>
      </c>
      <c r="J28" s="21" t="s">
        <v>1354</v>
      </c>
      <c r="K28" s="70"/>
      <c r="L28" s="70"/>
      <c r="M28" s="70" t="str">
        <f>VLOOKUP(TblData[[#This Row],[Session ID]],
TblSession[],
MATCH(M$1,TblSession[#Headers],0),
FALSE)</f>
        <v>Communication Skills</v>
      </c>
      <c r="N28" s="71">
        <f>VLOOKUP(TblData[[#This Row],[Session ID]],
TblSession[],
MATCH(N$1,TblSession[#Headers],0),
FALSE)</f>
        <v>42045</v>
      </c>
      <c r="O28" s="71" t="str">
        <f>VLOOKUP(TblData[[#This Row],[Session ID]],
TblSession[],
MATCH(O$1,TblSession[#Headers],0),
FALSE)</f>
        <v>Reception Conference</v>
      </c>
      <c r="P28" s="71" t="str">
        <f>VLOOKUP(TblData[[#This Row],[Session ID]],
TblSession[],
MATCH(P$1,TblSession[#Headers],0),
FALSE)</f>
        <v>Bivash Mukherjee</v>
      </c>
      <c r="Q28" s="70">
        <f>VLOOKUP(TblData[[#This Row],[Session ID]],
TblSession[],
MATCH(Q$1,TblSession[#Headers],0),
FALSE)</f>
        <v>3</v>
      </c>
      <c r="R28" s="71" t="str">
        <f>VLOOKUP(TblData[[#This Row],[Session ID]],
TblSession[],
MATCH(R$1,TblSession[#Headers],0),
FALSE)</f>
        <v>Internal</v>
      </c>
      <c r="S28" s="70" t="str">
        <f>VLOOKUP(TblData[[#This Row],[Session ID]],
TblSession[],
MATCH(S$1,TblSession[#Headers],0),
FALSE)</f>
        <v>Multiple</v>
      </c>
      <c r="T28" s="70" t="str">
        <f>VLOOKUP(TblData[[#This Row],[Trainee Salary Code]],
TblTrainee[],
MATCH(T$1,TblTrainee[#Headers],0),
FALSE)</f>
        <v>Bhagchand  Regar</v>
      </c>
      <c r="U28" s="70" t="str">
        <f>VLOOKUP(TblData[[#This Row],[Trainee Salary Code]],
TblTrainee[],
MATCH(U$1,TblTrainee[#Headers],0),
FALSE)</f>
        <v>E-2</v>
      </c>
      <c r="V28" s="70" t="str">
        <f>VLOOKUP(TblData[[#This Row],[Trainee Salary Code]],
TblTrainee[],
MATCH(V$1,TblTrainee[#Headers],0),
FALSE)</f>
        <v>Engineer</v>
      </c>
      <c r="W28" s="70" t="str">
        <f>VLOOKUP(TblData[[#This Row],[Trainee Salary Code]],
TblTrainee[],
MATCH(W$1,TblTrainee[#Headers],0),
FALSE)</f>
        <v>Research &amp; Development</v>
      </c>
      <c r="X28" s="70">
        <f>AVERAGE(TblData[[#This Row],[Relevance]:[Presentation]])</f>
        <v>9.3000000000000007</v>
      </c>
      <c r="Y28" s="1">
        <f>MONTH(TblData[[#This Row],[Date of Training]])</f>
        <v>2</v>
      </c>
      <c r="Z28" s="1">
        <f>YEAR(TblData[[#This Row],[Date of Training]])</f>
        <v>2015</v>
      </c>
      <c r="AA28" s="83">
        <f>DATE(TblData[[#This Row],[Year]],TblData[[#This Row],[Month]],1)</f>
        <v>42036</v>
      </c>
    </row>
    <row r="29" spans="1:27" x14ac:dyDescent="0.25">
      <c r="A29">
        <v>28</v>
      </c>
      <c r="B29" s="70">
        <v>3</v>
      </c>
      <c r="C29" s="70">
        <v>14666</v>
      </c>
      <c r="D29" s="21">
        <v>8</v>
      </c>
      <c r="E29" s="21">
        <v>8</v>
      </c>
      <c r="F29" s="21">
        <v>8</v>
      </c>
      <c r="G29" s="21">
        <v>4.5</v>
      </c>
      <c r="H29" s="21">
        <v>7</v>
      </c>
      <c r="I29" s="21" t="s">
        <v>1364</v>
      </c>
      <c r="J29" s="21" t="s">
        <v>1365</v>
      </c>
      <c r="K29" s="70"/>
      <c r="L29" s="70"/>
      <c r="M29" s="70" t="str">
        <f>VLOOKUP(TblData[[#This Row],[Session ID]],
TblSession[],
MATCH(M$1,TblSession[#Headers],0),
FALSE)</f>
        <v>Communication Skills</v>
      </c>
      <c r="N29" s="71">
        <f>VLOOKUP(TblData[[#This Row],[Session ID]],
TblSession[],
MATCH(N$1,TblSession[#Headers],0),
FALSE)</f>
        <v>42045</v>
      </c>
      <c r="O29" s="71" t="str">
        <f>VLOOKUP(TblData[[#This Row],[Session ID]],
TblSession[],
MATCH(O$1,TblSession[#Headers],0),
FALSE)</f>
        <v>Reception Conference</v>
      </c>
      <c r="P29" s="71" t="str">
        <f>VLOOKUP(TblData[[#This Row],[Session ID]],
TblSession[],
MATCH(P$1,TblSession[#Headers],0),
FALSE)</f>
        <v>Bivash Mukherjee</v>
      </c>
      <c r="Q29" s="70">
        <f>VLOOKUP(TblData[[#This Row],[Session ID]],
TblSession[],
MATCH(Q$1,TblSession[#Headers],0),
FALSE)</f>
        <v>3</v>
      </c>
      <c r="R29" s="71" t="str">
        <f>VLOOKUP(TblData[[#This Row],[Session ID]],
TblSession[],
MATCH(R$1,TblSession[#Headers],0),
FALSE)</f>
        <v>Internal</v>
      </c>
      <c r="S29" s="70" t="str">
        <f>VLOOKUP(TblData[[#This Row],[Session ID]],
TblSession[],
MATCH(S$1,TblSession[#Headers],0),
FALSE)</f>
        <v>Multiple</v>
      </c>
      <c r="T29" s="70" t="str">
        <f>VLOOKUP(TblData[[#This Row],[Trainee Salary Code]],
TblTrainee[],
MATCH(T$1,TblTrainee[#Headers],0),
FALSE)</f>
        <v>Abhishek  Sharma</v>
      </c>
      <c r="U29" s="70" t="str">
        <f>VLOOKUP(TblData[[#This Row],[Trainee Salary Code]],
TblTrainee[],
MATCH(U$1,TblTrainee[#Headers],0),
FALSE)</f>
        <v>Tr-e</v>
      </c>
      <c r="V29" s="70" t="str">
        <f>VLOOKUP(TblData[[#This Row],[Trainee Salary Code]],
TblTrainee[],
MATCH(V$1,TblTrainee[#Headers],0),
FALSE)</f>
        <v>Tr. Engineer</v>
      </c>
      <c r="W29" s="70" t="str">
        <f>VLOOKUP(TblData[[#This Row],[Trainee Salary Code]],
TblTrainee[],
MATCH(W$1,TblTrainee[#Headers],0),
FALSE)</f>
        <v>Research &amp; Development</v>
      </c>
      <c r="X29" s="70">
        <f>AVERAGE(TblData[[#This Row],[Relevance]:[Presentation]])</f>
        <v>7.1</v>
      </c>
      <c r="Y29" s="1">
        <f>MONTH(TblData[[#This Row],[Date of Training]])</f>
        <v>2</v>
      </c>
      <c r="Z29" s="1">
        <f>YEAR(TblData[[#This Row],[Date of Training]])</f>
        <v>2015</v>
      </c>
      <c r="AA29" s="83">
        <f>DATE(TblData[[#This Row],[Year]],TblData[[#This Row],[Month]],1)</f>
        <v>42036</v>
      </c>
    </row>
    <row r="30" spans="1:27" x14ac:dyDescent="0.25">
      <c r="A30">
        <v>29</v>
      </c>
      <c r="B30" s="70">
        <v>4</v>
      </c>
      <c r="C30" s="70">
        <v>13831</v>
      </c>
      <c r="D30" s="21">
        <v>10</v>
      </c>
      <c r="E30" s="21">
        <v>7.75</v>
      </c>
      <c r="F30" s="21">
        <v>10</v>
      </c>
      <c r="G30" s="21">
        <v>9</v>
      </c>
      <c r="H30" s="21">
        <v>2</v>
      </c>
      <c r="I30" s="21" t="s">
        <v>1367</v>
      </c>
      <c r="J30" s="21" t="s">
        <v>1368</v>
      </c>
      <c r="K30" s="70"/>
      <c r="L30" s="70"/>
      <c r="M30" s="70" t="str">
        <f>VLOOKUP(TblData[[#This Row],[Session ID]],
TblSession[],
MATCH(M$1,TblSession[#Headers],0),
FALSE)</f>
        <v>Excel Follow-up</v>
      </c>
      <c r="N30" s="71">
        <f>VLOOKUP(TblData[[#This Row],[Session ID]],
TblSession[],
MATCH(N$1,TblSession[#Headers],0),
FALSE)</f>
        <v>42052</v>
      </c>
      <c r="O30" s="71" t="str">
        <f>VLOOKUP(TblData[[#This Row],[Session ID]],
TblSession[],
MATCH(O$1,TblSession[#Headers],0),
FALSE)</f>
        <v>Reception Conference</v>
      </c>
      <c r="P30" s="71" t="str">
        <f>VLOOKUP(TblData[[#This Row],[Session ID]],
TblSession[],
MATCH(P$1,TblSession[#Headers],0),
FALSE)</f>
        <v>Vaibhav Garg</v>
      </c>
      <c r="Q30" s="70">
        <f>VLOOKUP(TblData[[#This Row],[Session ID]],
TblSession[],
MATCH(Q$1,TblSession[#Headers],0),
FALSE)</f>
        <v>3.5</v>
      </c>
      <c r="R30" s="71" t="str">
        <f>VLOOKUP(TblData[[#This Row],[Session ID]],
TblSession[],
MATCH(R$1,TblSession[#Headers],0),
FALSE)</f>
        <v>Internal</v>
      </c>
      <c r="S30" s="70" t="str">
        <f>VLOOKUP(TblData[[#This Row],[Session ID]],
TblSession[],
MATCH(S$1,TblSession[#Headers],0),
FALSE)</f>
        <v>Multiple</v>
      </c>
      <c r="T30" s="70" t="str">
        <f>VLOOKUP(TblData[[#This Row],[Trainee Salary Code]],
TblTrainee[],
MATCH(T$1,TblTrainee[#Headers],0),
FALSE)</f>
        <v>Sourav Kanti Das</v>
      </c>
      <c r="U30" s="70" t="str">
        <f>VLOOKUP(TblData[[#This Row],[Trainee Salary Code]],
TblTrainee[],
MATCH(U$1,TblTrainee[#Headers],0),
FALSE)</f>
        <v>E-2</v>
      </c>
      <c r="V30" s="70" t="str">
        <f>VLOOKUP(TblData[[#This Row],[Trainee Salary Code]],
TblTrainee[],
MATCH(V$1,TblTrainee[#Headers],0),
FALSE)</f>
        <v>Engineer</v>
      </c>
      <c r="W30" s="70" t="str">
        <f>VLOOKUP(TblData[[#This Row],[Trainee Salary Code]],
TblTrainee[],
MATCH(W$1,TblTrainee[#Headers],0),
FALSE)</f>
        <v>Tool Room</v>
      </c>
      <c r="X30" s="70">
        <f>AVERAGE(TblData[[#This Row],[Relevance]:[Presentation]])</f>
        <v>7.75</v>
      </c>
      <c r="Y30" s="1">
        <f>MONTH(TblData[[#This Row],[Date of Training]])</f>
        <v>2</v>
      </c>
      <c r="Z30" s="1">
        <f>YEAR(TblData[[#This Row],[Date of Training]])</f>
        <v>2015</v>
      </c>
      <c r="AA30" s="83">
        <f>DATE(TblData[[#This Row],[Year]],TblData[[#This Row],[Month]],1)</f>
        <v>42036</v>
      </c>
    </row>
    <row r="31" spans="1:27" x14ac:dyDescent="0.25">
      <c r="A31">
        <v>30</v>
      </c>
      <c r="B31" s="70">
        <v>4</v>
      </c>
      <c r="C31" s="70">
        <v>12890</v>
      </c>
      <c r="D31" s="21">
        <v>8</v>
      </c>
      <c r="E31" s="21">
        <v>8.75</v>
      </c>
      <c r="F31" s="21">
        <v>9</v>
      </c>
      <c r="G31" s="21">
        <v>8.5</v>
      </c>
      <c r="H31" s="21">
        <v>9</v>
      </c>
      <c r="I31" s="21" t="s">
        <v>1369</v>
      </c>
      <c r="J31" s="21" t="s">
        <v>1354</v>
      </c>
      <c r="K31" s="70"/>
      <c r="L31" s="70"/>
      <c r="M31" s="70" t="str">
        <f>VLOOKUP(TblData[[#This Row],[Session ID]],
TblSession[],
MATCH(M$1,TblSession[#Headers],0),
FALSE)</f>
        <v>Excel Follow-up</v>
      </c>
      <c r="N31" s="71">
        <f>VLOOKUP(TblData[[#This Row],[Session ID]],
TblSession[],
MATCH(N$1,TblSession[#Headers],0),
FALSE)</f>
        <v>42052</v>
      </c>
      <c r="O31" s="71" t="str">
        <f>VLOOKUP(TblData[[#This Row],[Session ID]],
TblSession[],
MATCH(O$1,TblSession[#Headers],0),
FALSE)</f>
        <v>Reception Conference</v>
      </c>
      <c r="P31" s="71" t="str">
        <f>VLOOKUP(TblData[[#This Row],[Session ID]],
TblSession[],
MATCH(P$1,TblSession[#Headers],0),
FALSE)</f>
        <v>Vaibhav Garg</v>
      </c>
      <c r="Q31" s="70">
        <f>VLOOKUP(TblData[[#This Row],[Session ID]],
TblSession[],
MATCH(Q$1,TblSession[#Headers],0),
FALSE)</f>
        <v>3.5</v>
      </c>
      <c r="R31" s="71" t="str">
        <f>VLOOKUP(TblData[[#This Row],[Session ID]],
TblSession[],
MATCH(R$1,TblSession[#Headers],0),
FALSE)</f>
        <v>Internal</v>
      </c>
      <c r="S31" s="70" t="str">
        <f>VLOOKUP(TblData[[#This Row],[Session ID]],
TblSession[],
MATCH(S$1,TblSession[#Headers],0),
FALSE)</f>
        <v>Multiple</v>
      </c>
      <c r="T31" s="70" t="str">
        <f>VLOOKUP(TblData[[#This Row],[Trainee Salary Code]],
TblTrainee[],
MATCH(T$1,TblTrainee[#Headers],0),
FALSE)</f>
        <v>Megh Kumar Kothari</v>
      </c>
      <c r="U31" s="70" t="str">
        <f>VLOOKUP(TblData[[#This Row],[Trainee Salary Code]],
TblTrainee[],
MATCH(U$1,TblTrainee[#Headers],0),
FALSE)</f>
        <v>Sm-2</v>
      </c>
      <c r="V31" s="70" t="str">
        <f>VLOOKUP(TblData[[#This Row],[Trainee Salary Code]],
TblTrainee[],
MATCH(V$1,TblTrainee[#Headers],0),
FALSE)</f>
        <v>Agm</v>
      </c>
      <c r="W31" s="70" t="str">
        <f>VLOOKUP(TblData[[#This Row],[Trainee Salary Code]],
TblTrainee[],
MATCH(W$1,TblTrainee[#Headers],0),
FALSE)</f>
        <v>Finance &amp; Accounts</v>
      </c>
      <c r="X31" s="70">
        <f>AVERAGE(TblData[[#This Row],[Relevance]:[Presentation]])</f>
        <v>8.65</v>
      </c>
      <c r="Y31" s="1">
        <f>MONTH(TblData[[#This Row],[Date of Training]])</f>
        <v>2</v>
      </c>
      <c r="Z31" s="1">
        <f>YEAR(TblData[[#This Row],[Date of Training]])</f>
        <v>2015</v>
      </c>
      <c r="AA31" s="83">
        <f>DATE(TblData[[#This Row],[Year]],TblData[[#This Row],[Month]],1)</f>
        <v>42036</v>
      </c>
    </row>
    <row r="32" spans="1:27" x14ac:dyDescent="0.25">
      <c r="A32">
        <v>31</v>
      </c>
      <c r="B32" s="70">
        <v>4</v>
      </c>
      <c r="C32" s="70">
        <v>12915</v>
      </c>
      <c r="D32" s="21">
        <v>8</v>
      </c>
      <c r="E32" s="21">
        <v>8.75</v>
      </c>
      <c r="F32" s="21">
        <v>10</v>
      </c>
      <c r="G32" s="21">
        <v>9</v>
      </c>
      <c r="H32" s="21">
        <v>10</v>
      </c>
      <c r="I32" s="21" t="s">
        <v>1370</v>
      </c>
      <c r="J32" s="21" t="s">
        <v>1354</v>
      </c>
      <c r="K32" s="70"/>
      <c r="L32" s="70"/>
      <c r="M32" s="70" t="str">
        <f>VLOOKUP(TblData[[#This Row],[Session ID]],
TblSession[],
MATCH(M$1,TblSession[#Headers],0),
FALSE)</f>
        <v>Excel Follow-up</v>
      </c>
      <c r="N32" s="71">
        <f>VLOOKUP(TblData[[#This Row],[Session ID]],
TblSession[],
MATCH(N$1,TblSession[#Headers],0),
FALSE)</f>
        <v>42052</v>
      </c>
      <c r="O32" s="71" t="str">
        <f>VLOOKUP(TblData[[#This Row],[Session ID]],
TblSession[],
MATCH(O$1,TblSession[#Headers],0),
FALSE)</f>
        <v>Reception Conference</v>
      </c>
      <c r="P32" s="71" t="str">
        <f>VLOOKUP(TblData[[#This Row],[Session ID]],
TblSession[],
MATCH(P$1,TblSession[#Headers],0),
FALSE)</f>
        <v>Vaibhav Garg</v>
      </c>
      <c r="Q32" s="70">
        <f>VLOOKUP(TblData[[#This Row],[Session ID]],
TblSession[],
MATCH(Q$1,TblSession[#Headers],0),
FALSE)</f>
        <v>3.5</v>
      </c>
      <c r="R32" s="71" t="str">
        <f>VLOOKUP(TblData[[#This Row],[Session ID]],
TblSession[],
MATCH(R$1,TblSession[#Headers],0),
FALSE)</f>
        <v>Internal</v>
      </c>
      <c r="S32" s="70" t="str">
        <f>VLOOKUP(TblData[[#This Row],[Session ID]],
TblSession[],
MATCH(S$1,TblSession[#Headers],0),
FALSE)</f>
        <v>Multiple</v>
      </c>
      <c r="T32" s="70" t="str">
        <f>VLOOKUP(TblData[[#This Row],[Trainee Salary Code]],
TblTrainee[],
MATCH(T$1,TblTrainee[#Headers],0),
FALSE)</f>
        <v>R. John Mathew</v>
      </c>
      <c r="U32" s="70" t="str">
        <f>VLOOKUP(TblData[[#This Row],[Trainee Salary Code]],
TblTrainee[],
MATCH(U$1,TblTrainee[#Headers],0),
FALSE)</f>
        <v>M-1</v>
      </c>
      <c r="V32" s="70" t="str">
        <f>VLOOKUP(TblData[[#This Row],[Trainee Salary Code]],
TblTrainee[],
MATCH(V$1,TblTrainee[#Headers],0),
FALSE)</f>
        <v>Asstt. Manager</v>
      </c>
      <c r="W32" s="70" t="str">
        <f>VLOOKUP(TblData[[#This Row],[Trainee Salary Code]],
TblTrainee[],
MATCH(W$1,TblTrainee[#Headers],0),
FALSE)</f>
        <v>Research &amp; Development</v>
      </c>
      <c r="X32" s="70">
        <f>AVERAGE(TblData[[#This Row],[Relevance]:[Presentation]])</f>
        <v>9.15</v>
      </c>
      <c r="Y32" s="1">
        <f>MONTH(TblData[[#This Row],[Date of Training]])</f>
        <v>2</v>
      </c>
      <c r="Z32" s="1">
        <f>YEAR(TblData[[#This Row],[Date of Training]])</f>
        <v>2015</v>
      </c>
      <c r="AA32" s="83">
        <f>DATE(TblData[[#This Row],[Year]],TblData[[#This Row],[Month]],1)</f>
        <v>42036</v>
      </c>
    </row>
    <row r="33" spans="1:27" x14ac:dyDescent="0.25">
      <c r="A33" s="21">
        <v>32</v>
      </c>
      <c r="B33" s="70">
        <v>4</v>
      </c>
      <c r="C33" s="70">
        <v>12724</v>
      </c>
      <c r="D33" s="21">
        <v>8</v>
      </c>
      <c r="E33" s="21">
        <v>9.5</v>
      </c>
      <c r="F33" s="21">
        <v>10</v>
      </c>
      <c r="G33" s="21">
        <v>10</v>
      </c>
      <c r="H33" s="21">
        <v>8</v>
      </c>
      <c r="I33" s="21" t="s">
        <v>1354</v>
      </c>
      <c r="J33" s="21" t="s">
        <v>1354</v>
      </c>
      <c r="K33" s="70"/>
      <c r="L33" s="70"/>
      <c r="M33" s="70" t="str">
        <f>VLOOKUP(TblData[[#This Row],[Session ID]],
TblSession[],
MATCH(M$1,TblSession[#Headers],0),
FALSE)</f>
        <v>Excel Follow-up</v>
      </c>
      <c r="N33" s="80">
        <f>VLOOKUP(TblData[[#This Row],[Session ID]],
TblSession[],
MATCH(N$1,TblSession[#Headers],0),
FALSE)</f>
        <v>42052</v>
      </c>
      <c r="O33" s="80" t="str">
        <f>VLOOKUP(TblData[[#This Row],[Session ID]],
TblSession[],
MATCH(O$1,TblSession[#Headers],0),
FALSE)</f>
        <v>Reception Conference</v>
      </c>
      <c r="P33" s="80" t="str">
        <f>VLOOKUP(TblData[[#This Row],[Session ID]],
TblSession[],
MATCH(P$1,TblSession[#Headers],0),
FALSE)</f>
        <v>Vaibhav Garg</v>
      </c>
      <c r="Q33" s="70">
        <f>VLOOKUP(TblData[[#This Row],[Session ID]],
TblSession[],
MATCH(Q$1,TblSession[#Headers],0),
FALSE)</f>
        <v>3.5</v>
      </c>
      <c r="R33" s="80" t="str">
        <f>VLOOKUP(TblData[[#This Row],[Session ID]],
TblSession[],
MATCH(R$1,TblSession[#Headers],0),
FALSE)</f>
        <v>Internal</v>
      </c>
      <c r="S33" s="70" t="str">
        <f>VLOOKUP(TblData[[#This Row],[Session ID]],
TblSession[],
MATCH(S$1,TblSession[#Headers],0),
FALSE)</f>
        <v>Multiple</v>
      </c>
      <c r="T33" s="70" t="str">
        <f>VLOOKUP(TblData[[#This Row],[Trainee Salary Code]],
TblTrainee[],
MATCH(T$1,TblTrainee[#Headers],0),
FALSE)</f>
        <v>Praveen  Sharma</v>
      </c>
      <c r="U33" s="70" t="str">
        <f>VLOOKUP(TblData[[#This Row],[Trainee Salary Code]],
TblTrainee[],
MATCH(U$1,TblTrainee[#Headers],0),
FALSE)</f>
        <v>M-1</v>
      </c>
      <c r="V33" s="70" t="str">
        <f>VLOOKUP(TblData[[#This Row],[Trainee Salary Code]],
TblTrainee[],
MATCH(V$1,TblTrainee[#Headers],0),
FALSE)</f>
        <v>Asstt. Manager</v>
      </c>
      <c r="W33" s="70" t="str">
        <f>VLOOKUP(TblData[[#This Row],[Trainee Salary Code]],
TblTrainee[],
MATCH(W$1,TblTrainee[#Headers],0),
FALSE)</f>
        <v>Finance &amp; Accounts</v>
      </c>
      <c r="X33" s="70">
        <f>AVERAGE(TblData[[#This Row],[Relevance]:[Presentation]])</f>
        <v>9.1</v>
      </c>
      <c r="Y33" s="1">
        <f>MONTH(TblData[[#This Row],[Date of Training]])</f>
        <v>2</v>
      </c>
      <c r="Z33" s="1">
        <f>YEAR(TblData[[#This Row],[Date of Training]])</f>
        <v>2015</v>
      </c>
      <c r="AA33" s="83">
        <f>DATE(TblData[[#This Row],[Year]],TblData[[#This Row],[Month]],1)</f>
        <v>42036</v>
      </c>
    </row>
    <row r="34" spans="1:27" x14ac:dyDescent="0.25">
      <c r="A34" s="21">
        <v>33</v>
      </c>
      <c r="B34" s="70">
        <v>4</v>
      </c>
      <c r="C34" s="70">
        <v>13301</v>
      </c>
      <c r="D34" s="21">
        <v>10</v>
      </c>
      <c r="E34" s="21">
        <v>10</v>
      </c>
      <c r="F34" s="21">
        <v>10</v>
      </c>
      <c r="G34" s="21">
        <v>10</v>
      </c>
      <c r="H34" s="21">
        <v>10</v>
      </c>
      <c r="I34" s="21" t="s">
        <v>1342</v>
      </c>
      <c r="J34" s="21" t="s">
        <v>1354</v>
      </c>
      <c r="K34" s="70"/>
      <c r="L34" s="70"/>
      <c r="M34" s="70" t="str">
        <f>VLOOKUP(TblData[[#This Row],[Session ID]],
TblSession[],
MATCH(M$1,TblSession[#Headers],0),
FALSE)</f>
        <v>Excel Follow-up</v>
      </c>
      <c r="N34" s="80">
        <f>VLOOKUP(TblData[[#This Row],[Session ID]],
TblSession[],
MATCH(N$1,TblSession[#Headers],0),
FALSE)</f>
        <v>42052</v>
      </c>
      <c r="O34" s="80" t="str">
        <f>VLOOKUP(TblData[[#This Row],[Session ID]],
TblSession[],
MATCH(O$1,TblSession[#Headers],0),
FALSE)</f>
        <v>Reception Conference</v>
      </c>
      <c r="P34" s="80" t="str">
        <f>VLOOKUP(TblData[[#This Row],[Session ID]],
TblSession[],
MATCH(P$1,TblSession[#Headers],0),
FALSE)</f>
        <v>Vaibhav Garg</v>
      </c>
      <c r="Q34" s="70">
        <f>VLOOKUP(TblData[[#This Row],[Session ID]],
TblSession[],
MATCH(Q$1,TblSession[#Headers],0),
FALSE)</f>
        <v>3.5</v>
      </c>
      <c r="R34" s="80" t="str">
        <f>VLOOKUP(TblData[[#This Row],[Session ID]],
TblSession[],
MATCH(R$1,TblSession[#Headers],0),
FALSE)</f>
        <v>Internal</v>
      </c>
      <c r="S34" s="70" t="str">
        <f>VLOOKUP(TblData[[#This Row],[Session ID]],
TblSession[],
MATCH(S$1,TblSession[#Headers],0),
FALSE)</f>
        <v>Multiple</v>
      </c>
      <c r="T34" s="70" t="str">
        <f>VLOOKUP(TblData[[#This Row],[Trainee Salary Code]],
TblTrainee[],
MATCH(T$1,TblTrainee[#Headers],0),
FALSE)</f>
        <v>Sharad  Agarwal</v>
      </c>
      <c r="U34" s="70" t="str">
        <f>VLOOKUP(TblData[[#This Row],[Trainee Salary Code]],
TblTrainee[],
MATCH(U$1,TblTrainee[#Headers],0),
FALSE)</f>
        <v>M-3</v>
      </c>
      <c r="V34" s="70" t="str">
        <f>VLOOKUP(TblData[[#This Row],[Trainee Salary Code]],
TblTrainee[],
MATCH(V$1,TblTrainee[#Headers],0),
FALSE)</f>
        <v>Manager</v>
      </c>
      <c r="W34" s="70" t="str">
        <f>VLOOKUP(TblData[[#This Row],[Trainee Salary Code]],
TblTrainee[],
MATCH(W$1,TblTrainee[#Headers],0),
FALSE)</f>
        <v>Finance &amp; Accounts</v>
      </c>
      <c r="X34" s="70">
        <f>AVERAGE(TblData[[#This Row],[Relevance]:[Presentation]])</f>
        <v>10</v>
      </c>
      <c r="Y34" s="1">
        <f>MONTH(TblData[[#This Row],[Date of Training]])</f>
        <v>2</v>
      </c>
      <c r="Z34" s="1">
        <f>YEAR(TblData[[#This Row],[Date of Training]])</f>
        <v>2015</v>
      </c>
      <c r="AA34" s="83">
        <f>DATE(TblData[[#This Row],[Year]],TblData[[#This Row],[Month]],1)</f>
        <v>42036</v>
      </c>
    </row>
    <row r="35" spans="1:27" x14ac:dyDescent="0.25">
      <c r="A35" s="21">
        <v>34</v>
      </c>
      <c r="B35" s="70">
        <v>4</v>
      </c>
      <c r="C35" s="70">
        <v>12796</v>
      </c>
      <c r="D35" s="21">
        <v>10</v>
      </c>
      <c r="E35" s="21">
        <v>9.75</v>
      </c>
      <c r="F35" s="21">
        <v>10</v>
      </c>
      <c r="G35" s="21">
        <v>10</v>
      </c>
      <c r="H35" s="21">
        <v>10</v>
      </c>
      <c r="I35" s="21" t="s">
        <v>1354</v>
      </c>
      <c r="J35" s="21" t="s">
        <v>1354</v>
      </c>
      <c r="K35" s="70"/>
      <c r="L35" s="70"/>
      <c r="M35" s="70" t="str">
        <f>VLOOKUP(TblData[[#This Row],[Session ID]],
TblSession[],
MATCH(M$1,TblSession[#Headers],0),
FALSE)</f>
        <v>Excel Follow-up</v>
      </c>
      <c r="N35" s="80">
        <f>VLOOKUP(TblData[[#This Row],[Session ID]],
TblSession[],
MATCH(N$1,TblSession[#Headers],0),
FALSE)</f>
        <v>42052</v>
      </c>
      <c r="O35" s="80" t="str">
        <f>VLOOKUP(TblData[[#This Row],[Session ID]],
TblSession[],
MATCH(O$1,TblSession[#Headers],0),
FALSE)</f>
        <v>Reception Conference</v>
      </c>
      <c r="P35" s="80" t="str">
        <f>VLOOKUP(TblData[[#This Row],[Session ID]],
TblSession[],
MATCH(P$1,TblSession[#Headers],0),
FALSE)</f>
        <v>Vaibhav Garg</v>
      </c>
      <c r="Q35" s="70">
        <f>VLOOKUP(TblData[[#This Row],[Session ID]],
TblSession[],
MATCH(Q$1,TblSession[#Headers],0),
FALSE)</f>
        <v>3.5</v>
      </c>
      <c r="R35" s="80" t="str">
        <f>VLOOKUP(TblData[[#This Row],[Session ID]],
TblSession[],
MATCH(R$1,TblSession[#Headers],0),
FALSE)</f>
        <v>Internal</v>
      </c>
      <c r="S35" s="70" t="str">
        <f>VLOOKUP(TblData[[#This Row],[Session ID]],
TblSession[],
MATCH(S$1,TblSession[#Headers],0),
FALSE)</f>
        <v>Multiple</v>
      </c>
      <c r="T35" s="70" t="str">
        <f>VLOOKUP(TblData[[#This Row],[Trainee Salary Code]],
TblTrainee[],
MATCH(T$1,TblTrainee[#Headers],0),
FALSE)</f>
        <v>Bijendra  Bhagasra</v>
      </c>
      <c r="U35" s="70" t="str">
        <f>VLOOKUP(TblData[[#This Row],[Trainee Salary Code]],
TblTrainee[],
MATCH(U$1,TblTrainee[#Headers],0),
FALSE)</f>
        <v>M-1</v>
      </c>
      <c r="V35" s="70" t="str">
        <f>VLOOKUP(TblData[[#This Row],[Trainee Salary Code]],
TblTrainee[],
MATCH(V$1,TblTrainee[#Headers],0),
FALSE)</f>
        <v>Asstt. Manager</v>
      </c>
      <c r="W35" s="70" t="str">
        <f>VLOOKUP(TblData[[#This Row],[Trainee Salary Code]],
TblTrainee[],
MATCH(W$1,TblTrainee[#Headers],0),
FALSE)</f>
        <v>Research &amp; Development</v>
      </c>
      <c r="X35" s="70">
        <f>AVERAGE(TblData[[#This Row],[Relevance]:[Presentation]])</f>
        <v>9.9499999999999993</v>
      </c>
      <c r="Y35" s="1">
        <f>MONTH(TblData[[#This Row],[Date of Training]])</f>
        <v>2</v>
      </c>
      <c r="Z35" s="1">
        <f>YEAR(TblData[[#This Row],[Date of Training]])</f>
        <v>2015</v>
      </c>
      <c r="AA35" s="83">
        <f>DATE(TblData[[#This Row],[Year]],TblData[[#This Row],[Month]],1)</f>
        <v>42036</v>
      </c>
    </row>
    <row r="36" spans="1:27" x14ac:dyDescent="0.25">
      <c r="A36" s="21">
        <v>35</v>
      </c>
      <c r="B36" s="70">
        <v>4</v>
      </c>
      <c r="C36" s="70">
        <v>13750</v>
      </c>
      <c r="D36" s="21">
        <v>9</v>
      </c>
      <c r="E36" s="21">
        <v>9.25</v>
      </c>
      <c r="F36" s="21">
        <v>9</v>
      </c>
      <c r="G36" s="21">
        <v>9.5</v>
      </c>
      <c r="H36" s="21">
        <v>9</v>
      </c>
      <c r="I36" s="21" t="s">
        <v>1371</v>
      </c>
      <c r="J36" s="21" t="s">
        <v>1354</v>
      </c>
      <c r="K36" s="70"/>
      <c r="L36" s="70"/>
      <c r="M36" s="70" t="str">
        <f>VLOOKUP(TblData[[#This Row],[Session ID]],
TblSession[],
MATCH(M$1,TblSession[#Headers],0),
FALSE)</f>
        <v>Excel Follow-up</v>
      </c>
      <c r="N36" s="80">
        <f>VLOOKUP(TblData[[#This Row],[Session ID]],
TblSession[],
MATCH(N$1,TblSession[#Headers],0),
FALSE)</f>
        <v>42052</v>
      </c>
      <c r="O36" s="80" t="str">
        <f>VLOOKUP(TblData[[#This Row],[Session ID]],
TblSession[],
MATCH(O$1,TblSession[#Headers],0),
FALSE)</f>
        <v>Reception Conference</v>
      </c>
      <c r="P36" s="80" t="str">
        <f>VLOOKUP(TblData[[#This Row],[Session ID]],
TblSession[],
MATCH(P$1,TblSession[#Headers],0),
FALSE)</f>
        <v>Vaibhav Garg</v>
      </c>
      <c r="Q36" s="70">
        <f>VLOOKUP(TblData[[#This Row],[Session ID]],
TblSession[],
MATCH(Q$1,TblSession[#Headers],0),
FALSE)</f>
        <v>3.5</v>
      </c>
      <c r="R36" s="80" t="str">
        <f>VLOOKUP(TblData[[#This Row],[Session ID]],
TblSession[],
MATCH(R$1,TblSession[#Headers],0),
FALSE)</f>
        <v>Internal</v>
      </c>
      <c r="S36" s="70" t="str">
        <f>VLOOKUP(TblData[[#This Row],[Session ID]],
TblSession[],
MATCH(S$1,TblSession[#Headers],0),
FALSE)</f>
        <v>Multiple</v>
      </c>
      <c r="T36" s="70" t="str">
        <f>VLOOKUP(TblData[[#This Row],[Trainee Salary Code]],
TblTrainee[],
MATCH(T$1,TblTrainee[#Headers],0),
FALSE)</f>
        <v>Devraj  Tyagi</v>
      </c>
      <c r="U36" s="70" t="str">
        <f>VLOOKUP(TblData[[#This Row],[Trainee Salary Code]],
TblTrainee[],
MATCH(U$1,TblTrainee[#Headers],0),
FALSE)</f>
        <v>M-2</v>
      </c>
      <c r="V36" s="70" t="str">
        <f>VLOOKUP(TblData[[#This Row],[Trainee Salary Code]],
TblTrainee[],
MATCH(V$1,TblTrainee[#Headers],0),
FALSE)</f>
        <v>Dy. Manager</v>
      </c>
      <c r="W36" s="70" t="str">
        <f>VLOOKUP(TblData[[#This Row],[Trainee Salary Code]],
TblTrainee[],
MATCH(W$1,TblTrainee[#Headers],0),
FALSE)</f>
        <v>Moulding</v>
      </c>
      <c r="X36" s="70">
        <f>AVERAGE(TblData[[#This Row],[Relevance]:[Presentation]])</f>
        <v>9.15</v>
      </c>
      <c r="Y36" s="1">
        <f>MONTH(TblData[[#This Row],[Date of Training]])</f>
        <v>2</v>
      </c>
      <c r="Z36" s="1">
        <f>YEAR(TblData[[#This Row],[Date of Training]])</f>
        <v>2015</v>
      </c>
      <c r="AA36" s="83">
        <f>DATE(TblData[[#This Row],[Year]],TblData[[#This Row],[Month]],1)</f>
        <v>42036</v>
      </c>
    </row>
    <row r="37" spans="1:27" x14ac:dyDescent="0.25">
      <c r="A37" s="21">
        <v>36</v>
      </c>
      <c r="B37" s="70">
        <v>4</v>
      </c>
      <c r="C37" s="70">
        <v>10639</v>
      </c>
      <c r="D37" s="21">
        <v>8</v>
      </c>
      <c r="E37" s="21">
        <v>10</v>
      </c>
      <c r="F37" s="21">
        <v>10</v>
      </c>
      <c r="G37" s="21">
        <v>10</v>
      </c>
      <c r="H37" s="21">
        <v>9</v>
      </c>
      <c r="I37" s="21" t="s">
        <v>1372</v>
      </c>
      <c r="J37" s="21" t="s">
        <v>1354</v>
      </c>
      <c r="K37" s="70"/>
      <c r="L37" s="70"/>
      <c r="M37" s="70" t="str">
        <f>VLOOKUP(TblData[[#This Row],[Session ID]],
TblSession[],
MATCH(M$1,TblSession[#Headers],0),
FALSE)</f>
        <v>Excel Follow-up</v>
      </c>
      <c r="N37" s="80">
        <f>VLOOKUP(TblData[[#This Row],[Session ID]],
TblSession[],
MATCH(N$1,TblSession[#Headers],0),
FALSE)</f>
        <v>42052</v>
      </c>
      <c r="O37" s="80" t="str">
        <f>VLOOKUP(TblData[[#This Row],[Session ID]],
TblSession[],
MATCH(O$1,TblSession[#Headers],0),
FALSE)</f>
        <v>Reception Conference</v>
      </c>
      <c r="P37" s="80" t="str">
        <f>VLOOKUP(TblData[[#This Row],[Session ID]],
TblSession[],
MATCH(P$1,TblSession[#Headers],0),
FALSE)</f>
        <v>Vaibhav Garg</v>
      </c>
      <c r="Q37" s="70">
        <f>VLOOKUP(TblData[[#This Row],[Session ID]],
TblSession[],
MATCH(Q$1,TblSession[#Headers],0),
FALSE)</f>
        <v>3.5</v>
      </c>
      <c r="R37" s="80" t="str">
        <f>VLOOKUP(TblData[[#This Row],[Session ID]],
TblSession[],
MATCH(R$1,TblSession[#Headers],0),
FALSE)</f>
        <v>Internal</v>
      </c>
      <c r="S37" s="70" t="str">
        <f>VLOOKUP(TblData[[#This Row],[Session ID]],
TblSession[],
MATCH(S$1,TblSession[#Headers],0),
FALSE)</f>
        <v>Multiple</v>
      </c>
      <c r="T37" s="70" t="str">
        <f>VLOOKUP(TblData[[#This Row],[Trainee Salary Code]],
TblTrainee[],
MATCH(T$1,TblTrainee[#Headers],0),
FALSE)</f>
        <v>Pratap Singh Chauhan</v>
      </c>
      <c r="U37" s="70" t="str">
        <f>VLOOKUP(TblData[[#This Row],[Trainee Salary Code]],
TblTrainee[],
MATCH(U$1,TblTrainee[#Headers],0),
FALSE)</f>
        <v>M-1</v>
      </c>
      <c r="V37" s="70" t="str">
        <f>VLOOKUP(TblData[[#This Row],[Trainee Salary Code]],
TblTrainee[],
MATCH(V$1,TblTrainee[#Headers],0),
FALSE)</f>
        <v>Asstt. Manager</v>
      </c>
      <c r="W37" s="70" t="str">
        <f>VLOOKUP(TblData[[#This Row],[Trainee Salary Code]],
TblTrainee[],
MATCH(W$1,TblTrainee[#Headers],0),
FALSE)</f>
        <v>Tool Room</v>
      </c>
      <c r="X37" s="70">
        <f>AVERAGE(TblData[[#This Row],[Relevance]:[Presentation]])</f>
        <v>9.4</v>
      </c>
      <c r="Y37" s="1">
        <f>MONTH(TblData[[#This Row],[Date of Training]])</f>
        <v>2</v>
      </c>
      <c r="Z37" s="1">
        <f>YEAR(TblData[[#This Row],[Date of Training]])</f>
        <v>2015</v>
      </c>
      <c r="AA37" s="83">
        <f>DATE(TblData[[#This Row],[Year]],TblData[[#This Row],[Month]],1)</f>
        <v>42036</v>
      </c>
    </row>
    <row r="38" spans="1:27" x14ac:dyDescent="0.25">
      <c r="A38" s="21">
        <v>37</v>
      </c>
      <c r="B38" s="70">
        <v>5</v>
      </c>
      <c r="C38" s="70">
        <v>14337</v>
      </c>
      <c r="D38" s="21">
        <v>8</v>
      </c>
      <c r="E38" s="21">
        <v>8</v>
      </c>
      <c r="F38" s="21">
        <v>9</v>
      </c>
      <c r="G38" s="21">
        <v>10</v>
      </c>
      <c r="H38" s="21">
        <v>9</v>
      </c>
      <c r="I38" s="21" t="s">
        <v>1342</v>
      </c>
      <c r="J38" s="21" t="s">
        <v>1375</v>
      </c>
      <c r="K38" s="70"/>
      <c r="L38" s="70"/>
      <c r="M38" s="70" t="str">
        <f>VLOOKUP(TblData[[#This Row],[Session ID]],
TblSession[],
MATCH(M$1,TblSession[#Headers],0),
FALSE)</f>
        <v>MS Project</v>
      </c>
      <c r="N38" s="80">
        <f>VLOOKUP(TblData[[#This Row],[Session ID]],
TblSession[],
MATCH(N$1,TblSession[#Headers],0),
FALSE)</f>
        <v>42046</v>
      </c>
      <c r="O38" s="80" t="str">
        <f>VLOOKUP(TblData[[#This Row],[Session ID]],
TblSession[],
MATCH(O$1,TblSession[#Headers],0),
FALSE)</f>
        <v>Reception Conference</v>
      </c>
      <c r="P38" s="80" t="str">
        <f>VLOOKUP(TblData[[#This Row],[Session ID]],
TblSession[],
MATCH(P$1,TblSession[#Headers],0),
FALSE)</f>
        <v>Pratyush Akhaury</v>
      </c>
      <c r="Q38" s="70">
        <f>VLOOKUP(TblData[[#This Row],[Session ID]],
TblSession[],
MATCH(Q$1,TblSession[#Headers],0),
FALSE)</f>
        <v>8</v>
      </c>
      <c r="R38" s="80" t="str">
        <f>VLOOKUP(TblData[[#This Row],[Session ID]],
TblSession[],
MATCH(R$1,TblSession[#Headers],0),
FALSE)</f>
        <v>External</v>
      </c>
      <c r="S38" s="70" t="str">
        <f>VLOOKUP(TblData[[#This Row],[Session ID]],
TblSession[],
MATCH(S$1,TblSession[#Headers],0),
FALSE)</f>
        <v>Multiple</v>
      </c>
      <c r="T38" s="70" t="str">
        <f>VLOOKUP(TblData[[#This Row],[Trainee Salary Code]],
TblTrainee[],
MATCH(T$1,TblTrainee[#Headers],0),
FALSE)</f>
        <v>Amar Kumar Singh</v>
      </c>
      <c r="U38" s="70" t="str">
        <f>VLOOKUP(TblData[[#This Row],[Trainee Salary Code]],
TblTrainee[],
MATCH(U$1,TblTrainee[#Headers],0),
FALSE)</f>
        <v>E-2</v>
      </c>
      <c r="V38" s="70" t="str">
        <f>VLOOKUP(TblData[[#This Row],[Trainee Salary Code]],
TblTrainee[],
MATCH(V$1,TblTrainee[#Headers],0),
FALSE)</f>
        <v>Engineer</v>
      </c>
      <c r="W38" s="70" t="str">
        <f>VLOOKUP(TblData[[#This Row],[Trainee Salary Code]],
TblTrainee[],
MATCH(W$1,TblTrainee[#Headers],0),
FALSE)</f>
        <v>Procurement</v>
      </c>
      <c r="X38" s="70">
        <f>AVERAGE(TblData[[#This Row],[Relevance]:[Presentation]])</f>
        <v>8.8000000000000007</v>
      </c>
      <c r="Y38" s="1">
        <f>MONTH(TblData[[#This Row],[Date of Training]])</f>
        <v>2</v>
      </c>
      <c r="Z38" s="1">
        <f>YEAR(TblData[[#This Row],[Date of Training]])</f>
        <v>2015</v>
      </c>
      <c r="AA38" s="83">
        <f>DATE(TblData[[#This Row],[Year]],TblData[[#This Row],[Month]],1)</f>
        <v>42036</v>
      </c>
    </row>
    <row r="39" spans="1:27" x14ac:dyDescent="0.25">
      <c r="A39" s="21">
        <v>38</v>
      </c>
      <c r="B39" s="70">
        <v>5</v>
      </c>
      <c r="C39" s="70">
        <v>14745</v>
      </c>
      <c r="D39" s="21">
        <v>8</v>
      </c>
      <c r="E39" s="21">
        <v>8</v>
      </c>
      <c r="F39" s="21">
        <v>9</v>
      </c>
      <c r="G39" s="21">
        <v>10</v>
      </c>
      <c r="H39" s="21">
        <v>9</v>
      </c>
      <c r="I39" s="21" t="s">
        <v>1376</v>
      </c>
      <c r="J39" s="21" t="s">
        <v>1354</v>
      </c>
      <c r="K39" s="70"/>
      <c r="L39" s="70"/>
      <c r="M39" s="70" t="str">
        <f>VLOOKUP(TblData[[#This Row],[Session ID]],
TblSession[],
MATCH(M$1,TblSession[#Headers],0),
FALSE)</f>
        <v>MS Project</v>
      </c>
      <c r="N39" s="80">
        <f>VLOOKUP(TblData[[#This Row],[Session ID]],
TblSession[],
MATCH(N$1,TblSession[#Headers],0),
FALSE)</f>
        <v>42046</v>
      </c>
      <c r="O39" s="80" t="str">
        <f>VLOOKUP(TblData[[#This Row],[Session ID]],
TblSession[],
MATCH(O$1,TblSession[#Headers],0),
FALSE)</f>
        <v>Reception Conference</v>
      </c>
      <c r="P39" s="80" t="str">
        <f>VLOOKUP(TblData[[#This Row],[Session ID]],
TblSession[],
MATCH(P$1,TblSession[#Headers],0),
FALSE)</f>
        <v>Pratyush Akhaury</v>
      </c>
      <c r="Q39" s="70">
        <f>VLOOKUP(TblData[[#This Row],[Session ID]],
TblSession[],
MATCH(Q$1,TblSession[#Headers],0),
FALSE)</f>
        <v>8</v>
      </c>
      <c r="R39" s="80" t="str">
        <f>VLOOKUP(TblData[[#This Row],[Session ID]],
TblSession[],
MATCH(R$1,TblSession[#Headers],0),
FALSE)</f>
        <v>External</v>
      </c>
      <c r="S39" s="70" t="str">
        <f>VLOOKUP(TblData[[#This Row],[Session ID]],
TblSession[],
MATCH(S$1,TblSession[#Headers],0),
FALSE)</f>
        <v>Multiple</v>
      </c>
      <c r="T39" s="70" t="str">
        <f>VLOOKUP(TblData[[#This Row],[Trainee Salary Code]],
TblTrainee[],
MATCH(T$1,TblTrainee[#Headers],0),
FALSE)</f>
        <v xml:space="preserve">Radhakrishn Tomar </v>
      </c>
      <c r="U39" s="70" t="str">
        <f>VLOOKUP(TblData[[#This Row],[Trainee Salary Code]],
TblTrainee[],
MATCH(U$1,TblTrainee[#Headers],0),
FALSE)</f>
        <v>E-3</v>
      </c>
      <c r="V39" s="70" t="str">
        <f>VLOOKUP(TblData[[#This Row],[Trainee Salary Code]],
TblTrainee[],
MATCH(V$1,TblTrainee[#Headers],0),
FALSE)</f>
        <v>Sr. Engineer</v>
      </c>
      <c r="W39" s="70" t="str">
        <f>VLOOKUP(TblData[[#This Row],[Trainee Salary Code]],
TblTrainee[],
MATCH(W$1,TblTrainee[#Headers],0),
FALSE)</f>
        <v>Procurement</v>
      </c>
      <c r="X39" s="70">
        <f>AVERAGE(TblData[[#This Row],[Relevance]:[Presentation]])</f>
        <v>8.8000000000000007</v>
      </c>
      <c r="Y39" s="1">
        <f>MONTH(TblData[[#This Row],[Date of Training]])</f>
        <v>2</v>
      </c>
      <c r="Z39" s="1">
        <f>YEAR(TblData[[#This Row],[Date of Training]])</f>
        <v>2015</v>
      </c>
      <c r="AA39" s="83">
        <f>DATE(TblData[[#This Row],[Year]],TblData[[#This Row],[Month]],1)</f>
        <v>42036</v>
      </c>
    </row>
    <row r="40" spans="1:27" x14ac:dyDescent="0.25">
      <c r="A40" s="21">
        <v>39</v>
      </c>
      <c r="B40" s="70">
        <v>5</v>
      </c>
      <c r="C40" s="70">
        <v>14792</v>
      </c>
      <c r="D40">
        <v>7</v>
      </c>
      <c r="E40">
        <v>9.8000000000000007</v>
      </c>
      <c r="F40">
        <v>10</v>
      </c>
      <c r="G40">
        <v>10</v>
      </c>
      <c r="H40">
        <v>10</v>
      </c>
      <c r="I40" s="21" t="s">
        <v>1377</v>
      </c>
      <c r="J40" s="21" t="s">
        <v>1354</v>
      </c>
      <c r="K40" s="70"/>
      <c r="L40" s="70"/>
      <c r="M40" s="70" t="str">
        <f>VLOOKUP(TblData[[#This Row],[Session ID]],
TblSession[],
MATCH(M$1,TblSession[#Headers],0),
FALSE)</f>
        <v>MS Project</v>
      </c>
      <c r="N40" s="80">
        <f>VLOOKUP(TblData[[#This Row],[Session ID]],
TblSession[],
MATCH(N$1,TblSession[#Headers],0),
FALSE)</f>
        <v>42046</v>
      </c>
      <c r="O40" s="80" t="str">
        <f>VLOOKUP(TblData[[#This Row],[Session ID]],
TblSession[],
MATCH(O$1,TblSession[#Headers],0),
FALSE)</f>
        <v>Reception Conference</v>
      </c>
      <c r="P40" s="80" t="str">
        <f>VLOOKUP(TblData[[#This Row],[Session ID]],
TblSession[],
MATCH(P$1,TblSession[#Headers],0),
FALSE)</f>
        <v>Pratyush Akhaury</v>
      </c>
      <c r="Q40" s="70">
        <f>VLOOKUP(TblData[[#This Row],[Session ID]],
TblSession[],
MATCH(Q$1,TblSession[#Headers],0),
FALSE)</f>
        <v>8</v>
      </c>
      <c r="R40" s="80" t="str">
        <f>VLOOKUP(TblData[[#This Row],[Session ID]],
TblSession[],
MATCH(R$1,TblSession[#Headers],0),
FALSE)</f>
        <v>External</v>
      </c>
      <c r="S40" s="70" t="str">
        <f>VLOOKUP(TblData[[#This Row],[Session ID]],
TblSession[],
MATCH(S$1,TblSession[#Headers],0),
FALSE)</f>
        <v>Multiple</v>
      </c>
      <c r="T40" s="70" t="str">
        <f>VLOOKUP(TblData[[#This Row],[Trainee Salary Code]],
TblTrainee[],
MATCH(T$1,TblTrainee[#Headers],0),
FALSE)</f>
        <v>Shruti  Tripathi</v>
      </c>
      <c r="U40" s="70" t="str">
        <f>VLOOKUP(TblData[[#This Row],[Trainee Salary Code]],
TblTrainee[],
MATCH(U$1,TblTrainee[#Headers],0),
FALSE)</f>
        <v>E-2</v>
      </c>
      <c r="V40" s="70" t="str">
        <f>VLOOKUP(TblData[[#This Row],[Trainee Salary Code]],
TblTrainee[],
MATCH(V$1,TblTrainee[#Headers],0),
FALSE)</f>
        <v>Engineer</v>
      </c>
      <c r="W40" s="70" t="str">
        <f>VLOOKUP(TblData[[#This Row],[Trainee Salary Code]],
TblTrainee[],
MATCH(W$1,TblTrainee[#Headers],0),
FALSE)</f>
        <v>Procurement</v>
      </c>
      <c r="X40" s="70">
        <f>AVERAGE(TblData[[#This Row],[Relevance]:[Presentation]])</f>
        <v>9.36</v>
      </c>
      <c r="Y40" s="1">
        <f>MONTH(TblData[[#This Row],[Date of Training]])</f>
        <v>2</v>
      </c>
      <c r="Z40" s="1">
        <f>YEAR(TblData[[#This Row],[Date of Training]])</f>
        <v>2015</v>
      </c>
      <c r="AA40" s="83">
        <f>DATE(TblData[[#This Row],[Year]],TblData[[#This Row],[Month]],1)</f>
        <v>42036</v>
      </c>
    </row>
    <row r="41" spans="1:27" x14ac:dyDescent="0.25">
      <c r="A41" s="21">
        <v>40</v>
      </c>
      <c r="B41" s="70">
        <v>5</v>
      </c>
      <c r="C41" s="70">
        <v>13875</v>
      </c>
      <c r="D41">
        <v>9</v>
      </c>
      <c r="E41">
        <v>9.25</v>
      </c>
      <c r="F41">
        <v>9</v>
      </c>
      <c r="G41">
        <v>7</v>
      </c>
      <c r="H41">
        <v>7</v>
      </c>
      <c r="I41" s="21" t="s">
        <v>1378</v>
      </c>
      <c r="J41" s="21" t="s">
        <v>1379</v>
      </c>
      <c r="K41" s="70"/>
      <c r="L41" s="70"/>
      <c r="M41" s="70" t="str">
        <f>VLOOKUP(TblData[[#This Row],[Session ID]],
TblSession[],
MATCH(M$1,TblSession[#Headers],0),
FALSE)</f>
        <v>MS Project</v>
      </c>
      <c r="N41" s="80">
        <f>VLOOKUP(TblData[[#This Row],[Session ID]],
TblSession[],
MATCH(N$1,TblSession[#Headers],0),
FALSE)</f>
        <v>42046</v>
      </c>
      <c r="O41" s="80" t="str">
        <f>VLOOKUP(TblData[[#This Row],[Session ID]],
TblSession[],
MATCH(O$1,TblSession[#Headers],0),
FALSE)</f>
        <v>Reception Conference</v>
      </c>
      <c r="P41" s="80" t="str">
        <f>VLOOKUP(TblData[[#This Row],[Session ID]],
TblSession[],
MATCH(P$1,TblSession[#Headers],0),
FALSE)</f>
        <v>Pratyush Akhaury</v>
      </c>
      <c r="Q41" s="70">
        <f>VLOOKUP(TblData[[#This Row],[Session ID]],
TblSession[],
MATCH(Q$1,TblSession[#Headers],0),
FALSE)</f>
        <v>8</v>
      </c>
      <c r="R41" s="80" t="str">
        <f>VLOOKUP(TblData[[#This Row],[Session ID]],
TblSession[],
MATCH(R$1,TblSession[#Headers],0),
FALSE)</f>
        <v>External</v>
      </c>
      <c r="S41" s="70" t="str">
        <f>VLOOKUP(TblData[[#This Row],[Session ID]],
TblSession[],
MATCH(S$1,TblSession[#Headers],0),
FALSE)</f>
        <v>Multiple</v>
      </c>
      <c r="T41" s="70" t="str">
        <f>VLOOKUP(TblData[[#This Row],[Trainee Salary Code]],
TblTrainee[],
MATCH(T$1,TblTrainee[#Headers],0),
FALSE)</f>
        <v>Shiv Kumar Mandowara</v>
      </c>
      <c r="U41" s="70" t="str">
        <f>VLOOKUP(TblData[[#This Row],[Trainee Salary Code]],
TblTrainee[],
MATCH(U$1,TblTrainee[#Headers],0),
FALSE)</f>
        <v>E-2</v>
      </c>
      <c r="V41" s="70" t="str">
        <f>VLOOKUP(TblData[[#This Row],[Trainee Salary Code]],
TblTrainee[],
MATCH(V$1,TblTrainee[#Headers],0),
FALSE)</f>
        <v>Engineer</v>
      </c>
      <c r="W41" s="70" t="str">
        <f>VLOOKUP(TblData[[#This Row],[Trainee Salary Code]],
TblTrainee[],
MATCH(W$1,TblTrainee[#Headers],0),
FALSE)</f>
        <v>Information Technology</v>
      </c>
      <c r="X41" s="70">
        <f>AVERAGE(TblData[[#This Row],[Relevance]:[Presentation]])</f>
        <v>8.25</v>
      </c>
      <c r="Y41" s="1">
        <f>MONTH(TblData[[#This Row],[Date of Training]])</f>
        <v>2</v>
      </c>
      <c r="Z41" s="1">
        <f>YEAR(TblData[[#This Row],[Date of Training]])</f>
        <v>2015</v>
      </c>
      <c r="AA41" s="83">
        <f>DATE(TblData[[#This Row],[Year]],TblData[[#This Row],[Month]],1)</f>
        <v>42036</v>
      </c>
    </row>
    <row r="42" spans="1:27" x14ac:dyDescent="0.25">
      <c r="A42" s="21">
        <v>41</v>
      </c>
      <c r="B42" s="70">
        <v>5</v>
      </c>
      <c r="C42" s="70">
        <v>13254</v>
      </c>
      <c r="D42">
        <v>9</v>
      </c>
      <c r="E42">
        <v>9.8000000000000007</v>
      </c>
      <c r="F42">
        <v>10</v>
      </c>
      <c r="G42">
        <v>10</v>
      </c>
      <c r="H42">
        <v>10</v>
      </c>
      <c r="I42" s="21" t="s">
        <v>1380</v>
      </c>
      <c r="J42" s="21" t="s">
        <v>1354</v>
      </c>
      <c r="K42" s="70"/>
      <c r="L42" s="70"/>
      <c r="M42" s="70" t="str">
        <f>VLOOKUP(TblData[[#This Row],[Session ID]],
TblSession[],
MATCH(M$1,TblSession[#Headers],0),
FALSE)</f>
        <v>MS Project</v>
      </c>
      <c r="N42" s="80">
        <f>VLOOKUP(TblData[[#This Row],[Session ID]],
TblSession[],
MATCH(N$1,TblSession[#Headers],0),
FALSE)</f>
        <v>42046</v>
      </c>
      <c r="O42" s="80" t="str">
        <f>VLOOKUP(TblData[[#This Row],[Session ID]],
TblSession[],
MATCH(O$1,TblSession[#Headers],0),
FALSE)</f>
        <v>Reception Conference</v>
      </c>
      <c r="P42" s="80" t="str">
        <f>VLOOKUP(TblData[[#This Row],[Session ID]],
TblSession[],
MATCH(P$1,TblSession[#Headers],0),
FALSE)</f>
        <v>Pratyush Akhaury</v>
      </c>
      <c r="Q42" s="70">
        <f>VLOOKUP(TblData[[#This Row],[Session ID]],
TblSession[],
MATCH(Q$1,TblSession[#Headers],0),
FALSE)</f>
        <v>8</v>
      </c>
      <c r="R42" s="80" t="str">
        <f>VLOOKUP(TblData[[#This Row],[Session ID]],
TblSession[],
MATCH(R$1,TblSession[#Headers],0),
FALSE)</f>
        <v>External</v>
      </c>
      <c r="S42" s="70" t="str">
        <f>VLOOKUP(TblData[[#This Row],[Session ID]],
TblSession[],
MATCH(S$1,TblSession[#Headers],0),
FALSE)</f>
        <v>Multiple</v>
      </c>
      <c r="T42" s="70" t="str">
        <f>VLOOKUP(TblData[[#This Row],[Trainee Salary Code]],
TblTrainee[],
MATCH(T$1,TblTrainee[#Headers],0),
FALSE)</f>
        <v>Mohit  Sachetee</v>
      </c>
      <c r="U42" s="70" t="str">
        <f>VLOOKUP(TblData[[#This Row],[Trainee Salary Code]],
TblTrainee[],
MATCH(U$1,TblTrainee[#Headers],0),
FALSE)</f>
        <v>M-4</v>
      </c>
      <c r="V42" s="70" t="str">
        <f>VLOOKUP(TblData[[#This Row],[Trainee Salary Code]],
TblTrainee[],
MATCH(V$1,TblTrainee[#Headers],0),
FALSE)</f>
        <v>Sr. Manager</v>
      </c>
      <c r="W42" s="70" t="str">
        <f>VLOOKUP(TblData[[#This Row],[Trainee Salary Code]],
TblTrainee[],
MATCH(W$1,TblTrainee[#Headers],0),
FALSE)</f>
        <v>Information Technology</v>
      </c>
      <c r="X42" s="70">
        <f>AVERAGE(TblData[[#This Row],[Relevance]:[Presentation]])</f>
        <v>9.76</v>
      </c>
      <c r="Y42" s="1">
        <f>MONTH(TblData[[#This Row],[Date of Training]])</f>
        <v>2</v>
      </c>
      <c r="Z42" s="1">
        <f>YEAR(TblData[[#This Row],[Date of Training]])</f>
        <v>2015</v>
      </c>
      <c r="AA42" s="83">
        <f>DATE(TblData[[#This Row],[Year]],TblData[[#This Row],[Month]],1)</f>
        <v>42036</v>
      </c>
    </row>
    <row r="43" spans="1:27" x14ac:dyDescent="0.25">
      <c r="A43" s="21">
        <v>42</v>
      </c>
      <c r="B43" s="70">
        <v>5</v>
      </c>
      <c r="C43" s="70">
        <v>13421</v>
      </c>
      <c r="D43">
        <v>10</v>
      </c>
      <c r="E43">
        <v>10</v>
      </c>
      <c r="F43">
        <v>10</v>
      </c>
      <c r="G43">
        <v>10</v>
      </c>
      <c r="H43">
        <v>10</v>
      </c>
      <c r="I43" s="21" t="s">
        <v>1354</v>
      </c>
      <c r="J43" s="21" t="s">
        <v>1354</v>
      </c>
      <c r="K43" s="70"/>
      <c r="L43" s="70"/>
      <c r="M43" s="70" t="str">
        <f>VLOOKUP(TblData[[#This Row],[Session ID]],
TblSession[],
MATCH(M$1,TblSession[#Headers],0),
FALSE)</f>
        <v>MS Project</v>
      </c>
      <c r="N43" s="80">
        <f>VLOOKUP(TblData[[#This Row],[Session ID]],
TblSession[],
MATCH(N$1,TblSession[#Headers],0),
FALSE)</f>
        <v>42046</v>
      </c>
      <c r="O43" s="80" t="str">
        <f>VLOOKUP(TblData[[#This Row],[Session ID]],
TblSession[],
MATCH(O$1,TblSession[#Headers],0),
FALSE)</f>
        <v>Reception Conference</v>
      </c>
      <c r="P43" s="80" t="str">
        <f>VLOOKUP(TblData[[#This Row],[Session ID]],
TblSession[],
MATCH(P$1,TblSession[#Headers],0),
FALSE)</f>
        <v>Pratyush Akhaury</v>
      </c>
      <c r="Q43" s="70">
        <f>VLOOKUP(TblData[[#This Row],[Session ID]],
TblSession[],
MATCH(Q$1,TblSession[#Headers],0),
FALSE)</f>
        <v>8</v>
      </c>
      <c r="R43" s="80" t="str">
        <f>VLOOKUP(TblData[[#This Row],[Session ID]],
TblSession[],
MATCH(R$1,TblSession[#Headers],0),
FALSE)</f>
        <v>External</v>
      </c>
      <c r="S43" s="70" t="str">
        <f>VLOOKUP(TblData[[#This Row],[Session ID]],
TblSession[],
MATCH(S$1,TblSession[#Headers],0),
FALSE)</f>
        <v>Multiple</v>
      </c>
      <c r="T43" s="70" t="str">
        <f>VLOOKUP(TblData[[#This Row],[Trainee Salary Code]],
TblTrainee[],
MATCH(T$1,TblTrainee[#Headers],0),
FALSE)</f>
        <v>Surya Kumar Baldwa</v>
      </c>
      <c r="U43" s="70" t="str">
        <f>VLOOKUP(TblData[[#This Row],[Trainee Salary Code]],
TblTrainee[],
MATCH(U$1,TblTrainee[#Headers],0),
FALSE)</f>
        <v>M-1</v>
      </c>
      <c r="V43" s="70" t="str">
        <f>VLOOKUP(TblData[[#This Row],[Trainee Salary Code]],
TblTrainee[],
MATCH(V$1,TblTrainee[#Headers],0),
FALSE)</f>
        <v>Asstt. Manager</v>
      </c>
      <c r="W43" s="70" t="str">
        <f>VLOOKUP(TblData[[#This Row],[Trainee Salary Code]],
TblTrainee[],
MATCH(W$1,TblTrainee[#Headers],0),
FALSE)</f>
        <v>Information Technology</v>
      </c>
      <c r="X43" s="70">
        <f>AVERAGE(TblData[[#This Row],[Relevance]:[Presentation]])</f>
        <v>10</v>
      </c>
      <c r="Y43" s="1">
        <f>MONTH(TblData[[#This Row],[Date of Training]])</f>
        <v>2</v>
      </c>
      <c r="Z43" s="1">
        <f>YEAR(TblData[[#This Row],[Date of Training]])</f>
        <v>2015</v>
      </c>
      <c r="AA43" s="83">
        <f>DATE(TblData[[#This Row],[Year]],TblData[[#This Row],[Month]],1)</f>
        <v>42036</v>
      </c>
    </row>
    <row r="44" spans="1:27" x14ac:dyDescent="0.25">
      <c r="A44" s="21">
        <v>43</v>
      </c>
      <c r="B44" s="70">
        <v>5</v>
      </c>
      <c r="C44" s="70">
        <v>14797</v>
      </c>
      <c r="D44" s="21">
        <v>8</v>
      </c>
      <c r="E44" s="21">
        <v>9.8000000000000007</v>
      </c>
      <c r="F44" s="21">
        <v>8</v>
      </c>
      <c r="G44" s="21">
        <v>8</v>
      </c>
      <c r="H44" s="21">
        <v>9</v>
      </c>
      <c r="I44" s="21" t="s">
        <v>1354</v>
      </c>
      <c r="J44" s="21" t="s">
        <v>1354</v>
      </c>
      <c r="K44" s="70"/>
      <c r="L44" s="70"/>
      <c r="M44" s="70" t="str">
        <f>VLOOKUP(TblData[[#This Row],[Session ID]],
TblSession[],
MATCH(M$1,TblSession[#Headers],0),
FALSE)</f>
        <v>MS Project</v>
      </c>
      <c r="N44" s="80">
        <f>VLOOKUP(TblData[[#This Row],[Session ID]],
TblSession[],
MATCH(N$1,TblSession[#Headers],0),
FALSE)</f>
        <v>42046</v>
      </c>
      <c r="O44" s="80" t="str">
        <f>VLOOKUP(TblData[[#This Row],[Session ID]],
TblSession[],
MATCH(O$1,TblSession[#Headers],0),
FALSE)</f>
        <v>Reception Conference</v>
      </c>
      <c r="P44" s="80" t="str">
        <f>VLOOKUP(TblData[[#This Row],[Session ID]],
TblSession[],
MATCH(P$1,TblSession[#Headers],0),
FALSE)</f>
        <v>Pratyush Akhaury</v>
      </c>
      <c r="Q44" s="70">
        <f>VLOOKUP(TblData[[#This Row],[Session ID]],
TblSession[],
MATCH(Q$1,TblSession[#Headers],0),
FALSE)</f>
        <v>8</v>
      </c>
      <c r="R44" s="80" t="str">
        <f>VLOOKUP(TblData[[#This Row],[Session ID]],
TblSession[],
MATCH(R$1,TblSession[#Headers],0),
FALSE)</f>
        <v>External</v>
      </c>
      <c r="S44" s="70" t="str">
        <f>VLOOKUP(TblData[[#This Row],[Session ID]],
TblSession[],
MATCH(S$1,TblSession[#Headers],0),
FALSE)</f>
        <v>Multiple</v>
      </c>
      <c r="T44" s="70" t="str">
        <f>VLOOKUP(TblData[[#This Row],[Trainee Salary Code]],
TblTrainee[],
MATCH(T$1,TblTrainee[#Headers],0),
FALSE)</f>
        <v>Prem Prakash</v>
      </c>
      <c r="U44" s="70">
        <f>VLOOKUP(TblData[[#This Row],[Trainee Salary Code]],
TblTrainee[],
MATCH(U$1,TblTrainee[#Headers],0),
FALSE)</f>
        <v>0</v>
      </c>
      <c r="V44" s="70">
        <f>VLOOKUP(TblData[[#This Row],[Trainee Salary Code]],
TblTrainee[],
MATCH(V$1,TblTrainee[#Headers],0),
FALSE)</f>
        <v>0</v>
      </c>
      <c r="W44" s="70">
        <f>VLOOKUP(TblData[[#This Row],[Trainee Salary Code]],
TblTrainee[],
MATCH(W$1,TblTrainee[#Headers],0),
FALSE)</f>
        <v>0</v>
      </c>
      <c r="X44" s="70">
        <f>AVERAGE(TblData[[#This Row],[Relevance]:[Presentation]])</f>
        <v>8.5599999999999987</v>
      </c>
      <c r="Y44" s="1">
        <f>MONTH(TblData[[#This Row],[Date of Training]])</f>
        <v>2</v>
      </c>
      <c r="Z44" s="1">
        <f>YEAR(TblData[[#This Row],[Date of Training]])</f>
        <v>2015</v>
      </c>
      <c r="AA44" s="83">
        <f>DATE(TblData[[#This Row],[Year]],TblData[[#This Row],[Month]],1)</f>
        <v>42036</v>
      </c>
    </row>
    <row r="45" spans="1:27" x14ac:dyDescent="0.25">
      <c r="A45" s="21">
        <v>44</v>
      </c>
      <c r="B45" s="70">
        <v>5</v>
      </c>
      <c r="C45" s="70">
        <v>14881</v>
      </c>
      <c r="D45" s="21">
        <v>9</v>
      </c>
      <c r="E45" s="21">
        <v>9</v>
      </c>
      <c r="F45" s="21">
        <v>9</v>
      </c>
      <c r="G45" s="21">
        <v>9</v>
      </c>
      <c r="H45" s="21">
        <v>9</v>
      </c>
      <c r="I45" s="21" t="s">
        <v>1354</v>
      </c>
      <c r="J45" s="21" t="s">
        <v>1354</v>
      </c>
      <c r="K45" s="70"/>
      <c r="L45" s="70"/>
      <c r="M45" s="70" t="str">
        <f>VLOOKUP(TblData[[#This Row],[Session ID]],
TblSession[],
MATCH(M$1,TblSession[#Headers],0),
FALSE)</f>
        <v>MS Project</v>
      </c>
      <c r="N45" s="80">
        <f>VLOOKUP(TblData[[#This Row],[Session ID]],
TblSession[],
MATCH(N$1,TblSession[#Headers],0),
FALSE)</f>
        <v>42046</v>
      </c>
      <c r="O45" s="80" t="str">
        <f>VLOOKUP(TblData[[#This Row],[Session ID]],
TblSession[],
MATCH(O$1,TblSession[#Headers],0),
FALSE)</f>
        <v>Reception Conference</v>
      </c>
      <c r="P45" s="80" t="str">
        <f>VLOOKUP(TblData[[#This Row],[Session ID]],
TblSession[],
MATCH(P$1,TblSession[#Headers],0),
FALSE)</f>
        <v>Pratyush Akhaury</v>
      </c>
      <c r="Q45" s="70">
        <f>VLOOKUP(TblData[[#This Row],[Session ID]],
TblSession[],
MATCH(Q$1,TblSession[#Headers],0),
FALSE)</f>
        <v>8</v>
      </c>
      <c r="R45" s="80" t="str">
        <f>VLOOKUP(TblData[[#This Row],[Session ID]],
TblSession[],
MATCH(R$1,TblSession[#Headers],0),
FALSE)</f>
        <v>External</v>
      </c>
      <c r="S45" s="70" t="str">
        <f>VLOOKUP(TblData[[#This Row],[Session ID]],
TblSession[],
MATCH(S$1,TblSession[#Headers],0),
FALSE)</f>
        <v>Multiple</v>
      </c>
      <c r="T45" s="70" t="str">
        <f>VLOOKUP(TblData[[#This Row],[Trainee Salary Code]],
TblTrainee[],
MATCH(T$1,TblTrainee[#Headers],0),
FALSE)</f>
        <v>Gautam  Sarkar</v>
      </c>
      <c r="U45" s="70" t="str">
        <f>VLOOKUP(TblData[[#This Row],[Trainee Salary Code]],
TblTrainee[],
MATCH(U$1,TblTrainee[#Headers],0),
FALSE)</f>
        <v>M-1</v>
      </c>
      <c r="V45" s="70" t="str">
        <f>VLOOKUP(TblData[[#This Row],[Trainee Salary Code]],
TblTrainee[],
MATCH(V$1,TblTrainee[#Headers],0),
FALSE)</f>
        <v>Asstt. Manager</v>
      </c>
      <c r="W45" s="70" t="str">
        <f>VLOOKUP(TblData[[#This Row],[Trainee Salary Code]],
TblTrainee[],
MATCH(W$1,TblTrainee[#Headers],0),
FALSE)</f>
        <v>Tender</v>
      </c>
      <c r="X45" s="70">
        <f>AVERAGE(TblData[[#This Row],[Relevance]:[Presentation]])</f>
        <v>9</v>
      </c>
      <c r="Y45" s="1">
        <f>MONTH(TblData[[#This Row],[Date of Training]])</f>
        <v>2</v>
      </c>
      <c r="Z45" s="1">
        <f>YEAR(TblData[[#This Row],[Date of Training]])</f>
        <v>2015</v>
      </c>
      <c r="AA45" s="83">
        <f>DATE(TblData[[#This Row],[Year]],TblData[[#This Row],[Month]],1)</f>
        <v>42036</v>
      </c>
    </row>
    <row r="46" spans="1:27" x14ac:dyDescent="0.25">
      <c r="A46" s="21">
        <v>45</v>
      </c>
      <c r="B46" s="70">
        <v>5</v>
      </c>
      <c r="C46" s="70">
        <v>14680</v>
      </c>
      <c r="D46" s="21">
        <v>8</v>
      </c>
      <c r="E46" s="21">
        <v>9.5</v>
      </c>
      <c r="F46" s="21">
        <v>10</v>
      </c>
      <c r="G46" s="21">
        <v>10</v>
      </c>
      <c r="H46" s="21">
        <v>8</v>
      </c>
      <c r="I46" s="21" t="s">
        <v>1354</v>
      </c>
      <c r="J46" s="21" t="s">
        <v>1354</v>
      </c>
      <c r="K46" s="70"/>
      <c r="L46" s="70"/>
      <c r="M46" s="70" t="str">
        <f>VLOOKUP(TblData[[#This Row],[Session ID]],
TblSession[],
MATCH(M$1,TblSession[#Headers],0),
FALSE)</f>
        <v>MS Project</v>
      </c>
      <c r="N46" s="80">
        <f>VLOOKUP(TblData[[#This Row],[Session ID]],
TblSession[],
MATCH(N$1,TblSession[#Headers],0),
FALSE)</f>
        <v>42046</v>
      </c>
      <c r="O46" s="80" t="str">
        <f>VLOOKUP(TblData[[#This Row],[Session ID]],
TblSession[],
MATCH(O$1,TblSession[#Headers],0),
FALSE)</f>
        <v>Reception Conference</v>
      </c>
      <c r="P46" s="80" t="str">
        <f>VLOOKUP(TblData[[#This Row],[Session ID]],
TblSession[],
MATCH(P$1,TblSession[#Headers],0),
FALSE)</f>
        <v>Pratyush Akhaury</v>
      </c>
      <c r="Q46" s="70">
        <f>VLOOKUP(TblData[[#This Row],[Session ID]],
TblSession[],
MATCH(Q$1,TblSession[#Headers],0),
FALSE)</f>
        <v>8</v>
      </c>
      <c r="R46" s="80" t="str">
        <f>VLOOKUP(TblData[[#This Row],[Session ID]],
TblSession[],
MATCH(R$1,TblSession[#Headers],0),
FALSE)</f>
        <v>External</v>
      </c>
      <c r="S46" s="70" t="str">
        <f>VLOOKUP(TblData[[#This Row],[Session ID]],
TblSession[],
MATCH(S$1,TblSession[#Headers],0),
FALSE)</f>
        <v>Multiple</v>
      </c>
      <c r="T46" s="70" t="str">
        <f>VLOOKUP(TblData[[#This Row],[Trainee Salary Code]],
TblTrainee[],
MATCH(T$1,TblTrainee[#Headers],0),
FALSE)</f>
        <v>Shalini  Agarwal</v>
      </c>
      <c r="U46" s="70" t="str">
        <f>VLOOKUP(TblData[[#This Row],[Trainee Salary Code]],
TblTrainee[],
MATCH(U$1,TblTrainee[#Headers],0),
FALSE)</f>
        <v>M-4</v>
      </c>
      <c r="V46" s="70" t="str">
        <f>VLOOKUP(TblData[[#This Row],[Trainee Salary Code]],
TblTrainee[],
MATCH(V$1,TblTrainee[#Headers],0),
FALSE)</f>
        <v>Sr. Manager</v>
      </c>
      <c r="W46" s="70" t="str">
        <f>VLOOKUP(TblData[[#This Row],[Trainee Salary Code]],
TblTrainee[],
MATCH(W$1,TblTrainee[#Headers],0),
FALSE)</f>
        <v>Human Resource</v>
      </c>
      <c r="X46" s="70">
        <f>AVERAGE(TblData[[#This Row],[Relevance]:[Presentation]])</f>
        <v>9.1</v>
      </c>
      <c r="Y46" s="1">
        <f>MONTH(TblData[[#This Row],[Date of Training]])</f>
        <v>2</v>
      </c>
      <c r="Z46" s="1">
        <f>YEAR(TblData[[#This Row],[Date of Training]])</f>
        <v>2015</v>
      </c>
      <c r="AA46" s="83">
        <f>DATE(TblData[[#This Row],[Year]],TblData[[#This Row],[Month]],1)</f>
        <v>42036</v>
      </c>
    </row>
    <row r="47" spans="1:27" x14ac:dyDescent="0.25">
      <c r="A47" s="21">
        <v>46</v>
      </c>
      <c r="B47" s="70">
        <v>5</v>
      </c>
      <c r="C47" s="70">
        <v>14898</v>
      </c>
      <c r="D47" s="21">
        <v>10</v>
      </c>
      <c r="E47" s="21">
        <v>7.75</v>
      </c>
      <c r="F47" s="21">
        <v>10</v>
      </c>
      <c r="G47" s="21">
        <v>9</v>
      </c>
      <c r="H47" s="21">
        <v>9</v>
      </c>
      <c r="I47" s="21" t="s">
        <v>1354</v>
      </c>
      <c r="J47" s="21" t="s">
        <v>1354</v>
      </c>
      <c r="K47" s="70"/>
      <c r="L47" s="70"/>
      <c r="M47" s="70" t="str">
        <f>VLOOKUP(TblData[[#This Row],[Session ID]],
TblSession[],
MATCH(M$1,TblSession[#Headers],0),
FALSE)</f>
        <v>MS Project</v>
      </c>
      <c r="N47" s="80">
        <f>VLOOKUP(TblData[[#This Row],[Session ID]],
TblSession[],
MATCH(N$1,TblSession[#Headers],0),
FALSE)</f>
        <v>42046</v>
      </c>
      <c r="O47" s="80" t="str">
        <f>VLOOKUP(TblData[[#This Row],[Session ID]],
TblSession[],
MATCH(O$1,TblSession[#Headers],0),
FALSE)</f>
        <v>Reception Conference</v>
      </c>
      <c r="P47" s="80" t="str">
        <f>VLOOKUP(TblData[[#This Row],[Session ID]],
TblSession[],
MATCH(P$1,TblSession[#Headers],0),
FALSE)</f>
        <v>Pratyush Akhaury</v>
      </c>
      <c r="Q47" s="70">
        <f>VLOOKUP(TblData[[#This Row],[Session ID]],
TblSession[],
MATCH(Q$1,TblSession[#Headers],0),
FALSE)</f>
        <v>8</v>
      </c>
      <c r="R47" s="80" t="str">
        <f>VLOOKUP(TblData[[#This Row],[Session ID]],
TblSession[],
MATCH(R$1,TblSession[#Headers],0),
FALSE)</f>
        <v>External</v>
      </c>
      <c r="S47" s="70" t="str">
        <f>VLOOKUP(TblData[[#This Row],[Session ID]],
TblSession[],
MATCH(S$1,TblSession[#Headers],0),
FALSE)</f>
        <v>Multiple</v>
      </c>
      <c r="T47" s="70" t="str">
        <f>VLOOKUP(TblData[[#This Row],[Trainee Salary Code]],
TblTrainee[],
MATCH(T$1,TblTrainee[#Headers],0),
FALSE)</f>
        <v>Amit  Patel</v>
      </c>
      <c r="U47" s="70" t="str">
        <f>VLOOKUP(TblData[[#This Row],[Trainee Salary Code]],
TblTrainee[],
MATCH(U$1,TblTrainee[#Headers],0),
FALSE)</f>
        <v>E-2</v>
      </c>
      <c r="V47" s="70" t="str">
        <f>VLOOKUP(TblData[[#This Row],[Trainee Salary Code]],
TblTrainee[],
MATCH(V$1,TblTrainee[#Headers],0),
FALSE)</f>
        <v>Lower Management</v>
      </c>
      <c r="W47" s="70" t="str">
        <f>VLOOKUP(TblData[[#This Row],[Trainee Salary Code]],
TblTrainee[],
MATCH(W$1,TblTrainee[#Headers],0),
FALSE)</f>
        <v>Procurement</v>
      </c>
      <c r="X47" s="70">
        <f>AVERAGE(TblData[[#This Row],[Relevance]:[Presentation]])</f>
        <v>9.15</v>
      </c>
      <c r="Y47" s="1">
        <f>MONTH(TblData[[#This Row],[Date of Training]])</f>
        <v>2</v>
      </c>
      <c r="Z47" s="1">
        <f>YEAR(TblData[[#This Row],[Date of Training]])</f>
        <v>2015</v>
      </c>
      <c r="AA47" s="83">
        <f>DATE(TblData[[#This Row],[Year]],TblData[[#This Row],[Month]],1)</f>
        <v>42036</v>
      </c>
    </row>
    <row r="48" spans="1:27" x14ac:dyDescent="0.25">
      <c r="A48" s="21">
        <v>47</v>
      </c>
      <c r="B48" s="70">
        <v>5</v>
      </c>
      <c r="C48" s="70">
        <v>14798</v>
      </c>
      <c r="D48">
        <v>9</v>
      </c>
      <c r="E48">
        <v>9.25</v>
      </c>
      <c r="F48">
        <v>9</v>
      </c>
      <c r="G48">
        <v>8</v>
      </c>
      <c r="H48">
        <v>8</v>
      </c>
      <c r="I48" s="21" t="s">
        <v>1354</v>
      </c>
      <c r="J48" s="21" t="s">
        <v>1354</v>
      </c>
      <c r="K48" s="70"/>
      <c r="L48" s="70"/>
      <c r="M48" s="70" t="str">
        <f>VLOOKUP(TblData[[#This Row],[Session ID]],
TblSession[],
MATCH(M$1,TblSession[#Headers],0),
FALSE)</f>
        <v>MS Project</v>
      </c>
      <c r="N48" s="80">
        <f>VLOOKUP(TblData[[#This Row],[Session ID]],
TblSession[],
MATCH(N$1,TblSession[#Headers],0),
FALSE)</f>
        <v>42046</v>
      </c>
      <c r="O48" s="80" t="str">
        <f>VLOOKUP(TblData[[#This Row],[Session ID]],
TblSession[],
MATCH(O$1,TblSession[#Headers],0),
FALSE)</f>
        <v>Reception Conference</v>
      </c>
      <c r="P48" s="80" t="str">
        <f>VLOOKUP(TblData[[#This Row],[Session ID]],
TblSession[],
MATCH(P$1,TblSession[#Headers],0),
FALSE)</f>
        <v>Pratyush Akhaury</v>
      </c>
      <c r="Q48" s="70">
        <f>VLOOKUP(TblData[[#This Row],[Session ID]],
TblSession[],
MATCH(Q$1,TblSession[#Headers],0),
FALSE)</f>
        <v>8</v>
      </c>
      <c r="R48" s="80" t="str">
        <f>VLOOKUP(TblData[[#This Row],[Session ID]],
TblSession[],
MATCH(R$1,TblSession[#Headers],0),
FALSE)</f>
        <v>External</v>
      </c>
      <c r="S48" s="70" t="str">
        <f>VLOOKUP(TblData[[#This Row],[Session ID]],
TblSession[],
MATCH(S$1,TblSession[#Headers],0),
FALSE)</f>
        <v>Multiple</v>
      </c>
      <c r="T48" s="70" t="str">
        <f>VLOOKUP(TblData[[#This Row],[Trainee Salary Code]],
TblTrainee[],
MATCH(T$1,TblTrainee[#Headers],0),
FALSE)</f>
        <v>Atul Kumar Gupta</v>
      </c>
      <c r="U48" s="70" t="str">
        <f>VLOOKUP(TblData[[#This Row],[Trainee Salary Code]],
TblTrainee[],
MATCH(U$1,TblTrainee[#Headers],0),
FALSE)</f>
        <v>M-3</v>
      </c>
      <c r="V48" s="70" t="str">
        <f>VLOOKUP(TblData[[#This Row],[Trainee Salary Code]],
TblTrainee[],
MATCH(V$1,TblTrainee[#Headers],0),
FALSE)</f>
        <v>Middle Management</v>
      </c>
      <c r="W48" s="70" t="str">
        <f>VLOOKUP(TblData[[#This Row],[Trainee Salary Code]],
TblTrainee[],
MATCH(W$1,TblTrainee[#Headers],0),
FALSE)</f>
        <v>Pmg - Services</v>
      </c>
      <c r="X48" s="70">
        <f>AVERAGE(TblData[[#This Row],[Relevance]:[Presentation]])</f>
        <v>8.65</v>
      </c>
      <c r="Y48" s="1">
        <f>MONTH(TblData[[#This Row],[Date of Training]])</f>
        <v>2</v>
      </c>
      <c r="Z48" s="1">
        <f>YEAR(TblData[[#This Row],[Date of Training]])</f>
        <v>2015</v>
      </c>
      <c r="AA48" s="83">
        <f>DATE(TblData[[#This Row],[Year]],TblData[[#This Row],[Month]],1)</f>
        <v>42036</v>
      </c>
    </row>
    <row r="49" spans="1:27" x14ac:dyDescent="0.25">
      <c r="A49" s="21">
        <v>48</v>
      </c>
      <c r="B49" s="70">
        <v>5</v>
      </c>
      <c r="C49" s="70">
        <v>14890</v>
      </c>
      <c r="D49" s="21">
        <v>9</v>
      </c>
      <c r="E49" s="21">
        <v>9</v>
      </c>
      <c r="F49" s="21">
        <v>9</v>
      </c>
      <c r="G49" s="21">
        <v>9</v>
      </c>
      <c r="H49" s="21">
        <v>9</v>
      </c>
      <c r="I49" s="21" t="s">
        <v>1354</v>
      </c>
      <c r="J49" s="21" t="s">
        <v>1354</v>
      </c>
      <c r="K49" s="70"/>
      <c r="L49" s="70"/>
      <c r="M49" s="70" t="str">
        <f>VLOOKUP(TblData[[#This Row],[Session ID]],
TblSession[],
MATCH(M$1,TblSession[#Headers],0),
FALSE)</f>
        <v>MS Project</v>
      </c>
      <c r="N49" s="80">
        <f>VLOOKUP(TblData[[#This Row],[Session ID]],
TblSession[],
MATCH(N$1,TblSession[#Headers],0),
FALSE)</f>
        <v>42046</v>
      </c>
      <c r="O49" s="80" t="str">
        <f>VLOOKUP(TblData[[#This Row],[Session ID]],
TblSession[],
MATCH(O$1,TblSession[#Headers],0),
FALSE)</f>
        <v>Reception Conference</v>
      </c>
      <c r="P49" s="80" t="str">
        <f>VLOOKUP(TblData[[#This Row],[Session ID]],
TblSession[],
MATCH(P$1,TblSession[#Headers],0),
FALSE)</f>
        <v>Pratyush Akhaury</v>
      </c>
      <c r="Q49" s="70">
        <f>VLOOKUP(TblData[[#This Row],[Session ID]],
TblSession[],
MATCH(Q$1,TblSession[#Headers],0),
FALSE)</f>
        <v>8</v>
      </c>
      <c r="R49" s="80" t="str">
        <f>VLOOKUP(TblData[[#This Row],[Session ID]],
TblSession[],
MATCH(R$1,TblSession[#Headers],0),
FALSE)</f>
        <v>External</v>
      </c>
      <c r="S49" s="70" t="str">
        <f>VLOOKUP(TblData[[#This Row],[Session ID]],
TblSession[],
MATCH(S$1,TblSession[#Headers],0),
FALSE)</f>
        <v>Multiple</v>
      </c>
      <c r="T49" s="70" t="str">
        <f>VLOOKUP(TblData[[#This Row],[Trainee Salary Code]],
TblTrainee[],
MATCH(T$1,TblTrainee[#Headers],0),
FALSE)</f>
        <v>Krishna Kant Sharma</v>
      </c>
      <c r="U49" s="70" t="str">
        <f>VLOOKUP(TblData[[#This Row],[Trainee Salary Code]],
TblTrainee[],
MATCH(U$1,TblTrainee[#Headers],0),
FALSE)</f>
        <v>Tr-e</v>
      </c>
      <c r="V49" s="70" t="str">
        <f>VLOOKUP(TblData[[#This Row],[Trainee Salary Code]],
TblTrainee[],
MATCH(V$1,TblTrainee[#Headers],0),
FALSE)</f>
        <v>Tr. Engineer</v>
      </c>
      <c r="W49" s="70" t="str">
        <f>VLOOKUP(TblData[[#This Row],[Trainee Salary Code]],
TblTrainee[],
MATCH(W$1,TblTrainee[#Headers],0),
FALSE)</f>
        <v>Product Management Group</v>
      </c>
      <c r="X49" s="70">
        <f>AVERAGE(TblData[[#This Row],[Relevance]:[Presentation]])</f>
        <v>9</v>
      </c>
      <c r="Y49" s="1">
        <f>MONTH(TblData[[#This Row],[Date of Training]])</f>
        <v>2</v>
      </c>
      <c r="Z49" s="1">
        <f>YEAR(TblData[[#This Row],[Date of Training]])</f>
        <v>2015</v>
      </c>
      <c r="AA49" s="83">
        <f>DATE(TblData[[#This Row],[Year]],TblData[[#This Row],[Month]],1)</f>
        <v>42036</v>
      </c>
    </row>
    <row r="50" spans="1:27" x14ac:dyDescent="0.25">
      <c r="A50">
        <v>49</v>
      </c>
      <c r="B50" s="1">
        <v>6</v>
      </c>
      <c r="C50" s="70">
        <v>14337</v>
      </c>
      <c r="D50" s="21">
        <v>8</v>
      </c>
      <c r="E50" s="21">
        <v>8</v>
      </c>
      <c r="F50" s="21">
        <v>9</v>
      </c>
      <c r="G50" s="21">
        <v>10</v>
      </c>
      <c r="H50" s="21">
        <v>9</v>
      </c>
      <c r="I50" s="21" t="s">
        <v>1342</v>
      </c>
      <c r="J50" s="21" t="s">
        <v>1375</v>
      </c>
      <c r="K50" s="1"/>
      <c r="L50" s="1"/>
      <c r="M50" s="1" t="str">
        <f>VLOOKUP(TblData[[#This Row],[Session ID]],
TblSession[],
MATCH(M$1,TblSession[#Headers],0),
FALSE)</f>
        <v>MS Project</v>
      </c>
      <c r="N50" s="82">
        <f>VLOOKUP(TblData[[#This Row],[Session ID]],
TblSession[],
MATCH(N$1,TblSession[#Headers],0),
FALSE)</f>
        <v>42047</v>
      </c>
      <c r="O50" s="82" t="str">
        <f>VLOOKUP(TblData[[#This Row],[Session ID]],
TblSession[],
MATCH(O$1,TblSession[#Headers],0),
FALSE)</f>
        <v>Reception Conference</v>
      </c>
      <c r="P50" s="82" t="str">
        <f>VLOOKUP(TblData[[#This Row],[Session ID]],
TblSession[],
MATCH(P$1,TblSession[#Headers],0),
FALSE)</f>
        <v>Pratyush Akhaury</v>
      </c>
      <c r="Q50" s="1">
        <f>VLOOKUP(TblData[[#This Row],[Session ID]],
TblSession[],
MATCH(Q$1,TblSession[#Headers],0),
FALSE)</f>
        <v>8</v>
      </c>
      <c r="R50" s="82" t="str">
        <f>VLOOKUP(TblData[[#This Row],[Session ID]],
TblSession[],
MATCH(R$1,TblSession[#Headers],0),
FALSE)</f>
        <v>External</v>
      </c>
      <c r="S50" s="1" t="str">
        <f>VLOOKUP(TblData[[#This Row],[Session ID]],
TblSession[],
MATCH(S$1,TblSession[#Headers],0),
FALSE)</f>
        <v>Multiple</v>
      </c>
      <c r="T50" s="1" t="str">
        <f>VLOOKUP(TblData[[#This Row],[Trainee Salary Code]],
TblTrainee[],
MATCH(T$1,TblTrainee[#Headers],0),
FALSE)</f>
        <v>Amar Kumar Singh</v>
      </c>
      <c r="U50" s="1" t="str">
        <f>VLOOKUP(TblData[[#This Row],[Trainee Salary Code]],
TblTrainee[],
MATCH(U$1,TblTrainee[#Headers],0),
FALSE)</f>
        <v>E-2</v>
      </c>
      <c r="V50" s="1" t="str">
        <f>VLOOKUP(TblData[[#This Row],[Trainee Salary Code]],
TblTrainee[],
MATCH(V$1,TblTrainee[#Headers],0),
FALSE)</f>
        <v>Engineer</v>
      </c>
      <c r="W50" s="1" t="str">
        <f>VLOOKUP(TblData[[#This Row],[Trainee Salary Code]],
TblTrainee[],
MATCH(W$1,TblTrainee[#Headers],0),
FALSE)</f>
        <v>Procurement</v>
      </c>
      <c r="X50" s="1">
        <f>AVERAGE(TblData[[#This Row],[Relevance]:[Presentation]])</f>
        <v>8.8000000000000007</v>
      </c>
      <c r="Y50" s="1">
        <f>MONTH(TblData[[#This Row],[Date of Training]])</f>
        <v>2</v>
      </c>
      <c r="Z50" s="1">
        <f>YEAR(TblData[[#This Row],[Date of Training]])</f>
        <v>2015</v>
      </c>
      <c r="AA50" s="83">
        <f>DATE(TblData[[#This Row],[Year]],TblData[[#This Row],[Month]],1)</f>
        <v>42036</v>
      </c>
    </row>
    <row r="51" spans="1:27" x14ac:dyDescent="0.25">
      <c r="A51">
        <v>50</v>
      </c>
      <c r="B51" s="1">
        <v>6</v>
      </c>
      <c r="C51" s="70">
        <v>14745</v>
      </c>
      <c r="D51" s="21">
        <v>8</v>
      </c>
      <c r="E51" s="21">
        <v>8</v>
      </c>
      <c r="F51" s="21">
        <v>9</v>
      </c>
      <c r="G51" s="21">
        <v>10</v>
      </c>
      <c r="H51" s="21">
        <v>9</v>
      </c>
      <c r="I51" s="21" t="s">
        <v>1376</v>
      </c>
      <c r="J51" s="21" t="s">
        <v>1354</v>
      </c>
      <c r="K51" s="1"/>
      <c r="L51" s="1"/>
      <c r="M51" s="1" t="str">
        <f>VLOOKUP(TblData[[#This Row],[Session ID]],
TblSession[],
MATCH(M$1,TblSession[#Headers],0),
FALSE)</f>
        <v>MS Project</v>
      </c>
      <c r="N51" s="82">
        <f>VLOOKUP(TblData[[#This Row],[Session ID]],
TblSession[],
MATCH(N$1,TblSession[#Headers],0),
FALSE)</f>
        <v>42047</v>
      </c>
      <c r="O51" s="82" t="str">
        <f>VLOOKUP(TblData[[#This Row],[Session ID]],
TblSession[],
MATCH(O$1,TblSession[#Headers],0),
FALSE)</f>
        <v>Reception Conference</v>
      </c>
      <c r="P51" s="82" t="str">
        <f>VLOOKUP(TblData[[#This Row],[Session ID]],
TblSession[],
MATCH(P$1,TblSession[#Headers],0),
FALSE)</f>
        <v>Pratyush Akhaury</v>
      </c>
      <c r="Q51" s="1">
        <f>VLOOKUP(TblData[[#This Row],[Session ID]],
TblSession[],
MATCH(Q$1,TblSession[#Headers],0),
FALSE)</f>
        <v>8</v>
      </c>
      <c r="R51" s="82" t="str">
        <f>VLOOKUP(TblData[[#This Row],[Session ID]],
TblSession[],
MATCH(R$1,TblSession[#Headers],0),
FALSE)</f>
        <v>External</v>
      </c>
      <c r="S51" s="1" t="str">
        <f>VLOOKUP(TblData[[#This Row],[Session ID]],
TblSession[],
MATCH(S$1,TblSession[#Headers],0),
FALSE)</f>
        <v>Multiple</v>
      </c>
      <c r="T51" s="1" t="str">
        <f>VLOOKUP(TblData[[#This Row],[Trainee Salary Code]],
TblTrainee[],
MATCH(T$1,TblTrainee[#Headers],0),
FALSE)</f>
        <v xml:space="preserve">Radhakrishn Tomar </v>
      </c>
      <c r="U51" s="1" t="str">
        <f>VLOOKUP(TblData[[#This Row],[Trainee Salary Code]],
TblTrainee[],
MATCH(U$1,TblTrainee[#Headers],0),
FALSE)</f>
        <v>E-3</v>
      </c>
      <c r="V51" s="1" t="str">
        <f>VLOOKUP(TblData[[#This Row],[Trainee Salary Code]],
TblTrainee[],
MATCH(V$1,TblTrainee[#Headers],0),
FALSE)</f>
        <v>Sr. Engineer</v>
      </c>
      <c r="W51" s="1" t="str">
        <f>VLOOKUP(TblData[[#This Row],[Trainee Salary Code]],
TblTrainee[],
MATCH(W$1,TblTrainee[#Headers],0),
FALSE)</f>
        <v>Procurement</v>
      </c>
      <c r="X51" s="1">
        <f>AVERAGE(TblData[[#This Row],[Relevance]:[Presentation]])</f>
        <v>8.8000000000000007</v>
      </c>
      <c r="Y51" s="1">
        <f>MONTH(TblData[[#This Row],[Date of Training]])</f>
        <v>2</v>
      </c>
      <c r="Z51" s="1">
        <f>YEAR(TblData[[#This Row],[Date of Training]])</f>
        <v>2015</v>
      </c>
      <c r="AA51" s="83">
        <f>DATE(TblData[[#This Row],[Year]],TblData[[#This Row],[Month]],1)</f>
        <v>42036</v>
      </c>
    </row>
    <row r="52" spans="1:27" x14ac:dyDescent="0.25">
      <c r="A52">
        <v>51</v>
      </c>
      <c r="B52" s="1">
        <v>6</v>
      </c>
      <c r="C52" s="70">
        <v>14792</v>
      </c>
      <c r="D52">
        <v>7</v>
      </c>
      <c r="E52">
        <v>9.8000000000000007</v>
      </c>
      <c r="F52">
        <v>10</v>
      </c>
      <c r="G52">
        <v>10</v>
      </c>
      <c r="H52">
        <v>10</v>
      </c>
      <c r="I52" s="21" t="s">
        <v>1377</v>
      </c>
      <c r="J52" s="21" t="s">
        <v>1354</v>
      </c>
      <c r="K52" s="1"/>
      <c r="L52" s="1"/>
      <c r="M52" s="1" t="str">
        <f>VLOOKUP(TblData[[#This Row],[Session ID]],
TblSession[],
MATCH(M$1,TblSession[#Headers],0),
FALSE)</f>
        <v>MS Project</v>
      </c>
      <c r="N52" s="82">
        <f>VLOOKUP(TblData[[#This Row],[Session ID]],
TblSession[],
MATCH(N$1,TblSession[#Headers],0),
FALSE)</f>
        <v>42047</v>
      </c>
      <c r="O52" s="82" t="str">
        <f>VLOOKUP(TblData[[#This Row],[Session ID]],
TblSession[],
MATCH(O$1,TblSession[#Headers],0),
FALSE)</f>
        <v>Reception Conference</v>
      </c>
      <c r="P52" s="82" t="str">
        <f>VLOOKUP(TblData[[#This Row],[Session ID]],
TblSession[],
MATCH(P$1,TblSession[#Headers],0),
FALSE)</f>
        <v>Pratyush Akhaury</v>
      </c>
      <c r="Q52" s="1">
        <f>VLOOKUP(TblData[[#This Row],[Session ID]],
TblSession[],
MATCH(Q$1,TblSession[#Headers],0),
FALSE)</f>
        <v>8</v>
      </c>
      <c r="R52" s="82" t="str">
        <f>VLOOKUP(TblData[[#This Row],[Session ID]],
TblSession[],
MATCH(R$1,TblSession[#Headers],0),
FALSE)</f>
        <v>External</v>
      </c>
      <c r="S52" s="1" t="str">
        <f>VLOOKUP(TblData[[#This Row],[Session ID]],
TblSession[],
MATCH(S$1,TblSession[#Headers],0),
FALSE)</f>
        <v>Multiple</v>
      </c>
      <c r="T52" s="1" t="str">
        <f>VLOOKUP(TblData[[#This Row],[Trainee Salary Code]],
TblTrainee[],
MATCH(T$1,TblTrainee[#Headers],0),
FALSE)</f>
        <v>Shruti  Tripathi</v>
      </c>
      <c r="U52" s="1" t="str">
        <f>VLOOKUP(TblData[[#This Row],[Trainee Salary Code]],
TblTrainee[],
MATCH(U$1,TblTrainee[#Headers],0),
FALSE)</f>
        <v>E-2</v>
      </c>
      <c r="V52" s="1" t="str">
        <f>VLOOKUP(TblData[[#This Row],[Trainee Salary Code]],
TblTrainee[],
MATCH(V$1,TblTrainee[#Headers],0),
FALSE)</f>
        <v>Engineer</v>
      </c>
      <c r="W52" s="1" t="str">
        <f>VLOOKUP(TblData[[#This Row],[Trainee Salary Code]],
TblTrainee[],
MATCH(W$1,TblTrainee[#Headers],0),
FALSE)</f>
        <v>Procurement</v>
      </c>
      <c r="X52" s="1">
        <f>AVERAGE(TblData[[#This Row],[Relevance]:[Presentation]])</f>
        <v>9.36</v>
      </c>
      <c r="Y52" s="1">
        <f>MONTH(TblData[[#This Row],[Date of Training]])</f>
        <v>2</v>
      </c>
      <c r="Z52" s="1">
        <f>YEAR(TblData[[#This Row],[Date of Training]])</f>
        <v>2015</v>
      </c>
      <c r="AA52" s="83">
        <f>DATE(TblData[[#This Row],[Year]],TblData[[#This Row],[Month]],1)</f>
        <v>42036</v>
      </c>
    </row>
    <row r="53" spans="1:27" x14ac:dyDescent="0.25">
      <c r="A53">
        <v>52</v>
      </c>
      <c r="B53" s="1">
        <v>6</v>
      </c>
      <c r="C53" s="70">
        <v>13875</v>
      </c>
      <c r="D53">
        <v>9</v>
      </c>
      <c r="E53">
        <v>9.25</v>
      </c>
      <c r="F53">
        <v>9</v>
      </c>
      <c r="G53">
        <v>7</v>
      </c>
      <c r="H53">
        <v>7</v>
      </c>
      <c r="I53" s="21" t="s">
        <v>1378</v>
      </c>
      <c r="J53" s="21" t="s">
        <v>1379</v>
      </c>
      <c r="K53" s="1"/>
      <c r="L53" s="1"/>
      <c r="M53" s="1" t="str">
        <f>VLOOKUP(TblData[[#This Row],[Session ID]],
TblSession[],
MATCH(M$1,TblSession[#Headers],0),
FALSE)</f>
        <v>MS Project</v>
      </c>
      <c r="N53" s="82">
        <f>VLOOKUP(TblData[[#This Row],[Session ID]],
TblSession[],
MATCH(N$1,TblSession[#Headers],0),
FALSE)</f>
        <v>42047</v>
      </c>
      <c r="O53" s="82" t="str">
        <f>VLOOKUP(TblData[[#This Row],[Session ID]],
TblSession[],
MATCH(O$1,TblSession[#Headers],0),
FALSE)</f>
        <v>Reception Conference</v>
      </c>
      <c r="P53" s="82" t="str">
        <f>VLOOKUP(TblData[[#This Row],[Session ID]],
TblSession[],
MATCH(P$1,TblSession[#Headers],0),
FALSE)</f>
        <v>Pratyush Akhaury</v>
      </c>
      <c r="Q53" s="1">
        <f>VLOOKUP(TblData[[#This Row],[Session ID]],
TblSession[],
MATCH(Q$1,TblSession[#Headers],0),
FALSE)</f>
        <v>8</v>
      </c>
      <c r="R53" s="82" t="str">
        <f>VLOOKUP(TblData[[#This Row],[Session ID]],
TblSession[],
MATCH(R$1,TblSession[#Headers],0),
FALSE)</f>
        <v>External</v>
      </c>
      <c r="S53" s="1" t="str">
        <f>VLOOKUP(TblData[[#This Row],[Session ID]],
TblSession[],
MATCH(S$1,TblSession[#Headers],0),
FALSE)</f>
        <v>Multiple</v>
      </c>
      <c r="T53" s="1" t="str">
        <f>VLOOKUP(TblData[[#This Row],[Trainee Salary Code]],
TblTrainee[],
MATCH(T$1,TblTrainee[#Headers],0),
FALSE)</f>
        <v>Shiv Kumar Mandowara</v>
      </c>
      <c r="U53" s="1" t="str">
        <f>VLOOKUP(TblData[[#This Row],[Trainee Salary Code]],
TblTrainee[],
MATCH(U$1,TblTrainee[#Headers],0),
FALSE)</f>
        <v>E-2</v>
      </c>
      <c r="V53" s="1" t="str">
        <f>VLOOKUP(TblData[[#This Row],[Trainee Salary Code]],
TblTrainee[],
MATCH(V$1,TblTrainee[#Headers],0),
FALSE)</f>
        <v>Engineer</v>
      </c>
      <c r="W53" s="1" t="str">
        <f>VLOOKUP(TblData[[#This Row],[Trainee Salary Code]],
TblTrainee[],
MATCH(W$1,TblTrainee[#Headers],0),
FALSE)</f>
        <v>Information Technology</v>
      </c>
      <c r="X53" s="1">
        <f>AVERAGE(TblData[[#This Row],[Relevance]:[Presentation]])</f>
        <v>8.25</v>
      </c>
      <c r="Y53" s="1">
        <f>MONTH(TblData[[#This Row],[Date of Training]])</f>
        <v>2</v>
      </c>
      <c r="Z53" s="1">
        <f>YEAR(TblData[[#This Row],[Date of Training]])</f>
        <v>2015</v>
      </c>
      <c r="AA53" s="83">
        <f>DATE(TblData[[#This Row],[Year]],TblData[[#This Row],[Month]],1)</f>
        <v>42036</v>
      </c>
    </row>
    <row r="54" spans="1:27" x14ac:dyDescent="0.25">
      <c r="A54">
        <v>53</v>
      </c>
      <c r="B54" s="1">
        <v>6</v>
      </c>
      <c r="C54" s="70">
        <v>13254</v>
      </c>
      <c r="D54">
        <v>9</v>
      </c>
      <c r="E54">
        <v>9.8000000000000007</v>
      </c>
      <c r="F54">
        <v>10</v>
      </c>
      <c r="G54">
        <v>10</v>
      </c>
      <c r="H54">
        <v>10</v>
      </c>
      <c r="I54" s="21" t="s">
        <v>1380</v>
      </c>
      <c r="J54" s="21" t="s">
        <v>1354</v>
      </c>
      <c r="K54" s="1"/>
      <c r="L54" s="1"/>
      <c r="M54" s="1" t="str">
        <f>VLOOKUP(TblData[[#This Row],[Session ID]],
TblSession[],
MATCH(M$1,TblSession[#Headers],0),
FALSE)</f>
        <v>MS Project</v>
      </c>
      <c r="N54" s="82">
        <f>VLOOKUP(TblData[[#This Row],[Session ID]],
TblSession[],
MATCH(N$1,TblSession[#Headers],0),
FALSE)</f>
        <v>42047</v>
      </c>
      <c r="O54" s="82" t="str">
        <f>VLOOKUP(TblData[[#This Row],[Session ID]],
TblSession[],
MATCH(O$1,TblSession[#Headers],0),
FALSE)</f>
        <v>Reception Conference</v>
      </c>
      <c r="P54" s="82" t="str">
        <f>VLOOKUP(TblData[[#This Row],[Session ID]],
TblSession[],
MATCH(P$1,TblSession[#Headers],0),
FALSE)</f>
        <v>Pratyush Akhaury</v>
      </c>
      <c r="Q54" s="1">
        <f>VLOOKUP(TblData[[#This Row],[Session ID]],
TblSession[],
MATCH(Q$1,TblSession[#Headers],0),
FALSE)</f>
        <v>8</v>
      </c>
      <c r="R54" s="82" t="str">
        <f>VLOOKUP(TblData[[#This Row],[Session ID]],
TblSession[],
MATCH(R$1,TblSession[#Headers],0),
FALSE)</f>
        <v>External</v>
      </c>
      <c r="S54" s="1" t="str">
        <f>VLOOKUP(TblData[[#This Row],[Session ID]],
TblSession[],
MATCH(S$1,TblSession[#Headers],0),
FALSE)</f>
        <v>Multiple</v>
      </c>
      <c r="T54" s="1" t="str">
        <f>VLOOKUP(TblData[[#This Row],[Trainee Salary Code]],
TblTrainee[],
MATCH(T$1,TblTrainee[#Headers],0),
FALSE)</f>
        <v>Mohit  Sachetee</v>
      </c>
      <c r="U54" s="1" t="str">
        <f>VLOOKUP(TblData[[#This Row],[Trainee Salary Code]],
TblTrainee[],
MATCH(U$1,TblTrainee[#Headers],0),
FALSE)</f>
        <v>M-4</v>
      </c>
      <c r="V54" s="1" t="str">
        <f>VLOOKUP(TblData[[#This Row],[Trainee Salary Code]],
TblTrainee[],
MATCH(V$1,TblTrainee[#Headers],0),
FALSE)</f>
        <v>Sr. Manager</v>
      </c>
      <c r="W54" s="1" t="str">
        <f>VLOOKUP(TblData[[#This Row],[Trainee Salary Code]],
TblTrainee[],
MATCH(W$1,TblTrainee[#Headers],0),
FALSE)</f>
        <v>Information Technology</v>
      </c>
      <c r="X54" s="1">
        <f>AVERAGE(TblData[[#This Row],[Relevance]:[Presentation]])</f>
        <v>9.76</v>
      </c>
      <c r="Y54" s="1">
        <f>MONTH(TblData[[#This Row],[Date of Training]])</f>
        <v>2</v>
      </c>
      <c r="Z54" s="1">
        <f>YEAR(TblData[[#This Row],[Date of Training]])</f>
        <v>2015</v>
      </c>
      <c r="AA54" s="83">
        <f>DATE(TblData[[#This Row],[Year]],TblData[[#This Row],[Month]],1)</f>
        <v>42036</v>
      </c>
    </row>
    <row r="55" spans="1:27" x14ac:dyDescent="0.25">
      <c r="A55">
        <v>54</v>
      </c>
      <c r="B55" s="1">
        <v>6</v>
      </c>
      <c r="C55" s="70">
        <v>13421</v>
      </c>
      <c r="D55">
        <v>10</v>
      </c>
      <c r="E55">
        <v>10</v>
      </c>
      <c r="F55">
        <v>10</v>
      </c>
      <c r="G55">
        <v>10</v>
      </c>
      <c r="H55">
        <v>10</v>
      </c>
      <c r="I55" s="21" t="s">
        <v>1354</v>
      </c>
      <c r="J55" s="21" t="s">
        <v>1354</v>
      </c>
      <c r="K55" s="1"/>
      <c r="L55" s="1"/>
      <c r="M55" s="1" t="str">
        <f>VLOOKUP(TblData[[#This Row],[Session ID]],
TblSession[],
MATCH(M$1,TblSession[#Headers],0),
FALSE)</f>
        <v>MS Project</v>
      </c>
      <c r="N55" s="82">
        <f>VLOOKUP(TblData[[#This Row],[Session ID]],
TblSession[],
MATCH(N$1,TblSession[#Headers],0),
FALSE)</f>
        <v>42047</v>
      </c>
      <c r="O55" s="82" t="str">
        <f>VLOOKUP(TblData[[#This Row],[Session ID]],
TblSession[],
MATCH(O$1,TblSession[#Headers],0),
FALSE)</f>
        <v>Reception Conference</v>
      </c>
      <c r="P55" s="82" t="str">
        <f>VLOOKUP(TblData[[#This Row],[Session ID]],
TblSession[],
MATCH(P$1,TblSession[#Headers],0),
FALSE)</f>
        <v>Pratyush Akhaury</v>
      </c>
      <c r="Q55" s="1">
        <f>VLOOKUP(TblData[[#This Row],[Session ID]],
TblSession[],
MATCH(Q$1,TblSession[#Headers],0),
FALSE)</f>
        <v>8</v>
      </c>
      <c r="R55" s="82" t="str">
        <f>VLOOKUP(TblData[[#This Row],[Session ID]],
TblSession[],
MATCH(R$1,TblSession[#Headers],0),
FALSE)</f>
        <v>External</v>
      </c>
      <c r="S55" s="1" t="str">
        <f>VLOOKUP(TblData[[#This Row],[Session ID]],
TblSession[],
MATCH(S$1,TblSession[#Headers],0),
FALSE)</f>
        <v>Multiple</v>
      </c>
      <c r="T55" s="1" t="str">
        <f>VLOOKUP(TblData[[#This Row],[Trainee Salary Code]],
TblTrainee[],
MATCH(T$1,TblTrainee[#Headers],0),
FALSE)</f>
        <v>Surya Kumar Baldwa</v>
      </c>
      <c r="U55" s="1" t="str">
        <f>VLOOKUP(TblData[[#This Row],[Trainee Salary Code]],
TblTrainee[],
MATCH(U$1,TblTrainee[#Headers],0),
FALSE)</f>
        <v>M-1</v>
      </c>
      <c r="V55" s="1" t="str">
        <f>VLOOKUP(TblData[[#This Row],[Trainee Salary Code]],
TblTrainee[],
MATCH(V$1,TblTrainee[#Headers],0),
FALSE)</f>
        <v>Asstt. Manager</v>
      </c>
      <c r="W55" s="1" t="str">
        <f>VLOOKUP(TblData[[#This Row],[Trainee Salary Code]],
TblTrainee[],
MATCH(W$1,TblTrainee[#Headers],0),
FALSE)</f>
        <v>Information Technology</v>
      </c>
      <c r="X55" s="1">
        <f>AVERAGE(TblData[[#This Row],[Relevance]:[Presentation]])</f>
        <v>10</v>
      </c>
      <c r="Y55" s="1">
        <f>MONTH(TblData[[#This Row],[Date of Training]])</f>
        <v>2</v>
      </c>
      <c r="Z55" s="1">
        <f>YEAR(TblData[[#This Row],[Date of Training]])</f>
        <v>2015</v>
      </c>
      <c r="AA55" s="83">
        <f>DATE(TblData[[#This Row],[Year]],TblData[[#This Row],[Month]],1)</f>
        <v>42036</v>
      </c>
    </row>
    <row r="56" spans="1:27" x14ac:dyDescent="0.25">
      <c r="A56">
        <v>55</v>
      </c>
      <c r="B56" s="1">
        <v>6</v>
      </c>
      <c r="C56" s="70">
        <v>14797</v>
      </c>
      <c r="D56" s="21">
        <v>8</v>
      </c>
      <c r="E56" s="21">
        <v>9.8000000000000007</v>
      </c>
      <c r="F56" s="21">
        <v>8</v>
      </c>
      <c r="G56" s="21">
        <v>8</v>
      </c>
      <c r="H56" s="21">
        <v>9</v>
      </c>
      <c r="I56" s="21" t="s">
        <v>1354</v>
      </c>
      <c r="J56" s="21" t="s">
        <v>1354</v>
      </c>
      <c r="K56" s="1"/>
      <c r="L56" s="1"/>
      <c r="M56" s="1" t="str">
        <f>VLOOKUP(TblData[[#This Row],[Session ID]],
TblSession[],
MATCH(M$1,TblSession[#Headers],0),
FALSE)</f>
        <v>MS Project</v>
      </c>
      <c r="N56" s="82">
        <f>VLOOKUP(TblData[[#This Row],[Session ID]],
TblSession[],
MATCH(N$1,TblSession[#Headers],0),
FALSE)</f>
        <v>42047</v>
      </c>
      <c r="O56" s="82" t="str">
        <f>VLOOKUP(TblData[[#This Row],[Session ID]],
TblSession[],
MATCH(O$1,TblSession[#Headers],0),
FALSE)</f>
        <v>Reception Conference</v>
      </c>
      <c r="P56" s="82" t="str">
        <f>VLOOKUP(TblData[[#This Row],[Session ID]],
TblSession[],
MATCH(P$1,TblSession[#Headers],0),
FALSE)</f>
        <v>Pratyush Akhaury</v>
      </c>
      <c r="Q56" s="1">
        <f>VLOOKUP(TblData[[#This Row],[Session ID]],
TblSession[],
MATCH(Q$1,TblSession[#Headers],0),
FALSE)</f>
        <v>8</v>
      </c>
      <c r="R56" s="82" t="str">
        <f>VLOOKUP(TblData[[#This Row],[Session ID]],
TblSession[],
MATCH(R$1,TblSession[#Headers],0),
FALSE)</f>
        <v>External</v>
      </c>
      <c r="S56" s="1" t="str">
        <f>VLOOKUP(TblData[[#This Row],[Session ID]],
TblSession[],
MATCH(S$1,TblSession[#Headers],0),
FALSE)</f>
        <v>Multiple</v>
      </c>
      <c r="T56" s="1" t="str">
        <f>VLOOKUP(TblData[[#This Row],[Trainee Salary Code]],
TblTrainee[],
MATCH(T$1,TblTrainee[#Headers],0),
FALSE)</f>
        <v>Prem Prakash</v>
      </c>
      <c r="U56" s="1">
        <f>VLOOKUP(TblData[[#This Row],[Trainee Salary Code]],
TblTrainee[],
MATCH(U$1,TblTrainee[#Headers],0),
FALSE)</f>
        <v>0</v>
      </c>
      <c r="V56" s="1">
        <f>VLOOKUP(TblData[[#This Row],[Trainee Salary Code]],
TblTrainee[],
MATCH(V$1,TblTrainee[#Headers],0),
FALSE)</f>
        <v>0</v>
      </c>
      <c r="W56" s="1">
        <f>VLOOKUP(TblData[[#This Row],[Trainee Salary Code]],
TblTrainee[],
MATCH(W$1,TblTrainee[#Headers],0),
FALSE)</f>
        <v>0</v>
      </c>
      <c r="X56" s="1">
        <f>AVERAGE(TblData[[#This Row],[Relevance]:[Presentation]])</f>
        <v>8.5599999999999987</v>
      </c>
      <c r="Y56" s="1">
        <f>MONTH(TblData[[#This Row],[Date of Training]])</f>
        <v>2</v>
      </c>
      <c r="Z56" s="1">
        <f>YEAR(TblData[[#This Row],[Date of Training]])</f>
        <v>2015</v>
      </c>
      <c r="AA56" s="83">
        <f>DATE(TblData[[#This Row],[Year]],TblData[[#This Row],[Month]],1)</f>
        <v>42036</v>
      </c>
    </row>
    <row r="57" spans="1:27" x14ac:dyDescent="0.25">
      <c r="A57">
        <v>56</v>
      </c>
      <c r="B57" s="1">
        <v>6</v>
      </c>
      <c r="C57" s="70">
        <v>14881</v>
      </c>
      <c r="D57" s="21">
        <v>9</v>
      </c>
      <c r="E57" s="21">
        <v>9</v>
      </c>
      <c r="F57" s="21">
        <v>9</v>
      </c>
      <c r="G57" s="21">
        <v>9</v>
      </c>
      <c r="H57" s="21">
        <v>9</v>
      </c>
      <c r="I57" s="21" t="s">
        <v>1354</v>
      </c>
      <c r="J57" s="21" t="s">
        <v>1354</v>
      </c>
      <c r="K57" s="1"/>
      <c r="L57" s="1"/>
      <c r="M57" s="1" t="str">
        <f>VLOOKUP(TblData[[#This Row],[Session ID]],
TblSession[],
MATCH(M$1,TblSession[#Headers],0),
FALSE)</f>
        <v>MS Project</v>
      </c>
      <c r="N57" s="82">
        <f>VLOOKUP(TblData[[#This Row],[Session ID]],
TblSession[],
MATCH(N$1,TblSession[#Headers],0),
FALSE)</f>
        <v>42047</v>
      </c>
      <c r="O57" s="82" t="str">
        <f>VLOOKUP(TblData[[#This Row],[Session ID]],
TblSession[],
MATCH(O$1,TblSession[#Headers],0),
FALSE)</f>
        <v>Reception Conference</v>
      </c>
      <c r="P57" s="82" t="str">
        <f>VLOOKUP(TblData[[#This Row],[Session ID]],
TblSession[],
MATCH(P$1,TblSession[#Headers],0),
FALSE)</f>
        <v>Pratyush Akhaury</v>
      </c>
      <c r="Q57" s="1">
        <f>VLOOKUP(TblData[[#This Row],[Session ID]],
TblSession[],
MATCH(Q$1,TblSession[#Headers],0),
FALSE)</f>
        <v>8</v>
      </c>
      <c r="R57" s="82" t="str">
        <f>VLOOKUP(TblData[[#This Row],[Session ID]],
TblSession[],
MATCH(R$1,TblSession[#Headers],0),
FALSE)</f>
        <v>External</v>
      </c>
      <c r="S57" s="1" t="str">
        <f>VLOOKUP(TblData[[#This Row],[Session ID]],
TblSession[],
MATCH(S$1,TblSession[#Headers],0),
FALSE)</f>
        <v>Multiple</v>
      </c>
      <c r="T57" s="1" t="str">
        <f>VLOOKUP(TblData[[#This Row],[Trainee Salary Code]],
TblTrainee[],
MATCH(T$1,TblTrainee[#Headers],0),
FALSE)</f>
        <v>Gautam  Sarkar</v>
      </c>
      <c r="U57" s="1" t="str">
        <f>VLOOKUP(TblData[[#This Row],[Trainee Salary Code]],
TblTrainee[],
MATCH(U$1,TblTrainee[#Headers],0),
FALSE)</f>
        <v>M-1</v>
      </c>
      <c r="V57" s="1" t="str">
        <f>VLOOKUP(TblData[[#This Row],[Trainee Salary Code]],
TblTrainee[],
MATCH(V$1,TblTrainee[#Headers],0),
FALSE)</f>
        <v>Asstt. Manager</v>
      </c>
      <c r="W57" s="1" t="str">
        <f>VLOOKUP(TblData[[#This Row],[Trainee Salary Code]],
TblTrainee[],
MATCH(W$1,TblTrainee[#Headers],0),
FALSE)</f>
        <v>Tender</v>
      </c>
      <c r="X57" s="1">
        <f>AVERAGE(TblData[[#This Row],[Relevance]:[Presentation]])</f>
        <v>9</v>
      </c>
      <c r="Y57" s="1">
        <f>MONTH(TblData[[#This Row],[Date of Training]])</f>
        <v>2</v>
      </c>
      <c r="Z57" s="1">
        <f>YEAR(TblData[[#This Row],[Date of Training]])</f>
        <v>2015</v>
      </c>
      <c r="AA57" s="83">
        <f>DATE(TblData[[#This Row],[Year]],TblData[[#This Row],[Month]],1)</f>
        <v>42036</v>
      </c>
    </row>
    <row r="58" spans="1:27" x14ac:dyDescent="0.25">
      <c r="A58">
        <v>57</v>
      </c>
      <c r="B58" s="1">
        <v>6</v>
      </c>
      <c r="C58" s="70">
        <v>14680</v>
      </c>
      <c r="D58" s="21">
        <v>8</v>
      </c>
      <c r="E58" s="21">
        <v>9.5</v>
      </c>
      <c r="F58" s="21">
        <v>10</v>
      </c>
      <c r="G58" s="21">
        <v>10</v>
      </c>
      <c r="H58" s="21">
        <v>8</v>
      </c>
      <c r="I58" s="21" t="s">
        <v>1354</v>
      </c>
      <c r="J58" s="21" t="s">
        <v>1354</v>
      </c>
      <c r="K58" s="1"/>
      <c r="L58" s="1"/>
      <c r="M58" s="1" t="str">
        <f>VLOOKUP(TblData[[#This Row],[Session ID]],
TblSession[],
MATCH(M$1,TblSession[#Headers],0),
FALSE)</f>
        <v>MS Project</v>
      </c>
      <c r="N58" s="82">
        <f>VLOOKUP(TblData[[#This Row],[Session ID]],
TblSession[],
MATCH(N$1,TblSession[#Headers],0),
FALSE)</f>
        <v>42047</v>
      </c>
      <c r="O58" s="82" t="str">
        <f>VLOOKUP(TblData[[#This Row],[Session ID]],
TblSession[],
MATCH(O$1,TblSession[#Headers],0),
FALSE)</f>
        <v>Reception Conference</v>
      </c>
      <c r="P58" s="82" t="str">
        <f>VLOOKUP(TblData[[#This Row],[Session ID]],
TblSession[],
MATCH(P$1,TblSession[#Headers],0),
FALSE)</f>
        <v>Pratyush Akhaury</v>
      </c>
      <c r="Q58" s="1">
        <f>VLOOKUP(TblData[[#This Row],[Session ID]],
TblSession[],
MATCH(Q$1,TblSession[#Headers],0),
FALSE)</f>
        <v>8</v>
      </c>
      <c r="R58" s="82" t="str">
        <f>VLOOKUP(TblData[[#This Row],[Session ID]],
TblSession[],
MATCH(R$1,TblSession[#Headers],0),
FALSE)</f>
        <v>External</v>
      </c>
      <c r="S58" s="1" t="str">
        <f>VLOOKUP(TblData[[#This Row],[Session ID]],
TblSession[],
MATCH(S$1,TblSession[#Headers],0),
FALSE)</f>
        <v>Multiple</v>
      </c>
      <c r="T58" s="1" t="str">
        <f>VLOOKUP(TblData[[#This Row],[Trainee Salary Code]],
TblTrainee[],
MATCH(T$1,TblTrainee[#Headers],0),
FALSE)</f>
        <v>Shalini  Agarwal</v>
      </c>
      <c r="U58" s="1" t="str">
        <f>VLOOKUP(TblData[[#This Row],[Trainee Salary Code]],
TblTrainee[],
MATCH(U$1,TblTrainee[#Headers],0),
FALSE)</f>
        <v>M-4</v>
      </c>
      <c r="V58" s="1" t="str">
        <f>VLOOKUP(TblData[[#This Row],[Trainee Salary Code]],
TblTrainee[],
MATCH(V$1,TblTrainee[#Headers],0),
FALSE)</f>
        <v>Sr. Manager</v>
      </c>
      <c r="W58" s="1" t="str">
        <f>VLOOKUP(TblData[[#This Row],[Trainee Salary Code]],
TblTrainee[],
MATCH(W$1,TblTrainee[#Headers],0),
FALSE)</f>
        <v>Human Resource</v>
      </c>
      <c r="X58" s="1">
        <f>AVERAGE(TblData[[#This Row],[Relevance]:[Presentation]])</f>
        <v>9.1</v>
      </c>
      <c r="Y58" s="1">
        <f>MONTH(TblData[[#This Row],[Date of Training]])</f>
        <v>2</v>
      </c>
      <c r="Z58" s="1">
        <f>YEAR(TblData[[#This Row],[Date of Training]])</f>
        <v>2015</v>
      </c>
      <c r="AA58" s="83">
        <f>DATE(TblData[[#This Row],[Year]],TblData[[#This Row],[Month]],1)</f>
        <v>42036</v>
      </c>
    </row>
    <row r="59" spans="1:27" x14ac:dyDescent="0.25">
      <c r="A59">
        <v>58</v>
      </c>
      <c r="B59" s="1">
        <v>6</v>
      </c>
      <c r="C59" s="70">
        <v>14898</v>
      </c>
      <c r="D59" s="21">
        <v>10</v>
      </c>
      <c r="E59" s="21">
        <v>7.75</v>
      </c>
      <c r="F59" s="21">
        <v>10</v>
      </c>
      <c r="G59" s="21">
        <v>9</v>
      </c>
      <c r="H59" s="21">
        <v>9</v>
      </c>
      <c r="I59" s="21" t="s">
        <v>1354</v>
      </c>
      <c r="J59" s="21" t="s">
        <v>1354</v>
      </c>
      <c r="K59" s="1"/>
      <c r="L59" s="1"/>
      <c r="M59" s="1" t="str">
        <f>VLOOKUP(TblData[[#This Row],[Session ID]],
TblSession[],
MATCH(M$1,TblSession[#Headers],0),
FALSE)</f>
        <v>MS Project</v>
      </c>
      <c r="N59" s="82">
        <f>VLOOKUP(TblData[[#This Row],[Session ID]],
TblSession[],
MATCH(N$1,TblSession[#Headers],0),
FALSE)</f>
        <v>42047</v>
      </c>
      <c r="O59" s="82" t="str">
        <f>VLOOKUP(TblData[[#This Row],[Session ID]],
TblSession[],
MATCH(O$1,TblSession[#Headers],0),
FALSE)</f>
        <v>Reception Conference</v>
      </c>
      <c r="P59" s="82" t="str">
        <f>VLOOKUP(TblData[[#This Row],[Session ID]],
TblSession[],
MATCH(P$1,TblSession[#Headers],0),
FALSE)</f>
        <v>Pratyush Akhaury</v>
      </c>
      <c r="Q59" s="1">
        <f>VLOOKUP(TblData[[#This Row],[Session ID]],
TblSession[],
MATCH(Q$1,TblSession[#Headers],0),
FALSE)</f>
        <v>8</v>
      </c>
      <c r="R59" s="82" t="str">
        <f>VLOOKUP(TblData[[#This Row],[Session ID]],
TblSession[],
MATCH(R$1,TblSession[#Headers],0),
FALSE)</f>
        <v>External</v>
      </c>
      <c r="S59" s="1" t="str">
        <f>VLOOKUP(TblData[[#This Row],[Session ID]],
TblSession[],
MATCH(S$1,TblSession[#Headers],0),
FALSE)</f>
        <v>Multiple</v>
      </c>
      <c r="T59" s="1" t="str">
        <f>VLOOKUP(TblData[[#This Row],[Trainee Salary Code]],
TblTrainee[],
MATCH(T$1,TblTrainee[#Headers],0),
FALSE)</f>
        <v>Amit  Patel</v>
      </c>
      <c r="U59" s="1" t="str">
        <f>VLOOKUP(TblData[[#This Row],[Trainee Salary Code]],
TblTrainee[],
MATCH(U$1,TblTrainee[#Headers],0),
FALSE)</f>
        <v>E-2</v>
      </c>
      <c r="V59" s="1" t="str">
        <f>VLOOKUP(TblData[[#This Row],[Trainee Salary Code]],
TblTrainee[],
MATCH(V$1,TblTrainee[#Headers],0),
FALSE)</f>
        <v>Lower Management</v>
      </c>
      <c r="W59" s="1" t="str">
        <f>VLOOKUP(TblData[[#This Row],[Trainee Salary Code]],
TblTrainee[],
MATCH(W$1,TblTrainee[#Headers],0),
FALSE)</f>
        <v>Procurement</v>
      </c>
      <c r="X59" s="1">
        <f>AVERAGE(TblData[[#This Row],[Relevance]:[Presentation]])</f>
        <v>9.15</v>
      </c>
      <c r="Y59" s="1">
        <f>MONTH(TblData[[#This Row],[Date of Training]])</f>
        <v>2</v>
      </c>
      <c r="Z59" s="1">
        <f>YEAR(TblData[[#This Row],[Date of Training]])</f>
        <v>2015</v>
      </c>
      <c r="AA59" s="83">
        <f>DATE(TblData[[#This Row],[Year]],TblData[[#This Row],[Month]],1)</f>
        <v>42036</v>
      </c>
    </row>
    <row r="60" spans="1:27" x14ac:dyDescent="0.25">
      <c r="A60">
        <v>59</v>
      </c>
      <c r="B60" s="1">
        <v>6</v>
      </c>
      <c r="C60" s="70">
        <v>14798</v>
      </c>
      <c r="D60">
        <v>9</v>
      </c>
      <c r="E60">
        <v>9.25</v>
      </c>
      <c r="F60">
        <v>9</v>
      </c>
      <c r="G60">
        <v>8</v>
      </c>
      <c r="H60">
        <v>8</v>
      </c>
      <c r="I60" s="21" t="s">
        <v>1354</v>
      </c>
      <c r="J60" s="21" t="s">
        <v>1354</v>
      </c>
      <c r="K60" s="1"/>
      <c r="L60" s="1"/>
      <c r="M60" s="1" t="str">
        <f>VLOOKUP(TblData[[#This Row],[Session ID]],
TblSession[],
MATCH(M$1,TblSession[#Headers],0),
FALSE)</f>
        <v>MS Project</v>
      </c>
      <c r="N60" s="82">
        <f>VLOOKUP(TblData[[#This Row],[Session ID]],
TblSession[],
MATCH(N$1,TblSession[#Headers],0),
FALSE)</f>
        <v>42047</v>
      </c>
      <c r="O60" s="82" t="str">
        <f>VLOOKUP(TblData[[#This Row],[Session ID]],
TblSession[],
MATCH(O$1,TblSession[#Headers],0),
FALSE)</f>
        <v>Reception Conference</v>
      </c>
      <c r="P60" s="82" t="str">
        <f>VLOOKUP(TblData[[#This Row],[Session ID]],
TblSession[],
MATCH(P$1,TblSession[#Headers],0),
FALSE)</f>
        <v>Pratyush Akhaury</v>
      </c>
      <c r="Q60" s="1">
        <f>VLOOKUP(TblData[[#This Row],[Session ID]],
TblSession[],
MATCH(Q$1,TblSession[#Headers],0),
FALSE)</f>
        <v>8</v>
      </c>
      <c r="R60" s="82" t="str">
        <f>VLOOKUP(TblData[[#This Row],[Session ID]],
TblSession[],
MATCH(R$1,TblSession[#Headers],0),
FALSE)</f>
        <v>External</v>
      </c>
      <c r="S60" s="1" t="str">
        <f>VLOOKUP(TblData[[#This Row],[Session ID]],
TblSession[],
MATCH(S$1,TblSession[#Headers],0),
FALSE)</f>
        <v>Multiple</v>
      </c>
      <c r="T60" s="1" t="str">
        <f>VLOOKUP(TblData[[#This Row],[Trainee Salary Code]],
TblTrainee[],
MATCH(T$1,TblTrainee[#Headers],0),
FALSE)</f>
        <v>Atul Kumar Gupta</v>
      </c>
      <c r="U60" s="1" t="str">
        <f>VLOOKUP(TblData[[#This Row],[Trainee Salary Code]],
TblTrainee[],
MATCH(U$1,TblTrainee[#Headers],0),
FALSE)</f>
        <v>M-3</v>
      </c>
      <c r="V60" s="1" t="str">
        <f>VLOOKUP(TblData[[#This Row],[Trainee Salary Code]],
TblTrainee[],
MATCH(V$1,TblTrainee[#Headers],0),
FALSE)</f>
        <v>Middle Management</v>
      </c>
      <c r="W60" s="1" t="str">
        <f>VLOOKUP(TblData[[#This Row],[Trainee Salary Code]],
TblTrainee[],
MATCH(W$1,TblTrainee[#Headers],0),
FALSE)</f>
        <v>Pmg - Services</v>
      </c>
      <c r="X60" s="1">
        <f>AVERAGE(TblData[[#This Row],[Relevance]:[Presentation]])</f>
        <v>8.65</v>
      </c>
      <c r="Y60" s="1">
        <f>MONTH(TblData[[#This Row],[Date of Training]])</f>
        <v>2</v>
      </c>
      <c r="Z60" s="1">
        <f>YEAR(TblData[[#This Row],[Date of Training]])</f>
        <v>2015</v>
      </c>
      <c r="AA60" s="83">
        <f>DATE(TblData[[#This Row],[Year]],TblData[[#This Row],[Month]],1)</f>
        <v>42036</v>
      </c>
    </row>
    <row r="61" spans="1:27" x14ac:dyDescent="0.25">
      <c r="A61" s="21">
        <v>60</v>
      </c>
      <c r="B61" s="70">
        <v>6</v>
      </c>
      <c r="C61" s="70">
        <v>14890</v>
      </c>
      <c r="D61" s="21">
        <v>9</v>
      </c>
      <c r="E61" s="21">
        <v>9</v>
      </c>
      <c r="F61" s="21">
        <v>9</v>
      </c>
      <c r="G61" s="21">
        <v>9</v>
      </c>
      <c r="H61" s="21">
        <v>9</v>
      </c>
      <c r="I61" s="21" t="s">
        <v>1354</v>
      </c>
      <c r="J61" s="21" t="s">
        <v>1354</v>
      </c>
      <c r="K61" s="70"/>
      <c r="L61" s="70"/>
      <c r="M61" s="70" t="str">
        <f>VLOOKUP(TblData[[#This Row],[Session ID]],
TblSession[],
MATCH(M$1,TblSession[#Headers],0),
FALSE)</f>
        <v>MS Project</v>
      </c>
      <c r="N61" s="80">
        <f>VLOOKUP(TblData[[#This Row],[Session ID]],
TblSession[],
MATCH(N$1,TblSession[#Headers],0),
FALSE)</f>
        <v>42047</v>
      </c>
      <c r="O61" s="80" t="str">
        <f>VLOOKUP(TblData[[#This Row],[Session ID]],
TblSession[],
MATCH(O$1,TblSession[#Headers],0),
FALSE)</f>
        <v>Reception Conference</v>
      </c>
      <c r="P61" s="80" t="str">
        <f>VLOOKUP(TblData[[#This Row],[Session ID]],
TblSession[],
MATCH(P$1,TblSession[#Headers],0),
FALSE)</f>
        <v>Pratyush Akhaury</v>
      </c>
      <c r="Q61" s="70">
        <f>VLOOKUP(TblData[[#This Row],[Session ID]],
TblSession[],
MATCH(Q$1,TblSession[#Headers],0),
FALSE)</f>
        <v>8</v>
      </c>
      <c r="R61" s="80" t="str">
        <f>VLOOKUP(TblData[[#This Row],[Session ID]],
TblSession[],
MATCH(R$1,TblSession[#Headers],0),
FALSE)</f>
        <v>External</v>
      </c>
      <c r="S61" s="70" t="str">
        <f>VLOOKUP(TblData[[#This Row],[Session ID]],
TblSession[],
MATCH(S$1,TblSession[#Headers],0),
FALSE)</f>
        <v>Multiple</v>
      </c>
      <c r="T61" s="70" t="str">
        <f>VLOOKUP(TblData[[#This Row],[Trainee Salary Code]],
TblTrainee[],
MATCH(T$1,TblTrainee[#Headers],0),
FALSE)</f>
        <v>Krishna Kant Sharma</v>
      </c>
      <c r="U61" s="70" t="str">
        <f>VLOOKUP(TblData[[#This Row],[Trainee Salary Code]],
TblTrainee[],
MATCH(U$1,TblTrainee[#Headers],0),
FALSE)</f>
        <v>Tr-e</v>
      </c>
      <c r="V61" s="70" t="str">
        <f>VLOOKUP(TblData[[#This Row],[Trainee Salary Code]],
TblTrainee[],
MATCH(V$1,TblTrainee[#Headers],0),
FALSE)</f>
        <v>Tr. Engineer</v>
      </c>
      <c r="W61" s="70" t="str">
        <f>VLOOKUP(TblData[[#This Row],[Trainee Salary Code]],
TblTrainee[],
MATCH(W$1,TblTrainee[#Headers],0),
FALSE)</f>
        <v>Product Management Group</v>
      </c>
      <c r="X61" s="70">
        <f>AVERAGE(TblData[[#This Row],[Relevance]:[Presentation]])</f>
        <v>9</v>
      </c>
      <c r="Y61" s="1">
        <f>MONTH(TblData[[#This Row],[Date of Training]])</f>
        <v>2</v>
      </c>
      <c r="Z61" s="1">
        <f>YEAR(TblData[[#This Row],[Date of Training]])</f>
        <v>2015</v>
      </c>
      <c r="AA61" s="83">
        <f>DATE(TblData[[#This Row],[Year]],TblData[[#This Row],[Month]],1)</f>
        <v>42036</v>
      </c>
    </row>
    <row r="62" spans="1:27" x14ac:dyDescent="0.25">
      <c r="A62" s="21">
        <v>61</v>
      </c>
      <c r="B62" s="70">
        <v>7</v>
      </c>
      <c r="C62" s="70">
        <v>12072</v>
      </c>
      <c r="D62" s="21">
        <v>9</v>
      </c>
      <c r="E62" s="21">
        <v>9.25</v>
      </c>
      <c r="F62" s="21">
        <v>9</v>
      </c>
      <c r="G62" s="21">
        <v>8.5</v>
      </c>
      <c r="H62" s="21">
        <v>10</v>
      </c>
      <c r="I62" s="21" t="s">
        <v>1354</v>
      </c>
      <c r="J62" s="21" t="s">
        <v>1354</v>
      </c>
      <c r="K62" s="70"/>
      <c r="L62" s="70"/>
      <c r="M62" s="70" t="str">
        <f>VLOOKUP(TblData[[#This Row],[Session ID]],
TblSession[],
MATCH(M$1,TblSession[#Headers],0),
FALSE)</f>
        <v>7 QC Tools</v>
      </c>
      <c r="N62" s="80">
        <f>VLOOKUP(TblData[[#This Row],[Session ID]],
TblSession[],
MATCH(N$1,TblSession[#Headers],0),
FALSE)</f>
        <v>42233</v>
      </c>
      <c r="O62" s="80" t="str">
        <f>VLOOKUP(TblData[[#This Row],[Session ID]],
TblSession[],
MATCH(O$1,TblSession[#Headers],0),
FALSE)</f>
        <v>RCP</v>
      </c>
      <c r="P62" s="80" t="str">
        <f>VLOOKUP(TblData[[#This Row],[Session ID]],
TblSession[],
MATCH(P$1,TblSession[#Headers],0),
FALSE)</f>
        <v>Vaibhav Garg</v>
      </c>
      <c r="Q62" s="70">
        <f>VLOOKUP(TblData[[#This Row],[Session ID]],
TblSession[],
MATCH(Q$1,TblSession[#Headers],0),
FALSE)</f>
        <v>2.5</v>
      </c>
      <c r="R62" s="80" t="str">
        <f>VLOOKUP(TblData[[#This Row],[Session ID]],
TblSession[],
MATCH(R$1,TblSession[#Headers],0),
FALSE)</f>
        <v>Internal</v>
      </c>
      <c r="S62" s="70" t="str">
        <f>VLOOKUP(TblData[[#This Row],[Session ID]],
TblSession[],
MATCH(S$1,TblSession[#Headers],0),
FALSE)</f>
        <v>Multiple</v>
      </c>
      <c r="T62" s="70" t="str">
        <f>VLOOKUP(TblData[[#This Row],[Trainee Salary Code]],
TblTrainee[],
MATCH(T$1,TblTrainee[#Headers],0),
FALSE)</f>
        <v>Krishna  Kumar</v>
      </c>
      <c r="U62" s="70" t="str">
        <f>VLOOKUP(TblData[[#This Row],[Trainee Salary Code]],
TblTrainee[],
MATCH(U$1,TblTrainee[#Headers],0),
FALSE)</f>
        <v>E-2</v>
      </c>
      <c r="V62" s="70" t="str">
        <f>VLOOKUP(TblData[[#This Row],[Trainee Salary Code]],
TblTrainee[],
MATCH(V$1,TblTrainee[#Headers],0),
FALSE)</f>
        <v>Engineer</v>
      </c>
      <c r="W62" s="70" t="str">
        <f>VLOOKUP(TblData[[#This Row],[Trainee Salary Code]],
TblTrainee[],
MATCH(W$1,TblTrainee[#Headers],0),
FALSE)</f>
        <v>Quality Assurance</v>
      </c>
      <c r="X62" s="70">
        <f>AVERAGE(TblData[[#This Row],[Relevance]:[Presentation]])</f>
        <v>9.15</v>
      </c>
      <c r="Y62" s="1">
        <f>MONTH(TblData[[#This Row],[Date of Training]])</f>
        <v>8</v>
      </c>
      <c r="Z62" s="1">
        <f>YEAR(TblData[[#This Row],[Date of Training]])</f>
        <v>2015</v>
      </c>
      <c r="AA62" s="83">
        <f>DATE(TblData[[#This Row],[Year]],TblData[[#This Row],[Month]],1)</f>
        <v>42217</v>
      </c>
    </row>
    <row r="63" spans="1:27" x14ac:dyDescent="0.25">
      <c r="A63" s="21">
        <v>62</v>
      </c>
      <c r="B63" s="70">
        <v>7</v>
      </c>
      <c r="C63" s="70">
        <v>14418</v>
      </c>
      <c r="D63" s="21">
        <v>8</v>
      </c>
      <c r="E63" s="21">
        <v>8</v>
      </c>
      <c r="F63" s="21">
        <v>9</v>
      </c>
      <c r="G63" s="21">
        <v>8.5</v>
      </c>
      <c r="H63" s="21">
        <v>7</v>
      </c>
      <c r="I63" s="21" t="s">
        <v>1383</v>
      </c>
      <c r="J63" s="21" t="s">
        <v>1354</v>
      </c>
      <c r="K63" s="70"/>
      <c r="L63" s="70"/>
      <c r="M63" s="70" t="str">
        <f>VLOOKUP(TblData[[#This Row],[Session ID]],
TblSession[],
MATCH(M$1,TblSession[#Headers],0),
FALSE)</f>
        <v>7 QC Tools</v>
      </c>
      <c r="N63" s="80">
        <f>VLOOKUP(TblData[[#This Row],[Session ID]],
TblSession[],
MATCH(N$1,TblSession[#Headers],0),
FALSE)</f>
        <v>42233</v>
      </c>
      <c r="O63" s="80" t="str">
        <f>VLOOKUP(TblData[[#This Row],[Session ID]],
TblSession[],
MATCH(O$1,TblSession[#Headers],0),
FALSE)</f>
        <v>RCP</v>
      </c>
      <c r="P63" s="80" t="str">
        <f>VLOOKUP(TblData[[#This Row],[Session ID]],
TblSession[],
MATCH(P$1,TblSession[#Headers],0),
FALSE)</f>
        <v>Vaibhav Garg</v>
      </c>
      <c r="Q63" s="70">
        <f>VLOOKUP(TblData[[#This Row],[Session ID]],
TblSession[],
MATCH(Q$1,TblSession[#Headers],0),
FALSE)</f>
        <v>2.5</v>
      </c>
      <c r="R63" s="80" t="str">
        <f>VLOOKUP(TblData[[#This Row],[Session ID]],
TblSession[],
MATCH(R$1,TblSession[#Headers],0),
FALSE)</f>
        <v>Internal</v>
      </c>
      <c r="S63" s="70" t="str">
        <f>VLOOKUP(TblData[[#This Row],[Session ID]],
TblSession[],
MATCH(S$1,TblSession[#Headers],0),
FALSE)</f>
        <v>Multiple</v>
      </c>
      <c r="T63" s="70" t="str">
        <f>VLOOKUP(TblData[[#This Row],[Trainee Salary Code]],
TblTrainee[],
MATCH(T$1,TblTrainee[#Headers],0),
FALSE)</f>
        <v>Rinku  Boro</v>
      </c>
      <c r="U63" s="70" t="str">
        <f>VLOOKUP(TblData[[#This Row],[Trainee Salary Code]],
TblTrainee[],
MATCH(U$1,TblTrainee[#Headers],0),
FALSE)</f>
        <v>E-1</v>
      </c>
      <c r="V63" s="70" t="str">
        <f>VLOOKUP(TblData[[#This Row],[Trainee Salary Code]],
TblTrainee[],
MATCH(V$1,TblTrainee[#Headers],0),
FALSE)</f>
        <v>Asstt. Engineer</v>
      </c>
      <c r="W63" s="70" t="str">
        <f>VLOOKUP(TblData[[#This Row],[Trainee Salary Code]],
TblTrainee[],
MATCH(W$1,TblTrainee[#Headers],0),
FALSE)</f>
        <v>Tool Room</v>
      </c>
      <c r="X63" s="70">
        <f>AVERAGE(TblData[[#This Row],[Relevance]:[Presentation]])</f>
        <v>8.1</v>
      </c>
      <c r="Y63" s="1">
        <f>MONTH(TblData[[#This Row],[Date of Training]])</f>
        <v>8</v>
      </c>
      <c r="Z63" s="1">
        <f>YEAR(TblData[[#This Row],[Date of Training]])</f>
        <v>2015</v>
      </c>
      <c r="AA63" s="83">
        <f>DATE(TblData[[#This Row],[Year]],TblData[[#This Row],[Month]],1)</f>
        <v>42217</v>
      </c>
    </row>
    <row r="64" spans="1:27" x14ac:dyDescent="0.25">
      <c r="A64" s="21">
        <v>63</v>
      </c>
      <c r="B64" s="70">
        <v>7</v>
      </c>
      <c r="C64" s="70">
        <v>14036</v>
      </c>
      <c r="D64" s="21">
        <v>9</v>
      </c>
      <c r="E64" s="21">
        <v>9.25</v>
      </c>
      <c r="F64" s="21">
        <v>9</v>
      </c>
      <c r="G64" s="21">
        <v>8</v>
      </c>
      <c r="H64" s="21">
        <v>8</v>
      </c>
      <c r="I64" s="21" t="s">
        <v>1384</v>
      </c>
      <c r="J64" s="21" t="s">
        <v>1354</v>
      </c>
      <c r="K64" s="70"/>
      <c r="L64" s="70"/>
      <c r="M64" s="70" t="str">
        <f>VLOOKUP(TblData[[#This Row],[Session ID]],
TblSession[],
MATCH(M$1,TblSession[#Headers],0),
FALSE)</f>
        <v>7 QC Tools</v>
      </c>
      <c r="N64" s="80">
        <f>VLOOKUP(TblData[[#This Row],[Session ID]],
TblSession[],
MATCH(N$1,TblSession[#Headers],0),
FALSE)</f>
        <v>42233</v>
      </c>
      <c r="O64" s="80" t="str">
        <f>VLOOKUP(TblData[[#This Row],[Session ID]],
TblSession[],
MATCH(O$1,TblSession[#Headers],0),
FALSE)</f>
        <v>RCP</v>
      </c>
      <c r="P64" s="80" t="str">
        <f>VLOOKUP(TblData[[#This Row],[Session ID]],
TblSession[],
MATCH(P$1,TblSession[#Headers],0),
FALSE)</f>
        <v>Vaibhav Garg</v>
      </c>
      <c r="Q64" s="70">
        <f>VLOOKUP(TblData[[#This Row],[Session ID]],
TblSession[],
MATCH(Q$1,TblSession[#Headers],0),
FALSE)</f>
        <v>2.5</v>
      </c>
      <c r="R64" s="80" t="str">
        <f>VLOOKUP(TblData[[#This Row],[Session ID]],
TblSession[],
MATCH(R$1,TblSession[#Headers],0),
FALSE)</f>
        <v>Internal</v>
      </c>
      <c r="S64" s="70" t="str">
        <f>VLOOKUP(TblData[[#This Row],[Session ID]],
TblSession[],
MATCH(S$1,TblSession[#Headers],0),
FALSE)</f>
        <v>Multiple</v>
      </c>
      <c r="T64" s="70" t="str">
        <f>VLOOKUP(TblData[[#This Row],[Trainee Salary Code]],
TblTrainee[],
MATCH(T$1,TblTrainee[#Headers],0),
FALSE)</f>
        <v>Binny  Choudhary</v>
      </c>
      <c r="U64" s="70" t="str">
        <f>VLOOKUP(TblData[[#This Row],[Trainee Salary Code]],
TblTrainee[],
MATCH(U$1,TblTrainee[#Headers],0),
FALSE)</f>
        <v>S-4</v>
      </c>
      <c r="V64" s="70" t="str">
        <f>VLOOKUP(TblData[[#This Row],[Trainee Salary Code]],
TblTrainee[],
MATCH(V$1,TblTrainee[#Headers],0),
FALSE)</f>
        <v>Jr. Engineer</v>
      </c>
      <c r="W64" s="70" t="str">
        <f>VLOOKUP(TblData[[#This Row],[Trainee Salary Code]],
TblTrainee[],
MATCH(W$1,TblTrainee[#Headers],0),
FALSE)</f>
        <v>Quality Assurance</v>
      </c>
      <c r="X64" s="70">
        <f>AVERAGE(TblData[[#This Row],[Relevance]:[Presentation]])</f>
        <v>8.65</v>
      </c>
      <c r="Y64" s="1">
        <f>MONTH(TblData[[#This Row],[Date of Training]])</f>
        <v>8</v>
      </c>
      <c r="Z64" s="1">
        <f>YEAR(TblData[[#This Row],[Date of Training]])</f>
        <v>2015</v>
      </c>
      <c r="AA64" s="83">
        <f>DATE(TblData[[#This Row],[Year]],TblData[[#This Row],[Month]],1)</f>
        <v>42217</v>
      </c>
    </row>
    <row r="65" spans="1:27" x14ac:dyDescent="0.25">
      <c r="A65" s="21">
        <v>64</v>
      </c>
      <c r="B65" s="70">
        <v>7</v>
      </c>
      <c r="C65" s="70">
        <v>13418</v>
      </c>
      <c r="D65" s="21">
        <v>8</v>
      </c>
      <c r="E65" s="21">
        <v>7</v>
      </c>
      <c r="F65" s="21">
        <v>7</v>
      </c>
      <c r="G65" s="21">
        <v>8.5</v>
      </c>
      <c r="H65" s="21">
        <v>7</v>
      </c>
      <c r="I65" s="21" t="s">
        <v>1354</v>
      </c>
      <c r="J65" s="21" t="s">
        <v>1385</v>
      </c>
      <c r="K65" s="70"/>
      <c r="L65" s="70"/>
      <c r="M65" s="70" t="str">
        <f>VLOOKUP(TblData[[#This Row],[Session ID]],
TblSession[],
MATCH(M$1,TblSession[#Headers],0),
FALSE)</f>
        <v>7 QC Tools</v>
      </c>
      <c r="N65" s="80">
        <f>VLOOKUP(TblData[[#This Row],[Session ID]],
TblSession[],
MATCH(N$1,TblSession[#Headers],0),
FALSE)</f>
        <v>42233</v>
      </c>
      <c r="O65" s="80" t="str">
        <f>VLOOKUP(TblData[[#This Row],[Session ID]],
TblSession[],
MATCH(O$1,TblSession[#Headers],0),
FALSE)</f>
        <v>RCP</v>
      </c>
      <c r="P65" s="80" t="str">
        <f>VLOOKUP(TblData[[#This Row],[Session ID]],
TblSession[],
MATCH(P$1,TblSession[#Headers],0),
FALSE)</f>
        <v>Vaibhav Garg</v>
      </c>
      <c r="Q65" s="70">
        <f>VLOOKUP(TblData[[#This Row],[Session ID]],
TblSession[],
MATCH(Q$1,TblSession[#Headers],0),
FALSE)</f>
        <v>2.5</v>
      </c>
      <c r="R65" s="80" t="str">
        <f>VLOOKUP(TblData[[#This Row],[Session ID]],
TblSession[],
MATCH(R$1,TblSession[#Headers],0),
FALSE)</f>
        <v>Internal</v>
      </c>
      <c r="S65" s="70" t="str">
        <f>VLOOKUP(TblData[[#This Row],[Session ID]],
TblSession[],
MATCH(S$1,TblSession[#Headers],0),
FALSE)</f>
        <v>Multiple</v>
      </c>
      <c r="T65" s="70" t="str">
        <f>VLOOKUP(TblData[[#This Row],[Trainee Salary Code]],
TblTrainee[],
MATCH(T$1,TblTrainee[#Headers],0),
FALSE)</f>
        <v>Ankit  Jain</v>
      </c>
      <c r="U65" s="70" t="str">
        <f>VLOOKUP(TblData[[#This Row],[Trainee Salary Code]],
TblTrainee[],
MATCH(U$1,TblTrainee[#Headers],0),
FALSE)</f>
        <v>E-1</v>
      </c>
      <c r="V65" s="70" t="str">
        <f>VLOOKUP(TblData[[#This Row],[Trainee Salary Code]],
TblTrainee[],
MATCH(V$1,TblTrainee[#Headers],0),
FALSE)</f>
        <v>Asstt. Engineer</v>
      </c>
      <c r="W65" s="70" t="str">
        <f>VLOOKUP(TblData[[#This Row],[Trainee Salary Code]],
TblTrainee[],
MATCH(W$1,TblTrainee[#Headers],0),
FALSE)</f>
        <v>Quality Assurance</v>
      </c>
      <c r="X65" s="70">
        <f>AVERAGE(TblData[[#This Row],[Relevance]:[Presentation]])</f>
        <v>7.5</v>
      </c>
      <c r="Y65" s="1">
        <f>MONTH(TblData[[#This Row],[Date of Training]])</f>
        <v>8</v>
      </c>
      <c r="Z65" s="1">
        <f>YEAR(TblData[[#This Row],[Date of Training]])</f>
        <v>2015</v>
      </c>
      <c r="AA65" s="83">
        <f>DATE(TblData[[#This Row],[Year]],TblData[[#This Row],[Month]],1)</f>
        <v>42217</v>
      </c>
    </row>
    <row r="66" spans="1:27" x14ac:dyDescent="0.25">
      <c r="A66" s="21">
        <v>65</v>
      </c>
      <c r="B66" s="70">
        <v>7</v>
      </c>
      <c r="C66" s="70">
        <v>12506</v>
      </c>
      <c r="D66" s="21">
        <v>10</v>
      </c>
      <c r="E66" s="21">
        <v>10</v>
      </c>
      <c r="F66" s="21">
        <v>9</v>
      </c>
      <c r="G66" s="21">
        <v>9</v>
      </c>
      <c r="H66" s="21">
        <v>10</v>
      </c>
      <c r="I66" s="21" t="s">
        <v>1354</v>
      </c>
      <c r="J66" s="21" t="s">
        <v>1354</v>
      </c>
      <c r="K66" s="70"/>
      <c r="L66" s="70"/>
      <c r="M66" s="70" t="str">
        <f>VLOOKUP(TblData[[#This Row],[Session ID]],
TblSession[],
MATCH(M$1,TblSession[#Headers],0),
FALSE)</f>
        <v>7 QC Tools</v>
      </c>
      <c r="N66" s="80">
        <f>VLOOKUP(TblData[[#This Row],[Session ID]],
TblSession[],
MATCH(N$1,TblSession[#Headers],0),
FALSE)</f>
        <v>42233</v>
      </c>
      <c r="O66" s="80" t="str">
        <f>VLOOKUP(TblData[[#This Row],[Session ID]],
TblSession[],
MATCH(O$1,TblSession[#Headers],0),
FALSE)</f>
        <v>RCP</v>
      </c>
      <c r="P66" s="80" t="str">
        <f>VLOOKUP(TblData[[#This Row],[Session ID]],
TblSession[],
MATCH(P$1,TblSession[#Headers],0),
FALSE)</f>
        <v>Vaibhav Garg</v>
      </c>
      <c r="Q66" s="70">
        <f>VLOOKUP(TblData[[#This Row],[Session ID]],
TblSession[],
MATCH(Q$1,TblSession[#Headers],0),
FALSE)</f>
        <v>2.5</v>
      </c>
      <c r="R66" s="80" t="str">
        <f>VLOOKUP(TblData[[#This Row],[Session ID]],
TblSession[],
MATCH(R$1,TblSession[#Headers],0),
FALSE)</f>
        <v>Internal</v>
      </c>
      <c r="S66" s="70" t="str">
        <f>VLOOKUP(TblData[[#This Row],[Session ID]],
TblSession[],
MATCH(S$1,TblSession[#Headers],0),
FALSE)</f>
        <v>Multiple</v>
      </c>
      <c r="T66" s="70" t="str">
        <f>VLOOKUP(TblData[[#This Row],[Trainee Salary Code]],
TblTrainee[],
MATCH(T$1,TblTrainee[#Headers],0),
FALSE)</f>
        <v xml:space="preserve">Sunita  </v>
      </c>
      <c r="U66" s="70" t="str">
        <f>VLOOKUP(TblData[[#This Row],[Trainee Salary Code]],
TblTrainee[],
MATCH(U$1,TblTrainee[#Headers],0),
FALSE)</f>
        <v>E-2</v>
      </c>
      <c r="V66" s="70" t="str">
        <f>VLOOKUP(TblData[[#This Row],[Trainee Salary Code]],
TblTrainee[],
MATCH(V$1,TblTrainee[#Headers],0),
FALSE)</f>
        <v>Engineer</v>
      </c>
      <c r="W66" s="70" t="str">
        <f>VLOOKUP(TblData[[#This Row],[Trainee Salary Code]],
TblTrainee[],
MATCH(W$1,TblTrainee[#Headers],0),
FALSE)</f>
        <v>Pcb Production</v>
      </c>
      <c r="X66" s="70">
        <f>AVERAGE(TblData[[#This Row],[Relevance]:[Presentation]])</f>
        <v>9.6</v>
      </c>
      <c r="Y66" s="1">
        <f>MONTH(TblData[[#This Row],[Date of Training]])</f>
        <v>8</v>
      </c>
      <c r="Z66" s="1">
        <f>YEAR(TblData[[#This Row],[Date of Training]])</f>
        <v>2015</v>
      </c>
      <c r="AA66" s="83">
        <f>DATE(TblData[[#This Row],[Year]],TblData[[#This Row],[Month]],1)</f>
        <v>42217</v>
      </c>
    </row>
    <row r="67" spans="1:27" x14ac:dyDescent="0.25">
      <c r="A67" s="21">
        <v>66</v>
      </c>
      <c r="B67" s="70">
        <v>7</v>
      </c>
      <c r="C67" s="70">
        <v>15023</v>
      </c>
      <c r="D67" s="21">
        <v>7</v>
      </c>
      <c r="E67" s="21">
        <v>8</v>
      </c>
      <c r="F67" s="21">
        <v>6</v>
      </c>
      <c r="G67" s="21">
        <v>7</v>
      </c>
      <c r="H67" s="21">
        <v>8</v>
      </c>
      <c r="I67" s="21" t="s">
        <v>1354</v>
      </c>
      <c r="J67" s="21" t="s">
        <v>1354</v>
      </c>
      <c r="K67" s="70"/>
      <c r="L67" s="70"/>
      <c r="M67" s="70" t="str">
        <f>VLOOKUP(TblData[[#This Row],[Session ID]],
TblSession[],
MATCH(M$1,TblSession[#Headers],0),
FALSE)</f>
        <v>7 QC Tools</v>
      </c>
      <c r="N67" s="80">
        <f>VLOOKUP(TblData[[#This Row],[Session ID]],
TblSession[],
MATCH(N$1,TblSession[#Headers],0),
FALSE)</f>
        <v>42233</v>
      </c>
      <c r="O67" s="80" t="str">
        <f>VLOOKUP(TblData[[#This Row],[Session ID]],
TblSession[],
MATCH(O$1,TblSession[#Headers],0),
FALSE)</f>
        <v>RCP</v>
      </c>
      <c r="P67" s="80" t="str">
        <f>VLOOKUP(TblData[[#This Row],[Session ID]],
TblSession[],
MATCH(P$1,TblSession[#Headers],0),
FALSE)</f>
        <v>Vaibhav Garg</v>
      </c>
      <c r="Q67" s="70">
        <f>VLOOKUP(TblData[[#This Row],[Session ID]],
TblSession[],
MATCH(Q$1,TblSession[#Headers],0),
FALSE)</f>
        <v>2.5</v>
      </c>
      <c r="R67" s="80" t="str">
        <f>VLOOKUP(TblData[[#This Row],[Session ID]],
TblSession[],
MATCH(R$1,TblSession[#Headers],0),
FALSE)</f>
        <v>Internal</v>
      </c>
      <c r="S67" s="70" t="str">
        <f>VLOOKUP(TblData[[#This Row],[Session ID]],
TblSession[],
MATCH(S$1,TblSession[#Headers],0),
FALSE)</f>
        <v>Multiple</v>
      </c>
      <c r="T67" s="70" t="str">
        <f>VLOOKUP(TblData[[#This Row],[Trainee Salary Code]],
TblTrainee[],
MATCH(T$1,TblTrainee[#Headers],0),
FALSE)</f>
        <v>Saroj Kr Sethi</v>
      </c>
      <c r="U67" s="70">
        <f>VLOOKUP(TblData[[#This Row],[Trainee Salary Code]],
TblTrainee[],
MATCH(U$1,TblTrainee[#Headers],0),
FALSE)</f>
        <v>0</v>
      </c>
      <c r="V67" s="70">
        <f>VLOOKUP(TblData[[#This Row],[Trainee Salary Code]],
TblTrainee[],
MATCH(V$1,TblTrainee[#Headers],0),
FALSE)</f>
        <v>0</v>
      </c>
      <c r="W67" s="70">
        <f>VLOOKUP(TblData[[#This Row],[Trainee Salary Code]],
TblTrainee[],
MATCH(W$1,TblTrainee[#Headers],0),
FALSE)</f>
        <v>0</v>
      </c>
      <c r="X67" s="70">
        <f>AVERAGE(TblData[[#This Row],[Relevance]:[Presentation]])</f>
        <v>7.2</v>
      </c>
      <c r="Y67" s="1">
        <f>MONTH(TblData[[#This Row],[Date of Training]])</f>
        <v>8</v>
      </c>
      <c r="Z67" s="1">
        <f>YEAR(TblData[[#This Row],[Date of Training]])</f>
        <v>2015</v>
      </c>
      <c r="AA67" s="83">
        <f>DATE(TblData[[#This Row],[Year]],TblData[[#This Row],[Month]],1)</f>
        <v>42217</v>
      </c>
    </row>
    <row r="68" spans="1:27" x14ac:dyDescent="0.25">
      <c r="A68" s="21">
        <v>67</v>
      </c>
      <c r="B68" s="70">
        <v>7</v>
      </c>
      <c r="C68" s="70">
        <v>10639</v>
      </c>
      <c r="D68" s="21">
        <v>9</v>
      </c>
      <c r="E68" s="21">
        <v>9</v>
      </c>
      <c r="F68" s="21">
        <v>10</v>
      </c>
      <c r="G68" s="21">
        <v>8</v>
      </c>
      <c r="H68" s="21">
        <v>9</v>
      </c>
      <c r="I68" s="21" t="s">
        <v>1354</v>
      </c>
      <c r="J68" s="21" t="s">
        <v>1354</v>
      </c>
      <c r="K68" s="70"/>
      <c r="L68" s="70"/>
      <c r="M68" s="70" t="str">
        <f>VLOOKUP(TblData[[#This Row],[Session ID]],
TblSession[],
MATCH(M$1,TblSession[#Headers],0),
FALSE)</f>
        <v>7 QC Tools</v>
      </c>
      <c r="N68" s="80">
        <f>VLOOKUP(TblData[[#This Row],[Session ID]],
TblSession[],
MATCH(N$1,TblSession[#Headers],0),
FALSE)</f>
        <v>42233</v>
      </c>
      <c r="O68" s="80" t="str">
        <f>VLOOKUP(TblData[[#This Row],[Session ID]],
TblSession[],
MATCH(O$1,TblSession[#Headers],0),
FALSE)</f>
        <v>RCP</v>
      </c>
      <c r="P68" s="80" t="str">
        <f>VLOOKUP(TblData[[#This Row],[Session ID]],
TblSession[],
MATCH(P$1,TblSession[#Headers],0),
FALSE)</f>
        <v>Vaibhav Garg</v>
      </c>
      <c r="Q68" s="70">
        <f>VLOOKUP(TblData[[#This Row],[Session ID]],
TblSession[],
MATCH(Q$1,TblSession[#Headers],0),
FALSE)</f>
        <v>2.5</v>
      </c>
      <c r="R68" s="80" t="str">
        <f>VLOOKUP(TblData[[#This Row],[Session ID]],
TblSession[],
MATCH(R$1,TblSession[#Headers],0),
FALSE)</f>
        <v>Internal</v>
      </c>
      <c r="S68" s="70" t="str">
        <f>VLOOKUP(TblData[[#This Row],[Session ID]],
TblSession[],
MATCH(S$1,TblSession[#Headers],0),
FALSE)</f>
        <v>Multiple</v>
      </c>
      <c r="T68" s="70" t="str">
        <f>VLOOKUP(TblData[[#This Row],[Trainee Salary Code]],
TblTrainee[],
MATCH(T$1,TblTrainee[#Headers],0),
FALSE)</f>
        <v>Pratap Singh Chauhan</v>
      </c>
      <c r="U68" s="70" t="str">
        <f>VLOOKUP(TblData[[#This Row],[Trainee Salary Code]],
TblTrainee[],
MATCH(U$1,TblTrainee[#Headers],0),
FALSE)</f>
        <v>M-1</v>
      </c>
      <c r="V68" s="70" t="str">
        <f>VLOOKUP(TblData[[#This Row],[Trainee Salary Code]],
TblTrainee[],
MATCH(V$1,TblTrainee[#Headers],0),
FALSE)</f>
        <v>Asstt. Manager</v>
      </c>
      <c r="W68" s="70" t="str">
        <f>VLOOKUP(TblData[[#This Row],[Trainee Salary Code]],
TblTrainee[],
MATCH(W$1,TblTrainee[#Headers],0),
FALSE)</f>
        <v>Tool Room</v>
      </c>
      <c r="X68" s="70">
        <f>AVERAGE(TblData[[#This Row],[Relevance]:[Presentation]])</f>
        <v>9</v>
      </c>
      <c r="Y68" s="1">
        <f>MONTH(TblData[[#This Row],[Date of Training]])</f>
        <v>8</v>
      </c>
      <c r="Z68" s="1">
        <f>YEAR(TblData[[#This Row],[Date of Training]])</f>
        <v>2015</v>
      </c>
      <c r="AA68" s="83">
        <f>DATE(TblData[[#This Row],[Year]],TblData[[#This Row],[Month]],1)</f>
        <v>42217</v>
      </c>
    </row>
    <row r="69" spans="1:27" x14ac:dyDescent="0.25">
      <c r="A69" s="21">
        <v>68</v>
      </c>
      <c r="B69" s="70">
        <v>7</v>
      </c>
      <c r="C69" s="70">
        <v>14592</v>
      </c>
      <c r="D69" s="21">
        <v>8</v>
      </c>
      <c r="E69" s="21">
        <v>7.75</v>
      </c>
      <c r="F69" s="21">
        <v>8</v>
      </c>
      <c r="G69" s="21">
        <v>7.5</v>
      </c>
      <c r="H69" s="21">
        <v>9</v>
      </c>
      <c r="I69" s="21" t="s">
        <v>1354</v>
      </c>
      <c r="J69" s="21" t="s">
        <v>1354</v>
      </c>
      <c r="K69" s="70"/>
      <c r="L69" s="70"/>
      <c r="M69" s="70" t="str">
        <f>VLOOKUP(TblData[[#This Row],[Session ID]],
TblSession[],
MATCH(M$1,TblSession[#Headers],0),
FALSE)</f>
        <v>7 QC Tools</v>
      </c>
      <c r="N69" s="80">
        <f>VLOOKUP(TblData[[#This Row],[Session ID]],
TblSession[],
MATCH(N$1,TblSession[#Headers],0),
FALSE)</f>
        <v>42233</v>
      </c>
      <c r="O69" s="80" t="str">
        <f>VLOOKUP(TblData[[#This Row],[Session ID]],
TblSession[],
MATCH(O$1,TblSession[#Headers],0),
FALSE)</f>
        <v>RCP</v>
      </c>
      <c r="P69" s="80" t="str">
        <f>VLOOKUP(TblData[[#This Row],[Session ID]],
TblSession[],
MATCH(P$1,TblSession[#Headers],0),
FALSE)</f>
        <v>Vaibhav Garg</v>
      </c>
      <c r="Q69" s="70">
        <f>VLOOKUP(TblData[[#This Row],[Session ID]],
TblSession[],
MATCH(Q$1,TblSession[#Headers],0),
FALSE)</f>
        <v>2.5</v>
      </c>
      <c r="R69" s="80" t="str">
        <f>VLOOKUP(TblData[[#This Row],[Session ID]],
TblSession[],
MATCH(R$1,TblSession[#Headers],0),
FALSE)</f>
        <v>Internal</v>
      </c>
      <c r="S69" s="70" t="str">
        <f>VLOOKUP(TblData[[#This Row],[Session ID]],
TblSession[],
MATCH(S$1,TblSession[#Headers],0),
FALSE)</f>
        <v>Multiple</v>
      </c>
      <c r="T69" s="70" t="str">
        <f>VLOOKUP(TblData[[#This Row],[Trainee Salary Code]],
TblTrainee[],
MATCH(T$1,TblTrainee[#Headers],0),
FALSE)</f>
        <v>Ajeet Ranjan Kumar</v>
      </c>
      <c r="U69" s="70" t="str">
        <f>VLOOKUP(TblData[[#This Row],[Trainee Salary Code]],
TblTrainee[],
MATCH(U$1,TblTrainee[#Headers],0),
FALSE)</f>
        <v>E-1</v>
      </c>
      <c r="V69" s="70" t="str">
        <f>VLOOKUP(TblData[[#This Row],[Trainee Salary Code]],
TblTrainee[],
MATCH(V$1,TblTrainee[#Headers],0),
FALSE)</f>
        <v>Asstt. Engineer</v>
      </c>
      <c r="W69" s="70" t="str">
        <f>VLOOKUP(TblData[[#This Row],[Trainee Salary Code]],
TblTrainee[],
MATCH(W$1,TblTrainee[#Headers],0),
FALSE)</f>
        <v>Tool Room</v>
      </c>
      <c r="X69" s="70">
        <f>AVERAGE(TblData[[#This Row],[Relevance]:[Presentation]])</f>
        <v>8.0500000000000007</v>
      </c>
      <c r="Y69" s="1">
        <f>MONTH(TblData[[#This Row],[Date of Training]])</f>
        <v>8</v>
      </c>
      <c r="Z69" s="1">
        <f>YEAR(TblData[[#This Row],[Date of Training]])</f>
        <v>2015</v>
      </c>
      <c r="AA69" s="83">
        <f>DATE(TblData[[#This Row],[Year]],TblData[[#This Row],[Month]],1)</f>
        <v>42217</v>
      </c>
    </row>
    <row r="70" spans="1:27" x14ac:dyDescent="0.25">
      <c r="A70" s="21">
        <v>69</v>
      </c>
      <c r="B70" s="70">
        <v>7</v>
      </c>
      <c r="C70" s="70">
        <v>10043</v>
      </c>
      <c r="D70" s="21">
        <v>8</v>
      </c>
      <c r="E70" s="21">
        <v>9</v>
      </c>
      <c r="F70" s="21">
        <v>9</v>
      </c>
      <c r="G70" s="21">
        <v>9</v>
      </c>
      <c r="H70" s="21">
        <v>8</v>
      </c>
      <c r="I70" s="21" t="s">
        <v>1386</v>
      </c>
      <c r="J70" s="21" t="s">
        <v>1354</v>
      </c>
      <c r="K70" s="70"/>
      <c r="L70" s="70"/>
      <c r="M70" s="70" t="str">
        <f>VLOOKUP(TblData[[#This Row],[Session ID]],
TblSession[],
MATCH(M$1,TblSession[#Headers],0),
FALSE)</f>
        <v>7 QC Tools</v>
      </c>
      <c r="N70" s="80">
        <f>VLOOKUP(TblData[[#This Row],[Session ID]],
TblSession[],
MATCH(N$1,TblSession[#Headers],0),
FALSE)</f>
        <v>42233</v>
      </c>
      <c r="O70" s="80" t="str">
        <f>VLOOKUP(TblData[[#This Row],[Session ID]],
TblSession[],
MATCH(O$1,TblSession[#Headers],0),
FALSE)</f>
        <v>RCP</v>
      </c>
      <c r="P70" s="80" t="str">
        <f>VLOOKUP(TblData[[#This Row],[Session ID]],
TblSession[],
MATCH(P$1,TblSession[#Headers],0),
FALSE)</f>
        <v>Vaibhav Garg</v>
      </c>
      <c r="Q70" s="70">
        <f>VLOOKUP(TblData[[#This Row],[Session ID]],
TblSession[],
MATCH(Q$1,TblSession[#Headers],0),
FALSE)</f>
        <v>2.5</v>
      </c>
      <c r="R70" s="80" t="str">
        <f>VLOOKUP(TblData[[#This Row],[Session ID]],
TblSession[],
MATCH(R$1,TblSession[#Headers],0),
FALSE)</f>
        <v>Internal</v>
      </c>
      <c r="S70" s="70" t="str">
        <f>VLOOKUP(TblData[[#This Row],[Session ID]],
TblSession[],
MATCH(S$1,TblSession[#Headers],0),
FALSE)</f>
        <v>Multiple</v>
      </c>
      <c r="T70" s="70" t="str">
        <f>VLOOKUP(TblData[[#This Row],[Trainee Salary Code]],
TblTrainee[],
MATCH(T$1,TblTrainee[#Headers],0),
FALSE)</f>
        <v>Raj Kumar Singh</v>
      </c>
      <c r="U70" s="70" t="str">
        <f>VLOOKUP(TblData[[#This Row],[Trainee Salary Code]],
TblTrainee[],
MATCH(U$1,TblTrainee[#Headers],0),
FALSE)</f>
        <v>M-1</v>
      </c>
      <c r="V70" s="70" t="str">
        <f>VLOOKUP(TblData[[#This Row],[Trainee Salary Code]],
TblTrainee[],
MATCH(V$1,TblTrainee[#Headers],0),
FALSE)</f>
        <v>Asstt. Manager</v>
      </c>
      <c r="W70" s="70" t="str">
        <f>VLOOKUP(TblData[[#This Row],[Trainee Salary Code]],
TblTrainee[],
MATCH(W$1,TblTrainee[#Headers],0),
FALSE)</f>
        <v>Quality Assurance</v>
      </c>
      <c r="X70" s="70">
        <f>AVERAGE(TblData[[#This Row],[Relevance]:[Presentation]])</f>
        <v>8.6</v>
      </c>
      <c r="Y70" s="1">
        <f>MONTH(TblData[[#This Row],[Date of Training]])</f>
        <v>8</v>
      </c>
      <c r="Z70" s="1">
        <f>YEAR(TblData[[#This Row],[Date of Training]])</f>
        <v>2015</v>
      </c>
      <c r="AA70" s="83">
        <f>DATE(TblData[[#This Row],[Year]],TblData[[#This Row],[Month]],1)</f>
        <v>42217</v>
      </c>
    </row>
    <row r="71" spans="1:27" x14ac:dyDescent="0.25">
      <c r="A71" s="21">
        <v>70</v>
      </c>
      <c r="B71" s="70">
        <v>7</v>
      </c>
      <c r="C71" s="70">
        <v>15009</v>
      </c>
      <c r="D71" s="21">
        <v>8</v>
      </c>
      <c r="E71" s="21">
        <v>9.75</v>
      </c>
      <c r="F71" s="21">
        <v>10</v>
      </c>
      <c r="G71" s="21">
        <v>9</v>
      </c>
      <c r="H71" s="21">
        <v>10</v>
      </c>
      <c r="I71" s="21" t="s">
        <v>1354</v>
      </c>
      <c r="J71" s="21" t="s">
        <v>1354</v>
      </c>
      <c r="K71" s="70"/>
      <c r="L71" s="70"/>
      <c r="M71" s="70" t="str">
        <f>VLOOKUP(TblData[[#This Row],[Session ID]],
TblSession[],
MATCH(M$1,TblSession[#Headers],0),
FALSE)</f>
        <v>7 QC Tools</v>
      </c>
      <c r="N71" s="80">
        <f>VLOOKUP(TblData[[#This Row],[Session ID]],
TblSession[],
MATCH(N$1,TblSession[#Headers],0),
FALSE)</f>
        <v>42233</v>
      </c>
      <c r="O71" s="80" t="str">
        <f>VLOOKUP(TblData[[#This Row],[Session ID]],
TblSession[],
MATCH(O$1,TblSession[#Headers],0),
FALSE)</f>
        <v>RCP</v>
      </c>
      <c r="P71" s="80" t="str">
        <f>VLOOKUP(TblData[[#This Row],[Session ID]],
TblSession[],
MATCH(P$1,TblSession[#Headers],0),
FALSE)</f>
        <v>Vaibhav Garg</v>
      </c>
      <c r="Q71" s="70">
        <f>VLOOKUP(TblData[[#This Row],[Session ID]],
TblSession[],
MATCH(Q$1,TblSession[#Headers],0),
FALSE)</f>
        <v>2.5</v>
      </c>
      <c r="R71" s="80" t="str">
        <f>VLOOKUP(TblData[[#This Row],[Session ID]],
TblSession[],
MATCH(R$1,TblSession[#Headers],0),
FALSE)</f>
        <v>Internal</v>
      </c>
      <c r="S71" s="70" t="str">
        <f>VLOOKUP(TblData[[#This Row],[Session ID]],
TblSession[],
MATCH(S$1,TblSession[#Headers],0),
FALSE)</f>
        <v>Multiple</v>
      </c>
      <c r="T71" s="70" t="str">
        <f>VLOOKUP(TblData[[#This Row],[Trainee Salary Code]],
TblTrainee[],
MATCH(T$1,TblTrainee[#Headers],0),
FALSE)</f>
        <v>Amit Das</v>
      </c>
      <c r="U71" s="70">
        <f>VLOOKUP(TblData[[#This Row],[Trainee Salary Code]],
TblTrainee[],
MATCH(U$1,TblTrainee[#Headers],0),
FALSE)</f>
        <v>0</v>
      </c>
      <c r="V71" s="70">
        <f>VLOOKUP(TblData[[#This Row],[Trainee Salary Code]],
TblTrainee[],
MATCH(V$1,TblTrainee[#Headers],0),
FALSE)</f>
        <v>0</v>
      </c>
      <c r="W71" s="70">
        <f>VLOOKUP(TblData[[#This Row],[Trainee Salary Code]],
TblTrainee[],
MATCH(W$1,TblTrainee[#Headers],0),
FALSE)</f>
        <v>0</v>
      </c>
      <c r="X71" s="70">
        <f>AVERAGE(TblData[[#This Row],[Relevance]:[Presentation]])</f>
        <v>9.35</v>
      </c>
      <c r="Y71" s="1">
        <f>MONTH(TblData[[#This Row],[Date of Training]])</f>
        <v>8</v>
      </c>
      <c r="Z71" s="1">
        <f>YEAR(TblData[[#This Row],[Date of Training]])</f>
        <v>2015</v>
      </c>
      <c r="AA71" s="83">
        <f>DATE(TblData[[#This Row],[Year]],TblData[[#This Row],[Month]],1)</f>
        <v>42217</v>
      </c>
    </row>
    <row r="72" spans="1:27" x14ac:dyDescent="0.25">
      <c r="A72" s="21">
        <v>71</v>
      </c>
      <c r="B72" s="70">
        <v>7</v>
      </c>
      <c r="C72" s="70">
        <v>14837</v>
      </c>
      <c r="D72" s="21">
        <v>7</v>
      </c>
      <c r="E72" s="21">
        <v>7.25</v>
      </c>
      <c r="F72" s="21">
        <v>8</v>
      </c>
      <c r="G72" s="21">
        <v>7</v>
      </c>
      <c r="H72" s="21">
        <v>5</v>
      </c>
      <c r="I72" s="21" t="s">
        <v>1387</v>
      </c>
      <c r="J72" s="21" t="s">
        <v>1388</v>
      </c>
      <c r="K72" s="70"/>
      <c r="L72" s="70"/>
      <c r="M72" s="70" t="str">
        <f>VLOOKUP(TblData[[#This Row],[Session ID]],
TblSession[],
MATCH(M$1,TblSession[#Headers],0),
FALSE)</f>
        <v>7 QC Tools</v>
      </c>
      <c r="N72" s="80">
        <f>VLOOKUP(TblData[[#This Row],[Session ID]],
TblSession[],
MATCH(N$1,TblSession[#Headers],0),
FALSE)</f>
        <v>42233</v>
      </c>
      <c r="O72" s="80" t="str">
        <f>VLOOKUP(TblData[[#This Row],[Session ID]],
TblSession[],
MATCH(O$1,TblSession[#Headers],0),
FALSE)</f>
        <v>RCP</v>
      </c>
      <c r="P72" s="80" t="str">
        <f>VLOOKUP(TblData[[#This Row],[Session ID]],
TblSession[],
MATCH(P$1,TblSession[#Headers],0),
FALSE)</f>
        <v>Vaibhav Garg</v>
      </c>
      <c r="Q72" s="70">
        <f>VLOOKUP(TblData[[#This Row],[Session ID]],
TblSession[],
MATCH(Q$1,TblSession[#Headers],0),
FALSE)</f>
        <v>2.5</v>
      </c>
      <c r="R72" s="80" t="str">
        <f>VLOOKUP(TblData[[#This Row],[Session ID]],
TblSession[],
MATCH(R$1,TblSession[#Headers],0),
FALSE)</f>
        <v>Internal</v>
      </c>
      <c r="S72" s="70" t="str">
        <f>VLOOKUP(TblData[[#This Row],[Session ID]],
TblSession[],
MATCH(S$1,TblSession[#Headers],0),
FALSE)</f>
        <v>Multiple</v>
      </c>
      <c r="T72" s="70" t="str">
        <f>VLOOKUP(TblData[[#This Row],[Trainee Salary Code]],
TblTrainee[],
MATCH(T$1,TblTrainee[#Headers],0),
FALSE)</f>
        <v>Sunil  Passi</v>
      </c>
      <c r="U72" s="70" t="str">
        <f>VLOOKUP(TblData[[#This Row],[Trainee Salary Code]],
TblTrainee[],
MATCH(U$1,TblTrainee[#Headers],0),
FALSE)</f>
        <v>Tr-e</v>
      </c>
      <c r="V72" s="70" t="str">
        <f>VLOOKUP(TblData[[#This Row],[Trainee Salary Code]],
TblTrainee[],
MATCH(V$1,TblTrainee[#Headers],0),
FALSE)</f>
        <v>Tr. Engineer</v>
      </c>
      <c r="W72" s="70" t="str">
        <f>VLOOKUP(TblData[[#This Row],[Trainee Salary Code]],
TblTrainee[],
MATCH(W$1,TblTrainee[#Headers],0),
FALSE)</f>
        <v>Production</v>
      </c>
      <c r="X72" s="70">
        <f>AVERAGE(TblData[[#This Row],[Relevance]:[Presentation]])</f>
        <v>6.85</v>
      </c>
      <c r="Y72" s="1">
        <f>MONTH(TblData[[#This Row],[Date of Training]])</f>
        <v>8</v>
      </c>
      <c r="Z72" s="1">
        <f>YEAR(TblData[[#This Row],[Date of Training]])</f>
        <v>2015</v>
      </c>
      <c r="AA72" s="83">
        <f>DATE(TblData[[#This Row],[Year]],TblData[[#This Row],[Month]],1)</f>
        <v>42217</v>
      </c>
    </row>
    <row r="73" spans="1:27" x14ac:dyDescent="0.25">
      <c r="A73" s="21">
        <v>72</v>
      </c>
      <c r="B73" s="70">
        <v>7</v>
      </c>
      <c r="C73" s="70">
        <v>10070</v>
      </c>
      <c r="D73" s="21">
        <v>8</v>
      </c>
      <c r="E73" s="21">
        <v>5.5</v>
      </c>
      <c r="F73" s="21">
        <v>6</v>
      </c>
      <c r="G73" s="21">
        <v>4.5</v>
      </c>
      <c r="H73" s="21">
        <v>6</v>
      </c>
      <c r="I73" s="21" t="s">
        <v>1389</v>
      </c>
      <c r="J73" s="21" t="s">
        <v>1390</v>
      </c>
      <c r="K73" s="70"/>
      <c r="L73" s="70"/>
      <c r="M73" s="70" t="str">
        <f>VLOOKUP(TblData[[#This Row],[Session ID]],
TblSession[],
MATCH(M$1,TblSession[#Headers],0),
FALSE)</f>
        <v>7 QC Tools</v>
      </c>
      <c r="N73" s="80">
        <f>VLOOKUP(TblData[[#This Row],[Session ID]],
TblSession[],
MATCH(N$1,TblSession[#Headers],0),
FALSE)</f>
        <v>42233</v>
      </c>
      <c r="O73" s="80" t="str">
        <f>VLOOKUP(TblData[[#This Row],[Session ID]],
TblSession[],
MATCH(O$1,TblSession[#Headers],0),
FALSE)</f>
        <v>RCP</v>
      </c>
      <c r="P73" s="80" t="str">
        <f>VLOOKUP(TblData[[#This Row],[Session ID]],
TblSession[],
MATCH(P$1,TblSession[#Headers],0),
FALSE)</f>
        <v>Vaibhav Garg</v>
      </c>
      <c r="Q73" s="70">
        <f>VLOOKUP(TblData[[#This Row],[Session ID]],
TblSession[],
MATCH(Q$1,TblSession[#Headers],0),
FALSE)</f>
        <v>2.5</v>
      </c>
      <c r="R73" s="80" t="str">
        <f>VLOOKUP(TblData[[#This Row],[Session ID]],
TblSession[],
MATCH(R$1,TblSession[#Headers],0),
FALSE)</f>
        <v>Internal</v>
      </c>
      <c r="S73" s="70" t="str">
        <f>VLOOKUP(TblData[[#This Row],[Session ID]],
TblSession[],
MATCH(S$1,TblSession[#Headers],0),
FALSE)</f>
        <v>Multiple</v>
      </c>
      <c r="T73" s="70" t="str">
        <f>VLOOKUP(TblData[[#This Row],[Trainee Salary Code]],
TblTrainee[],
MATCH(T$1,TblTrainee[#Headers],0),
FALSE)</f>
        <v>Darab  Singh</v>
      </c>
      <c r="U73" s="70" t="str">
        <f>VLOOKUP(TblData[[#This Row],[Trainee Salary Code]],
TblTrainee[],
MATCH(U$1,TblTrainee[#Headers],0),
FALSE)</f>
        <v>M-3</v>
      </c>
      <c r="V73" s="70" t="str">
        <f>VLOOKUP(TblData[[#This Row],[Trainee Salary Code]],
TblTrainee[],
MATCH(V$1,TblTrainee[#Headers],0),
FALSE)</f>
        <v>Manager</v>
      </c>
      <c r="W73" s="70" t="str">
        <f>VLOOKUP(TblData[[#This Row],[Trainee Salary Code]],
TblTrainee[],
MATCH(W$1,TblTrainee[#Headers],0),
FALSE)</f>
        <v>Quality Assurance</v>
      </c>
      <c r="X73" s="70">
        <f>AVERAGE(TblData[[#This Row],[Relevance]:[Presentation]])</f>
        <v>6</v>
      </c>
      <c r="Y73" s="1">
        <f>MONTH(TblData[[#This Row],[Date of Training]])</f>
        <v>8</v>
      </c>
      <c r="Z73" s="1">
        <f>YEAR(TblData[[#This Row],[Date of Training]])</f>
        <v>2015</v>
      </c>
      <c r="AA73" s="83">
        <f>DATE(TblData[[#This Row],[Year]],TblData[[#This Row],[Month]],1)</f>
        <v>42217</v>
      </c>
    </row>
    <row r="74" spans="1:27" x14ac:dyDescent="0.25">
      <c r="A74" s="21">
        <v>73</v>
      </c>
      <c r="B74" s="70">
        <v>7</v>
      </c>
      <c r="C74" s="70">
        <v>14135</v>
      </c>
      <c r="D74" s="21">
        <v>6</v>
      </c>
      <c r="E74" s="21">
        <v>9.5</v>
      </c>
      <c r="F74" s="21">
        <v>10</v>
      </c>
      <c r="G74" s="21">
        <v>8</v>
      </c>
      <c r="H74" s="21">
        <v>8</v>
      </c>
      <c r="I74" s="21" t="s">
        <v>1354</v>
      </c>
      <c r="J74" s="21" t="s">
        <v>1391</v>
      </c>
      <c r="K74" s="70"/>
      <c r="L74" s="70"/>
      <c r="M74" s="70" t="str">
        <f>VLOOKUP(TblData[[#This Row],[Session ID]],
TblSession[],
MATCH(M$1,TblSession[#Headers],0),
FALSE)</f>
        <v>7 QC Tools</v>
      </c>
      <c r="N74" s="80">
        <f>VLOOKUP(TblData[[#This Row],[Session ID]],
TblSession[],
MATCH(N$1,TblSession[#Headers],0),
FALSE)</f>
        <v>42233</v>
      </c>
      <c r="O74" s="80" t="str">
        <f>VLOOKUP(TblData[[#This Row],[Session ID]],
TblSession[],
MATCH(O$1,TblSession[#Headers],0),
FALSE)</f>
        <v>RCP</v>
      </c>
      <c r="P74" s="80" t="str">
        <f>VLOOKUP(TblData[[#This Row],[Session ID]],
TblSession[],
MATCH(P$1,TblSession[#Headers],0),
FALSE)</f>
        <v>Vaibhav Garg</v>
      </c>
      <c r="Q74" s="70">
        <f>VLOOKUP(TblData[[#This Row],[Session ID]],
TblSession[],
MATCH(Q$1,TblSession[#Headers],0),
FALSE)</f>
        <v>2.5</v>
      </c>
      <c r="R74" s="80" t="str">
        <f>VLOOKUP(TblData[[#This Row],[Session ID]],
TblSession[],
MATCH(R$1,TblSession[#Headers],0),
FALSE)</f>
        <v>Internal</v>
      </c>
      <c r="S74" s="70" t="str">
        <f>VLOOKUP(TblData[[#This Row],[Session ID]],
TblSession[],
MATCH(S$1,TblSession[#Headers],0),
FALSE)</f>
        <v>Multiple</v>
      </c>
      <c r="T74" s="70" t="str">
        <f>VLOOKUP(TblData[[#This Row],[Trainee Salary Code]],
TblTrainee[],
MATCH(T$1,TblTrainee[#Headers],0),
FALSE)</f>
        <v>Harsh  Gautam</v>
      </c>
      <c r="U74" s="70" t="str">
        <f>VLOOKUP(TblData[[#This Row],[Trainee Salary Code]],
TblTrainee[],
MATCH(U$1,TblTrainee[#Headers],0),
FALSE)</f>
        <v>E-2</v>
      </c>
      <c r="V74" s="70" t="str">
        <f>VLOOKUP(TblData[[#This Row],[Trainee Salary Code]],
TblTrainee[],
MATCH(V$1,TblTrainee[#Headers],0),
FALSE)</f>
        <v>Engineer</v>
      </c>
      <c r="W74" s="70" t="str">
        <f>VLOOKUP(TblData[[#This Row],[Trainee Salary Code]],
TblTrainee[],
MATCH(W$1,TblTrainee[#Headers],0),
FALSE)</f>
        <v>Quality Assurance</v>
      </c>
      <c r="X74" s="70">
        <f>AVERAGE(TblData[[#This Row],[Relevance]:[Presentation]])</f>
        <v>8.3000000000000007</v>
      </c>
      <c r="Y74" s="1">
        <f>MONTH(TblData[[#This Row],[Date of Training]])</f>
        <v>8</v>
      </c>
      <c r="Z74" s="1">
        <f>YEAR(TblData[[#This Row],[Date of Training]])</f>
        <v>2015</v>
      </c>
      <c r="AA74" s="83">
        <f>DATE(TblData[[#This Row],[Year]],TblData[[#This Row],[Month]],1)</f>
        <v>42217</v>
      </c>
    </row>
    <row r="75" spans="1:27" x14ac:dyDescent="0.25">
      <c r="A75" s="21">
        <v>74</v>
      </c>
      <c r="B75" s="70">
        <v>7</v>
      </c>
      <c r="C75" s="70">
        <v>10060</v>
      </c>
      <c r="D75" s="21">
        <v>6</v>
      </c>
      <c r="E75" s="21">
        <v>8</v>
      </c>
      <c r="F75" s="21">
        <v>8</v>
      </c>
      <c r="G75" s="21">
        <v>8</v>
      </c>
      <c r="H75" s="21">
        <v>8</v>
      </c>
      <c r="I75" s="21" t="s">
        <v>1392</v>
      </c>
      <c r="J75" s="21" t="s">
        <v>1393</v>
      </c>
      <c r="K75" s="70"/>
      <c r="L75" s="70"/>
      <c r="M75" s="70" t="str">
        <f>VLOOKUP(TblData[[#This Row],[Session ID]],
TblSession[],
MATCH(M$1,TblSession[#Headers],0),
FALSE)</f>
        <v>7 QC Tools</v>
      </c>
      <c r="N75" s="80">
        <f>VLOOKUP(TblData[[#This Row],[Session ID]],
TblSession[],
MATCH(N$1,TblSession[#Headers],0),
FALSE)</f>
        <v>42233</v>
      </c>
      <c r="O75" s="80" t="str">
        <f>VLOOKUP(TblData[[#This Row],[Session ID]],
TblSession[],
MATCH(O$1,TblSession[#Headers],0),
FALSE)</f>
        <v>RCP</v>
      </c>
      <c r="P75" s="80" t="str">
        <f>VLOOKUP(TblData[[#This Row],[Session ID]],
TblSession[],
MATCH(P$1,TblSession[#Headers],0),
FALSE)</f>
        <v>Vaibhav Garg</v>
      </c>
      <c r="Q75" s="70">
        <f>VLOOKUP(TblData[[#This Row],[Session ID]],
TblSession[],
MATCH(Q$1,TblSession[#Headers],0),
FALSE)</f>
        <v>2.5</v>
      </c>
      <c r="R75" s="80" t="str">
        <f>VLOOKUP(TblData[[#This Row],[Session ID]],
TblSession[],
MATCH(R$1,TblSession[#Headers],0),
FALSE)</f>
        <v>Internal</v>
      </c>
      <c r="S75" s="70" t="str">
        <f>VLOOKUP(TblData[[#This Row],[Session ID]],
TblSession[],
MATCH(S$1,TblSession[#Headers],0),
FALSE)</f>
        <v>Multiple</v>
      </c>
      <c r="T75" s="70" t="str">
        <f>VLOOKUP(TblData[[#This Row],[Trainee Salary Code]],
TblTrainee[],
MATCH(T$1,TblTrainee[#Headers],0),
FALSE)</f>
        <v>Sita  Ram</v>
      </c>
      <c r="U75" s="70" t="str">
        <f>VLOOKUP(TblData[[#This Row],[Trainee Salary Code]],
TblTrainee[],
MATCH(U$1,TblTrainee[#Headers],0),
FALSE)</f>
        <v>S-4</v>
      </c>
      <c r="V75" s="70" t="str">
        <f>VLOOKUP(TblData[[#This Row],[Trainee Salary Code]],
TblTrainee[],
MATCH(V$1,TblTrainee[#Headers],0),
FALSE)</f>
        <v>Supervisor</v>
      </c>
      <c r="W75" s="70" t="str">
        <f>VLOOKUP(TblData[[#This Row],[Trainee Salary Code]],
TblTrainee[],
MATCH(W$1,TblTrainee[#Headers],0),
FALSE)</f>
        <v>Production</v>
      </c>
      <c r="X75" s="70">
        <f>AVERAGE(TblData[[#This Row],[Relevance]:[Presentation]])</f>
        <v>7.6</v>
      </c>
      <c r="Y75" s="1">
        <f>MONTH(TblData[[#This Row],[Date of Training]])</f>
        <v>8</v>
      </c>
      <c r="Z75" s="1">
        <f>YEAR(TblData[[#This Row],[Date of Training]])</f>
        <v>2015</v>
      </c>
      <c r="AA75" s="83">
        <f>DATE(TblData[[#This Row],[Year]],TblData[[#This Row],[Month]],1)</f>
        <v>42217</v>
      </c>
    </row>
    <row r="76" spans="1:27" x14ac:dyDescent="0.25">
      <c r="A76" s="21">
        <v>75</v>
      </c>
      <c r="B76" s="70">
        <v>8</v>
      </c>
      <c r="C76" s="70">
        <v>12506</v>
      </c>
      <c r="D76" s="21">
        <v>10</v>
      </c>
      <c r="E76" s="21">
        <v>7.5</v>
      </c>
      <c r="F76" s="21">
        <v>8</v>
      </c>
      <c r="G76" s="21">
        <v>7.5</v>
      </c>
      <c r="H76" s="21">
        <v>7</v>
      </c>
      <c r="I76" s="21" t="s">
        <v>1392</v>
      </c>
      <c r="J76" s="21" t="s">
        <v>1396</v>
      </c>
      <c r="K76" s="70"/>
      <c r="L76" s="70"/>
      <c r="M76" s="70" t="str">
        <f>VLOOKUP(TblData[[#This Row],[Session ID]],
TblSession[],
MATCH(M$1,TblSession[#Headers],0),
FALSE)</f>
        <v>ISO 9000 &amp; 14000</v>
      </c>
      <c r="N76" s="80">
        <f>VLOOKUP(TblData[[#This Row],[Session ID]],
TblSession[],
MATCH(N$1,TblSession[#Headers],0),
FALSE)</f>
        <v>42237</v>
      </c>
      <c r="O76" s="80" t="str">
        <f>VLOOKUP(TblData[[#This Row],[Session ID]],
TblSession[],
MATCH(O$1,TblSession[#Headers],0),
FALSE)</f>
        <v>RCP</v>
      </c>
      <c r="P76" s="80" t="str">
        <f>VLOOKUP(TblData[[#This Row],[Session ID]],
TblSession[],
MATCH(P$1,TblSession[#Headers],0),
FALSE)</f>
        <v>Darab Singh</v>
      </c>
      <c r="Q76" s="70">
        <f>VLOOKUP(TblData[[#This Row],[Session ID]],
TblSession[],
MATCH(Q$1,TblSession[#Headers],0),
FALSE)</f>
        <v>2</v>
      </c>
      <c r="R76" s="80" t="str">
        <f>VLOOKUP(TblData[[#This Row],[Session ID]],
TblSession[],
MATCH(R$1,TblSession[#Headers],0),
FALSE)</f>
        <v>Internal</v>
      </c>
      <c r="S76" s="70" t="str">
        <f>VLOOKUP(TblData[[#This Row],[Session ID]],
TblSession[],
MATCH(S$1,TblSession[#Headers],0),
FALSE)</f>
        <v>Multiple</v>
      </c>
      <c r="T76" s="70" t="str">
        <f>VLOOKUP(TblData[[#This Row],[Trainee Salary Code]],
TblTrainee[],
MATCH(T$1,TblTrainee[#Headers],0),
FALSE)</f>
        <v xml:space="preserve">Sunita  </v>
      </c>
      <c r="U76" s="70" t="str">
        <f>VLOOKUP(TblData[[#This Row],[Trainee Salary Code]],
TblTrainee[],
MATCH(U$1,TblTrainee[#Headers],0),
FALSE)</f>
        <v>E-2</v>
      </c>
      <c r="V76" s="70" t="str">
        <f>VLOOKUP(TblData[[#This Row],[Trainee Salary Code]],
TblTrainee[],
MATCH(V$1,TblTrainee[#Headers],0),
FALSE)</f>
        <v>Engineer</v>
      </c>
      <c r="W76" s="70" t="str">
        <f>VLOOKUP(TblData[[#This Row],[Trainee Salary Code]],
TblTrainee[],
MATCH(W$1,TblTrainee[#Headers],0),
FALSE)</f>
        <v>Pcb Production</v>
      </c>
      <c r="X76" s="70">
        <f>AVERAGE(TblData[[#This Row],[Relevance]:[Presentation]])</f>
        <v>8</v>
      </c>
      <c r="Y76" s="1">
        <f>MONTH(TblData[[#This Row],[Date of Training]])</f>
        <v>8</v>
      </c>
      <c r="Z76" s="1">
        <f>YEAR(TblData[[#This Row],[Date of Training]])</f>
        <v>2015</v>
      </c>
      <c r="AA76" s="83">
        <f>DATE(TblData[[#This Row],[Year]],TblData[[#This Row],[Month]],1)</f>
        <v>42217</v>
      </c>
    </row>
    <row r="77" spans="1:27" x14ac:dyDescent="0.25">
      <c r="A77" s="21">
        <v>76</v>
      </c>
      <c r="B77" s="70">
        <v>8</v>
      </c>
      <c r="C77" s="70">
        <v>10639</v>
      </c>
      <c r="D77" s="21">
        <v>8</v>
      </c>
      <c r="E77" s="21">
        <v>8</v>
      </c>
      <c r="F77" s="21">
        <v>8</v>
      </c>
      <c r="G77" s="21">
        <v>7.5</v>
      </c>
      <c r="H77" s="21">
        <v>8</v>
      </c>
      <c r="I77" s="21" t="s">
        <v>1354</v>
      </c>
      <c r="J77" s="21" t="s">
        <v>1354</v>
      </c>
      <c r="K77" s="70"/>
      <c r="L77" s="70"/>
      <c r="M77" s="70" t="str">
        <f>VLOOKUP(TblData[[#This Row],[Session ID]],
TblSession[],
MATCH(M$1,TblSession[#Headers],0),
FALSE)</f>
        <v>ISO 9000 &amp; 14000</v>
      </c>
      <c r="N77" s="80">
        <f>VLOOKUP(TblData[[#This Row],[Session ID]],
TblSession[],
MATCH(N$1,TblSession[#Headers],0),
FALSE)</f>
        <v>42237</v>
      </c>
      <c r="O77" s="80" t="str">
        <f>VLOOKUP(TblData[[#This Row],[Session ID]],
TblSession[],
MATCH(O$1,TblSession[#Headers],0),
FALSE)</f>
        <v>RCP</v>
      </c>
      <c r="P77" s="80" t="str">
        <f>VLOOKUP(TblData[[#This Row],[Session ID]],
TblSession[],
MATCH(P$1,TblSession[#Headers],0),
FALSE)</f>
        <v>Darab Singh</v>
      </c>
      <c r="Q77" s="70">
        <f>VLOOKUP(TblData[[#This Row],[Session ID]],
TblSession[],
MATCH(Q$1,TblSession[#Headers],0),
FALSE)</f>
        <v>2</v>
      </c>
      <c r="R77" s="80" t="str">
        <f>VLOOKUP(TblData[[#This Row],[Session ID]],
TblSession[],
MATCH(R$1,TblSession[#Headers],0),
FALSE)</f>
        <v>Internal</v>
      </c>
      <c r="S77" s="70" t="str">
        <f>VLOOKUP(TblData[[#This Row],[Session ID]],
TblSession[],
MATCH(S$1,TblSession[#Headers],0),
FALSE)</f>
        <v>Multiple</v>
      </c>
      <c r="T77" s="70" t="str">
        <f>VLOOKUP(TblData[[#This Row],[Trainee Salary Code]],
TblTrainee[],
MATCH(T$1,TblTrainee[#Headers],0),
FALSE)</f>
        <v>Pratap Singh Chauhan</v>
      </c>
      <c r="U77" s="70" t="str">
        <f>VLOOKUP(TblData[[#This Row],[Trainee Salary Code]],
TblTrainee[],
MATCH(U$1,TblTrainee[#Headers],0),
FALSE)</f>
        <v>M-1</v>
      </c>
      <c r="V77" s="70" t="str">
        <f>VLOOKUP(TblData[[#This Row],[Trainee Salary Code]],
TblTrainee[],
MATCH(V$1,TblTrainee[#Headers],0),
FALSE)</f>
        <v>Asstt. Manager</v>
      </c>
      <c r="W77" s="70" t="str">
        <f>VLOOKUP(TblData[[#This Row],[Trainee Salary Code]],
TblTrainee[],
MATCH(W$1,TblTrainee[#Headers],0),
FALSE)</f>
        <v>Tool Room</v>
      </c>
      <c r="X77" s="70">
        <f>AVERAGE(TblData[[#This Row],[Relevance]:[Presentation]])</f>
        <v>7.9</v>
      </c>
      <c r="Y77" s="1">
        <f>MONTH(TblData[[#This Row],[Date of Training]])</f>
        <v>8</v>
      </c>
      <c r="Z77" s="1">
        <f>YEAR(TblData[[#This Row],[Date of Training]])</f>
        <v>2015</v>
      </c>
      <c r="AA77" s="83">
        <f>DATE(TblData[[#This Row],[Year]],TblData[[#This Row],[Month]],1)</f>
        <v>42217</v>
      </c>
    </row>
    <row r="78" spans="1:27" x14ac:dyDescent="0.25">
      <c r="A78" s="21">
        <v>77</v>
      </c>
      <c r="B78" s="70">
        <v>8</v>
      </c>
      <c r="C78" s="70">
        <v>14837</v>
      </c>
      <c r="D78" s="21">
        <v>5</v>
      </c>
      <c r="E78" s="21">
        <v>4.25</v>
      </c>
      <c r="F78" s="21">
        <v>5</v>
      </c>
      <c r="G78" s="21">
        <v>5</v>
      </c>
      <c r="H78" s="21">
        <v>6</v>
      </c>
      <c r="I78" s="21" t="s">
        <v>1354</v>
      </c>
      <c r="J78" s="21" t="s">
        <v>1397</v>
      </c>
      <c r="K78" s="70"/>
      <c r="L78" s="70"/>
      <c r="M78" s="70" t="str">
        <f>VLOOKUP(TblData[[#This Row],[Session ID]],
TblSession[],
MATCH(M$1,TblSession[#Headers],0),
FALSE)</f>
        <v>ISO 9000 &amp; 14000</v>
      </c>
      <c r="N78" s="80">
        <f>VLOOKUP(TblData[[#This Row],[Session ID]],
TblSession[],
MATCH(N$1,TblSession[#Headers],0),
FALSE)</f>
        <v>42237</v>
      </c>
      <c r="O78" s="80" t="str">
        <f>VLOOKUP(TblData[[#This Row],[Session ID]],
TblSession[],
MATCH(O$1,TblSession[#Headers],0),
FALSE)</f>
        <v>RCP</v>
      </c>
      <c r="P78" s="80" t="str">
        <f>VLOOKUP(TblData[[#This Row],[Session ID]],
TblSession[],
MATCH(P$1,TblSession[#Headers],0),
FALSE)</f>
        <v>Darab Singh</v>
      </c>
      <c r="Q78" s="70">
        <f>VLOOKUP(TblData[[#This Row],[Session ID]],
TblSession[],
MATCH(Q$1,TblSession[#Headers],0),
FALSE)</f>
        <v>2</v>
      </c>
      <c r="R78" s="80" t="str">
        <f>VLOOKUP(TblData[[#This Row],[Session ID]],
TblSession[],
MATCH(R$1,TblSession[#Headers],0),
FALSE)</f>
        <v>Internal</v>
      </c>
      <c r="S78" s="70" t="str">
        <f>VLOOKUP(TblData[[#This Row],[Session ID]],
TblSession[],
MATCH(S$1,TblSession[#Headers],0),
FALSE)</f>
        <v>Multiple</v>
      </c>
      <c r="T78" s="70" t="str">
        <f>VLOOKUP(TblData[[#This Row],[Trainee Salary Code]],
TblTrainee[],
MATCH(T$1,TblTrainee[#Headers],0),
FALSE)</f>
        <v>Sunil  Passi</v>
      </c>
      <c r="U78" s="70" t="str">
        <f>VLOOKUP(TblData[[#This Row],[Trainee Salary Code]],
TblTrainee[],
MATCH(U$1,TblTrainee[#Headers],0),
FALSE)</f>
        <v>Tr-e</v>
      </c>
      <c r="V78" s="70" t="str">
        <f>VLOOKUP(TblData[[#This Row],[Trainee Salary Code]],
TblTrainee[],
MATCH(V$1,TblTrainee[#Headers],0),
FALSE)</f>
        <v>Tr. Engineer</v>
      </c>
      <c r="W78" s="70" t="str">
        <f>VLOOKUP(TblData[[#This Row],[Trainee Salary Code]],
TblTrainee[],
MATCH(W$1,TblTrainee[#Headers],0),
FALSE)</f>
        <v>Production</v>
      </c>
      <c r="X78" s="70">
        <f>AVERAGE(TblData[[#This Row],[Relevance]:[Presentation]])</f>
        <v>5.05</v>
      </c>
      <c r="Y78" s="1">
        <f>MONTH(TblData[[#This Row],[Date of Training]])</f>
        <v>8</v>
      </c>
      <c r="Z78" s="1">
        <f>YEAR(TblData[[#This Row],[Date of Training]])</f>
        <v>2015</v>
      </c>
      <c r="AA78" s="83">
        <f>DATE(TblData[[#This Row],[Year]],TblData[[#This Row],[Month]],1)</f>
        <v>42217</v>
      </c>
    </row>
    <row r="79" spans="1:27" x14ac:dyDescent="0.25">
      <c r="A79" s="21">
        <v>78</v>
      </c>
      <c r="B79" s="70">
        <v>8</v>
      </c>
      <c r="C79" s="70">
        <v>15009</v>
      </c>
      <c r="D79" s="21">
        <v>7</v>
      </c>
      <c r="E79" s="21">
        <v>6.5</v>
      </c>
      <c r="F79" s="21">
        <v>6</v>
      </c>
      <c r="G79" s="21">
        <v>8.5</v>
      </c>
      <c r="H79" s="21">
        <v>7</v>
      </c>
      <c r="I79" s="21" t="s">
        <v>1398</v>
      </c>
      <c r="J79" s="21" t="s">
        <v>1354</v>
      </c>
      <c r="K79" s="70"/>
      <c r="L79" s="70"/>
      <c r="M79" s="70" t="str">
        <f>VLOOKUP(TblData[[#This Row],[Session ID]],
TblSession[],
MATCH(M$1,TblSession[#Headers],0),
FALSE)</f>
        <v>ISO 9000 &amp; 14000</v>
      </c>
      <c r="N79" s="80">
        <f>VLOOKUP(TblData[[#This Row],[Session ID]],
TblSession[],
MATCH(N$1,TblSession[#Headers],0),
FALSE)</f>
        <v>42237</v>
      </c>
      <c r="O79" s="80" t="str">
        <f>VLOOKUP(TblData[[#This Row],[Session ID]],
TblSession[],
MATCH(O$1,TblSession[#Headers],0),
FALSE)</f>
        <v>RCP</v>
      </c>
      <c r="P79" s="80" t="str">
        <f>VLOOKUP(TblData[[#This Row],[Session ID]],
TblSession[],
MATCH(P$1,TblSession[#Headers],0),
FALSE)</f>
        <v>Darab Singh</v>
      </c>
      <c r="Q79" s="70">
        <f>VLOOKUP(TblData[[#This Row],[Session ID]],
TblSession[],
MATCH(Q$1,TblSession[#Headers],0),
FALSE)</f>
        <v>2</v>
      </c>
      <c r="R79" s="80" t="str">
        <f>VLOOKUP(TblData[[#This Row],[Session ID]],
TblSession[],
MATCH(R$1,TblSession[#Headers],0),
FALSE)</f>
        <v>Internal</v>
      </c>
      <c r="S79" s="70" t="str">
        <f>VLOOKUP(TblData[[#This Row],[Session ID]],
TblSession[],
MATCH(S$1,TblSession[#Headers],0),
FALSE)</f>
        <v>Multiple</v>
      </c>
      <c r="T79" s="70" t="str">
        <f>VLOOKUP(TblData[[#This Row],[Trainee Salary Code]],
TblTrainee[],
MATCH(T$1,TblTrainee[#Headers],0),
FALSE)</f>
        <v>Amit Das</v>
      </c>
      <c r="U79" s="70">
        <f>VLOOKUP(TblData[[#This Row],[Trainee Salary Code]],
TblTrainee[],
MATCH(U$1,TblTrainee[#Headers],0),
FALSE)</f>
        <v>0</v>
      </c>
      <c r="V79" s="70">
        <f>VLOOKUP(TblData[[#This Row],[Trainee Salary Code]],
TblTrainee[],
MATCH(V$1,TblTrainee[#Headers],0),
FALSE)</f>
        <v>0</v>
      </c>
      <c r="W79" s="70">
        <f>VLOOKUP(TblData[[#This Row],[Trainee Salary Code]],
TblTrainee[],
MATCH(W$1,TblTrainee[#Headers],0),
FALSE)</f>
        <v>0</v>
      </c>
      <c r="X79" s="70">
        <f>AVERAGE(TblData[[#This Row],[Relevance]:[Presentation]])</f>
        <v>7</v>
      </c>
      <c r="Y79" s="1">
        <f>MONTH(TblData[[#This Row],[Date of Training]])</f>
        <v>8</v>
      </c>
      <c r="Z79" s="1">
        <f>YEAR(TblData[[#This Row],[Date of Training]])</f>
        <v>2015</v>
      </c>
      <c r="AA79" s="83">
        <f>DATE(TblData[[#This Row],[Year]],TblData[[#This Row],[Month]],1)</f>
        <v>42217</v>
      </c>
    </row>
    <row r="80" spans="1:27" x14ac:dyDescent="0.25">
      <c r="A80" s="21">
        <v>79</v>
      </c>
      <c r="B80" s="70">
        <v>8</v>
      </c>
      <c r="C80" s="70">
        <v>10374</v>
      </c>
      <c r="D80" s="21">
        <v>10</v>
      </c>
      <c r="E80" s="21">
        <v>8</v>
      </c>
      <c r="F80" s="21">
        <v>10</v>
      </c>
      <c r="G80" s="21">
        <v>8.5</v>
      </c>
      <c r="H80" s="21">
        <v>7</v>
      </c>
      <c r="I80" s="21" t="s">
        <v>1392</v>
      </c>
      <c r="J80" s="21" t="s">
        <v>1396</v>
      </c>
      <c r="K80" s="70"/>
      <c r="L80" s="70"/>
      <c r="M80" s="70" t="str">
        <f>VLOOKUP(TblData[[#This Row],[Session ID]],
TblSession[],
MATCH(M$1,TblSession[#Headers],0),
FALSE)</f>
        <v>ISO 9000 &amp; 14000</v>
      </c>
      <c r="N80" s="80">
        <f>VLOOKUP(TblData[[#This Row],[Session ID]],
TblSession[],
MATCH(N$1,TblSession[#Headers],0),
FALSE)</f>
        <v>42237</v>
      </c>
      <c r="O80" s="80" t="str">
        <f>VLOOKUP(TblData[[#This Row],[Session ID]],
TblSession[],
MATCH(O$1,TblSession[#Headers],0),
FALSE)</f>
        <v>RCP</v>
      </c>
      <c r="P80" s="80" t="str">
        <f>VLOOKUP(TblData[[#This Row],[Session ID]],
TblSession[],
MATCH(P$1,TblSession[#Headers],0),
FALSE)</f>
        <v>Darab Singh</v>
      </c>
      <c r="Q80" s="70">
        <f>VLOOKUP(TblData[[#This Row],[Session ID]],
TblSession[],
MATCH(Q$1,TblSession[#Headers],0),
FALSE)</f>
        <v>2</v>
      </c>
      <c r="R80" s="80" t="str">
        <f>VLOOKUP(TblData[[#This Row],[Session ID]],
TblSession[],
MATCH(R$1,TblSession[#Headers],0),
FALSE)</f>
        <v>Internal</v>
      </c>
      <c r="S80" s="70" t="str">
        <f>VLOOKUP(TblData[[#This Row],[Session ID]],
TblSession[],
MATCH(S$1,TblSession[#Headers],0),
FALSE)</f>
        <v>Multiple</v>
      </c>
      <c r="T80" s="70" t="str">
        <f>VLOOKUP(TblData[[#This Row],[Trainee Salary Code]],
TblTrainee[],
MATCH(T$1,TblTrainee[#Headers],0),
FALSE)</f>
        <v>Santosh  Chaudhary</v>
      </c>
      <c r="U80" s="70" t="str">
        <f>VLOOKUP(TblData[[#This Row],[Trainee Salary Code]],
TblTrainee[],
MATCH(U$1,TblTrainee[#Headers],0),
FALSE)</f>
        <v>E-1</v>
      </c>
      <c r="V80" s="70" t="str">
        <f>VLOOKUP(TblData[[#This Row],[Trainee Salary Code]],
TblTrainee[],
MATCH(V$1,TblTrainee[#Headers],0),
FALSE)</f>
        <v>Asstt. Engineer</v>
      </c>
      <c r="W80" s="70" t="str">
        <f>VLOOKUP(TblData[[#This Row],[Trainee Salary Code]],
TblTrainee[],
MATCH(W$1,TblTrainee[#Headers],0),
FALSE)</f>
        <v>Production</v>
      </c>
      <c r="X80" s="70">
        <f>AVERAGE(TblData[[#This Row],[Relevance]:[Presentation]])</f>
        <v>8.6999999999999993</v>
      </c>
      <c r="Y80" s="1">
        <f>MONTH(TblData[[#This Row],[Date of Training]])</f>
        <v>8</v>
      </c>
      <c r="Z80" s="1">
        <f>YEAR(TblData[[#This Row],[Date of Training]])</f>
        <v>2015</v>
      </c>
      <c r="AA80" s="83">
        <f>DATE(TblData[[#This Row],[Year]],TblData[[#This Row],[Month]],1)</f>
        <v>42217</v>
      </c>
    </row>
    <row r="81" spans="1:27" x14ac:dyDescent="0.25">
      <c r="A81" s="21">
        <v>80</v>
      </c>
      <c r="B81" s="70">
        <v>8</v>
      </c>
      <c r="C81" s="70">
        <v>13881</v>
      </c>
      <c r="D81" s="21">
        <v>8</v>
      </c>
      <c r="E81" s="21">
        <v>9.5</v>
      </c>
      <c r="F81" s="21">
        <v>10</v>
      </c>
      <c r="G81" s="21">
        <v>9.5</v>
      </c>
      <c r="H81" s="21">
        <v>10</v>
      </c>
      <c r="I81" s="21" t="s">
        <v>1398</v>
      </c>
      <c r="J81" s="21" t="s">
        <v>1354</v>
      </c>
      <c r="K81" s="70"/>
      <c r="L81" s="70"/>
      <c r="M81" s="70" t="str">
        <f>VLOOKUP(TblData[[#This Row],[Session ID]],
TblSession[],
MATCH(M$1,TblSession[#Headers],0),
FALSE)</f>
        <v>ISO 9000 &amp; 14000</v>
      </c>
      <c r="N81" s="80">
        <f>VLOOKUP(TblData[[#This Row],[Session ID]],
TblSession[],
MATCH(N$1,TblSession[#Headers],0),
FALSE)</f>
        <v>42237</v>
      </c>
      <c r="O81" s="80" t="str">
        <f>VLOOKUP(TblData[[#This Row],[Session ID]],
TblSession[],
MATCH(O$1,TblSession[#Headers],0),
FALSE)</f>
        <v>RCP</v>
      </c>
      <c r="P81" s="80" t="str">
        <f>VLOOKUP(TblData[[#This Row],[Session ID]],
TblSession[],
MATCH(P$1,TblSession[#Headers],0),
FALSE)</f>
        <v>Darab Singh</v>
      </c>
      <c r="Q81" s="70">
        <f>VLOOKUP(TblData[[#This Row],[Session ID]],
TblSession[],
MATCH(Q$1,TblSession[#Headers],0),
FALSE)</f>
        <v>2</v>
      </c>
      <c r="R81" s="80" t="str">
        <f>VLOOKUP(TblData[[#This Row],[Session ID]],
TblSession[],
MATCH(R$1,TblSession[#Headers],0),
FALSE)</f>
        <v>Internal</v>
      </c>
      <c r="S81" s="70" t="str">
        <f>VLOOKUP(TblData[[#This Row],[Session ID]],
TblSession[],
MATCH(S$1,TblSession[#Headers],0),
FALSE)</f>
        <v>Multiple</v>
      </c>
      <c r="T81" s="70" t="str">
        <f>VLOOKUP(TblData[[#This Row],[Trainee Salary Code]],
TblTrainee[],
MATCH(T$1,TblTrainee[#Headers],0),
FALSE)</f>
        <v>Rakesh Kumar Raigar</v>
      </c>
      <c r="U81" s="70" t="str">
        <f>VLOOKUP(TblData[[#This Row],[Trainee Salary Code]],
TblTrainee[],
MATCH(U$1,TblTrainee[#Headers],0),
FALSE)</f>
        <v>S-4</v>
      </c>
      <c r="V81" s="70" t="str">
        <f>VLOOKUP(TblData[[#This Row],[Trainee Salary Code]],
TblTrainee[],
MATCH(V$1,TblTrainee[#Headers],0),
FALSE)</f>
        <v>Jr. Engineer</v>
      </c>
      <c r="W81" s="70" t="str">
        <f>VLOOKUP(TblData[[#This Row],[Trainee Salary Code]],
TblTrainee[],
MATCH(W$1,TblTrainee[#Headers],0),
FALSE)</f>
        <v>Maintenance</v>
      </c>
      <c r="X81" s="70">
        <f>AVERAGE(TblData[[#This Row],[Relevance]:[Presentation]])</f>
        <v>9.4</v>
      </c>
      <c r="Y81" s="1">
        <f>MONTH(TblData[[#This Row],[Date of Training]])</f>
        <v>8</v>
      </c>
      <c r="Z81" s="1">
        <f>YEAR(TblData[[#This Row],[Date of Training]])</f>
        <v>2015</v>
      </c>
      <c r="AA81" s="83">
        <f>DATE(TblData[[#This Row],[Year]],TblData[[#This Row],[Month]],1)</f>
        <v>42217</v>
      </c>
    </row>
    <row r="82" spans="1:27" x14ac:dyDescent="0.25">
      <c r="A82" s="21">
        <v>81</v>
      </c>
      <c r="B82" s="70">
        <v>8</v>
      </c>
      <c r="C82" s="70">
        <v>13676</v>
      </c>
      <c r="D82" s="21">
        <v>4</v>
      </c>
      <c r="E82" s="21">
        <v>6.75</v>
      </c>
      <c r="F82" s="21">
        <v>6</v>
      </c>
      <c r="G82" s="21">
        <v>6.5</v>
      </c>
      <c r="H82" s="21">
        <v>7</v>
      </c>
      <c r="I82" s="21" t="s">
        <v>1354</v>
      </c>
      <c r="J82" s="21" t="s">
        <v>1354</v>
      </c>
      <c r="K82" s="70"/>
      <c r="L82" s="70"/>
      <c r="M82" s="70" t="str">
        <f>VLOOKUP(TblData[[#This Row],[Session ID]],
TblSession[],
MATCH(M$1,TblSession[#Headers],0),
FALSE)</f>
        <v>ISO 9000 &amp; 14000</v>
      </c>
      <c r="N82" s="80">
        <f>VLOOKUP(TblData[[#This Row],[Session ID]],
TblSession[],
MATCH(N$1,TblSession[#Headers],0),
FALSE)</f>
        <v>42237</v>
      </c>
      <c r="O82" s="80" t="str">
        <f>VLOOKUP(TblData[[#This Row],[Session ID]],
TblSession[],
MATCH(O$1,TblSession[#Headers],0),
FALSE)</f>
        <v>RCP</v>
      </c>
      <c r="P82" s="80" t="str">
        <f>VLOOKUP(TblData[[#This Row],[Session ID]],
TblSession[],
MATCH(P$1,TblSession[#Headers],0),
FALSE)</f>
        <v>Darab Singh</v>
      </c>
      <c r="Q82" s="70">
        <f>VLOOKUP(TblData[[#This Row],[Session ID]],
TblSession[],
MATCH(Q$1,TblSession[#Headers],0),
FALSE)</f>
        <v>2</v>
      </c>
      <c r="R82" s="80" t="str">
        <f>VLOOKUP(TblData[[#This Row],[Session ID]],
TblSession[],
MATCH(R$1,TblSession[#Headers],0),
FALSE)</f>
        <v>Internal</v>
      </c>
      <c r="S82" s="70" t="str">
        <f>VLOOKUP(TblData[[#This Row],[Session ID]],
TblSession[],
MATCH(S$1,TblSession[#Headers],0),
FALSE)</f>
        <v>Multiple</v>
      </c>
      <c r="T82" s="70" t="str">
        <f>VLOOKUP(TblData[[#This Row],[Trainee Salary Code]],
TblTrainee[],
MATCH(T$1,TblTrainee[#Headers],0),
FALSE)</f>
        <v>Sushil Kumar Jain</v>
      </c>
      <c r="U82" s="70" t="str">
        <f>VLOOKUP(TblData[[#This Row],[Trainee Salary Code]],
TblTrainee[],
MATCH(U$1,TblTrainee[#Headers],0),
FALSE)</f>
        <v>E-3</v>
      </c>
      <c r="V82" s="70" t="str">
        <f>VLOOKUP(TblData[[#This Row],[Trainee Salary Code]],
TblTrainee[],
MATCH(V$1,TblTrainee[#Headers],0),
FALSE)</f>
        <v>Sr. Engineer</v>
      </c>
      <c r="W82" s="70" t="str">
        <f>VLOOKUP(TblData[[#This Row],[Trainee Salary Code]],
TblTrainee[],
MATCH(W$1,TblTrainee[#Headers],0),
FALSE)</f>
        <v>Process Engineering</v>
      </c>
      <c r="X82" s="70">
        <f>AVERAGE(TblData[[#This Row],[Relevance]:[Presentation]])</f>
        <v>6.05</v>
      </c>
      <c r="Y82" s="1">
        <f>MONTH(TblData[[#This Row],[Date of Training]])</f>
        <v>8</v>
      </c>
      <c r="Z82" s="1">
        <f>YEAR(TblData[[#This Row],[Date of Training]])</f>
        <v>2015</v>
      </c>
      <c r="AA82" s="83">
        <f>DATE(TblData[[#This Row],[Year]],TblData[[#This Row],[Month]],1)</f>
        <v>42217</v>
      </c>
    </row>
    <row r="83" spans="1:27" x14ac:dyDescent="0.25">
      <c r="A83" s="21">
        <v>82</v>
      </c>
      <c r="B83" s="70">
        <v>8</v>
      </c>
      <c r="C83" s="70">
        <v>15023</v>
      </c>
      <c r="D83" s="21">
        <v>7</v>
      </c>
      <c r="E83" s="21">
        <v>7.25</v>
      </c>
      <c r="F83" s="21">
        <v>6</v>
      </c>
      <c r="G83" s="21">
        <v>6.5</v>
      </c>
      <c r="H83" s="21">
        <v>7</v>
      </c>
      <c r="I83" s="21" t="s">
        <v>1354</v>
      </c>
      <c r="J83" s="21" t="s">
        <v>1399</v>
      </c>
      <c r="K83" s="70"/>
      <c r="L83" s="70"/>
      <c r="M83" s="70" t="str">
        <f>VLOOKUP(TblData[[#This Row],[Session ID]],
TblSession[],
MATCH(M$1,TblSession[#Headers],0),
FALSE)</f>
        <v>ISO 9000 &amp; 14000</v>
      </c>
      <c r="N83" s="80">
        <f>VLOOKUP(TblData[[#This Row],[Session ID]],
TblSession[],
MATCH(N$1,TblSession[#Headers],0),
FALSE)</f>
        <v>42237</v>
      </c>
      <c r="O83" s="80" t="str">
        <f>VLOOKUP(TblData[[#This Row],[Session ID]],
TblSession[],
MATCH(O$1,TblSession[#Headers],0),
FALSE)</f>
        <v>RCP</v>
      </c>
      <c r="P83" s="80" t="str">
        <f>VLOOKUP(TblData[[#This Row],[Session ID]],
TblSession[],
MATCH(P$1,TblSession[#Headers],0),
FALSE)</f>
        <v>Darab Singh</v>
      </c>
      <c r="Q83" s="70">
        <f>VLOOKUP(TblData[[#This Row],[Session ID]],
TblSession[],
MATCH(Q$1,TblSession[#Headers],0),
FALSE)</f>
        <v>2</v>
      </c>
      <c r="R83" s="80" t="str">
        <f>VLOOKUP(TblData[[#This Row],[Session ID]],
TblSession[],
MATCH(R$1,TblSession[#Headers],0),
FALSE)</f>
        <v>Internal</v>
      </c>
      <c r="S83" s="70" t="str">
        <f>VLOOKUP(TblData[[#This Row],[Session ID]],
TblSession[],
MATCH(S$1,TblSession[#Headers],0),
FALSE)</f>
        <v>Multiple</v>
      </c>
      <c r="T83" s="70" t="str">
        <f>VLOOKUP(TblData[[#This Row],[Trainee Salary Code]],
TblTrainee[],
MATCH(T$1,TblTrainee[#Headers],0),
FALSE)</f>
        <v>Saroj Kr Sethi</v>
      </c>
      <c r="U83" s="70">
        <f>VLOOKUP(TblData[[#This Row],[Trainee Salary Code]],
TblTrainee[],
MATCH(U$1,TblTrainee[#Headers],0),
FALSE)</f>
        <v>0</v>
      </c>
      <c r="V83" s="70">
        <f>VLOOKUP(TblData[[#This Row],[Trainee Salary Code]],
TblTrainee[],
MATCH(V$1,TblTrainee[#Headers],0),
FALSE)</f>
        <v>0</v>
      </c>
      <c r="W83" s="70">
        <f>VLOOKUP(TblData[[#This Row],[Trainee Salary Code]],
TblTrainee[],
MATCH(W$1,TblTrainee[#Headers],0),
FALSE)</f>
        <v>0</v>
      </c>
      <c r="X83" s="70">
        <f>AVERAGE(TblData[[#This Row],[Relevance]:[Presentation]])</f>
        <v>6.75</v>
      </c>
      <c r="Y83" s="1">
        <f>MONTH(TblData[[#This Row],[Date of Training]])</f>
        <v>8</v>
      </c>
      <c r="Z83" s="1">
        <f>YEAR(TblData[[#This Row],[Date of Training]])</f>
        <v>2015</v>
      </c>
      <c r="AA83" s="83">
        <f>DATE(TblData[[#This Row],[Year]],TblData[[#This Row],[Month]],1)</f>
        <v>42217</v>
      </c>
    </row>
    <row r="84" spans="1:27" x14ac:dyDescent="0.25">
      <c r="A84" s="21">
        <v>83</v>
      </c>
      <c r="B84" s="70">
        <v>8</v>
      </c>
      <c r="C84" s="70">
        <v>12266</v>
      </c>
      <c r="D84" s="21">
        <v>6</v>
      </c>
      <c r="E84" s="21">
        <v>7.75</v>
      </c>
      <c r="F84" s="21">
        <v>7</v>
      </c>
      <c r="G84" s="21">
        <v>6</v>
      </c>
      <c r="H84" s="21">
        <v>7</v>
      </c>
      <c r="I84" s="21" t="s">
        <v>1354</v>
      </c>
      <c r="J84" s="21" t="s">
        <v>1354</v>
      </c>
      <c r="K84" s="70"/>
      <c r="L84" s="70"/>
      <c r="M84" s="70" t="str">
        <f>VLOOKUP(TblData[[#This Row],[Session ID]],
TblSession[],
MATCH(M$1,TblSession[#Headers],0),
FALSE)</f>
        <v>ISO 9000 &amp; 14000</v>
      </c>
      <c r="N84" s="80">
        <f>VLOOKUP(TblData[[#This Row],[Session ID]],
TblSession[],
MATCH(N$1,TblSession[#Headers],0),
FALSE)</f>
        <v>42237</v>
      </c>
      <c r="O84" s="80" t="str">
        <f>VLOOKUP(TblData[[#This Row],[Session ID]],
TblSession[],
MATCH(O$1,TblSession[#Headers],0),
FALSE)</f>
        <v>RCP</v>
      </c>
      <c r="P84" s="80" t="str">
        <f>VLOOKUP(TblData[[#This Row],[Session ID]],
TblSession[],
MATCH(P$1,TblSession[#Headers],0),
FALSE)</f>
        <v>Darab Singh</v>
      </c>
      <c r="Q84" s="70">
        <f>VLOOKUP(TblData[[#This Row],[Session ID]],
TblSession[],
MATCH(Q$1,TblSession[#Headers],0),
FALSE)</f>
        <v>2</v>
      </c>
      <c r="R84" s="80" t="str">
        <f>VLOOKUP(TblData[[#This Row],[Session ID]],
TblSession[],
MATCH(R$1,TblSession[#Headers],0),
FALSE)</f>
        <v>Internal</v>
      </c>
      <c r="S84" s="70" t="str">
        <f>VLOOKUP(TblData[[#This Row],[Session ID]],
TblSession[],
MATCH(S$1,TblSession[#Headers],0),
FALSE)</f>
        <v>Multiple</v>
      </c>
      <c r="T84" s="70" t="str">
        <f>VLOOKUP(TblData[[#This Row],[Trainee Salary Code]],
TblTrainee[],
MATCH(T$1,TblTrainee[#Headers],0),
FALSE)</f>
        <v>Manoranjan  Singh</v>
      </c>
      <c r="U84" s="70" t="str">
        <f>VLOOKUP(TblData[[#This Row],[Trainee Salary Code]],
TblTrainee[],
MATCH(U$1,TblTrainee[#Headers],0),
FALSE)</f>
        <v>E-3</v>
      </c>
      <c r="V84" s="70" t="str">
        <f>VLOOKUP(TblData[[#This Row],[Trainee Salary Code]],
TblTrainee[],
MATCH(V$1,TblTrainee[#Headers],0),
FALSE)</f>
        <v>Sr. Engineer</v>
      </c>
      <c r="W84" s="70" t="str">
        <f>VLOOKUP(TblData[[#This Row],[Trainee Salary Code]],
TblTrainee[],
MATCH(W$1,TblTrainee[#Headers],0),
FALSE)</f>
        <v>Process Engineering</v>
      </c>
      <c r="X84" s="70">
        <f>AVERAGE(TblData[[#This Row],[Relevance]:[Presentation]])</f>
        <v>6.75</v>
      </c>
      <c r="Y84" s="1">
        <f>MONTH(TblData[[#This Row],[Date of Training]])</f>
        <v>8</v>
      </c>
      <c r="Z84" s="1">
        <f>YEAR(TblData[[#This Row],[Date of Training]])</f>
        <v>2015</v>
      </c>
      <c r="AA84" s="83">
        <f>DATE(TblData[[#This Row],[Year]],TblData[[#This Row],[Month]],1)</f>
        <v>42217</v>
      </c>
    </row>
    <row r="85" spans="1:27" x14ac:dyDescent="0.25">
      <c r="A85" s="21">
        <v>84</v>
      </c>
      <c r="B85" s="70">
        <v>8</v>
      </c>
      <c r="C85" s="70">
        <v>15028</v>
      </c>
      <c r="D85" s="21">
        <v>8</v>
      </c>
      <c r="E85" s="21">
        <v>7.75</v>
      </c>
      <c r="F85" s="21">
        <v>9</v>
      </c>
      <c r="G85" s="21">
        <v>5</v>
      </c>
      <c r="H85" s="21">
        <v>5</v>
      </c>
      <c r="I85" s="21" t="s">
        <v>1400</v>
      </c>
      <c r="J85" s="21" t="s">
        <v>1354</v>
      </c>
      <c r="K85" s="70"/>
      <c r="L85" s="70"/>
      <c r="M85" s="70" t="str">
        <f>VLOOKUP(TblData[[#This Row],[Session ID]],
TblSession[],
MATCH(M$1,TblSession[#Headers],0),
FALSE)</f>
        <v>ISO 9000 &amp; 14000</v>
      </c>
      <c r="N85" s="80">
        <f>VLOOKUP(TblData[[#This Row],[Session ID]],
TblSession[],
MATCH(N$1,TblSession[#Headers],0),
FALSE)</f>
        <v>42237</v>
      </c>
      <c r="O85" s="80" t="str">
        <f>VLOOKUP(TblData[[#This Row],[Session ID]],
TblSession[],
MATCH(O$1,TblSession[#Headers],0),
FALSE)</f>
        <v>RCP</v>
      </c>
      <c r="P85" s="80" t="str">
        <f>VLOOKUP(TblData[[#This Row],[Session ID]],
TblSession[],
MATCH(P$1,TblSession[#Headers],0),
FALSE)</f>
        <v>Darab Singh</v>
      </c>
      <c r="Q85" s="70">
        <f>VLOOKUP(TblData[[#This Row],[Session ID]],
TblSession[],
MATCH(Q$1,TblSession[#Headers],0),
FALSE)</f>
        <v>2</v>
      </c>
      <c r="R85" s="80" t="str">
        <f>VLOOKUP(TblData[[#This Row],[Session ID]],
TblSession[],
MATCH(R$1,TblSession[#Headers],0),
FALSE)</f>
        <v>Internal</v>
      </c>
      <c r="S85" s="70" t="str">
        <f>VLOOKUP(TblData[[#This Row],[Session ID]],
TblSession[],
MATCH(S$1,TblSession[#Headers],0),
FALSE)</f>
        <v>Multiple</v>
      </c>
      <c r="T85" s="70" t="str">
        <f>VLOOKUP(TblData[[#This Row],[Trainee Salary Code]],
TblTrainee[],
MATCH(T$1,TblTrainee[#Headers],0),
FALSE)</f>
        <v>Aniruddh Pal</v>
      </c>
      <c r="U85" s="70">
        <f>VLOOKUP(TblData[[#This Row],[Trainee Salary Code]],
TblTrainee[],
MATCH(U$1,TblTrainee[#Headers],0),
FALSE)</f>
        <v>0</v>
      </c>
      <c r="V85" s="70">
        <f>VLOOKUP(TblData[[#This Row],[Trainee Salary Code]],
TblTrainee[],
MATCH(V$1,TblTrainee[#Headers],0),
FALSE)</f>
        <v>0</v>
      </c>
      <c r="W85" s="70">
        <f>VLOOKUP(TblData[[#This Row],[Trainee Salary Code]],
TblTrainee[],
MATCH(W$1,TblTrainee[#Headers],0),
FALSE)</f>
        <v>0</v>
      </c>
      <c r="X85" s="70">
        <f>AVERAGE(TblData[[#This Row],[Relevance]:[Presentation]])</f>
        <v>6.95</v>
      </c>
      <c r="Y85" s="1">
        <f>MONTH(TblData[[#This Row],[Date of Training]])</f>
        <v>8</v>
      </c>
      <c r="Z85" s="1">
        <f>YEAR(TblData[[#This Row],[Date of Training]])</f>
        <v>2015</v>
      </c>
      <c r="AA85" s="83">
        <f>DATE(TblData[[#This Row],[Year]],TblData[[#This Row],[Month]],1)</f>
        <v>42217</v>
      </c>
    </row>
    <row r="86" spans="1:27" x14ac:dyDescent="0.25">
      <c r="A86" s="21">
        <v>85</v>
      </c>
      <c r="B86" s="70">
        <v>8</v>
      </c>
      <c r="C86" s="70">
        <v>15027</v>
      </c>
      <c r="D86" s="21">
        <v>8</v>
      </c>
      <c r="E86" s="21">
        <v>8</v>
      </c>
      <c r="F86" s="21">
        <v>9</v>
      </c>
      <c r="G86" s="21">
        <v>8.5</v>
      </c>
      <c r="H86" s="21">
        <v>7</v>
      </c>
      <c r="I86" s="21" t="s">
        <v>1400</v>
      </c>
      <c r="J86" s="21" t="s">
        <v>1354</v>
      </c>
      <c r="K86" s="70"/>
      <c r="L86" s="70"/>
      <c r="M86" s="70" t="str">
        <f>VLOOKUP(TblData[[#This Row],[Session ID]],
TblSession[],
MATCH(M$1,TblSession[#Headers],0),
FALSE)</f>
        <v>ISO 9000 &amp; 14000</v>
      </c>
      <c r="N86" s="80">
        <f>VLOOKUP(TblData[[#This Row],[Session ID]],
TblSession[],
MATCH(N$1,TblSession[#Headers],0),
FALSE)</f>
        <v>42237</v>
      </c>
      <c r="O86" s="80" t="str">
        <f>VLOOKUP(TblData[[#This Row],[Session ID]],
TblSession[],
MATCH(O$1,TblSession[#Headers],0),
FALSE)</f>
        <v>RCP</v>
      </c>
      <c r="P86" s="80" t="str">
        <f>VLOOKUP(TblData[[#This Row],[Session ID]],
TblSession[],
MATCH(P$1,TblSession[#Headers],0),
FALSE)</f>
        <v>Darab Singh</v>
      </c>
      <c r="Q86" s="70">
        <f>VLOOKUP(TblData[[#This Row],[Session ID]],
TblSession[],
MATCH(Q$1,TblSession[#Headers],0),
FALSE)</f>
        <v>2</v>
      </c>
      <c r="R86" s="80" t="str">
        <f>VLOOKUP(TblData[[#This Row],[Session ID]],
TblSession[],
MATCH(R$1,TblSession[#Headers],0),
FALSE)</f>
        <v>Internal</v>
      </c>
      <c r="S86" s="70" t="str">
        <f>VLOOKUP(TblData[[#This Row],[Session ID]],
TblSession[],
MATCH(S$1,TblSession[#Headers],0),
FALSE)</f>
        <v>Multiple</v>
      </c>
      <c r="T86" s="70" t="str">
        <f>VLOOKUP(TblData[[#This Row],[Trainee Salary Code]],
TblTrainee[],
MATCH(T$1,TblTrainee[#Headers],0),
FALSE)</f>
        <v>Sudipto Mandol</v>
      </c>
      <c r="U86" s="70">
        <f>VLOOKUP(TblData[[#This Row],[Trainee Salary Code]],
TblTrainee[],
MATCH(U$1,TblTrainee[#Headers],0),
FALSE)</f>
        <v>0</v>
      </c>
      <c r="V86" s="70">
        <f>VLOOKUP(TblData[[#This Row],[Trainee Salary Code]],
TblTrainee[],
MATCH(V$1,TblTrainee[#Headers],0),
FALSE)</f>
        <v>0</v>
      </c>
      <c r="W86" s="70">
        <f>VLOOKUP(TblData[[#This Row],[Trainee Salary Code]],
TblTrainee[],
MATCH(W$1,TblTrainee[#Headers],0),
FALSE)</f>
        <v>0</v>
      </c>
      <c r="X86" s="70">
        <f>AVERAGE(TblData[[#This Row],[Relevance]:[Presentation]])</f>
        <v>8.1</v>
      </c>
      <c r="Y86" s="1">
        <f>MONTH(TblData[[#This Row],[Date of Training]])</f>
        <v>8</v>
      </c>
      <c r="Z86" s="1">
        <f>YEAR(TblData[[#This Row],[Date of Training]])</f>
        <v>2015</v>
      </c>
      <c r="AA86" s="83">
        <f>DATE(TblData[[#This Row],[Year]],TblData[[#This Row],[Month]],1)</f>
        <v>42217</v>
      </c>
    </row>
    <row r="87" spans="1:27" x14ac:dyDescent="0.25">
      <c r="A87" s="21">
        <v>86</v>
      </c>
      <c r="B87" s="70">
        <v>8</v>
      </c>
      <c r="C87" s="70">
        <v>10042</v>
      </c>
      <c r="D87" s="21">
        <v>10</v>
      </c>
      <c r="E87" s="21">
        <v>7.75</v>
      </c>
      <c r="F87" s="21">
        <v>7</v>
      </c>
      <c r="G87" s="21">
        <v>6</v>
      </c>
      <c r="H87" s="21">
        <v>7</v>
      </c>
      <c r="I87" s="21" t="s">
        <v>1354</v>
      </c>
      <c r="J87" s="21" t="s">
        <v>1401</v>
      </c>
      <c r="K87" s="70"/>
      <c r="L87" s="70"/>
      <c r="M87" s="70" t="str">
        <f>VLOOKUP(TblData[[#This Row],[Session ID]],
TblSession[],
MATCH(M$1,TblSession[#Headers],0),
FALSE)</f>
        <v>ISO 9000 &amp; 14000</v>
      </c>
      <c r="N87" s="80">
        <f>VLOOKUP(TblData[[#This Row],[Session ID]],
TblSession[],
MATCH(N$1,TblSession[#Headers],0),
FALSE)</f>
        <v>42237</v>
      </c>
      <c r="O87" s="80" t="str">
        <f>VLOOKUP(TblData[[#This Row],[Session ID]],
TblSession[],
MATCH(O$1,TblSession[#Headers],0),
FALSE)</f>
        <v>RCP</v>
      </c>
      <c r="P87" s="80" t="str">
        <f>VLOOKUP(TblData[[#This Row],[Session ID]],
TblSession[],
MATCH(P$1,TblSession[#Headers],0),
FALSE)</f>
        <v>Darab Singh</v>
      </c>
      <c r="Q87" s="70">
        <f>VLOOKUP(TblData[[#This Row],[Session ID]],
TblSession[],
MATCH(Q$1,TblSession[#Headers],0),
FALSE)</f>
        <v>2</v>
      </c>
      <c r="R87" s="80" t="str">
        <f>VLOOKUP(TblData[[#This Row],[Session ID]],
TblSession[],
MATCH(R$1,TblSession[#Headers],0),
FALSE)</f>
        <v>Internal</v>
      </c>
      <c r="S87" s="70" t="str">
        <f>VLOOKUP(TblData[[#This Row],[Session ID]],
TblSession[],
MATCH(S$1,TblSession[#Headers],0),
FALSE)</f>
        <v>Multiple</v>
      </c>
      <c r="T87" s="70" t="str">
        <f>VLOOKUP(TblData[[#This Row],[Trainee Salary Code]],
TblTrainee[],
MATCH(T$1,TblTrainee[#Headers],0),
FALSE)</f>
        <v>Kunj Bihari Gupta</v>
      </c>
      <c r="U87" s="70" t="str">
        <f>VLOOKUP(TblData[[#This Row],[Trainee Salary Code]],
TblTrainee[],
MATCH(U$1,TblTrainee[#Headers],0),
FALSE)</f>
        <v>E-1</v>
      </c>
      <c r="V87" s="70" t="str">
        <f>VLOOKUP(TblData[[#This Row],[Trainee Salary Code]],
TblTrainee[],
MATCH(V$1,TblTrainee[#Headers],0),
FALSE)</f>
        <v>Asstt. Engineer</v>
      </c>
      <c r="W87" s="70" t="str">
        <f>VLOOKUP(TblData[[#This Row],[Trainee Salary Code]],
TblTrainee[],
MATCH(W$1,TblTrainee[#Headers],0),
FALSE)</f>
        <v>Pcb Production</v>
      </c>
      <c r="X87" s="70">
        <f>AVERAGE(TblData[[#This Row],[Relevance]:[Presentation]])</f>
        <v>7.55</v>
      </c>
      <c r="Y87" s="1">
        <f>MONTH(TblData[[#This Row],[Date of Training]])</f>
        <v>8</v>
      </c>
      <c r="Z87" s="1">
        <f>YEAR(TblData[[#This Row],[Date of Training]])</f>
        <v>2015</v>
      </c>
      <c r="AA87" s="83">
        <f>DATE(TblData[[#This Row],[Year]],TblData[[#This Row],[Month]],1)</f>
        <v>42217</v>
      </c>
    </row>
    <row r="88" spans="1:27" x14ac:dyDescent="0.25">
      <c r="A88" s="21">
        <v>87</v>
      </c>
      <c r="B88" s="70">
        <v>8</v>
      </c>
      <c r="C88" s="70">
        <v>15012</v>
      </c>
      <c r="D88" s="21">
        <v>5</v>
      </c>
      <c r="E88" s="21">
        <v>4.5</v>
      </c>
      <c r="F88" s="21">
        <v>5</v>
      </c>
      <c r="G88" s="21">
        <v>4.5</v>
      </c>
      <c r="H88" s="21">
        <v>5</v>
      </c>
      <c r="I88" s="21" t="s">
        <v>1403</v>
      </c>
      <c r="J88" s="21" t="s">
        <v>1402</v>
      </c>
      <c r="K88" s="70"/>
      <c r="L88" s="70"/>
      <c r="M88" s="70" t="str">
        <f>VLOOKUP(TblData[[#This Row],[Session ID]],
TblSession[],
MATCH(M$1,TblSession[#Headers],0),
FALSE)</f>
        <v>ISO 9000 &amp; 14000</v>
      </c>
      <c r="N88" s="80">
        <f>VLOOKUP(TblData[[#This Row],[Session ID]],
TblSession[],
MATCH(N$1,TblSession[#Headers],0),
FALSE)</f>
        <v>42237</v>
      </c>
      <c r="O88" s="80" t="str">
        <f>VLOOKUP(TblData[[#This Row],[Session ID]],
TblSession[],
MATCH(O$1,TblSession[#Headers],0),
FALSE)</f>
        <v>RCP</v>
      </c>
      <c r="P88" s="80" t="str">
        <f>VLOOKUP(TblData[[#This Row],[Session ID]],
TblSession[],
MATCH(P$1,TblSession[#Headers],0),
FALSE)</f>
        <v>Darab Singh</v>
      </c>
      <c r="Q88" s="70">
        <f>VLOOKUP(TblData[[#This Row],[Session ID]],
TblSession[],
MATCH(Q$1,TblSession[#Headers],0),
FALSE)</f>
        <v>2</v>
      </c>
      <c r="R88" s="80" t="str">
        <f>VLOOKUP(TblData[[#This Row],[Session ID]],
TblSession[],
MATCH(R$1,TblSession[#Headers],0),
FALSE)</f>
        <v>Internal</v>
      </c>
      <c r="S88" s="70" t="str">
        <f>VLOOKUP(TblData[[#This Row],[Session ID]],
TblSession[],
MATCH(S$1,TblSession[#Headers],0),
FALSE)</f>
        <v>Multiple</v>
      </c>
      <c r="T88" s="70" t="str">
        <f>VLOOKUP(TblData[[#This Row],[Trainee Salary Code]],
TblTrainee[],
MATCH(T$1,TblTrainee[#Headers],0),
FALSE)</f>
        <v>Niranjan Pandey</v>
      </c>
      <c r="U88" s="70">
        <f>VLOOKUP(TblData[[#This Row],[Trainee Salary Code]],
TblTrainee[],
MATCH(U$1,TblTrainee[#Headers],0),
FALSE)</f>
        <v>0</v>
      </c>
      <c r="V88" s="70">
        <f>VLOOKUP(TblData[[#This Row],[Trainee Salary Code]],
TblTrainee[],
MATCH(V$1,TblTrainee[#Headers],0),
FALSE)</f>
        <v>0</v>
      </c>
      <c r="W88" s="70">
        <f>VLOOKUP(TblData[[#This Row],[Trainee Salary Code]],
TblTrainee[],
MATCH(W$1,TblTrainee[#Headers],0),
FALSE)</f>
        <v>0</v>
      </c>
      <c r="X88" s="70">
        <f>AVERAGE(TblData[[#This Row],[Relevance]:[Presentation]])</f>
        <v>4.8</v>
      </c>
      <c r="Y88" s="1">
        <f>MONTH(TblData[[#This Row],[Date of Training]])</f>
        <v>8</v>
      </c>
      <c r="Z88" s="1">
        <f>YEAR(TblData[[#This Row],[Date of Training]])</f>
        <v>2015</v>
      </c>
      <c r="AA88" s="83">
        <f>DATE(TblData[[#This Row],[Year]],TblData[[#This Row],[Month]],1)</f>
        <v>42217</v>
      </c>
    </row>
    <row r="89" spans="1:27" x14ac:dyDescent="0.25">
      <c r="A89" s="21">
        <v>88</v>
      </c>
      <c r="B89" s="70">
        <v>8</v>
      </c>
      <c r="C89" s="70">
        <v>10044</v>
      </c>
      <c r="D89" s="21">
        <v>7</v>
      </c>
      <c r="E89" s="21">
        <v>7</v>
      </c>
      <c r="F89" s="21">
        <v>8</v>
      </c>
      <c r="G89" s="21">
        <v>7</v>
      </c>
      <c r="H89" s="21">
        <v>7</v>
      </c>
      <c r="I89" s="21" t="s">
        <v>1354</v>
      </c>
      <c r="J89" s="21" t="s">
        <v>1354</v>
      </c>
      <c r="K89" s="70"/>
      <c r="L89" s="70"/>
      <c r="M89" s="70" t="str">
        <f>VLOOKUP(TblData[[#This Row],[Session ID]],
TblSession[],
MATCH(M$1,TblSession[#Headers],0),
FALSE)</f>
        <v>ISO 9000 &amp; 14000</v>
      </c>
      <c r="N89" s="80">
        <f>VLOOKUP(TblData[[#This Row],[Session ID]],
TblSession[],
MATCH(N$1,TblSession[#Headers],0),
FALSE)</f>
        <v>42237</v>
      </c>
      <c r="O89" s="80" t="str">
        <f>VLOOKUP(TblData[[#This Row],[Session ID]],
TblSession[],
MATCH(O$1,TblSession[#Headers],0),
FALSE)</f>
        <v>RCP</v>
      </c>
      <c r="P89" s="80" t="str">
        <f>VLOOKUP(TblData[[#This Row],[Session ID]],
TblSession[],
MATCH(P$1,TblSession[#Headers],0),
FALSE)</f>
        <v>Darab Singh</v>
      </c>
      <c r="Q89" s="70">
        <f>VLOOKUP(TblData[[#This Row],[Session ID]],
TblSession[],
MATCH(Q$1,TblSession[#Headers],0),
FALSE)</f>
        <v>2</v>
      </c>
      <c r="R89" s="80" t="str">
        <f>VLOOKUP(TblData[[#This Row],[Session ID]],
TblSession[],
MATCH(R$1,TblSession[#Headers],0),
FALSE)</f>
        <v>Internal</v>
      </c>
      <c r="S89" s="70" t="str">
        <f>VLOOKUP(TblData[[#This Row],[Session ID]],
TblSession[],
MATCH(S$1,TblSession[#Headers],0),
FALSE)</f>
        <v>Multiple</v>
      </c>
      <c r="T89" s="70" t="str">
        <f>VLOOKUP(TblData[[#This Row],[Trainee Salary Code]],
TblTrainee[],
MATCH(T$1,TblTrainee[#Headers],0),
FALSE)</f>
        <v>Shambhu Dayal Saini</v>
      </c>
      <c r="U89" s="70" t="str">
        <f>VLOOKUP(TblData[[#This Row],[Trainee Salary Code]],
TblTrainee[],
MATCH(U$1,TblTrainee[#Headers],0),
FALSE)</f>
        <v>E-3</v>
      </c>
      <c r="V89" s="70" t="str">
        <f>VLOOKUP(TblData[[#This Row],[Trainee Salary Code]],
TblTrainee[],
MATCH(V$1,TblTrainee[#Headers],0),
FALSE)</f>
        <v>Sr. Engineer</v>
      </c>
      <c r="W89" s="70" t="str">
        <f>VLOOKUP(TblData[[#This Row],[Trainee Salary Code]],
TblTrainee[],
MATCH(W$1,TblTrainee[#Headers],0),
FALSE)</f>
        <v>Production</v>
      </c>
      <c r="X89" s="70">
        <f>AVERAGE(TblData[[#This Row],[Relevance]:[Presentation]])</f>
        <v>7.2</v>
      </c>
      <c r="Y89" s="1">
        <f>MONTH(TblData[[#This Row],[Date of Training]])</f>
        <v>8</v>
      </c>
      <c r="Z89" s="1">
        <f>YEAR(TblData[[#This Row],[Date of Training]])</f>
        <v>2015</v>
      </c>
      <c r="AA89" s="83">
        <f>DATE(TblData[[#This Row],[Year]],TblData[[#This Row],[Month]],1)</f>
        <v>42217</v>
      </c>
    </row>
    <row r="90" spans="1:27" x14ac:dyDescent="0.25">
      <c r="A90" s="21">
        <v>89</v>
      </c>
      <c r="B90" s="70">
        <v>9</v>
      </c>
      <c r="C90" s="70">
        <v>13993</v>
      </c>
      <c r="D90" s="21">
        <v>10</v>
      </c>
      <c r="E90" s="21">
        <v>10</v>
      </c>
      <c r="F90" s="21">
        <v>10</v>
      </c>
      <c r="G90" s="21">
        <v>10</v>
      </c>
      <c r="H90" s="21">
        <v>10</v>
      </c>
      <c r="I90" s="21" t="s">
        <v>1406</v>
      </c>
      <c r="J90" s="21" t="s">
        <v>1354</v>
      </c>
      <c r="K90" s="70"/>
      <c r="L90" s="70"/>
      <c r="M90" s="70" t="str">
        <f>VLOOKUP(TblData[[#This Row],[Session ID]],
TblSession[],
MATCH(M$1,TblSession[#Headers],0),
FALSE)</f>
        <v>Team Dynamics</v>
      </c>
      <c r="N90" s="80">
        <f>VLOOKUP(TblData[[#This Row],[Session ID]],
TblSession[],
MATCH(N$1,TblSession[#Headers],0),
FALSE)</f>
        <v>42238</v>
      </c>
      <c r="O90" s="80" t="str">
        <f>VLOOKUP(TblData[[#This Row],[Session ID]],
TblSession[],
MATCH(O$1,TblSession[#Headers],0),
FALSE)</f>
        <v>HIP Conference</v>
      </c>
      <c r="P90" s="80" t="str">
        <f>VLOOKUP(TblData[[#This Row],[Session ID]],
TblSession[],
MATCH(P$1,TblSession[#Headers],0),
FALSE)</f>
        <v>Bivash Mukherjee</v>
      </c>
      <c r="Q90" s="70">
        <f>VLOOKUP(TblData[[#This Row],[Session ID]],
TblSession[],
MATCH(Q$1,TblSession[#Headers],0),
FALSE)</f>
        <v>2.5</v>
      </c>
      <c r="R90" s="80" t="str">
        <f>VLOOKUP(TblData[[#This Row],[Session ID]],
TblSession[],
MATCH(R$1,TblSession[#Headers],0),
FALSE)</f>
        <v>Internal</v>
      </c>
      <c r="S90" s="70" t="str">
        <f>VLOOKUP(TblData[[#This Row],[Session ID]],
TblSession[],
MATCH(S$1,TblSession[#Headers],0),
FALSE)</f>
        <v>Multiple</v>
      </c>
      <c r="T90" s="70" t="str">
        <f>VLOOKUP(TblData[[#This Row],[Trainee Salary Code]],
TblTrainee[],
MATCH(T$1,TblTrainee[#Headers],0),
FALSE)</f>
        <v>Rahul  Upadhayay</v>
      </c>
      <c r="U90" s="70" t="str">
        <f>VLOOKUP(TblData[[#This Row],[Trainee Salary Code]],
TblTrainee[],
MATCH(U$1,TblTrainee[#Headers],0),
FALSE)</f>
        <v>E-3</v>
      </c>
      <c r="V90" s="70" t="str">
        <f>VLOOKUP(TblData[[#This Row],[Trainee Salary Code]],
TblTrainee[],
MATCH(V$1,TblTrainee[#Headers],0),
FALSE)</f>
        <v>Sr. Engineer</v>
      </c>
      <c r="W90" s="70" t="str">
        <f>VLOOKUP(TblData[[#This Row],[Trainee Salary Code]],
TblTrainee[],
MATCH(W$1,TblTrainee[#Headers],0),
FALSE)</f>
        <v>Research &amp; Development</v>
      </c>
      <c r="X90" s="70">
        <f>AVERAGE(TblData[[#This Row],[Relevance]:[Presentation]])</f>
        <v>10</v>
      </c>
      <c r="Y90" s="1">
        <f>MONTH(TblData[[#This Row],[Date of Training]])</f>
        <v>8</v>
      </c>
      <c r="Z90" s="1">
        <f>YEAR(TblData[[#This Row],[Date of Training]])</f>
        <v>2015</v>
      </c>
      <c r="AA90" s="83">
        <f>DATE(TblData[[#This Row],[Year]],TblData[[#This Row],[Month]],1)</f>
        <v>42217</v>
      </c>
    </row>
    <row r="91" spans="1:27" x14ac:dyDescent="0.25">
      <c r="A91" s="21">
        <v>90</v>
      </c>
      <c r="B91" s="70">
        <v>9</v>
      </c>
      <c r="C91" s="70">
        <v>14248</v>
      </c>
      <c r="D91" s="21">
        <v>8</v>
      </c>
      <c r="E91" s="21">
        <v>9</v>
      </c>
      <c r="F91" s="21">
        <v>8</v>
      </c>
      <c r="G91" s="21">
        <v>8</v>
      </c>
      <c r="H91" s="21">
        <v>9</v>
      </c>
      <c r="I91" s="21" t="s">
        <v>1407</v>
      </c>
      <c r="J91" s="21" t="s">
        <v>1408</v>
      </c>
      <c r="K91" s="70"/>
      <c r="L91" s="70"/>
      <c r="M91" s="70" t="str">
        <f>VLOOKUP(TblData[[#This Row],[Session ID]],
TblSession[],
MATCH(M$1,TblSession[#Headers],0),
FALSE)</f>
        <v>Team Dynamics</v>
      </c>
      <c r="N91" s="80">
        <f>VLOOKUP(TblData[[#This Row],[Session ID]],
TblSession[],
MATCH(N$1,TblSession[#Headers],0),
FALSE)</f>
        <v>42238</v>
      </c>
      <c r="O91" s="80" t="str">
        <f>VLOOKUP(TblData[[#This Row],[Session ID]],
TblSession[],
MATCH(O$1,TblSession[#Headers],0),
FALSE)</f>
        <v>HIP Conference</v>
      </c>
      <c r="P91" s="80" t="str">
        <f>VLOOKUP(TblData[[#This Row],[Session ID]],
TblSession[],
MATCH(P$1,TblSession[#Headers],0),
FALSE)</f>
        <v>Bivash Mukherjee</v>
      </c>
      <c r="Q91" s="70">
        <f>VLOOKUP(TblData[[#This Row],[Session ID]],
TblSession[],
MATCH(Q$1,TblSession[#Headers],0),
FALSE)</f>
        <v>2.5</v>
      </c>
      <c r="R91" s="80" t="str">
        <f>VLOOKUP(TblData[[#This Row],[Session ID]],
TblSession[],
MATCH(R$1,TblSession[#Headers],0),
FALSE)</f>
        <v>Internal</v>
      </c>
      <c r="S91" s="70" t="str">
        <f>VLOOKUP(TblData[[#This Row],[Session ID]],
TblSession[],
MATCH(S$1,TblSession[#Headers],0),
FALSE)</f>
        <v>Multiple</v>
      </c>
      <c r="T91" s="70" t="str">
        <f>VLOOKUP(TblData[[#This Row],[Trainee Salary Code]],
TblTrainee[],
MATCH(T$1,TblTrainee[#Headers],0),
FALSE)</f>
        <v>Shweta  Aggarwal</v>
      </c>
      <c r="U91" s="70" t="str">
        <f>VLOOKUP(TblData[[#This Row],[Trainee Salary Code]],
TblTrainee[],
MATCH(U$1,TblTrainee[#Headers],0),
FALSE)</f>
        <v>E-3</v>
      </c>
      <c r="V91" s="70" t="str">
        <f>VLOOKUP(TblData[[#This Row],[Trainee Salary Code]],
TblTrainee[],
MATCH(V$1,TblTrainee[#Headers],0),
FALSE)</f>
        <v>Sr. Engineer</v>
      </c>
      <c r="W91" s="70" t="str">
        <f>VLOOKUP(TblData[[#This Row],[Trainee Salary Code]],
TblTrainee[],
MATCH(W$1,TblTrainee[#Headers],0),
FALSE)</f>
        <v>Research &amp; Development</v>
      </c>
      <c r="X91" s="70">
        <f>AVERAGE(TblData[[#This Row],[Relevance]:[Presentation]])</f>
        <v>8.4</v>
      </c>
      <c r="Y91" s="1">
        <f>MONTH(TblData[[#This Row],[Date of Training]])</f>
        <v>8</v>
      </c>
      <c r="Z91" s="1">
        <f>YEAR(TblData[[#This Row],[Date of Training]])</f>
        <v>2015</v>
      </c>
      <c r="AA91" s="83">
        <f>DATE(TblData[[#This Row],[Year]],TblData[[#This Row],[Month]],1)</f>
        <v>42217</v>
      </c>
    </row>
    <row r="92" spans="1:27" x14ac:dyDescent="0.25">
      <c r="A92" s="21">
        <v>91</v>
      </c>
      <c r="B92" s="70">
        <v>9</v>
      </c>
      <c r="C92" s="70">
        <v>14698</v>
      </c>
      <c r="D92" s="21">
        <v>9</v>
      </c>
      <c r="E92" s="21">
        <v>9.25</v>
      </c>
      <c r="F92" s="21">
        <v>10</v>
      </c>
      <c r="G92" s="21">
        <v>10</v>
      </c>
      <c r="H92" s="21">
        <v>10</v>
      </c>
      <c r="I92" s="21" t="s">
        <v>1409</v>
      </c>
      <c r="J92" s="21" t="s">
        <v>1354</v>
      </c>
      <c r="K92" s="70">
        <v>75</v>
      </c>
      <c r="L92" s="70"/>
      <c r="M92" s="70" t="str">
        <f>VLOOKUP(TblData[[#This Row],[Session ID]],
TblSession[],
MATCH(M$1,TblSession[#Headers],0),
FALSE)</f>
        <v>Team Dynamics</v>
      </c>
      <c r="N92" s="80">
        <f>VLOOKUP(TblData[[#This Row],[Session ID]],
TblSession[],
MATCH(N$1,TblSession[#Headers],0),
FALSE)</f>
        <v>42238</v>
      </c>
      <c r="O92" s="80" t="str">
        <f>VLOOKUP(TblData[[#This Row],[Session ID]],
TblSession[],
MATCH(O$1,TblSession[#Headers],0),
FALSE)</f>
        <v>HIP Conference</v>
      </c>
      <c r="P92" s="80" t="str">
        <f>VLOOKUP(TblData[[#This Row],[Session ID]],
TblSession[],
MATCH(P$1,TblSession[#Headers],0),
FALSE)</f>
        <v>Bivash Mukherjee</v>
      </c>
      <c r="Q92" s="70">
        <f>VLOOKUP(TblData[[#This Row],[Session ID]],
TblSession[],
MATCH(Q$1,TblSession[#Headers],0),
FALSE)</f>
        <v>2.5</v>
      </c>
      <c r="R92" s="80" t="str">
        <f>VLOOKUP(TblData[[#This Row],[Session ID]],
TblSession[],
MATCH(R$1,TblSession[#Headers],0),
FALSE)</f>
        <v>Internal</v>
      </c>
      <c r="S92" s="70" t="str">
        <f>VLOOKUP(TblData[[#This Row],[Session ID]],
TblSession[],
MATCH(S$1,TblSession[#Headers],0),
FALSE)</f>
        <v>Multiple</v>
      </c>
      <c r="T92" s="70" t="str">
        <f>VLOOKUP(TblData[[#This Row],[Trainee Salary Code]],
TblTrainee[],
MATCH(T$1,TblTrainee[#Headers],0),
FALSE)</f>
        <v>Munesh  Tripathi</v>
      </c>
      <c r="U92" s="70" t="str">
        <f>VLOOKUP(TblData[[#This Row],[Trainee Salary Code]],
TblTrainee[],
MATCH(U$1,TblTrainee[#Headers],0),
FALSE)</f>
        <v>Tr-e</v>
      </c>
      <c r="V92" s="70" t="str">
        <f>VLOOKUP(TblData[[#This Row],[Trainee Salary Code]],
TblTrainee[],
MATCH(V$1,TblTrainee[#Headers],0),
FALSE)</f>
        <v>Tr. Engineer</v>
      </c>
      <c r="W92" s="70" t="str">
        <f>VLOOKUP(TblData[[#This Row],[Trainee Salary Code]],
TblTrainee[],
MATCH(W$1,TblTrainee[#Headers],0),
FALSE)</f>
        <v>Research &amp; Development</v>
      </c>
      <c r="X92" s="70">
        <f>AVERAGE(TblData[[#This Row],[Relevance]:[Presentation]])</f>
        <v>9.65</v>
      </c>
      <c r="Y92" s="1">
        <f>MONTH(TblData[[#This Row],[Date of Training]])</f>
        <v>8</v>
      </c>
      <c r="Z92" s="1">
        <f>YEAR(TblData[[#This Row],[Date of Training]])</f>
        <v>2015</v>
      </c>
      <c r="AA92" s="83">
        <f>DATE(TblData[[#This Row],[Year]],TblData[[#This Row],[Month]],1)</f>
        <v>42217</v>
      </c>
    </row>
    <row r="93" spans="1:27" x14ac:dyDescent="0.25">
      <c r="A93" s="21">
        <v>92</v>
      </c>
      <c r="B93" s="70">
        <v>9</v>
      </c>
      <c r="C93" s="70">
        <v>13948</v>
      </c>
      <c r="D93" s="21">
        <v>9</v>
      </c>
      <c r="E93" s="21">
        <v>9.5</v>
      </c>
      <c r="F93" s="21">
        <v>10</v>
      </c>
      <c r="G93" s="21">
        <v>8.5</v>
      </c>
      <c r="H93" s="21">
        <v>9</v>
      </c>
      <c r="I93" s="21" t="s">
        <v>1410</v>
      </c>
      <c r="J93" s="21" t="s">
        <v>1354</v>
      </c>
      <c r="K93" s="70"/>
      <c r="L93" s="70"/>
      <c r="M93" s="70" t="str">
        <f>VLOOKUP(TblData[[#This Row],[Session ID]],
TblSession[],
MATCH(M$1,TblSession[#Headers],0),
FALSE)</f>
        <v>Team Dynamics</v>
      </c>
      <c r="N93" s="80">
        <f>VLOOKUP(TblData[[#This Row],[Session ID]],
TblSession[],
MATCH(N$1,TblSession[#Headers],0),
FALSE)</f>
        <v>42238</v>
      </c>
      <c r="O93" s="80" t="str">
        <f>VLOOKUP(TblData[[#This Row],[Session ID]],
TblSession[],
MATCH(O$1,TblSession[#Headers],0),
FALSE)</f>
        <v>HIP Conference</v>
      </c>
      <c r="P93" s="80" t="str">
        <f>VLOOKUP(TblData[[#This Row],[Session ID]],
TblSession[],
MATCH(P$1,TblSession[#Headers],0),
FALSE)</f>
        <v>Bivash Mukherjee</v>
      </c>
      <c r="Q93" s="70">
        <f>VLOOKUP(TblData[[#This Row],[Session ID]],
TblSession[],
MATCH(Q$1,TblSession[#Headers],0),
FALSE)</f>
        <v>2.5</v>
      </c>
      <c r="R93" s="80" t="str">
        <f>VLOOKUP(TblData[[#This Row],[Session ID]],
TblSession[],
MATCH(R$1,TblSession[#Headers],0),
FALSE)</f>
        <v>Internal</v>
      </c>
      <c r="S93" s="70" t="str">
        <f>VLOOKUP(TblData[[#This Row],[Session ID]],
TblSession[],
MATCH(S$1,TblSession[#Headers],0),
FALSE)</f>
        <v>Multiple</v>
      </c>
      <c r="T93" s="70" t="str">
        <f>VLOOKUP(TblData[[#This Row],[Trainee Salary Code]],
TblTrainee[],
MATCH(T$1,TblTrainee[#Headers],0),
FALSE)</f>
        <v>Raghvendra  Thakur</v>
      </c>
      <c r="U93" s="70" t="str">
        <f>VLOOKUP(TblData[[#This Row],[Trainee Salary Code]],
TblTrainee[],
MATCH(U$1,TblTrainee[#Headers],0),
FALSE)</f>
        <v>E-3</v>
      </c>
      <c r="V93" s="70" t="str">
        <f>VLOOKUP(TblData[[#This Row],[Trainee Salary Code]],
TblTrainee[],
MATCH(V$1,TblTrainee[#Headers],0),
FALSE)</f>
        <v>Sr. Engineer</v>
      </c>
      <c r="W93" s="70" t="str">
        <f>VLOOKUP(TblData[[#This Row],[Trainee Salary Code]],
TblTrainee[],
MATCH(W$1,TblTrainee[#Headers],0),
FALSE)</f>
        <v>Research &amp; Development</v>
      </c>
      <c r="X93" s="70">
        <f>AVERAGE(TblData[[#This Row],[Relevance]:[Presentation]])</f>
        <v>9.1999999999999993</v>
      </c>
      <c r="Y93" s="1">
        <f>MONTH(TblData[[#This Row],[Date of Training]])</f>
        <v>8</v>
      </c>
      <c r="Z93" s="1">
        <f>YEAR(TblData[[#This Row],[Date of Training]])</f>
        <v>2015</v>
      </c>
      <c r="AA93" s="83">
        <f>DATE(TblData[[#This Row],[Year]],TblData[[#This Row],[Month]],1)</f>
        <v>42217</v>
      </c>
    </row>
    <row r="94" spans="1:27" x14ac:dyDescent="0.25">
      <c r="A94" s="21">
        <v>93</v>
      </c>
      <c r="B94" s="70">
        <v>9</v>
      </c>
      <c r="C94" s="70">
        <v>13407</v>
      </c>
      <c r="D94" s="21">
        <v>9</v>
      </c>
      <c r="E94" s="21">
        <v>9.25</v>
      </c>
      <c r="F94" s="21">
        <v>9</v>
      </c>
      <c r="G94" s="21">
        <v>8.5</v>
      </c>
      <c r="H94" s="21">
        <v>10</v>
      </c>
      <c r="I94" s="21" t="s">
        <v>1411</v>
      </c>
      <c r="J94" s="21" t="s">
        <v>1354</v>
      </c>
      <c r="K94" s="70">
        <v>75</v>
      </c>
      <c r="L94" s="70"/>
      <c r="M94" s="70" t="str">
        <f>VLOOKUP(TblData[[#This Row],[Session ID]],
TblSession[],
MATCH(M$1,TblSession[#Headers],0),
FALSE)</f>
        <v>Team Dynamics</v>
      </c>
      <c r="N94" s="80">
        <f>VLOOKUP(TblData[[#This Row],[Session ID]],
TblSession[],
MATCH(N$1,TblSession[#Headers],0),
FALSE)</f>
        <v>42238</v>
      </c>
      <c r="O94" s="80" t="str">
        <f>VLOOKUP(TblData[[#This Row],[Session ID]],
TblSession[],
MATCH(O$1,TblSession[#Headers],0),
FALSE)</f>
        <v>HIP Conference</v>
      </c>
      <c r="P94" s="80" t="str">
        <f>VLOOKUP(TblData[[#This Row],[Session ID]],
TblSession[],
MATCH(P$1,TblSession[#Headers],0),
FALSE)</f>
        <v>Bivash Mukherjee</v>
      </c>
      <c r="Q94" s="70">
        <f>VLOOKUP(TblData[[#This Row],[Session ID]],
TblSession[],
MATCH(Q$1,TblSession[#Headers],0),
FALSE)</f>
        <v>2.5</v>
      </c>
      <c r="R94" s="80" t="str">
        <f>VLOOKUP(TblData[[#This Row],[Session ID]],
TblSession[],
MATCH(R$1,TblSession[#Headers],0),
FALSE)</f>
        <v>Internal</v>
      </c>
      <c r="S94" s="70" t="str">
        <f>VLOOKUP(TblData[[#This Row],[Session ID]],
TblSession[],
MATCH(S$1,TblSession[#Headers],0),
FALSE)</f>
        <v>Multiple</v>
      </c>
      <c r="T94" s="70" t="str">
        <f>VLOOKUP(TblData[[#This Row],[Trainee Salary Code]],
TblTrainee[],
MATCH(T$1,TblTrainee[#Headers],0),
FALSE)</f>
        <v>Manindera  Singh</v>
      </c>
      <c r="U94" s="70" t="str">
        <f>VLOOKUP(TblData[[#This Row],[Trainee Salary Code]],
TblTrainee[],
MATCH(U$1,TblTrainee[#Headers],0),
FALSE)</f>
        <v>E-3</v>
      </c>
      <c r="V94" s="70" t="str">
        <f>VLOOKUP(TblData[[#This Row],[Trainee Salary Code]],
TblTrainee[],
MATCH(V$1,TblTrainee[#Headers],0),
FALSE)</f>
        <v>Sr. Engineer</v>
      </c>
      <c r="W94" s="70" t="str">
        <f>VLOOKUP(TblData[[#This Row],[Trainee Salary Code]],
TblTrainee[],
MATCH(W$1,TblTrainee[#Headers],0),
FALSE)</f>
        <v>Research &amp; Development</v>
      </c>
      <c r="X94" s="70">
        <f>AVERAGE(TblData[[#This Row],[Relevance]:[Presentation]])</f>
        <v>9.15</v>
      </c>
      <c r="Y94" s="1">
        <f>MONTH(TblData[[#This Row],[Date of Training]])</f>
        <v>8</v>
      </c>
      <c r="Z94" s="1">
        <f>YEAR(TblData[[#This Row],[Date of Training]])</f>
        <v>2015</v>
      </c>
      <c r="AA94" s="83">
        <f>DATE(TblData[[#This Row],[Year]],TblData[[#This Row],[Month]],1)</f>
        <v>42217</v>
      </c>
    </row>
    <row r="95" spans="1:27" x14ac:dyDescent="0.25">
      <c r="A95" s="21">
        <v>94</v>
      </c>
      <c r="B95" s="70">
        <v>9</v>
      </c>
      <c r="C95" s="70">
        <v>14191</v>
      </c>
      <c r="D95" s="21">
        <v>10</v>
      </c>
      <c r="E95" s="21">
        <v>9</v>
      </c>
      <c r="F95" s="21">
        <v>9</v>
      </c>
      <c r="G95" s="21">
        <v>8.5</v>
      </c>
      <c r="H95" s="21">
        <v>9</v>
      </c>
      <c r="I95" s="21" t="s">
        <v>1412</v>
      </c>
      <c r="J95" s="21" t="s">
        <v>1413</v>
      </c>
      <c r="K95" s="70">
        <v>90</v>
      </c>
      <c r="L95" s="70"/>
      <c r="M95" s="70" t="str">
        <f>VLOOKUP(TblData[[#This Row],[Session ID]],
TblSession[],
MATCH(M$1,TblSession[#Headers],0),
FALSE)</f>
        <v>Team Dynamics</v>
      </c>
      <c r="N95" s="80">
        <f>VLOOKUP(TblData[[#This Row],[Session ID]],
TblSession[],
MATCH(N$1,TblSession[#Headers],0),
FALSE)</f>
        <v>42238</v>
      </c>
      <c r="O95" s="80" t="str">
        <f>VLOOKUP(TblData[[#This Row],[Session ID]],
TblSession[],
MATCH(O$1,TblSession[#Headers],0),
FALSE)</f>
        <v>HIP Conference</v>
      </c>
      <c r="P95" s="80" t="str">
        <f>VLOOKUP(TblData[[#This Row],[Session ID]],
TblSession[],
MATCH(P$1,TblSession[#Headers],0),
FALSE)</f>
        <v>Bivash Mukherjee</v>
      </c>
      <c r="Q95" s="70">
        <f>VLOOKUP(TblData[[#This Row],[Session ID]],
TblSession[],
MATCH(Q$1,TblSession[#Headers],0),
FALSE)</f>
        <v>2.5</v>
      </c>
      <c r="R95" s="80" t="str">
        <f>VLOOKUP(TblData[[#This Row],[Session ID]],
TblSession[],
MATCH(R$1,TblSession[#Headers],0),
FALSE)</f>
        <v>Internal</v>
      </c>
      <c r="S95" s="70" t="str">
        <f>VLOOKUP(TblData[[#This Row],[Session ID]],
TblSession[],
MATCH(S$1,TblSession[#Headers],0),
FALSE)</f>
        <v>Multiple</v>
      </c>
      <c r="T95" s="70" t="str">
        <f>VLOOKUP(TblData[[#This Row],[Trainee Salary Code]],
TblTrainee[],
MATCH(T$1,TblTrainee[#Headers],0),
FALSE)</f>
        <v>Deepesh  Jain</v>
      </c>
      <c r="U95" s="70" t="str">
        <f>VLOOKUP(TblData[[#This Row],[Trainee Salary Code]],
TblTrainee[],
MATCH(U$1,TblTrainee[#Headers],0),
FALSE)</f>
        <v>E-2</v>
      </c>
      <c r="V95" s="70" t="str">
        <f>VLOOKUP(TblData[[#This Row],[Trainee Salary Code]],
TblTrainee[],
MATCH(V$1,TblTrainee[#Headers],0),
FALSE)</f>
        <v>Engineer</v>
      </c>
      <c r="W95" s="70" t="str">
        <f>VLOOKUP(TblData[[#This Row],[Trainee Salary Code]],
TblTrainee[],
MATCH(W$1,TblTrainee[#Headers],0),
FALSE)</f>
        <v>Sales</v>
      </c>
      <c r="X95" s="70">
        <f>AVERAGE(TblData[[#This Row],[Relevance]:[Presentation]])</f>
        <v>9.1</v>
      </c>
      <c r="Y95" s="1">
        <f>MONTH(TblData[[#This Row],[Date of Training]])</f>
        <v>8</v>
      </c>
      <c r="Z95" s="1">
        <f>YEAR(TblData[[#This Row],[Date of Training]])</f>
        <v>2015</v>
      </c>
      <c r="AA95" s="83">
        <f>DATE(TblData[[#This Row],[Year]],TblData[[#This Row],[Month]],1)</f>
        <v>42217</v>
      </c>
    </row>
    <row r="96" spans="1:27" x14ac:dyDescent="0.25">
      <c r="A96" s="21">
        <v>95</v>
      </c>
      <c r="B96" s="70">
        <v>9</v>
      </c>
      <c r="C96" s="70">
        <v>14298</v>
      </c>
      <c r="D96" s="21">
        <v>8</v>
      </c>
      <c r="E96" s="21">
        <v>10</v>
      </c>
      <c r="F96" s="21">
        <v>10</v>
      </c>
      <c r="G96" s="21">
        <v>8.5</v>
      </c>
      <c r="H96" s="21">
        <v>9</v>
      </c>
      <c r="I96" s="21" t="s">
        <v>1414</v>
      </c>
      <c r="J96" s="21" t="s">
        <v>1354</v>
      </c>
      <c r="K96" s="70"/>
      <c r="L96" s="70"/>
      <c r="M96" s="70" t="str">
        <f>VLOOKUP(TblData[[#This Row],[Session ID]],
TblSession[],
MATCH(M$1,TblSession[#Headers],0),
FALSE)</f>
        <v>Team Dynamics</v>
      </c>
      <c r="N96" s="80">
        <f>VLOOKUP(TblData[[#This Row],[Session ID]],
TblSession[],
MATCH(N$1,TblSession[#Headers],0),
FALSE)</f>
        <v>42238</v>
      </c>
      <c r="O96" s="80" t="str">
        <f>VLOOKUP(TblData[[#This Row],[Session ID]],
TblSession[],
MATCH(O$1,TblSession[#Headers],0),
FALSE)</f>
        <v>HIP Conference</v>
      </c>
      <c r="P96" s="80" t="str">
        <f>VLOOKUP(TblData[[#This Row],[Session ID]],
TblSession[],
MATCH(P$1,TblSession[#Headers],0),
FALSE)</f>
        <v>Bivash Mukherjee</v>
      </c>
      <c r="Q96" s="70">
        <f>VLOOKUP(TblData[[#This Row],[Session ID]],
TblSession[],
MATCH(Q$1,TblSession[#Headers],0),
FALSE)</f>
        <v>2.5</v>
      </c>
      <c r="R96" s="80" t="str">
        <f>VLOOKUP(TblData[[#This Row],[Session ID]],
TblSession[],
MATCH(R$1,TblSession[#Headers],0),
FALSE)</f>
        <v>Internal</v>
      </c>
      <c r="S96" s="70" t="str">
        <f>VLOOKUP(TblData[[#This Row],[Session ID]],
TblSession[],
MATCH(S$1,TblSession[#Headers],0),
FALSE)</f>
        <v>Multiple</v>
      </c>
      <c r="T96" s="70" t="str">
        <f>VLOOKUP(TblData[[#This Row],[Trainee Salary Code]],
TblTrainee[],
MATCH(T$1,TblTrainee[#Headers],0),
FALSE)</f>
        <v>Sonal  Gupta</v>
      </c>
      <c r="U96" s="70" t="str">
        <f>VLOOKUP(TblData[[#This Row],[Trainee Salary Code]],
TblTrainee[],
MATCH(U$1,TblTrainee[#Headers],0),
FALSE)</f>
        <v>E-2</v>
      </c>
      <c r="V96" s="70" t="str">
        <f>VLOOKUP(TblData[[#This Row],[Trainee Salary Code]],
TblTrainee[],
MATCH(V$1,TblTrainee[#Headers],0),
FALSE)</f>
        <v>Engineer</v>
      </c>
      <c r="W96" s="70" t="str">
        <f>VLOOKUP(TblData[[#This Row],[Trainee Salary Code]],
TblTrainee[],
MATCH(W$1,TblTrainee[#Headers],0),
FALSE)</f>
        <v>Research &amp; Development</v>
      </c>
      <c r="X96" s="70">
        <f>AVERAGE(TblData[[#This Row],[Relevance]:[Presentation]])</f>
        <v>9.1</v>
      </c>
      <c r="Y96" s="1">
        <f>MONTH(TblData[[#This Row],[Date of Training]])</f>
        <v>8</v>
      </c>
      <c r="Z96" s="1">
        <f>YEAR(TblData[[#This Row],[Date of Training]])</f>
        <v>2015</v>
      </c>
      <c r="AA96" s="83">
        <f>DATE(TblData[[#This Row],[Year]],TblData[[#This Row],[Month]],1)</f>
        <v>42217</v>
      </c>
    </row>
    <row r="97" spans="1:27" x14ac:dyDescent="0.25">
      <c r="A97" s="21">
        <v>96</v>
      </c>
      <c r="B97" s="70">
        <v>9</v>
      </c>
      <c r="C97" s="70">
        <v>13972</v>
      </c>
      <c r="D97" s="21">
        <v>10</v>
      </c>
      <c r="E97" s="21">
        <v>9.5</v>
      </c>
      <c r="F97" s="21">
        <v>10</v>
      </c>
      <c r="G97" s="21">
        <v>9</v>
      </c>
      <c r="H97" s="21">
        <v>10</v>
      </c>
      <c r="I97" s="21" t="s">
        <v>1415</v>
      </c>
      <c r="J97" s="21" t="s">
        <v>1354</v>
      </c>
      <c r="K97" s="70">
        <v>85</v>
      </c>
      <c r="L97" s="70"/>
      <c r="M97" s="70" t="str">
        <f>VLOOKUP(TblData[[#This Row],[Session ID]],
TblSession[],
MATCH(M$1,TblSession[#Headers],0),
FALSE)</f>
        <v>Team Dynamics</v>
      </c>
      <c r="N97" s="80">
        <f>VLOOKUP(TblData[[#This Row],[Session ID]],
TblSession[],
MATCH(N$1,TblSession[#Headers],0),
FALSE)</f>
        <v>42238</v>
      </c>
      <c r="O97" s="80" t="str">
        <f>VLOOKUP(TblData[[#This Row],[Session ID]],
TblSession[],
MATCH(O$1,TblSession[#Headers],0),
FALSE)</f>
        <v>HIP Conference</v>
      </c>
      <c r="P97" s="80" t="str">
        <f>VLOOKUP(TblData[[#This Row],[Session ID]],
TblSession[],
MATCH(P$1,TblSession[#Headers],0),
FALSE)</f>
        <v>Bivash Mukherjee</v>
      </c>
      <c r="Q97" s="70">
        <f>VLOOKUP(TblData[[#This Row],[Session ID]],
TblSession[],
MATCH(Q$1,TblSession[#Headers],0),
FALSE)</f>
        <v>2.5</v>
      </c>
      <c r="R97" s="80" t="str">
        <f>VLOOKUP(TblData[[#This Row],[Session ID]],
TblSession[],
MATCH(R$1,TblSession[#Headers],0),
FALSE)</f>
        <v>Internal</v>
      </c>
      <c r="S97" s="70" t="str">
        <f>VLOOKUP(TblData[[#This Row],[Session ID]],
TblSession[],
MATCH(S$1,TblSession[#Headers],0),
FALSE)</f>
        <v>Multiple</v>
      </c>
      <c r="T97" s="70" t="str">
        <f>VLOOKUP(TblData[[#This Row],[Trainee Salary Code]],
TblTrainee[],
MATCH(T$1,TblTrainee[#Headers],0),
FALSE)</f>
        <v>Sobhag  Prajapat</v>
      </c>
      <c r="U97" s="70" t="str">
        <f>VLOOKUP(TblData[[#This Row],[Trainee Salary Code]],
TblTrainee[],
MATCH(U$1,TblTrainee[#Headers],0),
FALSE)</f>
        <v>E-2</v>
      </c>
      <c r="V97" s="70" t="str">
        <f>VLOOKUP(TblData[[#This Row],[Trainee Salary Code]],
TblTrainee[],
MATCH(V$1,TblTrainee[#Headers],0),
FALSE)</f>
        <v>Engineer</v>
      </c>
      <c r="W97" s="70" t="str">
        <f>VLOOKUP(TblData[[#This Row],[Trainee Salary Code]],
TblTrainee[],
MATCH(W$1,TblTrainee[#Headers],0),
FALSE)</f>
        <v>Research &amp; Development</v>
      </c>
      <c r="X97" s="70">
        <f>AVERAGE(TblData[[#This Row],[Relevance]:[Presentation]])</f>
        <v>9.6999999999999993</v>
      </c>
      <c r="Y97" s="1">
        <f>MONTH(TblData[[#This Row],[Date of Training]])</f>
        <v>8</v>
      </c>
      <c r="Z97" s="1">
        <f>YEAR(TblData[[#This Row],[Date of Training]])</f>
        <v>2015</v>
      </c>
      <c r="AA97" s="83">
        <f>DATE(TblData[[#This Row],[Year]],TblData[[#This Row],[Month]],1)</f>
        <v>42217</v>
      </c>
    </row>
    <row r="98" spans="1:27" x14ac:dyDescent="0.25">
      <c r="A98" s="21">
        <v>97</v>
      </c>
      <c r="B98" s="70">
        <v>9</v>
      </c>
      <c r="C98" s="70">
        <v>15008</v>
      </c>
      <c r="D98" s="21">
        <v>7</v>
      </c>
      <c r="E98" s="21">
        <v>8.75</v>
      </c>
      <c r="F98" s="21">
        <v>10</v>
      </c>
      <c r="G98" s="21">
        <v>8</v>
      </c>
      <c r="H98" s="21">
        <v>9</v>
      </c>
      <c r="I98" s="21" t="s">
        <v>1354</v>
      </c>
      <c r="J98" s="21" t="s">
        <v>1354</v>
      </c>
      <c r="K98" s="70">
        <v>80</v>
      </c>
      <c r="L98" s="70"/>
      <c r="M98" s="70" t="str">
        <f>VLOOKUP(TblData[[#This Row],[Session ID]],
TblSession[],
MATCH(M$1,TblSession[#Headers],0),
FALSE)</f>
        <v>Team Dynamics</v>
      </c>
      <c r="N98" s="80">
        <f>VLOOKUP(TblData[[#This Row],[Session ID]],
TblSession[],
MATCH(N$1,TblSession[#Headers],0),
FALSE)</f>
        <v>42238</v>
      </c>
      <c r="O98" s="80" t="str">
        <f>VLOOKUP(TblData[[#This Row],[Session ID]],
TblSession[],
MATCH(O$1,TblSession[#Headers],0),
FALSE)</f>
        <v>HIP Conference</v>
      </c>
      <c r="P98" s="80" t="str">
        <f>VLOOKUP(TblData[[#This Row],[Session ID]],
TblSession[],
MATCH(P$1,TblSession[#Headers],0),
FALSE)</f>
        <v>Bivash Mukherjee</v>
      </c>
      <c r="Q98" s="70">
        <f>VLOOKUP(TblData[[#This Row],[Session ID]],
TblSession[],
MATCH(Q$1,TblSession[#Headers],0),
FALSE)</f>
        <v>2.5</v>
      </c>
      <c r="R98" s="80" t="str">
        <f>VLOOKUP(TblData[[#This Row],[Session ID]],
TblSession[],
MATCH(R$1,TblSession[#Headers],0),
FALSE)</f>
        <v>Internal</v>
      </c>
      <c r="S98" s="70" t="str">
        <f>VLOOKUP(TblData[[#This Row],[Session ID]],
TblSession[],
MATCH(S$1,TblSession[#Headers],0),
FALSE)</f>
        <v>Multiple</v>
      </c>
      <c r="T98" s="70" t="str">
        <f>VLOOKUP(TblData[[#This Row],[Trainee Salary Code]],
TblTrainee[],
MATCH(T$1,TblTrainee[#Headers],0),
FALSE)</f>
        <v>Syoji Ram Sharma</v>
      </c>
      <c r="U98" s="70">
        <f>VLOOKUP(TblData[[#This Row],[Trainee Salary Code]],
TblTrainee[],
MATCH(U$1,TblTrainee[#Headers],0),
FALSE)</f>
        <v>0</v>
      </c>
      <c r="V98" s="70">
        <f>VLOOKUP(TblData[[#This Row],[Trainee Salary Code]],
TblTrainee[],
MATCH(V$1,TblTrainee[#Headers],0),
FALSE)</f>
        <v>0</v>
      </c>
      <c r="W98" s="70">
        <f>VLOOKUP(TblData[[#This Row],[Trainee Salary Code]],
TblTrainee[],
MATCH(W$1,TblTrainee[#Headers],0),
FALSE)</f>
        <v>0</v>
      </c>
      <c r="X98" s="70">
        <f>AVERAGE(TblData[[#This Row],[Relevance]:[Presentation]])</f>
        <v>8.5500000000000007</v>
      </c>
      <c r="Y98" s="1">
        <f>MONTH(TblData[[#This Row],[Date of Training]])</f>
        <v>8</v>
      </c>
      <c r="Z98" s="1">
        <f>YEAR(TblData[[#This Row],[Date of Training]])</f>
        <v>2015</v>
      </c>
      <c r="AA98" s="83">
        <f>DATE(TblData[[#This Row],[Year]],TblData[[#This Row],[Month]],1)</f>
        <v>42217</v>
      </c>
    </row>
    <row r="99" spans="1:27" x14ac:dyDescent="0.25">
      <c r="A99" s="21">
        <v>98</v>
      </c>
      <c r="B99" s="70">
        <v>9</v>
      </c>
      <c r="C99" s="70">
        <v>14109</v>
      </c>
      <c r="D99" s="21">
        <v>10</v>
      </c>
      <c r="E99" s="21">
        <v>10</v>
      </c>
      <c r="F99" s="21">
        <v>9</v>
      </c>
      <c r="G99" s="21">
        <v>9</v>
      </c>
      <c r="H99" s="21">
        <v>9</v>
      </c>
      <c r="I99" s="21" t="s">
        <v>1416</v>
      </c>
      <c r="J99" s="21" t="s">
        <v>1417</v>
      </c>
      <c r="K99" s="70">
        <v>45</v>
      </c>
      <c r="L99" s="70"/>
      <c r="M99" s="70" t="str">
        <f>VLOOKUP(TblData[[#This Row],[Session ID]],
TblSession[],
MATCH(M$1,TblSession[#Headers],0),
FALSE)</f>
        <v>Team Dynamics</v>
      </c>
      <c r="N99" s="80">
        <f>VLOOKUP(TblData[[#This Row],[Session ID]],
TblSession[],
MATCH(N$1,TblSession[#Headers],0),
FALSE)</f>
        <v>42238</v>
      </c>
      <c r="O99" s="80" t="str">
        <f>VLOOKUP(TblData[[#This Row],[Session ID]],
TblSession[],
MATCH(O$1,TblSession[#Headers],0),
FALSE)</f>
        <v>HIP Conference</v>
      </c>
      <c r="P99" s="80" t="str">
        <f>VLOOKUP(TblData[[#This Row],[Session ID]],
TblSession[],
MATCH(P$1,TblSession[#Headers],0),
FALSE)</f>
        <v>Bivash Mukherjee</v>
      </c>
      <c r="Q99" s="70">
        <f>VLOOKUP(TblData[[#This Row],[Session ID]],
TblSession[],
MATCH(Q$1,TblSession[#Headers],0),
FALSE)</f>
        <v>2.5</v>
      </c>
      <c r="R99" s="80" t="str">
        <f>VLOOKUP(TblData[[#This Row],[Session ID]],
TblSession[],
MATCH(R$1,TblSession[#Headers],0),
FALSE)</f>
        <v>Internal</v>
      </c>
      <c r="S99" s="70" t="str">
        <f>VLOOKUP(TblData[[#This Row],[Session ID]],
TblSession[],
MATCH(S$1,TblSession[#Headers],0),
FALSE)</f>
        <v>Multiple</v>
      </c>
      <c r="T99" s="70" t="str">
        <f>VLOOKUP(TblData[[#This Row],[Trainee Salary Code]],
TblTrainee[],
MATCH(T$1,TblTrainee[#Headers],0),
FALSE)</f>
        <v>Naveen  Rajpurohit</v>
      </c>
      <c r="U99" s="70" t="str">
        <f>VLOOKUP(TblData[[#This Row],[Trainee Salary Code]],
TblTrainee[],
MATCH(U$1,TblTrainee[#Headers],0),
FALSE)</f>
        <v>E-2</v>
      </c>
      <c r="V99" s="70" t="str">
        <f>VLOOKUP(TblData[[#This Row],[Trainee Salary Code]],
TblTrainee[],
MATCH(V$1,TblTrainee[#Headers],0),
FALSE)</f>
        <v>Engineer</v>
      </c>
      <c r="W99" s="70" t="str">
        <f>VLOOKUP(TblData[[#This Row],[Trainee Salary Code]],
TblTrainee[],
MATCH(W$1,TblTrainee[#Headers],0),
FALSE)</f>
        <v>Research &amp; Development</v>
      </c>
      <c r="X99" s="70">
        <f>AVERAGE(TblData[[#This Row],[Relevance]:[Presentation]])</f>
        <v>9.4</v>
      </c>
      <c r="Y99" s="1">
        <f>MONTH(TblData[[#This Row],[Date of Training]])</f>
        <v>8</v>
      </c>
      <c r="Z99" s="1">
        <f>YEAR(TblData[[#This Row],[Date of Training]])</f>
        <v>2015</v>
      </c>
      <c r="AA99" s="83">
        <f>DATE(TblData[[#This Row],[Year]],TblData[[#This Row],[Month]],1)</f>
        <v>42217</v>
      </c>
    </row>
    <row r="100" spans="1:27" x14ac:dyDescent="0.25">
      <c r="A100" s="21">
        <v>99</v>
      </c>
      <c r="B100" s="70">
        <v>9</v>
      </c>
      <c r="C100" s="70">
        <v>14644</v>
      </c>
      <c r="D100" s="21">
        <v>10</v>
      </c>
      <c r="E100" s="21">
        <v>9</v>
      </c>
      <c r="F100" s="21">
        <v>10</v>
      </c>
      <c r="G100" s="21">
        <v>8.5</v>
      </c>
      <c r="H100" s="21">
        <v>8</v>
      </c>
      <c r="I100" s="21" t="s">
        <v>1354</v>
      </c>
      <c r="J100" s="21" t="s">
        <v>1354</v>
      </c>
      <c r="K100" s="70">
        <v>85</v>
      </c>
      <c r="L100" s="70"/>
      <c r="M100" s="70" t="str">
        <f>VLOOKUP(TblData[[#This Row],[Session ID]],
TblSession[],
MATCH(M$1,TblSession[#Headers],0),
FALSE)</f>
        <v>Team Dynamics</v>
      </c>
      <c r="N100" s="80">
        <f>VLOOKUP(TblData[[#This Row],[Session ID]],
TblSession[],
MATCH(N$1,TblSession[#Headers],0),
FALSE)</f>
        <v>42238</v>
      </c>
      <c r="O100" s="80" t="str">
        <f>VLOOKUP(TblData[[#This Row],[Session ID]],
TblSession[],
MATCH(O$1,TblSession[#Headers],0),
FALSE)</f>
        <v>HIP Conference</v>
      </c>
      <c r="P100" s="80" t="str">
        <f>VLOOKUP(TblData[[#This Row],[Session ID]],
TblSession[],
MATCH(P$1,TblSession[#Headers],0),
FALSE)</f>
        <v>Bivash Mukherjee</v>
      </c>
      <c r="Q100" s="70">
        <f>VLOOKUP(TblData[[#This Row],[Session ID]],
TblSession[],
MATCH(Q$1,TblSession[#Headers],0),
FALSE)</f>
        <v>2.5</v>
      </c>
      <c r="R100" s="80" t="str">
        <f>VLOOKUP(TblData[[#This Row],[Session ID]],
TblSession[],
MATCH(R$1,TblSession[#Headers],0),
FALSE)</f>
        <v>Internal</v>
      </c>
      <c r="S100" s="70" t="str">
        <f>VLOOKUP(TblData[[#This Row],[Session ID]],
TblSession[],
MATCH(S$1,TblSession[#Headers],0),
FALSE)</f>
        <v>Multiple</v>
      </c>
      <c r="T100" s="70" t="str">
        <f>VLOOKUP(TblData[[#This Row],[Trainee Salary Code]],
TblTrainee[],
MATCH(T$1,TblTrainee[#Headers],0),
FALSE)</f>
        <v>Umesh  Likhitkar</v>
      </c>
      <c r="U100" s="70" t="str">
        <f>VLOOKUP(TblData[[#This Row],[Trainee Salary Code]],
TblTrainee[],
MATCH(U$1,TblTrainee[#Headers],0),
FALSE)</f>
        <v>Tr-e</v>
      </c>
      <c r="V100" s="70" t="str">
        <f>VLOOKUP(TblData[[#This Row],[Trainee Salary Code]],
TblTrainee[],
MATCH(V$1,TblTrainee[#Headers],0),
FALSE)</f>
        <v>Tr. Engineer</v>
      </c>
      <c r="W100" s="70" t="str">
        <f>VLOOKUP(TblData[[#This Row],[Trainee Salary Code]],
TblTrainee[],
MATCH(W$1,TblTrainee[#Headers],0),
FALSE)</f>
        <v>Research &amp; Development</v>
      </c>
      <c r="X100" s="70">
        <f>AVERAGE(TblData[[#This Row],[Relevance]:[Presentation]])</f>
        <v>9.1</v>
      </c>
      <c r="Y100" s="1">
        <f>MONTH(TblData[[#This Row],[Date of Training]])</f>
        <v>8</v>
      </c>
      <c r="Z100" s="1">
        <f>YEAR(TblData[[#This Row],[Date of Training]])</f>
        <v>2015</v>
      </c>
      <c r="AA100" s="83">
        <f>DATE(TblData[[#This Row],[Year]],TblData[[#This Row],[Month]],1)</f>
        <v>42217</v>
      </c>
    </row>
    <row r="101" spans="1:27" x14ac:dyDescent="0.25">
      <c r="A101" s="21">
        <v>100</v>
      </c>
      <c r="B101" s="70">
        <v>9</v>
      </c>
      <c r="C101" s="70" t="s">
        <v>1488</v>
      </c>
      <c r="D101" s="21">
        <v>9</v>
      </c>
      <c r="E101" s="21">
        <v>8.75</v>
      </c>
      <c r="F101" s="21">
        <v>9</v>
      </c>
      <c r="G101" s="21">
        <v>8.5</v>
      </c>
      <c r="H101" s="21">
        <v>9</v>
      </c>
      <c r="I101" s="21" t="s">
        <v>1418</v>
      </c>
      <c r="J101" s="21" t="s">
        <v>1354</v>
      </c>
      <c r="K101" s="70">
        <v>90</v>
      </c>
      <c r="L101" s="70"/>
      <c r="M101" s="70" t="str">
        <f>VLOOKUP(TblData[[#This Row],[Session ID]],
TblSession[],
MATCH(M$1,TblSession[#Headers],0),
FALSE)</f>
        <v>Team Dynamics</v>
      </c>
      <c r="N101" s="80">
        <f>VLOOKUP(TblData[[#This Row],[Session ID]],
TblSession[],
MATCH(N$1,TblSession[#Headers],0),
FALSE)</f>
        <v>42238</v>
      </c>
      <c r="O101" s="80" t="str">
        <f>VLOOKUP(TblData[[#This Row],[Session ID]],
TblSession[],
MATCH(O$1,TblSession[#Headers],0),
FALSE)</f>
        <v>HIP Conference</v>
      </c>
      <c r="P101" s="80" t="str">
        <f>VLOOKUP(TblData[[#This Row],[Session ID]],
TblSession[],
MATCH(P$1,TblSession[#Headers],0),
FALSE)</f>
        <v>Bivash Mukherjee</v>
      </c>
      <c r="Q101" s="70">
        <f>VLOOKUP(TblData[[#This Row],[Session ID]],
TblSession[],
MATCH(Q$1,TblSession[#Headers],0),
FALSE)</f>
        <v>2.5</v>
      </c>
      <c r="R101" s="80" t="str">
        <f>VLOOKUP(TblData[[#This Row],[Session ID]],
TblSession[],
MATCH(R$1,TblSession[#Headers],0),
FALSE)</f>
        <v>Internal</v>
      </c>
      <c r="S101" s="70" t="str">
        <f>VLOOKUP(TblData[[#This Row],[Session ID]],
TblSession[],
MATCH(S$1,TblSession[#Headers],0),
FALSE)</f>
        <v>Multiple</v>
      </c>
      <c r="T101" s="70" t="str">
        <f>VLOOKUP(TblData[[#This Row],[Trainee Salary Code]],
TblTrainee[],
MATCH(T$1,TblTrainee[#Headers],0),
FALSE)</f>
        <v>Shyam Krishna Soni</v>
      </c>
      <c r="U101" s="70">
        <f>VLOOKUP(TblData[[#This Row],[Trainee Salary Code]],
TblTrainee[],
MATCH(U$1,TblTrainee[#Headers],0),
FALSE)</f>
        <v>0</v>
      </c>
      <c r="V101" s="70">
        <f>VLOOKUP(TblData[[#This Row],[Trainee Salary Code]],
TblTrainee[],
MATCH(V$1,TblTrainee[#Headers],0),
FALSE)</f>
        <v>0</v>
      </c>
      <c r="W101" s="70">
        <f>VLOOKUP(TblData[[#This Row],[Trainee Salary Code]],
TblTrainee[],
MATCH(W$1,TblTrainee[#Headers],0),
FALSE)</f>
        <v>0</v>
      </c>
      <c r="X101" s="70">
        <f>AVERAGE(TblData[[#This Row],[Relevance]:[Presentation]])</f>
        <v>8.85</v>
      </c>
      <c r="Y101" s="1">
        <f>MONTH(TblData[[#This Row],[Date of Training]])</f>
        <v>8</v>
      </c>
      <c r="Z101" s="1">
        <f>YEAR(TblData[[#This Row],[Date of Training]])</f>
        <v>2015</v>
      </c>
      <c r="AA101" s="83">
        <f>DATE(TblData[[#This Row],[Year]],TblData[[#This Row],[Month]],1)</f>
        <v>42217</v>
      </c>
    </row>
    <row r="102" spans="1:27" x14ac:dyDescent="0.25">
      <c r="A102" s="21">
        <v>101</v>
      </c>
      <c r="B102" s="70">
        <v>10</v>
      </c>
      <c r="C102" s="70">
        <v>13759</v>
      </c>
      <c r="D102" s="21">
        <v>9</v>
      </c>
      <c r="E102" s="21">
        <v>9</v>
      </c>
      <c r="F102" s="21">
        <v>9</v>
      </c>
      <c r="G102" s="21"/>
      <c r="H102" s="21">
        <v>9</v>
      </c>
      <c r="I102" s="21" t="s">
        <v>1412</v>
      </c>
      <c r="J102" s="21" t="s">
        <v>1354</v>
      </c>
      <c r="K102" s="70">
        <v>37.5</v>
      </c>
      <c r="L102" s="70"/>
      <c r="M102" s="70" t="str">
        <f>VLOOKUP(TblData[[#This Row],[Session ID]],
TblSession[],
MATCH(M$1,TblSession[#Headers],0),
FALSE)</f>
        <v>5S</v>
      </c>
      <c r="N102" s="80">
        <f>VLOOKUP(TblData[[#This Row],[Session ID]],
TblSession[],
MATCH(N$1,TblSession[#Headers],0),
FALSE)</f>
        <v>42247</v>
      </c>
      <c r="O102" s="80" t="str">
        <f>VLOOKUP(TblData[[#This Row],[Session ID]],
TblSession[],
MATCH(O$1,TblSession[#Headers],0),
FALSE)</f>
        <v xml:space="preserve">RCP </v>
      </c>
      <c r="P102" s="80" t="str">
        <f>VLOOKUP(TblData[[#This Row],[Session ID]],
TblSession[],
MATCH(P$1,TblSession[#Headers],0),
FALSE)</f>
        <v>Bivash Mukherjee</v>
      </c>
      <c r="Q102" s="70">
        <f>VLOOKUP(TblData[[#This Row],[Session ID]],
TblSession[],
MATCH(Q$1,TblSession[#Headers],0),
FALSE)</f>
        <v>2.5</v>
      </c>
      <c r="R102" s="80" t="str">
        <f>VLOOKUP(TblData[[#This Row],[Session ID]],
TblSession[],
MATCH(R$1,TblSession[#Headers],0),
FALSE)</f>
        <v>Internal</v>
      </c>
      <c r="S102" s="70" t="str">
        <f>VLOOKUP(TblData[[#This Row],[Session ID]],
TblSession[],
MATCH(S$1,TblSession[#Headers],0),
FALSE)</f>
        <v>Multiple</v>
      </c>
      <c r="T102" s="70" t="str">
        <f>VLOOKUP(TblData[[#This Row],[Trainee Salary Code]],
TblTrainee[],
MATCH(T$1,TblTrainee[#Headers],0),
FALSE)</f>
        <v>Kailash  Prajapat</v>
      </c>
      <c r="U102" s="70" t="str">
        <f>VLOOKUP(TblData[[#This Row],[Trainee Salary Code]],
TblTrainee[],
MATCH(U$1,TblTrainee[#Headers],0),
FALSE)</f>
        <v>A5</v>
      </c>
      <c r="V102" s="70" t="str">
        <f>VLOOKUP(TblData[[#This Row],[Trainee Salary Code]],
TblTrainee[],
MATCH(V$1,TblTrainee[#Headers],0),
FALSE)</f>
        <v>Sr. Technical Associate 1</v>
      </c>
      <c r="W102" s="70" t="str">
        <f>VLOOKUP(TblData[[#This Row],[Trainee Salary Code]],
TblTrainee[],
MATCH(W$1,TblTrainee[#Headers],0),
FALSE)</f>
        <v>Tool Room</v>
      </c>
      <c r="X102" s="70">
        <f>AVERAGE(TblData[[#This Row],[Relevance]:[Presentation]])</f>
        <v>9</v>
      </c>
      <c r="Y102" s="1">
        <f>MONTH(TblData[[#This Row],[Date of Training]])</f>
        <v>8</v>
      </c>
      <c r="Z102" s="1">
        <f>YEAR(TblData[[#This Row],[Date of Training]])</f>
        <v>2015</v>
      </c>
      <c r="AA102" s="83">
        <f>DATE(TblData[[#This Row],[Year]],TblData[[#This Row],[Month]],1)</f>
        <v>42217</v>
      </c>
    </row>
    <row r="103" spans="1:27" x14ac:dyDescent="0.25">
      <c r="A103" s="21">
        <v>102</v>
      </c>
      <c r="B103" s="70">
        <v>10</v>
      </c>
      <c r="C103" s="70">
        <v>11838</v>
      </c>
      <c r="D103" s="21">
        <v>10</v>
      </c>
      <c r="E103" s="21">
        <v>10</v>
      </c>
      <c r="F103" s="21">
        <v>10</v>
      </c>
      <c r="G103" s="21"/>
      <c r="H103" s="21">
        <v>10</v>
      </c>
      <c r="I103" s="21" t="s">
        <v>1412</v>
      </c>
      <c r="J103" s="21" t="s">
        <v>1354</v>
      </c>
      <c r="K103" s="70">
        <v>37.5</v>
      </c>
      <c r="L103" s="70"/>
      <c r="M103" s="70" t="str">
        <f>VLOOKUP(TblData[[#This Row],[Session ID]],
TblSession[],
MATCH(M$1,TblSession[#Headers],0),
FALSE)</f>
        <v>5S</v>
      </c>
      <c r="N103" s="80">
        <f>VLOOKUP(TblData[[#This Row],[Session ID]],
TblSession[],
MATCH(N$1,TblSession[#Headers],0),
FALSE)</f>
        <v>42247</v>
      </c>
      <c r="O103" s="80" t="str">
        <f>VLOOKUP(TblData[[#This Row],[Session ID]],
TblSession[],
MATCH(O$1,TblSession[#Headers],0),
FALSE)</f>
        <v xml:space="preserve">RCP </v>
      </c>
      <c r="P103" s="80" t="str">
        <f>VLOOKUP(TblData[[#This Row],[Session ID]],
TblSession[],
MATCH(P$1,TblSession[#Headers],0),
FALSE)</f>
        <v>Bivash Mukherjee</v>
      </c>
      <c r="Q103" s="70">
        <f>VLOOKUP(TblData[[#This Row],[Session ID]],
TblSession[],
MATCH(Q$1,TblSession[#Headers],0),
FALSE)</f>
        <v>2.5</v>
      </c>
      <c r="R103" s="80" t="str">
        <f>VLOOKUP(TblData[[#This Row],[Session ID]],
TblSession[],
MATCH(R$1,TblSession[#Headers],0),
FALSE)</f>
        <v>Internal</v>
      </c>
      <c r="S103" s="70" t="str">
        <f>VLOOKUP(TblData[[#This Row],[Session ID]],
TblSession[],
MATCH(S$1,TblSession[#Headers],0),
FALSE)</f>
        <v>Multiple</v>
      </c>
      <c r="T103" s="70" t="str">
        <f>VLOOKUP(TblData[[#This Row],[Trainee Salary Code]],
TblTrainee[],
MATCH(T$1,TblTrainee[#Headers],0),
FALSE)</f>
        <v>Naresh  Kumar</v>
      </c>
      <c r="U103" s="70" t="str">
        <f>VLOOKUP(TblData[[#This Row],[Trainee Salary Code]],
TblTrainee[],
MATCH(U$1,TblTrainee[#Headers],0),
FALSE)</f>
        <v>A5</v>
      </c>
      <c r="V103" s="70" t="str">
        <f>VLOOKUP(TblData[[#This Row],[Trainee Salary Code]],
TblTrainee[],
MATCH(V$1,TblTrainee[#Headers],0),
FALSE)</f>
        <v>Sr. Technical Associate 3</v>
      </c>
      <c r="W103" s="70" t="str">
        <f>VLOOKUP(TblData[[#This Row],[Trainee Salary Code]],
TblTrainee[],
MATCH(W$1,TblTrainee[#Headers],0),
FALSE)</f>
        <v>Moulding</v>
      </c>
      <c r="X103" s="70">
        <f>AVERAGE(TblData[[#This Row],[Relevance]:[Presentation]])</f>
        <v>10</v>
      </c>
      <c r="Y103" s="1">
        <f>MONTH(TblData[[#This Row],[Date of Training]])</f>
        <v>8</v>
      </c>
      <c r="Z103" s="1">
        <f>YEAR(TblData[[#This Row],[Date of Training]])</f>
        <v>2015</v>
      </c>
      <c r="AA103" s="83">
        <f>DATE(TblData[[#This Row],[Year]],TblData[[#This Row],[Month]],1)</f>
        <v>42217</v>
      </c>
    </row>
    <row r="104" spans="1:27" x14ac:dyDescent="0.25">
      <c r="A104" s="21">
        <v>103</v>
      </c>
      <c r="B104" s="70">
        <v>10</v>
      </c>
      <c r="C104" s="70">
        <v>14876</v>
      </c>
      <c r="D104" s="21">
        <v>9</v>
      </c>
      <c r="E104" s="21">
        <v>9.25</v>
      </c>
      <c r="F104" s="21">
        <v>8</v>
      </c>
      <c r="G104" s="21"/>
      <c r="H104" s="21">
        <v>10</v>
      </c>
      <c r="I104" s="21" t="s">
        <v>1421</v>
      </c>
      <c r="J104" s="21" t="s">
        <v>1422</v>
      </c>
      <c r="K104" s="70"/>
      <c r="L104" s="70"/>
      <c r="M104" s="70" t="str">
        <f>VLOOKUP(TblData[[#This Row],[Session ID]],
TblSession[],
MATCH(M$1,TblSession[#Headers],0),
FALSE)</f>
        <v>5S</v>
      </c>
      <c r="N104" s="80">
        <f>VLOOKUP(TblData[[#This Row],[Session ID]],
TblSession[],
MATCH(N$1,TblSession[#Headers],0),
FALSE)</f>
        <v>42247</v>
      </c>
      <c r="O104" s="80" t="str">
        <f>VLOOKUP(TblData[[#This Row],[Session ID]],
TblSession[],
MATCH(O$1,TblSession[#Headers],0),
FALSE)</f>
        <v xml:space="preserve">RCP </v>
      </c>
      <c r="P104" s="80" t="str">
        <f>VLOOKUP(TblData[[#This Row],[Session ID]],
TblSession[],
MATCH(P$1,TblSession[#Headers],0),
FALSE)</f>
        <v>Bivash Mukherjee</v>
      </c>
      <c r="Q104" s="70">
        <f>VLOOKUP(TblData[[#This Row],[Session ID]],
TblSession[],
MATCH(Q$1,TblSession[#Headers],0),
FALSE)</f>
        <v>2.5</v>
      </c>
      <c r="R104" s="80" t="str">
        <f>VLOOKUP(TblData[[#This Row],[Session ID]],
TblSession[],
MATCH(R$1,TblSession[#Headers],0),
FALSE)</f>
        <v>Internal</v>
      </c>
      <c r="S104" s="70" t="str">
        <f>VLOOKUP(TblData[[#This Row],[Session ID]],
TblSession[],
MATCH(S$1,TblSession[#Headers],0),
FALSE)</f>
        <v>Multiple</v>
      </c>
      <c r="T104" s="70" t="str">
        <f>VLOOKUP(TblData[[#This Row],[Trainee Salary Code]],
TblTrainee[],
MATCH(T$1,TblTrainee[#Headers],0),
FALSE)</f>
        <v>Arun  Choudhary</v>
      </c>
      <c r="U104" s="70" t="str">
        <f>VLOOKUP(TblData[[#This Row],[Trainee Salary Code]],
TblTrainee[],
MATCH(U$1,TblTrainee[#Headers],0),
FALSE)</f>
        <v>Tr-e</v>
      </c>
      <c r="V104" s="70" t="str">
        <f>VLOOKUP(TblData[[#This Row],[Trainee Salary Code]],
TblTrainee[],
MATCH(V$1,TblTrainee[#Headers],0),
FALSE)</f>
        <v>Tr. Engineer</v>
      </c>
      <c r="W104" s="70" t="str">
        <f>VLOOKUP(TblData[[#This Row],[Trainee Salary Code]],
TblTrainee[],
MATCH(W$1,TblTrainee[#Headers],0),
FALSE)</f>
        <v>Production</v>
      </c>
      <c r="X104" s="70">
        <f>AVERAGE(TblData[[#This Row],[Relevance]:[Presentation]])</f>
        <v>9.0625</v>
      </c>
      <c r="Y104" s="1">
        <f>MONTH(TblData[[#This Row],[Date of Training]])</f>
        <v>8</v>
      </c>
      <c r="Z104" s="1">
        <f>YEAR(TblData[[#This Row],[Date of Training]])</f>
        <v>2015</v>
      </c>
      <c r="AA104" s="83">
        <f>DATE(TblData[[#This Row],[Year]],TblData[[#This Row],[Month]],1)</f>
        <v>42217</v>
      </c>
    </row>
    <row r="105" spans="1:27" x14ac:dyDescent="0.25">
      <c r="A105" s="21">
        <v>104</v>
      </c>
      <c r="B105" s="70">
        <v>10</v>
      </c>
      <c r="C105" s="70">
        <v>14150</v>
      </c>
      <c r="D105" s="21">
        <v>9</v>
      </c>
      <c r="E105" s="21">
        <v>9.5</v>
      </c>
      <c r="F105" s="21">
        <v>10</v>
      </c>
      <c r="G105" s="21"/>
      <c r="H105" s="21">
        <v>10</v>
      </c>
      <c r="I105" s="21" t="s">
        <v>1423</v>
      </c>
      <c r="J105" s="21" t="s">
        <v>1424</v>
      </c>
      <c r="K105" s="70"/>
      <c r="L105" s="70"/>
      <c r="M105" s="70" t="str">
        <f>VLOOKUP(TblData[[#This Row],[Session ID]],
TblSession[],
MATCH(M$1,TblSession[#Headers],0),
FALSE)</f>
        <v>5S</v>
      </c>
      <c r="N105" s="80">
        <f>VLOOKUP(TblData[[#This Row],[Session ID]],
TblSession[],
MATCH(N$1,TblSession[#Headers],0),
FALSE)</f>
        <v>42247</v>
      </c>
      <c r="O105" s="80" t="str">
        <f>VLOOKUP(TblData[[#This Row],[Session ID]],
TblSession[],
MATCH(O$1,TblSession[#Headers],0),
FALSE)</f>
        <v xml:space="preserve">RCP </v>
      </c>
      <c r="P105" s="80" t="str">
        <f>VLOOKUP(TblData[[#This Row],[Session ID]],
TblSession[],
MATCH(P$1,TblSession[#Headers],0),
FALSE)</f>
        <v>Bivash Mukherjee</v>
      </c>
      <c r="Q105" s="70">
        <f>VLOOKUP(TblData[[#This Row],[Session ID]],
TblSession[],
MATCH(Q$1,TblSession[#Headers],0),
FALSE)</f>
        <v>2.5</v>
      </c>
      <c r="R105" s="80" t="str">
        <f>VLOOKUP(TblData[[#This Row],[Session ID]],
TblSession[],
MATCH(R$1,TblSession[#Headers],0),
FALSE)</f>
        <v>Internal</v>
      </c>
      <c r="S105" s="70" t="str">
        <f>VLOOKUP(TblData[[#This Row],[Session ID]],
TblSession[],
MATCH(S$1,TblSession[#Headers],0),
FALSE)</f>
        <v>Multiple</v>
      </c>
      <c r="T105" s="70" t="str">
        <f>VLOOKUP(TblData[[#This Row],[Trainee Salary Code]],
TblTrainee[],
MATCH(T$1,TblTrainee[#Headers],0),
FALSE)</f>
        <v>Gaurav  Kumawat</v>
      </c>
      <c r="U105" s="70" t="str">
        <f>VLOOKUP(TblData[[#This Row],[Trainee Salary Code]],
TblTrainee[],
MATCH(U$1,TblTrainee[#Headers],0),
FALSE)</f>
        <v>E-2</v>
      </c>
      <c r="V105" s="70" t="str">
        <f>VLOOKUP(TblData[[#This Row],[Trainee Salary Code]],
TblTrainee[],
MATCH(V$1,TblTrainee[#Headers],0),
FALSE)</f>
        <v>Engineer</v>
      </c>
      <c r="W105" s="70" t="str">
        <f>VLOOKUP(TblData[[#This Row],[Trainee Salary Code]],
TblTrainee[],
MATCH(W$1,TblTrainee[#Headers],0),
FALSE)</f>
        <v>Pcb Production</v>
      </c>
      <c r="X105" s="70">
        <f>AVERAGE(TblData[[#This Row],[Relevance]:[Presentation]])</f>
        <v>9.625</v>
      </c>
      <c r="Y105" s="1">
        <f>MONTH(TblData[[#This Row],[Date of Training]])</f>
        <v>8</v>
      </c>
      <c r="Z105" s="1">
        <f>YEAR(TblData[[#This Row],[Date of Training]])</f>
        <v>2015</v>
      </c>
      <c r="AA105" s="83">
        <f>DATE(TblData[[#This Row],[Year]],TblData[[#This Row],[Month]],1)</f>
        <v>42217</v>
      </c>
    </row>
    <row r="106" spans="1:27" x14ac:dyDescent="0.25">
      <c r="A106" s="21">
        <v>105</v>
      </c>
      <c r="B106" s="70">
        <v>10</v>
      </c>
      <c r="C106" s="70">
        <v>10042</v>
      </c>
      <c r="D106" s="21">
        <v>9</v>
      </c>
      <c r="E106" s="21">
        <v>9.75</v>
      </c>
      <c r="F106" s="21">
        <v>10</v>
      </c>
      <c r="G106" s="21"/>
      <c r="H106" s="21">
        <v>10</v>
      </c>
      <c r="I106" s="21" t="s">
        <v>1354</v>
      </c>
      <c r="J106" s="21" t="s">
        <v>1354</v>
      </c>
      <c r="K106" s="70"/>
      <c r="L106" s="70"/>
      <c r="M106" s="70" t="str">
        <f>VLOOKUP(TblData[[#This Row],[Session ID]],
TblSession[],
MATCH(M$1,TblSession[#Headers],0),
FALSE)</f>
        <v>5S</v>
      </c>
      <c r="N106" s="80">
        <f>VLOOKUP(TblData[[#This Row],[Session ID]],
TblSession[],
MATCH(N$1,TblSession[#Headers],0),
FALSE)</f>
        <v>42247</v>
      </c>
      <c r="O106" s="80" t="str">
        <f>VLOOKUP(TblData[[#This Row],[Session ID]],
TblSession[],
MATCH(O$1,TblSession[#Headers],0),
FALSE)</f>
        <v xml:space="preserve">RCP </v>
      </c>
      <c r="P106" s="80" t="str">
        <f>VLOOKUP(TblData[[#This Row],[Session ID]],
TblSession[],
MATCH(P$1,TblSession[#Headers],0),
FALSE)</f>
        <v>Bivash Mukherjee</v>
      </c>
      <c r="Q106" s="70">
        <f>VLOOKUP(TblData[[#This Row],[Session ID]],
TblSession[],
MATCH(Q$1,TblSession[#Headers],0),
FALSE)</f>
        <v>2.5</v>
      </c>
      <c r="R106" s="80" t="str">
        <f>VLOOKUP(TblData[[#This Row],[Session ID]],
TblSession[],
MATCH(R$1,TblSession[#Headers],0),
FALSE)</f>
        <v>Internal</v>
      </c>
      <c r="S106" s="70" t="str">
        <f>VLOOKUP(TblData[[#This Row],[Session ID]],
TblSession[],
MATCH(S$1,TblSession[#Headers],0),
FALSE)</f>
        <v>Multiple</v>
      </c>
      <c r="T106" s="70" t="str">
        <f>VLOOKUP(TblData[[#This Row],[Trainee Salary Code]],
TblTrainee[],
MATCH(T$1,TblTrainee[#Headers],0),
FALSE)</f>
        <v>Kunj Bihari Gupta</v>
      </c>
      <c r="U106" s="70" t="str">
        <f>VLOOKUP(TblData[[#This Row],[Trainee Salary Code]],
TblTrainee[],
MATCH(U$1,TblTrainee[#Headers],0),
FALSE)</f>
        <v>E-1</v>
      </c>
      <c r="V106" s="70" t="str">
        <f>VLOOKUP(TblData[[#This Row],[Trainee Salary Code]],
TblTrainee[],
MATCH(V$1,TblTrainee[#Headers],0),
FALSE)</f>
        <v>Asstt. Engineer</v>
      </c>
      <c r="W106" s="70" t="str">
        <f>VLOOKUP(TblData[[#This Row],[Trainee Salary Code]],
TblTrainee[],
MATCH(W$1,TblTrainee[#Headers],0),
FALSE)</f>
        <v>Pcb Production</v>
      </c>
      <c r="X106" s="70">
        <f>AVERAGE(TblData[[#This Row],[Relevance]:[Presentation]])</f>
        <v>9.6875</v>
      </c>
      <c r="Y106" s="1">
        <f>MONTH(TblData[[#This Row],[Date of Training]])</f>
        <v>8</v>
      </c>
      <c r="Z106" s="1">
        <f>YEAR(TblData[[#This Row],[Date of Training]])</f>
        <v>2015</v>
      </c>
      <c r="AA106" s="83">
        <f>DATE(TblData[[#This Row],[Year]],TblData[[#This Row],[Month]],1)</f>
        <v>42217</v>
      </c>
    </row>
    <row r="107" spans="1:27" x14ac:dyDescent="0.25">
      <c r="A107" s="21">
        <v>106</v>
      </c>
      <c r="B107" s="70">
        <v>10</v>
      </c>
      <c r="C107" s="70">
        <v>15023</v>
      </c>
      <c r="D107" s="21">
        <v>10</v>
      </c>
      <c r="E107" s="21">
        <v>9.75</v>
      </c>
      <c r="F107" s="21">
        <v>10</v>
      </c>
      <c r="G107" s="21"/>
      <c r="H107" s="21">
        <v>9</v>
      </c>
      <c r="I107" s="21" t="s">
        <v>1354</v>
      </c>
      <c r="J107" s="21" t="s">
        <v>1425</v>
      </c>
      <c r="K107" s="70">
        <v>50</v>
      </c>
      <c r="L107" s="70"/>
      <c r="M107" s="70" t="str">
        <f>VLOOKUP(TblData[[#This Row],[Session ID]],
TblSession[],
MATCH(M$1,TblSession[#Headers],0),
FALSE)</f>
        <v>5S</v>
      </c>
      <c r="N107" s="80">
        <f>VLOOKUP(TblData[[#This Row],[Session ID]],
TblSession[],
MATCH(N$1,TblSession[#Headers],0),
FALSE)</f>
        <v>42247</v>
      </c>
      <c r="O107" s="80" t="str">
        <f>VLOOKUP(TblData[[#This Row],[Session ID]],
TblSession[],
MATCH(O$1,TblSession[#Headers],0),
FALSE)</f>
        <v xml:space="preserve">RCP </v>
      </c>
      <c r="P107" s="80" t="str">
        <f>VLOOKUP(TblData[[#This Row],[Session ID]],
TblSession[],
MATCH(P$1,TblSession[#Headers],0),
FALSE)</f>
        <v>Bivash Mukherjee</v>
      </c>
      <c r="Q107" s="70">
        <f>VLOOKUP(TblData[[#This Row],[Session ID]],
TblSession[],
MATCH(Q$1,TblSession[#Headers],0),
FALSE)</f>
        <v>2.5</v>
      </c>
      <c r="R107" s="80" t="str">
        <f>VLOOKUP(TblData[[#This Row],[Session ID]],
TblSession[],
MATCH(R$1,TblSession[#Headers],0),
FALSE)</f>
        <v>Internal</v>
      </c>
      <c r="S107" s="70" t="str">
        <f>VLOOKUP(TblData[[#This Row],[Session ID]],
TblSession[],
MATCH(S$1,TblSession[#Headers],0),
FALSE)</f>
        <v>Multiple</v>
      </c>
      <c r="T107" s="70" t="str">
        <f>VLOOKUP(TblData[[#This Row],[Trainee Salary Code]],
TblTrainee[],
MATCH(T$1,TblTrainee[#Headers],0),
FALSE)</f>
        <v>Saroj Kr Sethi</v>
      </c>
      <c r="U107" s="70">
        <f>VLOOKUP(TblData[[#This Row],[Trainee Salary Code]],
TblTrainee[],
MATCH(U$1,TblTrainee[#Headers],0),
FALSE)</f>
        <v>0</v>
      </c>
      <c r="V107" s="70">
        <f>VLOOKUP(TblData[[#This Row],[Trainee Salary Code]],
TblTrainee[],
MATCH(V$1,TblTrainee[#Headers],0),
FALSE)</f>
        <v>0</v>
      </c>
      <c r="W107" s="70">
        <f>VLOOKUP(TblData[[#This Row],[Trainee Salary Code]],
TblTrainee[],
MATCH(W$1,TblTrainee[#Headers],0),
FALSE)</f>
        <v>0</v>
      </c>
      <c r="X107" s="70">
        <f>AVERAGE(TblData[[#This Row],[Relevance]:[Presentation]])</f>
        <v>9.6875</v>
      </c>
      <c r="Y107" s="1">
        <f>MONTH(TblData[[#This Row],[Date of Training]])</f>
        <v>8</v>
      </c>
      <c r="Z107" s="1">
        <f>YEAR(TblData[[#This Row],[Date of Training]])</f>
        <v>2015</v>
      </c>
      <c r="AA107" s="83">
        <f>DATE(TblData[[#This Row],[Year]],TblData[[#This Row],[Month]],1)</f>
        <v>42217</v>
      </c>
    </row>
    <row r="108" spans="1:27" x14ac:dyDescent="0.25">
      <c r="A108" s="21">
        <v>107</v>
      </c>
      <c r="B108" s="70">
        <v>10</v>
      </c>
      <c r="C108" s="70">
        <v>15027</v>
      </c>
      <c r="D108" s="21">
        <v>9</v>
      </c>
      <c r="E108" s="21">
        <v>8.5</v>
      </c>
      <c r="F108" s="21">
        <v>8</v>
      </c>
      <c r="G108" s="21"/>
      <c r="H108" s="21">
        <v>10</v>
      </c>
      <c r="I108" s="21" t="s">
        <v>1426</v>
      </c>
      <c r="J108" s="21" t="s">
        <v>1354</v>
      </c>
      <c r="K108" s="70">
        <v>37.5</v>
      </c>
      <c r="L108" s="70"/>
      <c r="M108" s="70" t="str">
        <f>VLOOKUP(TblData[[#This Row],[Session ID]],
TblSession[],
MATCH(M$1,TblSession[#Headers],0),
FALSE)</f>
        <v>5S</v>
      </c>
      <c r="N108" s="80">
        <f>VLOOKUP(TblData[[#This Row],[Session ID]],
TblSession[],
MATCH(N$1,TblSession[#Headers],0),
FALSE)</f>
        <v>42247</v>
      </c>
      <c r="O108" s="80" t="str">
        <f>VLOOKUP(TblData[[#This Row],[Session ID]],
TblSession[],
MATCH(O$1,TblSession[#Headers],0),
FALSE)</f>
        <v xml:space="preserve">RCP </v>
      </c>
      <c r="P108" s="80" t="str">
        <f>VLOOKUP(TblData[[#This Row],[Session ID]],
TblSession[],
MATCH(P$1,TblSession[#Headers],0),
FALSE)</f>
        <v>Bivash Mukherjee</v>
      </c>
      <c r="Q108" s="70">
        <f>VLOOKUP(TblData[[#This Row],[Session ID]],
TblSession[],
MATCH(Q$1,TblSession[#Headers],0),
FALSE)</f>
        <v>2.5</v>
      </c>
      <c r="R108" s="80" t="str">
        <f>VLOOKUP(TblData[[#This Row],[Session ID]],
TblSession[],
MATCH(R$1,TblSession[#Headers],0),
FALSE)</f>
        <v>Internal</v>
      </c>
      <c r="S108" s="70" t="str">
        <f>VLOOKUP(TblData[[#This Row],[Session ID]],
TblSession[],
MATCH(S$1,TblSession[#Headers],0),
FALSE)</f>
        <v>Multiple</v>
      </c>
      <c r="T108" s="70" t="str">
        <f>VLOOKUP(TblData[[#This Row],[Trainee Salary Code]],
TblTrainee[],
MATCH(T$1,TblTrainee[#Headers],0),
FALSE)</f>
        <v>Sudipto Mandol</v>
      </c>
      <c r="U108" s="70">
        <f>VLOOKUP(TblData[[#This Row],[Trainee Salary Code]],
TblTrainee[],
MATCH(U$1,TblTrainee[#Headers],0),
FALSE)</f>
        <v>0</v>
      </c>
      <c r="V108" s="70">
        <f>VLOOKUP(TblData[[#This Row],[Trainee Salary Code]],
TblTrainee[],
MATCH(V$1,TblTrainee[#Headers],0),
FALSE)</f>
        <v>0</v>
      </c>
      <c r="W108" s="70">
        <f>VLOOKUP(TblData[[#This Row],[Trainee Salary Code]],
TblTrainee[],
MATCH(W$1,TblTrainee[#Headers],0),
FALSE)</f>
        <v>0</v>
      </c>
      <c r="X108" s="70">
        <f>AVERAGE(TblData[[#This Row],[Relevance]:[Presentation]])</f>
        <v>8.875</v>
      </c>
      <c r="Y108" s="1">
        <f>MONTH(TblData[[#This Row],[Date of Training]])</f>
        <v>8</v>
      </c>
      <c r="Z108" s="1">
        <f>YEAR(TblData[[#This Row],[Date of Training]])</f>
        <v>2015</v>
      </c>
      <c r="AA108" s="83">
        <f>DATE(TblData[[#This Row],[Year]],TblData[[#This Row],[Month]],1)</f>
        <v>42217</v>
      </c>
    </row>
    <row r="109" spans="1:27" x14ac:dyDescent="0.25">
      <c r="A109" s="21">
        <v>108</v>
      </c>
      <c r="B109" s="70">
        <v>10</v>
      </c>
      <c r="C109" s="70">
        <v>14839</v>
      </c>
      <c r="D109" s="21">
        <v>9</v>
      </c>
      <c r="E109" s="21">
        <v>9</v>
      </c>
      <c r="F109" s="21">
        <v>8</v>
      </c>
      <c r="G109" s="21"/>
      <c r="H109" s="21">
        <v>9</v>
      </c>
      <c r="I109" s="21" t="s">
        <v>1427</v>
      </c>
      <c r="J109" s="21" t="s">
        <v>1396</v>
      </c>
      <c r="K109" s="70"/>
      <c r="L109" s="70"/>
      <c r="M109" s="70" t="str">
        <f>VLOOKUP(TblData[[#This Row],[Session ID]],
TblSession[],
MATCH(M$1,TblSession[#Headers],0),
FALSE)</f>
        <v>5S</v>
      </c>
      <c r="N109" s="80">
        <f>VLOOKUP(TblData[[#This Row],[Session ID]],
TblSession[],
MATCH(N$1,TblSession[#Headers],0),
FALSE)</f>
        <v>42247</v>
      </c>
      <c r="O109" s="80" t="str">
        <f>VLOOKUP(TblData[[#This Row],[Session ID]],
TblSession[],
MATCH(O$1,TblSession[#Headers],0),
FALSE)</f>
        <v xml:space="preserve">RCP </v>
      </c>
      <c r="P109" s="80" t="str">
        <f>VLOOKUP(TblData[[#This Row],[Session ID]],
TblSession[],
MATCH(P$1,TblSession[#Headers],0),
FALSE)</f>
        <v>Bivash Mukherjee</v>
      </c>
      <c r="Q109" s="70">
        <f>VLOOKUP(TblData[[#This Row],[Session ID]],
TblSession[],
MATCH(Q$1,TblSession[#Headers],0),
FALSE)</f>
        <v>2.5</v>
      </c>
      <c r="R109" s="80" t="str">
        <f>VLOOKUP(TblData[[#This Row],[Session ID]],
TblSession[],
MATCH(R$1,TblSession[#Headers],0),
FALSE)</f>
        <v>Internal</v>
      </c>
      <c r="S109" s="70" t="str">
        <f>VLOOKUP(TblData[[#This Row],[Session ID]],
TblSession[],
MATCH(S$1,TblSession[#Headers],0),
FALSE)</f>
        <v>Multiple</v>
      </c>
      <c r="T109" s="70" t="str">
        <f>VLOOKUP(TblData[[#This Row],[Trainee Salary Code]],
TblTrainee[],
MATCH(T$1,TblTrainee[#Headers],0),
FALSE)</f>
        <v>Aman  Kumar</v>
      </c>
      <c r="U109" s="70" t="str">
        <f>VLOOKUP(TblData[[#This Row],[Trainee Salary Code]],
TblTrainee[],
MATCH(U$1,TblTrainee[#Headers],0),
FALSE)</f>
        <v>Tr-e</v>
      </c>
      <c r="V109" s="70" t="str">
        <f>VLOOKUP(TblData[[#This Row],[Trainee Salary Code]],
TblTrainee[],
MATCH(V$1,TblTrainee[#Headers],0),
FALSE)</f>
        <v>Tr. Engineer</v>
      </c>
      <c r="W109" s="70" t="str">
        <f>VLOOKUP(TblData[[#This Row],[Trainee Salary Code]],
TblTrainee[],
MATCH(W$1,TblTrainee[#Headers],0),
FALSE)</f>
        <v>Production</v>
      </c>
      <c r="X109" s="70">
        <f>AVERAGE(TblData[[#This Row],[Relevance]:[Presentation]])</f>
        <v>8.75</v>
      </c>
      <c r="Y109" s="1">
        <f>MONTH(TblData[[#This Row],[Date of Training]])</f>
        <v>8</v>
      </c>
      <c r="Z109" s="1">
        <f>YEAR(TblData[[#This Row],[Date of Training]])</f>
        <v>2015</v>
      </c>
      <c r="AA109" s="83">
        <f>DATE(TblData[[#This Row],[Year]],TblData[[#This Row],[Month]],1)</f>
        <v>42217</v>
      </c>
    </row>
    <row r="110" spans="1:27" x14ac:dyDescent="0.25">
      <c r="A110" s="21">
        <v>109</v>
      </c>
      <c r="B110" s="70">
        <v>10</v>
      </c>
      <c r="C110" s="70">
        <v>10076</v>
      </c>
      <c r="D110" s="21">
        <v>5</v>
      </c>
      <c r="E110" s="21">
        <v>6</v>
      </c>
      <c r="F110" s="21">
        <v>6</v>
      </c>
      <c r="G110" s="21"/>
      <c r="H110" s="21">
        <v>6</v>
      </c>
      <c r="I110" s="21" t="s">
        <v>1354</v>
      </c>
      <c r="J110" s="21" t="s">
        <v>1354</v>
      </c>
      <c r="K110" s="70"/>
      <c r="L110" s="70"/>
      <c r="M110" s="70" t="str">
        <f>VLOOKUP(TblData[[#This Row],[Session ID]],
TblSession[],
MATCH(M$1,TblSession[#Headers],0),
FALSE)</f>
        <v>5S</v>
      </c>
      <c r="N110" s="80">
        <f>VLOOKUP(TblData[[#This Row],[Session ID]],
TblSession[],
MATCH(N$1,TblSession[#Headers],0),
FALSE)</f>
        <v>42247</v>
      </c>
      <c r="O110" s="80" t="str">
        <f>VLOOKUP(TblData[[#This Row],[Session ID]],
TblSession[],
MATCH(O$1,TblSession[#Headers],0),
FALSE)</f>
        <v xml:space="preserve">RCP </v>
      </c>
      <c r="P110" s="80" t="str">
        <f>VLOOKUP(TblData[[#This Row],[Session ID]],
TblSession[],
MATCH(P$1,TblSession[#Headers],0),
FALSE)</f>
        <v>Bivash Mukherjee</v>
      </c>
      <c r="Q110" s="70">
        <f>VLOOKUP(TblData[[#This Row],[Session ID]],
TblSession[],
MATCH(Q$1,TblSession[#Headers],0),
FALSE)</f>
        <v>2.5</v>
      </c>
      <c r="R110" s="80" t="str">
        <f>VLOOKUP(TblData[[#This Row],[Session ID]],
TblSession[],
MATCH(R$1,TblSession[#Headers],0),
FALSE)</f>
        <v>Internal</v>
      </c>
      <c r="S110" s="70" t="str">
        <f>VLOOKUP(TblData[[#This Row],[Session ID]],
TblSession[],
MATCH(S$1,TblSession[#Headers],0),
FALSE)</f>
        <v>Multiple</v>
      </c>
      <c r="T110" s="70" t="str">
        <f>VLOOKUP(TblData[[#This Row],[Trainee Salary Code]],
TblTrainee[],
MATCH(T$1,TblTrainee[#Headers],0),
FALSE)</f>
        <v>Arjun  Singh</v>
      </c>
      <c r="U110" s="70" t="str">
        <f>VLOOKUP(TblData[[#This Row],[Trainee Salary Code]],
TblTrainee[],
MATCH(U$1,TblTrainee[#Headers],0),
FALSE)</f>
        <v>A4</v>
      </c>
      <c r="V110" s="70" t="str">
        <f>VLOOKUP(TblData[[#This Row],[Trainee Salary Code]],
TblTrainee[],
MATCH(V$1,TblTrainee[#Headers],0),
FALSE)</f>
        <v>Technical Associate 3</v>
      </c>
      <c r="W110" s="70" t="str">
        <f>VLOOKUP(TblData[[#This Row],[Trainee Salary Code]],
TblTrainee[],
MATCH(W$1,TblTrainee[#Headers],0),
FALSE)</f>
        <v>Quality Assurance</v>
      </c>
      <c r="X110" s="70">
        <f>AVERAGE(TblData[[#This Row],[Relevance]:[Presentation]])</f>
        <v>5.75</v>
      </c>
      <c r="Y110" s="1">
        <f>MONTH(TblData[[#This Row],[Date of Training]])</f>
        <v>8</v>
      </c>
      <c r="Z110" s="1">
        <f>YEAR(TblData[[#This Row],[Date of Training]])</f>
        <v>2015</v>
      </c>
      <c r="AA110" s="83">
        <f>DATE(TblData[[#This Row],[Year]],TblData[[#This Row],[Month]],1)</f>
        <v>42217</v>
      </c>
    </row>
    <row r="111" spans="1:27" x14ac:dyDescent="0.25">
      <c r="A111" s="21">
        <v>110</v>
      </c>
      <c r="B111" s="70">
        <v>10</v>
      </c>
      <c r="C111" s="70">
        <v>15028</v>
      </c>
      <c r="D111" s="21">
        <v>9</v>
      </c>
      <c r="E111" s="21">
        <v>9.5</v>
      </c>
      <c r="F111" s="21">
        <v>10</v>
      </c>
      <c r="G111" s="21"/>
      <c r="H111" s="21">
        <v>10</v>
      </c>
      <c r="I111" s="21" t="s">
        <v>1354</v>
      </c>
      <c r="J111" s="21" t="s">
        <v>1354</v>
      </c>
      <c r="K111" s="70">
        <v>62.5</v>
      </c>
      <c r="L111" s="70"/>
      <c r="M111" s="70" t="str">
        <f>VLOOKUP(TblData[[#This Row],[Session ID]],
TblSession[],
MATCH(M$1,TblSession[#Headers],0),
FALSE)</f>
        <v>5S</v>
      </c>
      <c r="N111" s="80">
        <f>VLOOKUP(TblData[[#This Row],[Session ID]],
TblSession[],
MATCH(N$1,TblSession[#Headers],0),
FALSE)</f>
        <v>42247</v>
      </c>
      <c r="O111" s="80" t="str">
        <f>VLOOKUP(TblData[[#This Row],[Session ID]],
TblSession[],
MATCH(O$1,TblSession[#Headers],0),
FALSE)</f>
        <v xml:space="preserve">RCP </v>
      </c>
      <c r="P111" s="80" t="str">
        <f>VLOOKUP(TblData[[#This Row],[Session ID]],
TblSession[],
MATCH(P$1,TblSession[#Headers],0),
FALSE)</f>
        <v>Bivash Mukherjee</v>
      </c>
      <c r="Q111" s="70">
        <f>VLOOKUP(TblData[[#This Row],[Session ID]],
TblSession[],
MATCH(Q$1,TblSession[#Headers],0),
FALSE)</f>
        <v>2.5</v>
      </c>
      <c r="R111" s="80" t="str">
        <f>VLOOKUP(TblData[[#This Row],[Session ID]],
TblSession[],
MATCH(R$1,TblSession[#Headers],0),
FALSE)</f>
        <v>Internal</v>
      </c>
      <c r="S111" s="70" t="str">
        <f>VLOOKUP(TblData[[#This Row],[Session ID]],
TblSession[],
MATCH(S$1,TblSession[#Headers],0),
FALSE)</f>
        <v>Multiple</v>
      </c>
      <c r="T111" s="70" t="str">
        <f>VLOOKUP(TblData[[#This Row],[Trainee Salary Code]],
TblTrainee[],
MATCH(T$1,TblTrainee[#Headers],0),
FALSE)</f>
        <v>Aniruddh Pal</v>
      </c>
      <c r="U111" s="70">
        <f>VLOOKUP(TblData[[#This Row],[Trainee Salary Code]],
TblTrainee[],
MATCH(U$1,TblTrainee[#Headers],0),
FALSE)</f>
        <v>0</v>
      </c>
      <c r="V111" s="70">
        <f>VLOOKUP(TblData[[#This Row],[Trainee Salary Code]],
TblTrainee[],
MATCH(V$1,TblTrainee[#Headers],0),
FALSE)</f>
        <v>0</v>
      </c>
      <c r="W111" s="70">
        <f>VLOOKUP(TblData[[#This Row],[Trainee Salary Code]],
TblTrainee[],
MATCH(W$1,TblTrainee[#Headers],0),
FALSE)</f>
        <v>0</v>
      </c>
      <c r="X111" s="70">
        <f>AVERAGE(TblData[[#This Row],[Relevance]:[Presentation]])</f>
        <v>9.625</v>
      </c>
      <c r="Y111" s="1">
        <f>MONTH(TblData[[#This Row],[Date of Training]])</f>
        <v>8</v>
      </c>
      <c r="Z111" s="1">
        <f>YEAR(TblData[[#This Row],[Date of Training]])</f>
        <v>2015</v>
      </c>
      <c r="AA111" s="83">
        <f>DATE(TblData[[#This Row],[Year]],TblData[[#This Row],[Month]],1)</f>
        <v>42217</v>
      </c>
    </row>
    <row r="112" spans="1:27" x14ac:dyDescent="0.25">
      <c r="A112" s="21">
        <v>111</v>
      </c>
      <c r="B112" s="70">
        <v>10</v>
      </c>
      <c r="C112" s="70">
        <v>13618</v>
      </c>
      <c r="D112" s="21">
        <v>8</v>
      </c>
      <c r="E112" s="21">
        <v>7.5</v>
      </c>
      <c r="F112" s="21">
        <v>7</v>
      </c>
      <c r="G112" s="21"/>
      <c r="H112" s="21">
        <v>7</v>
      </c>
      <c r="I112" s="21" t="s">
        <v>1354</v>
      </c>
      <c r="J112" s="21" t="s">
        <v>1354</v>
      </c>
      <c r="K112" s="70"/>
      <c r="L112" s="70"/>
      <c r="M112" s="70" t="str">
        <f>VLOOKUP(TblData[[#This Row],[Session ID]],
TblSession[],
MATCH(M$1,TblSession[#Headers],0),
FALSE)</f>
        <v>5S</v>
      </c>
      <c r="N112" s="80">
        <f>VLOOKUP(TblData[[#This Row],[Session ID]],
TblSession[],
MATCH(N$1,TblSession[#Headers],0),
FALSE)</f>
        <v>42247</v>
      </c>
      <c r="O112" s="80" t="str">
        <f>VLOOKUP(TblData[[#This Row],[Session ID]],
TblSession[],
MATCH(O$1,TblSession[#Headers],0),
FALSE)</f>
        <v xml:space="preserve">RCP </v>
      </c>
      <c r="P112" s="80" t="str">
        <f>VLOOKUP(TblData[[#This Row],[Session ID]],
TblSession[],
MATCH(P$1,TblSession[#Headers],0),
FALSE)</f>
        <v>Bivash Mukherjee</v>
      </c>
      <c r="Q112" s="70">
        <f>VLOOKUP(TblData[[#This Row],[Session ID]],
TblSession[],
MATCH(Q$1,TblSession[#Headers],0),
FALSE)</f>
        <v>2.5</v>
      </c>
      <c r="R112" s="80" t="str">
        <f>VLOOKUP(TblData[[#This Row],[Session ID]],
TblSession[],
MATCH(R$1,TblSession[#Headers],0),
FALSE)</f>
        <v>Internal</v>
      </c>
      <c r="S112" s="70" t="str">
        <f>VLOOKUP(TblData[[#This Row],[Session ID]],
TblSession[],
MATCH(S$1,TblSession[#Headers],0),
FALSE)</f>
        <v>Multiple</v>
      </c>
      <c r="T112" s="70" t="str">
        <f>VLOOKUP(TblData[[#This Row],[Trainee Salary Code]],
TblTrainee[],
MATCH(T$1,TblTrainee[#Headers],0),
FALSE)</f>
        <v>Arvind Kumar Mishra</v>
      </c>
      <c r="U112" s="70" t="str">
        <f>VLOOKUP(TblData[[#This Row],[Trainee Salary Code]],
TblTrainee[],
MATCH(U$1,TblTrainee[#Headers],0),
FALSE)</f>
        <v>S-4</v>
      </c>
      <c r="V112" s="70" t="str">
        <f>VLOOKUP(TblData[[#This Row],[Trainee Salary Code]],
TblTrainee[],
MATCH(V$1,TblTrainee[#Headers],0),
FALSE)</f>
        <v>Sr. Asstt</v>
      </c>
      <c r="W112" s="70" t="str">
        <f>VLOOKUP(TblData[[#This Row],[Trainee Salary Code]],
TblTrainee[],
MATCH(W$1,TblTrainee[#Headers],0),
FALSE)</f>
        <v>Stores</v>
      </c>
      <c r="X112" s="70">
        <f>AVERAGE(TblData[[#This Row],[Relevance]:[Presentation]])</f>
        <v>7.375</v>
      </c>
      <c r="Y112" s="1">
        <f>MONTH(TblData[[#This Row],[Date of Training]])</f>
        <v>8</v>
      </c>
      <c r="Z112" s="1">
        <f>YEAR(TblData[[#This Row],[Date of Training]])</f>
        <v>2015</v>
      </c>
      <c r="AA112" s="83">
        <f>DATE(TblData[[#This Row],[Year]],TblData[[#This Row],[Month]],1)</f>
        <v>42217</v>
      </c>
    </row>
    <row r="113" spans="1:27" x14ac:dyDescent="0.25">
      <c r="A113" s="21">
        <v>112</v>
      </c>
      <c r="B113" s="70">
        <v>10</v>
      </c>
      <c r="C113" s="70">
        <v>13591</v>
      </c>
      <c r="D113" s="21">
        <v>9</v>
      </c>
      <c r="E113" s="21">
        <v>9.75</v>
      </c>
      <c r="F113" s="21">
        <v>10</v>
      </c>
      <c r="G113" s="21"/>
      <c r="H113" s="21">
        <v>8</v>
      </c>
      <c r="I113" s="21" t="s">
        <v>1354</v>
      </c>
      <c r="J113" s="21" t="s">
        <v>1354</v>
      </c>
      <c r="K113" s="70">
        <v>75</v>
      </c>
      <c r="L113" s="70"/>
      <c r="M113" s="70" t="str">
        <f>VLOOKUP(TblData[[#This Row],[Session ID]],
TblSession[],
MATCH(M$1,TblSession[#Headers],0),
FALSE)</f>
        <v>5S</v>
      </c>
      <c r="N113" s="80">
        <f>VLOOKUP(TblData[[#This Row],[Session ID]],
TblSession[],
MATCH(N$1,TblSession[#Headers],0),
FALSE)</f>
        <v>42247</v>
      </c>
      <c r="O113" s="80" t="str">
        <f>VLOOKUP(TblData[[#This Row],[Session ID]],
TblSession[],
MATCH(O$1,TblSession[#Headers],0),
FALSE)</f>
        <v xml:space="preserve">RCP </v>
      </c>
      <c r="P113" s="80" t="str">
        <f>VLOOKUP(TblData[[#This Row],[Session ID]],
TblSession[],
MATCH(P$1,TblSession[#Headers],0),
FALSE)</f>
        <v>Bivash Mukherjee</v>
      </c>
      <c r="Q113" s="70">
        <f>VLOOKUP(TblData[[#This Row],[Session ID]],
TblSession[],
MATCH(Q$1,TblSession[#Headers],0),
FALSE)</f>
        <v>2.5</v>
      </c>
      <c r="R113" s="80" t="str">
        <f>VLOOKUP(TblData[[#This Row],[Session ID]],
TblSession[],
MATCH(R$1,TblSession[#Headers],0),
FALSE)</f>
        <v>Internal</v>
      </c>
      <c r="S113" s="70" t="str">
        <f>VLOOKUP(TblData[[#This Row],[Session ID]],
TblSession[],
MATCH(S$1,TblSession[#Headers],0),
FALSE)</f>
        <v>Multiple</v>
      </c>
      <c r="T113" s="70" t="str">
        <f>VLOOKUP(TblData[[#This Row],[Trainee Salary Code]],
TblTrainee[],
MATCH(T$1,TblTrainee[#Headers],0),
FALSE)</f>
        <v>Rajendra Prasad Jain</v>
      </c>
      <c r="U113" s="70" t="str">
        <f>VLOOKUP(TblData[[#This Row],[Trainee Salary Code]],
TblTrainee[],
MATCH(U$1,TblTrainee[#Headers],0),
FALSE)</f>
        <v>S-4</v>
      </c>
      <c r="V113" s="70" t="str">
        <f>VLOOKUP(TblData[[#This Row],[Trainee Salary Code]],
TblTrainee[],
MATCH(V$1,TblTrainee[#Headers],0),
FALSE)</f>
        <v>Sr. Asstt</v>
      </c>
      <c r="W113" s="70" t="str">
        <f>VLOOKUP(TblData[[#This Row],[Trainee Salary Code]],
TblTrainee[],
MATCH(W$1,TblTrainee[#Headers],0),
FALSE)</f>
        <v>Stores</v>
      </c>
      <c r="X113" s="70">
        <f>AVERAGE(TblData[[#This Row],[Relevance]:[Presentation]])</f>
        <v>9.1875</v>
      </c>
      <c r="Y113" s="1">
        <f>MONTH(TblData[[#This Row],[Date of Training]])</f>
        <v>8</v>
      </c>
      <c r="Z113" s="1">
        <f>YEAR(TblData[[#This Row],[Date of Training]])</f>
        <v>2015</v>
      </c>
      <c r="AA113" s="83">
        <f>DATE(TblData[[#This Row],[Year]],TblData[[#This Row],[Month]],1)</f>
        <v>42217</v>
      </c>
    </row>
    <row r="114" spans="1:27" x14ac:dyDescent="0.25">
      <c r="A114" s="21">
        <v>113</v>
      </c>
      <c r="B114" s="70">
        <v>10</v>
      </c>
      <c r="C114" s="70">
        <v>28591</v>
      </c>
      <c r="D114" s="21">
        <v>9</v>
      </c>
      <c r="E114" s="21">
        <v>9.25</v>
      </c>
      <c r="F114" s="21">
        <v>10</v>
      </c>
      <c r="G114" s="21"/>
      <c r="H114" s="21">
        <v>9</v>
      </c>
      <c r="I114" s="21" t="s">
        <v>1354</v>
      </c>
      <c r="J114" s="21" t="s">
        <v>1354</v>
      </c>
      <c r="K114" s="70">
        <v>50</v>
      </c>
      <c r="L114" s="70"/>
      <c r="M114" s="70" t="str">
        <f>VLOOKUP(TblData[[#This Row],[Session ID]],
TblSession[],
MATCH(M$1,TblSession[#Headers],0),
FALSE)</f>
        <v>5S</v>
      </c>
      <c r="N114" s="80">
        <f>VLOOKUP(TblData[[#This Row],[Session ID]],
TblSession[],
MATCH(N$1,TblSession[#Headers],0),
FALSE)</f>
        <v>42247</v>
      </c>
      <c r="O114" s="80" t="str">
        <f>VLOOKUP(TblData[[#This Row],[Session ID]],
TblSession[],
MATCH(O$1,TblSession[#Headers],0),
FALSE)</f>
        <v xml:space="preserve">RCP </v>
      </c>
      <c r="P114" s="80" t="str">
        <f>VLOOKUP(TblData[[#This Row],[Session ID]],
TblSession[],
MATCH(P$1,TblSession[#Headers],0),
FALSE)</f>
        <v>Bivash Mukherjee</v>
      </c>
      <c r="Q114" s="70">
        <f>VLOOKUP(TblData[[#This Row],[Session ID]],
TblSession[],
MATCH(Q$1,TblSession[#Headers],0),
FALSE)</f>
        <v>2.5</v>
      </c>
      <c r="R114" s="80" t="str">
        <f>VLOOKUP(TblData[[#This Row],[Session ID]],
TblSession[],
MATCH(R$1,TblSession[#Headers],0),
FALSE)</f>
        <v>Internal</v>
      </c>
      <c r="S114" s="70" t="str">
        <f>VLOOKUP(TblData[[#This Row],[Session ID]],
TblSession[],
MATCH(S$1,TblSession[#Headers],0),
FALSE)</f>
        <v>Multiple</v>
      </c>
      <c r="T114" s="70" t="str">
        <f>VLOOKUP(TblData[[#This Row],[Trainee Salary Code]],
TblTrainee[],
MATCH(T$1,TblTrainee[#Headers],0),
FALSE)</f>
        <v>Sarwan Parihar</v>
      </c>
      <c r="U114" s="70">
        <f>VLOOKUP(TblData[[#This Row],[Trainee Salary Code]],
TblTrainee[],
MATCH(U$1,TblTrainee[#Headers],0),
FALSE)</f>
        <v>0</v>
      </c>
      <c r="V114" s="70">
        <f>VLOOKUP(TblData[[#This Row],[Trainee Salary Code]],
TblTrainee[],
MATCH(V$1,TblTrainee[#Headers],0),
FALSE)</f>
        <v>0</v>
      </c>
      <c r="W114" s="70">
        <f>VLOOKUP(TblData[[#This Row],[Trainee Salary Code]],
TblTrainee[],
MATCH(W$1,TblTrainee[#Headers],0),
FALSE)</f>
        <v>0</v>
      </c>
      <c r="X114" s="70">
        <f>AVERAGE(TblData[[#This Row],[Relevance]:[Presentation]])</f>
        <v>9.3125</v>
      </c>
      <c r="Y114" s="1">
        <f>MONTH(TblData[[#This Row],[Date of Training]])</f>
        <v>8</v>
      </c>
      <c r="Z114" s="1">
        <f>YEAR(TblData[[#This Row],[Date of Training]])</f>
        <v>2015</v>
      </c>
      <c r="AA114" s="83">
        <f>DATE(TblData[[#This Row],[Year]],TblData[[#This Row],[Month]],1)</f>
        <v>42217</v>
      </c>
    </row>
    <row r="115" spans="1:27" x14ac:dyDescent="0.25">
      <c r="A115" s="21">
        <v>114</v>
      </c>
      <c r="B115" s="70">
        <v>10</v>
      </c>
      <c r="C115" s="70">
        <v>11837</v>
      </c>
      <c r="D115" s="21">
        <v>9</v>
      </c>
      <c r="E115" s="21">
        <v>9.5</v>
      </c>
      <c r="F115" s="21">
        <v>10</v>
      </c>
      <c r="G115" s="21"/>
      <c r="H115" s="21">
        <v>10</v>
      </c>
      <c r="I115" s="21" t="s">
        <v>1354</v>
      </c>
      <c r="J115" s="21" t="s">
        <v>1354</v>
      </c>
      <c r="K115" s="70"/>
      <c r="L115" s="70"/>
      <c r="M115" s="70" t="str">
        <f>VLOOKUP(TblData[[#This Row],[Session ID]],
TblSession[],
MATCH(M$1,TblSession[#Headers],0),
FALSE)</f>
        <v>5S</v>
      </c>
      <c r="N115" s="80">
        <f>VLOOKUP(TblData[[#This Row],[Session ID]],
TblSession[],
MATCH(N$1,TblSession[#Headers],0),
FALSE)</f>
        <v>42247</v>
      </c>
      <c r="O115" s="80" t="str">
        <f>VLOOKUP(TblData[[#This Row],[Session ID]],
TblSession[],
MATCH(O$1,TblSession[#Headers],0),
FALSE)</f>
        <v xml:space="preserve">RCP </v>
      </c>
      <c r="P115" s="80" t="str">
        <f>VLOOKUP(TblData[[#This Row],[Session ID]],
TblSession[],
MATCH(P$1,TblSession[#Headers],0),
FALSE)</f>
        <v>Bivash Mukherjee</v>
      </c>
      <c r="Q115" s="70">
        <f>VLOOKUP(TblData[[#This Row],[Session ID]],
TblSession[],
MATCH(Q$1,TblSession[#Headers],0),
FALSE)</f>
        <v>2.5</v>
      </c>
      <c r="R115" s="80" t="str">
        <f>VLOOKUP(TblData[[#This Row],[Session ID]],
TblSession[],
MATCH(R$1,TblSession[#Headers],0),
FALSE)</f>
        <v>Internal</v>
      </c>
      <c r="S115" s="70" t="str">
        <f>VLOOKUP(TblData[[#This Row],[Session ID]],
TblSession[],
MATCH(S$1,TblSession[#Headers],0),
FALSE)</f>
        <v>Multiple</v>
      </c>
      <c r="T115" s="70" t="str">
        <f>VLOOKUP(TblData[[#This Row],[Trainee Salary Code]],
TblTrainee[],
MATCH(T$1,TblTrainee[#Headers],0),
FALSE)</f>
        <v>Radhey Raman Pandey</v>
      </c>
      <c r="U115" s="70" t="str">
        <f>VLOOKUP(TblData[[#This Row],[Trainee Salary Code]],
TblTrainee[],
MATCH(U$1,TblTrainee[#Headers],0),
FALSE)</f>
        <v>A2</v>
      </c>
      <c r="V115" s="70" t="str">
        <f>VLOOKUP(TblData[[#This Row],[Trainee Salary Code]],
TblTrainee[],
MATCH(V$1,TblTrainee[#Headers],0),
FALSE)</f>
        <v>Sr. Operator</v>
      </c>
      <c r="W115" s="70" t="str">
        <f>VLOOKUP(TblData[[#This Row],[Trainee Salary Code]],
TblTrainee[],
MATCH(W$1,TblTrainee[#Headers],0),
FALSE)</f>
        <v>Moulding</v>
      </c>
      <c r="X115" s="70">
        <f>AVERAGE(TblData[[#This Row],[Relevance]:[Presentation]])</f>
        <v>9.625</v>
      </c>
      <c r="Y115" s="1">
        <f>MONTH(TblData[[#This Row],[Date of Training]])</f>
        <v>8</v>
      </c>
      <c r="Z115" s="1">
        <f>YEAR(TblData[[#This Row],[Date of Training]])</f>
        <v>2015</v>
      </c>
      <c r="AA115" s="83">
        <f>DATE(TblData[[#This Row],[Year]],TblData[[#This Row],[Month]],1)</f>
        <v>42217</v>
      </c>
    </row>
    <row r="116" spans="1:27" x14ac:dyDescent="0.25">
      <c r="A116" s="21">
        <v>115</v>
      </c>
      <c r="B116" s="70">
        <v>10</v>
      </c>
      <c r="C116" s="70">
        <v>15026</v>
      </c>
      <c r="D116" s="21">
        <v>10</v>
      </c>
      <c r="E116" s="21">
        <v>10</v>
      </c>
      <c r="F116" s="21">
        <v>10</v>
      </c>
      <c r="G116" s="21"/>
      <c r="H116" s="21">
        <v>8</v>
      </c>
      <c r="I116" s="21" t="s">
        <v>1354</v>
      </c>
      <c r="J116" s="21" t="s">
        <v>1354</v>
      </c>
      <c r="K116" s="70">
        <v>50</v>
      </c>
      <c r="L116" s="70"/>
      <c r="M116" s="70" t="str">
        <f>VLOOKUP(TblData[[#This Row],[Session ID]],
TblSession[],
MATCH(M$1,TblSession[#Headers],0),
FALSE)</f>
        <v>5S</v>
      </c>
      <c r="N116" s="80">
        <f>VLOOKUP(TblData[[#This Row],[Session ID]],
TblSession[],
MATCH(N$1,TblSession[#Headers],0),
FALSE)</f>
        <v>42247</v>
      </c>
      <c r="O116" s="80" t="str">
        <f>VLOOKUP(TblData[[#This Row],[Session ID]],
TblSession[],
MATCH(O$1,TblSession[#Headers],0),
FALSE)</f>
        <v xml:space="preserve">RCP </v>
      </c>
      <c r="P116" s="80" t="str">
        <f>VLOOKUP(TblData[[#This Row],[Session ID]],
TblSession[],
MATCH(P$1,TblSession[#Headers],0),
FALSE)</f>
        <v>Bivash Mukherjee</v>
      </c>
      <c r="Q116" s="70">
        <f>VLOOKUP(TblData[[#This Row],[Session ID]],
TblSession[],
MATCH(Q$1,TblSession[#Headers],0),
FALSE)</f>
        <v>2.5</v>
      </c>
      <c r="R116" s="80" t="str">
        <f>VLOOKUP(TblData[[#This Row],[Session ID]],
TblSession[],
MATCH(R$1,TblSession[#Headers],0),
FALSE)</f>
        <v>Internal</v>
      </c>
      <c r="S116" s="70" t="str">
        <f>VLOOKUP(TblData[[#This Row],[Session ID]],
TblSession[],
MATCH(S$1,TblSession[#Headers],0),
FALSE)</f>
        <v>Multiple</v>
      </c>
      <c r="T116" s="70" t="str">
        <f>VLOOKUP(TblData[[#This Row],[Trainee Salary Code]],
TblTrainee[],
MATCH(T$1,TblTrainee[#Headers],0),
FALSE)</f>
        <v>Firozzuddin Khan</v>
      </c>
      <c r="U116" s="70">
        <f>VLOOKUP(TblData[[#This Row],[Trainee Salary Code]],
TblTrainee[],
MATCH(U$1,TblTrainee[#Headers],0),
FALSE)</f>
        <v>0</v>
      </c>
      <c r="V116" s="70">
        <f>VLOOKUP(TblData[[#This Row],[Trainee Salary Code]],
TblTrainee[],
MATCH(V$1,TblTrainee[#Headers],0),
FALSE)</f>
        <v>0</v>
      </c>
      <c r="W116" s="70">
        <f>VLOOKUP(TblData[[#This Row],[Trainee Salary Code]],
TblTrainee[],
MATCH(W$1,TblTrainee[#Headers],0),
FALSE)</f>
        <v>0</v>
      </c>
      <c r="X116" s="70">
        <f>AVERAGE(TblData[[#This Row],[Relevance]:[Presentation]])</f>
        <v>9.5</v>
      </c>
      <c r="Y116" s="1">
        <f>MONTH(TblData[[#This Row],[Date of Training]])</f>
        <v>8</v>
      </c>
      <c r="Z116" s="1">
        <f>YEAR(TblData[[#This Row],[Date of Training]])</f>
        <v>2015</v>
      </c>
      <c r="AA116" s="83">
        <f>DATE(TblData[[#This Row],[Year]],TblData[[#This Row],[Month]],1)</f>
        <v>42217</v>
      </c>
    </row>
    <row r="117" spans="1:27" x14ac:dyDescent="0.25">
      <c r="A117" s="21">
        <v>116</v>
      </c>
      <c r="B117" s="70">
        <v>10</v>
      </c>
      <c r="C117" s="70">
        <v>28417</v>
      </c>
      <c r="D117" s="21">
        <v>10</v>
      </c>
      <c r="E117" s="21">
        <v>9.75</v>
      </c>
      <c r="F117" s="21">
        <v>9</v>
      </c>
      <c r="G117" s="21"/>
      <c r="H117" s="21">
        <v>9</v>
      </c>
      <c r="I117" s="21" t="s">
        <v>1354</v>
      </c>
      <c r="J117" s="21" t="s">
        <v>1354</v>
      </c>
      <c r="K117" s="70"/>
      <c r="L117" s="70"/>
      <c r="M117" s="70" t="str">
        <f>VLOOKUP(TblData[[#This Row],[Session ID]],
TblSession[],
MATCH(M$1,TblSession[#Headers],0),
FALSE)</f>
        <v>5S</v>
      </c>
      <c r="N117" s="80">
        <f>VLOOKUP(TblData[[#This Row],[Session ID]],
TblSession[],
MATCH(N$1,TblSession[#Headers],0),
FALSE)</f>
        <v>42247</v>
      </c>
      <c r="O117" s="80" t="str">
        <f>VLOOKUP(TblData[[#This Row],[Session ID]],
TblSession[],
MATCH(O$1,TblSession[#Headers],0),
FALSE)</f>
        <v xml:space="preserve">RCP </v>
      </c>
      <c r="P117" s="80" t="str">
        <f>VLOOKUP(TblData[[#This Row],[Session ID]],
TblSession[],
MATCH(P$1,TblSession[#Headers],0),
FALSE)</f>
        <v>Bivash Mukherjee</v>
      </c>
      <c r="Q117" s="70">
        <f>VLOOKUP(TblData[[#This Row],[Session ID]],
TblSession[],
MATCH(Q$1,TblSession[#Headers],0),
FALSE)</f>
        <v>2.5</v>
      </c>
      <c r="R117" s="80" t="str">
        <f>VLOOKUP(TblData[[#This Row],[Session ID]],
TblSession[],
MATCH(R$1,TblSession[#Headers],0),
FALSE)</f>
        <v>Internal</v>
      </c>
      <c r="S117" s="70" t="str">
        <f>VLOOKUP(TblData[[#This Row],[Session ID]],
TblSession[],
MATCH(S$1,TblSession[#Headers],0),
FALSE)</f>
        <v>Multiple</v>
      </c>
      <c r="T117" s="70" t="str">
        <f>VLOOKUP(TblData[[#This Row],[Trainee Salary Code]],
TblTrainee[],
MATCH(T$1,TblTrainee[#Headers],0),
FALSE)</f>
        <v>Rajesh Bairwa</v>
      </c>
      <c r="U117" s="70">
        <f>VLOOKUP(TblData[[#This Row],[Trainee Salary Code]],
TblTrainee[],
MATCH(U$1,TblTrainee[#Headers],0),
FALSE)</f>
        <v>0</v>
      </c>
      <c r="V117" s="70">
        <f>VLOOKUP(TblData[[#This Row],[Trainee Salary Code]],
TblTrainee[],
MATCH(V$1,TblTrainee[#Headers],0),
FALSE)</f>
        <v>0</v>
      </c>
      <c r="W117" s="70">
        <f>VLOOKUP(TblData[[#This Row],[Trainee Salary Code]],
TblTrainee[],
MATCH(W$1,TblTrainee[#Headers],0),
FALSE)</f>
        <v>0</v>
      </c>
      <c r="X117" s="70">
        <f>AVERAGE(TblData[[#This Row],[Relevance]:[Presentation]])</f>
        <v>9.4375</v>
      </c>
      <c r="Y117" s="1">
        <f>MONTH(TblData[[#This Row],[Date of Training]])</f>
        <v>8</v>
      </c>
      <c r="Z117" s="1">
        <f>YEAR(TblData[[#This Row],[Date of Training]])</f>
        <v>2015</v>
      </c>
      <c r="AA117" s="83">
        <f>DATE(TblData[[#This Row],[Year]],TblData[[#This Row],[Month]],1)</f>
        <v>42217</v>
      </c>
    </row>
    <row r="118" spans="1:27" x14ac:dyDescent="0.25">
      <c r="A118" s="21">
        <v>117</v>
      </c>
      <c r="B118" s="70">
        <v>10</v>
      </c>
      <c r="C118" s="70">
        <v>15024</v>
      </c>
      <c r="D118" s="21">
        <v>9</v>
      </c>
      <c r="E118" s="21">
        <v>9</v>
      </c>
      <c r="F118" s="21">
        <v>10</v>
      </c>
      <c r="G118" s="21"/>
      <c r="H118" s="21">
        <v>9</v>
      </c>
      <c r="I118" s="21" t="s">
        <v>1354</v>
      </c>
      <c r="J118" s="21" t="s">
        <v>1354</v>
      </c>
      <c r="K118" s="70"/>
      <c r="L118" s="70"/>
      <c r="M118" s="70" t="str">
        <f>VLOOKUP(TblData[[#This Row],[Session ID]],
TblSession[],
MATCH(M$1,TblSession[#Headers],0),
FALSE)</f>
        <v>5S</v>
      </c>
      <c r="N118" s="80">
        <f>VLOOKUP(TblData[[#This Row],[Session ID]],
TblSession[],
MATCH(N$1,TblSession[#Headers],0),
FALSE)</f>
        <v>42247</v>
      </c>
      <c r="O118" s="80" t="str">
        <f>VLOOKUP(TblData[[#This Row],[Session ID]],
TblSession[],
MATCH(O$1,TblSession[#Headers],0),
FALSE)</f>
        <v xml:space="preserve">RCP </v>
      </c>
      <c r="P118" s="80" t="str">
        <f>VLOOKUP(TblData[[#This Row],[Session ID]],
TblSession[],
MATCH(P$1,TblSession[#Headers],0),
FALSE)</f>
        <v>Bivash Mukherjee</v>
      </c>
      <c r="Q118" s="70">
        <f>VLOOKUP(TblData[[#This Row],[Session ID]],
TblSession[],
MATCH(Q$1,TblSession[#Headers],0),
FALSE)</f>
        <v>2.5</v>
      </c>
      <c r="R118" s="80" t="str">
        <f>VLOOKUP(TblData[[#This Row],[Session ID]],
TblSession[],
MATCH(R$1,TblSession[#Headers],0),
FALSE)</f>
        <v>Internal</v>
      </c>
      <c r="S118" s="70" t="str">
        <f>VLOOKUP(TblData[[#This Row],[Session ID]],
TblSession[],
MATCH(S$1,TblSession[#Headers],0),
FALSE)</f>
        <v>Multiple</v>
      </c>
      <c r="T118" s="70" t="str">
        <f>VLOOKUP(TblData[[#This Row],[Trainee Salary Code]],
TblTrainee[],
MATCH(T$1,TblTrainee[#Headers],0),
FALSE)</f>
        <v>Tushar Sheikh</v>
      </c>
      <c r="U118" s="70">
        <f>VLOOKUP(TblData[[#This Row],[Trainee Salary Code]],
TblTrainee[],
MATCH(U$1,TblTrainee[#Headers],0),
FALSE)</f>
        <v>0</v>
      </c>
      <c r="V118" s="70">
        <f>VLOOKUP(TblData[[#This Row],[Trainee Salary Code]],
TblTrainee[],
MATCH(V$1,TblTrainee[#Headers],0),
FALSE)</f>
        <v>0</v>
      </c>
      <c r="W118" s="70">
        <f>VLOOKUP(TblData[[#This Row],[Trainee Salary Code]],
TblTrainee[],
MATCH(W$1,TblTrainee[#Headers],0),
FALSE)</f>
        <v>0</v>
      </c>
      <c r="X118" s="70">
        <f>AVERAGE(TblData[[#This Row],[Relevance]:[Presentation]])</f>
        <v>9.25</v>
      </c>
      <c r="Y118" s="1">
        <f>MONTH(TblData[[#This Row],[Date of Training]])</f>
        <v>8</v>
      </c>
      <c r="Z118" s="1">
        <f>YEAR(TblData[[#This Row],[Date of Training]])</f>
        <v>2015</v>
      </c>
      <c r="AA118" s="83">
        <f>DATE(TblData[[#This Row],[Year]],TblData[[#This Row],[Month]],1)</f>
        <v>42217</v>
      </c>
    </row>
    <row r="119" spans="1:27" x14ac:dyDescent="0.25">
      <c r="A119" s="21">
        <v>118</v>
      </c>
      <c r="B119" s="70">
        <v>10</v>
      </c>
      <c r="C119" s="70">
        <v>15012</v>
      </c>
      <c r="D119" s="21">
        <v>8</v>
      </c>
      <c r="E119" s="21">
        <v>8.25</v>
      </c>
      <c r="F119" s="21">
        <v>6</v>
      </c>
      <c r="G119" s="21"/>
      <c r="H119" s="21">
        <v>7</v>
      </c>
      <c r="I119" s="21" t="s">
        <v>1354</v>
      </c>
      <c r="J119" s="21" t="s">
        <v>1354</v>
      </c>
      <c r="K119" s="70"/>
      <c r="L119" s="70"/>
      <c r="M119" s="70" t="str">
        <f>VLOOKUP(TblData[[#This Row],[Session ID]],
TblSession[],
MATCH(M$1,TblSession[#Headers],0),
FALSE)</f>
        <v>5S</v>
      </c>
      <c r="N119" s="80">
        <f>VLOOKUP(TblData[[#This Row],[Session ID]],
TblSession[],
MATCH(N$1,TblSession[#Headers],0),
FALSE)</f>
        <v>42247</v>
      </c>
      <c r="O119" s="80" t="str">
        <f>VLOOKUP(TblData[[#This Row],[Session ID]],
TblSession[],
MATCH(O$1,TblSession[#Headers],0),
FALSE)</f>
        <v xml:space="preserve">RCP </v>
      </c>
      <c r="P119" s="80" t="str">
        <f>VLOOKUP(TblData[[#This Row],[Session ID]],
TblSession[],
MATCH(P$1,TblSession[#Headers],0),
FALSE)</f>
        <v>Bivash Mukherjee</v>
      </c>
      <c r="Q119" s="70">
        <f>VLOOKUP(TblData[[#This Row],[Session ID]],
TblSession[],
MATCH(Q$1,TblSession[#Headers],0),
FALSE)</f>
        <v>2.5</v>
      </c>
      <c r="R119" s="80" t="str">
        <f>VLOOKUP(TblData[[#This Row],[Session ID]],
TblSession[],
MATCH(R$1,TblSession[#Headers],0),
FALSE)</f>
        <v>Internal</v>
      </c>
      <c r="S119" s="70" t="str">
        <f>VLOOKUP(TblData[[#This Row],[Session ID]],
TblSession[],
MATCH(S$1,TblSession[#Headers],0),
FALSE)</f>
        <v>Multiple</v>
      </c>
      <c r="T119" s="70" t="str">
        <f>VLOOKUP(TblData[[#This Row],[Trainee Salary Code]],
TblTrainee[],
MATCH(T$1,TblTrainee[#Headers],0),
FALSE)</f>
        <v>Niranjan Pandey</v>
      </c>
      <c r="U119" s="70">
        <f>VLOOKUP(TblData[[#This Row],[Trainee Salary Code]],
TblTrainee[],
MATCH(U$1,TblTrainee[#Headers],0),
FALSE)</f>
        <v>0</v>
      </c>
      <c r="V119" s="70">
        <f>VLOOKUP(TblData[[#This Row],[Trainee Salary Code]],
TblTrainee[],
MATCH(V$1,TblTrainee[#Headers],0),
FALSE)</f>
        <v>0</v>
      </c>
      <c r="W119" s="70">
        <f>VLOOKUP(TblData[[#This Row],[Trainee Salary Code]],
TblTrainee[],
MATCH(W$1,TblTrainee[#Headers],0),
FALSE)</f>
        <v>0</v>
      </c>
      <c r="X119" s="70">
        <f>AVERAGE(TblData[[#This Row],[Relevance]:[Presentation]])</f>
        <v>7.3125</v>
      </c>
      <c r="Y119" s="1">
        <f>MONTH(TblData[[#This Row],[Date of Training]])</f>
        <v>8</v>
      </c>
      <c r="Z119" s="1">
        <f>YEAR(TblData[[#This Row],[Date of Training]])</f>
        <v>2015</v>
      </c>
      <c r="AA119" s="83">
        <f>DATE(TblData[[#This Row],[Year]],TblData[[#This Row],[Month]],1)</f>
        <v>42217</v>
      </c>
    </row>
    <row r="120" spans="1:27" x14ac:dyDescent="0.25">
      <c r="A120" s="21">
        <v>119</v>
      </c>
      <c r="B120" s="70">
        <v>11</v>
      </c>
      <c r="C120" s="70">
        <v>13993</v>
      </c>
      <c r="D120" s="21">
        <v>10</v>
      </c>
      <c r="E120" s="21">
        <v>10</v>
      </c>
      <c r="F120" s="21">
        <v>10</v>
      </c>
      <c r="G120" s="21">
        <v>10</v>
      </c>
      <c r="H120" s="21">
        <v>10</v>
      </c>
      <c r="I120" s="21" t="s">
        <v>1429</v>
      </c>
      <c r="J120" s="21" t="s">
        <v>1354</v>
      </c>
      <c r="K120" s="70">
        <v>67</v>
      </c>
      <c r="L120" s="70"/>
      <c r="M120" s="70" t="str">
        <f>VLOOKUP(TblData[[#This Row],[Session ID]],
TblSession[],
MATCH(M$1,TblSession[#Headers],0),
FALSE)</f>
        <v>MS Excel</v>
      </c>
      <c r="N120" s="80">
        <f>VLOOKUP(TblData[[#This Row],[Session ID]],
TblSession[],
MATCH(N$1,TblSession[#Headers],0),
FALSE)</f>
        <v>42247</v>
      </c>
      <c r="O120" s="80" t="str">
        <f>VLOOKUP(TblData[[#This Row],[Session ID]],
TblSession[],
MATCH(O$1,TblSession[#Headers],0),
FALSE)</f>
        <v>HIP Conference</v>
      </c>
      <c r="P120" s="80" t="str">
        <f>VLOOKUP(TblData[[#This Row],[Session ID]],
TblSession[],
MATCH(P$1,TblSession[#Headers],0),
FALSE)</f>
        <v>Vaibhav Garg</v>
      </c>
      <c r="Q120" s="70">
        <f>VLOOKUP(TblData[[#This Row],[Session ID]],
TblSession[],
MATCH(Q$1,TblSession[#Headers],0),
FALSE)</f>
        <v>3</v>
      </c>
      <c r="R120" s="80" t="str">
        <f>VLOOKUP(TblData[[#This Row],[Session ID]],
TblSession[],
MATCH(R$1,TblSession[#Headers],0),
FALSE)</f>
        <v>Internal</v>
      </c>
      <c r="S120" s="70" t="str">
        <f>VLOOKUP(TblData[[#This Row],[Session ID]],
TblSession[],
MATCH(S$1,TblSession[#Headers],0),
FALSE)</f>
        <v>Multiple</v>
      </c>
      <c r="T120" s="70" t="str">
        <f>VLOOKUP(TblData[[#This Row],[Trainee Salary Code]],
TblTrainee[],
MATCH(T$1,TblTrainee[#Headers],0),
FALSE)</f>
        <v>Rahul  Upadhayay</v>
      </c>
      <c r="U120" s="70" t="str">
        <f>VLOOKUP(TblData[[#This Row],[Trainee Salary Code]],
TblTrainee[],
MATCH(U$1,TblTrainee[#Headers],0),
FALSE)</f>
        <v>E-3</v>
      </c>
      <c r="V120" s="70" t="str">
        <f>VLOOKUP(TblData[[#This Row],[Trainee Salary Code]],
TblTrainee[],
MATCH(V$1,TblTrainee[#Headers],0),
FALSE)</f>
        <v>Sr. Engineer</v>
      </c>
      <c r="W120" s="70" t="str">
        <f>VLOOKUP(TblData[[#This Row],[Trainee Salary Code]],
TblTrainee[],
MATCH(W$1,TblTrainee[#Headers],0),
FALSE)</f>
        <v>Research &amp; Development</v>
      </c>
      <c r="X120" s="70">
        <f>AVERAGE(TblData[[#This Row],[Relevance]:[Presentation]])</f>
        <v>10</v>
      </c>
      <c r="Y120" s="1">
        <f>MONTH(TblData[[#This Row],[Date of Training]])</f>
        <v>8</v>
      </c>
      <c r="Z120" s="1">
        <f>YEAR(TblData[[#This Row],[Date of Training]])</f>
        <v>2015</v>
      </c>
      <c r="AA120" s="83">
        <f>DATE(TblData[[#This Row],[Year]],TblData[[#This Row],[Month]],1)</f>
        <v>42217</v>
      </c>
    </row>
    <row r="121" spans="1:27" x14ac:dyDescent="0.25">
      <c r="A121" s="21">
        <v>120</v>
      </c>
      <c r="B121" s="70">
        <v>11</v>
      </c>
      <c r="C121" s="70">
        <v>14334</v>
      </c>
      <c r="D121" s="21">
        <v>10</v>
      </c>
      <c r="E121" s="21">
        <v>10</v>
      </c>
      <c r="F121" s="21">
        <v>10</v>
      </c>
      <c r="G121" s="21">
        <v>10</v>
      </c>
      <c r="H121" s="21">
        <v>10</v>
      </c>
      <c r="I121" s="21" t="s">
        <v>1354</v>
      </c>
      <c r="J121" s="21" t="s">
        <v>1354</v>
      </c>
      <c r="K121" s="70">
        <v>0</v>
      </c>
      <c r="L121" s="70"/>
      <c r="M121" s="70" t="str">
        <f>VLOOKUP(TblData[[#This Row],[Session ID]],
TblSession[],
MATCH(M$1,TblSession[#Headers],0),
FALSE)</f>
        <v>MS Excel</v>
      </c>
      <c r="N121" s="80">
        <f>VLOOKUP(TblData[[#This Row],[Session ID]],
TblSession[],
MATCH(N$1,TblSession[#Headers],0),
FALSE)</f>
        <v>42247</v>
      </c>
      <c r="O121" s="80" t="str">
        <f>VLOOKUP(TblData[[#This Row],[Session ID]],
TblSession[],
MATCH(O$1,TblSession[#Headers],0),
FALSE)</f>
        <v>HIP Conference</v>
      </c>
      <c r="P121" s="80" t="str">
        <f>VLOOKUP(TblData[[#This Row],[Session ID]],
TblSession[],
MATCH(P$1,TblSession[#Headers],0),
FALSE)</f>
        <v>Vaibhav Garg</v>
      </c>
      <c r="Q121" s="70">
        <f>VLOOKUP(TblData[[#This Row],[Session ID]],
TblSession[],
MATCH(Q$1,TblSession[#Headers],0),
FALSE)</f>
        <v>3</v>
      </c>
      <c r="R121" s="80" t="str">
        <f>VLOOKUP(TblData[[#This Row],[Session ID]],
TblSession[],
MATCH(R$1,TblSession[#Headers],0),
FALSE)</f>
        <v>Internal</v>
      </c>
      <c r="S121" s="70" t="str">
        <f>VLOOKUP(TblData[[#This Row],[Session ID]],
TblSession[],
MATCH(S$1,TblSession[#Headers],0),
FALSE)</f>
        <v>Multiple</v>
      </c>
      <c r="T121" s="70" t="str">
        <f>VLOOKUP(TblData[[#This Row],[Trainee Salary Code]],
TblTrainee[],
MATCH(T$1,TblTrainee[#Headers],0),
FALSE)</f>
        <v>Chandra Shekhar Sharma</v>
      </c>
      <c r="U121" s="70" t="str">
        <f>VLOOKUP(TblData[[#This Row],[Trainee Salary Code]],
TblTrainee[],
MATCH(U$1,TblTrainee[#Headers],0),
FALSE)</f>
        <v>M-1</v>
      </c>
      <c r="V121" s="70" t="str">
        <f>VLOOKUP(TblData[[#This Row],[Trainee Salary Code]],
TblTrainee[],
MATCH(V$1,TblTrainee[#Headers],0),
FALSE)</f>
        <v>Asstt. Manager</v>
      </c>
      <c r="W121" s="70" t="str">
        <f>VLOOKUP(TblData[[#This Row],[Trainee Salary Code]],
TblTrainee[],
MATCH(W$1,TblTrainee[#Headers],0),
FALSE)</f>
        <v>Research &amp; Development</v>
      </c>
      <c r="X121" s="70">
        <f>AVERAGE(TblData[[#This Row],[Relevance]:[Presentation]])</f>
        <v>10</v>
      </c>
      <c r="Y121" s="1">
        <f>MONTH(TblData[[#This Row],[Date of Training]])</f>
        <v>8</v>
      </c>
      <c r="Z121" s="1">
        <f>YEAR(TblData[[#This Row],[Date of Training]])</f>
        <v>2015</v>
      </c>
      <c r="AA121" s="83">
        <f>DATE(TblData[[#This Row],[Year]],TblData[[#This Row],[Month]],1)</f>
        <v>42217</v>
      </c>
    </row>
    <row r="122" spans="1:27" x14ac:dyDescent="0.25">
      <c r="A122" s="21">
        <v>121</v>
      </c>
      <c r="B122" s="70">
        <v>11</v>
      </c>
      <c r="C122" s="70">
        <v>14297</v>
      </c>
      <c r="D122" s="21">
        <v>9</v>
      </c>
      <c r="E122" s="21">
        <v>8.75</v>
      </c>
      <c r="F122" s="21">
        <v>10</v>
      </c>
      <c r="G122" s="21">
        <v>9.5</v>
      </c>
      <c r="H122" s="21">
        <v>9</v>
      </c>
      <c r="I122" s="21" t="s">
        <v>1430</v>
      </c>
      <c r="J122" s="21" t="s">
        <v>1354</v>
      </c>
      <c r="K122" s="70">
        <v>58</v>
      </c>
      <c r="L122" s="70"/>
      <c r="M122" s="70" t="str">
        <f>VLOOKUP(TblData[[#This Row],[Session ID]],
TblSession[],
MATCH(M$1,TblSession[#Headers],0),
FALSE)</f>
        <v>MS Excel</v>
      </c>
      <c r="N122" s="80">
        <f>VLOOKUP(TblData[[#This Row],[Session ID]],
TblSession[],
MATCH(N$1,TblSession[#Headers],0),
FALSE)</f>
        <v>42247</v>
      </c>
      <c r="O122" s="80" t="str">
        <f>VLOOKUP(TblData[[#This Row],[Session ID]],
TblSession[],
MATCH(O$1,TblSession[#Headers],0),
FALSE)</f>
        <v>HIP Conference</v>
      </c>
      <c r="P122" s="80" t="str">
        <f>VLOOKUP(TblData[[#This Row],[Session ID]],
TblSession[],
MATCH(P$1,TblSession[#Headers],0),
FALSE)</f>
        <v>Vaibhav Garg</v>
      </c>
      <c r="Q122" s="70">
        <f>VLOOKUP(TblData[[#This Row],[Session ID]],
TblSession[],
MATCH(Q$1,TblSession[#Headers],0),
FALSE)</f>
        <v>3</v>
      </c>
      <c r="R122" s="80" t="str">
        <f>VLOOKUP(TblData[[#This Row],[Session ID]],
TblSession[],
MATCH(R$1,TblSession[#Headers],0),
FALSE)</f>
        <v>Internal</v>
      </c>
      <c r="S122" s="70" t="str">
        <f>VLOOKUP(TblData[[#This Row],[Session ID]],
TblSession[],
MATCH(S$1,TblSession[#Headers],0),
FALSE)</f>
        <v>Multiple</v>
      </c>
      <c r="T122" s="70" t="str">
        <f>VLOOKUP(TblData[[#This Row],[Trainee Salary Code]],
TblTrainee[],
MATCH(T$1,TblTrainee[#Headers],0),
FALSE)</f>
        <v>Raj Kumar Jain</v>
      </c>
      <c r="U122" s="70" t="str">
        <f>VLOOKUP(TblData[[#This Row],[Trainee Salary Code]],
TblTrainee[],
MATCH(U$1,TblTrainee[#Headers],0),
FALSE)</f>
        <v>E-2</v>
      </c>
      <c r="V122" s="70" t="str">
        <f>VLOOKUP(TblData[[#This Row],[Trainee Salary Code]],
TblTrainee[],
MATCH(V$1,TblTrainee[#Headers],0),
FALSE)</f>
        <v>Engineer</v>
      </c>
      <c r="W122" s="70" t="str">
        <f>VLOOKUP(TblData[[#This Row],[Trainee Salary Code]],
TblTrainee[],
MATCH(W$1,TblTrainee[#Headers],0),
FALSE)</f>
        <v>Research &amp; Development</v>
      </c>
      <c r="X122" s="70">
        <f>AVERAGE(TblData[[#This Row],[Relevance]:[Presentation]])</f>
        <v>9.25</v>
      </c>
      <c r="Y122" s="1">
        <f>MONTH(TblData[[#This Row],[Date of Training]])</f>
        <v>8</v>
      </c>
      <c r="Z122" s="1">
        <f>YEAR(TblData[[#This Row],[Date of Training]])</f>
        <v>2015</v>
      </c>
      <c r="AA122" s="83">
        <f>DATE(TblData[[#This Row],[Year]],TblData[[#This Row],[Month]],1)</f>
        <v>42217</v>
      </c>
    </row>
    <row r="123" spans="1:27" x14ac:dyDescent="0.25">
      <c r="A123" s="21">
        <v>122</v>
      </c>
      <c r="B123" s="70">
        <v>11</v>
      </c>
      <c r="C123" s="70">
        <v>13948</v>
      </c>
      <c r="D123" s="21">
        <v>9</v>
      </c>
      <c r="E123" s="21">
        <v>9.5</v>
      </c>
      <c r="F123" s="21">
        <v>10</v>
      </c>
      <c r="G123" s="21">
        <v>9.5</v>
      </c>
      <c r="H123" s="21">
        <v>10</v>
      </c>
      <c r="I123" s="21" t="s">
        <v>1431</v>
      </c>
      <c r="J123" s="21" t="s">
        <v>1354</v>
      </c>
      <c r="K123" s="70">
        <v>83</v>
      </c>
      <c r="L123" s="70"/>
      <c r="M123" s="70" t="str">
        <f>VLOOKUP(TblData[[#This Row],[Session ID]],
TblSession[],
MATCH(M$1,TblSession[#Headers],0),
FALSE)</f>
        <v>MS Excel</v>
      </c>
      <c r="N123" s="80">
        <f>VLOOKUP(TblData[[#This Row],[Session ID]],
TblSession[],
MATCH(N$1,TblSession[#Headers],0),
FALSE)</f>
        <v>42247</v>
      </c>
      <c r="O123" s="80" t="str">
        <f>VLOOKUP(TblData[[#This Row],[Session ID]],
TblSession[],
MATCH(O$1,TblSession[#Headers],0),
FALSE)</f>
        <v>HIP Conference</v>
      </c>
      <c r="P123" s="80" t="str">
        <f>VLOOKUP(TblData[[#This Row],[Session ID]],
TblSession[],
MATCH(P$1,TblSession[#Headers],0),
FALSE)</f>
        <v>Vaibhav Garg</v>
      </c>
      <c r="Q123" s="70">
        <f>VLOOKUP(TblData[[#This Row],[Session ID]],
TblSession[],
MATCH(Q$1,TblSession[#Headers],0),
FALSE)</f>
        <v>3</v>
      </c>
      <c r="R123" s="80" t="str">
        <f>VLOOKUP(TblData[[#This Row],[Session ID]],
TblSession[],
MATCH(R$1,TblSession[#Headers],0),
FALSE)</f>
        <v>Internal</v>
      </c>
      <c r="S123" s="70" t="str">
        <f>VLOOKUP(TblData[[#This Row],[Session ID]],
TblSession[],
MATCH(S$1,TblSession[#Headers],0),
FALSE)</f>
        <v>Multiple</v>
      </c>
      <c r="T123" s="70" t="str">
        <f>VLOOKUP(TblData[[#This Row],[Trainee Salary Code]],
TblTrainee[],
MATCH(T$1,TblTrainee[#Headers],0),
FALSE)</f>
        <v>Raghvendra  Thakur</v>
      </c>
      <c r="U123" s="70" t="str">
        <f>VLOOKUP(TblData[[#This Row],[Trainee Salary Code]],
TblTrainee[],
MATCH(U$1,TblTrainee[#Headers],0),
FALSE)</f>
        <v>E-3</v>
      </c>
      <c r="V123" s="70" t="str">
        <f>VLOOKUP(TblData[[#This Row],[Trainee Salary Code]],
TblTrainee[],
MATCH(V$1,TblTrainee[#Headers],0),
FALSE)</f>
        <v>Sr. Engineer</v>
      </c>
      <c r="W123" s="70" t="str">
        <f>VLOOKUP(TblData[[#This Row],[Trainee Salary Code]],
TblTrainee[],
MATCH(W$1,TblTrainee[#Headers],0),
FALSE)</f>
        <v>Research &amp; Development</v>
      </c>
      <c r="X123" s="70">
        <f>AVERAGE(TblData[[#This Row],[Relevance]:[Presentation]])</f>
        <v>9.6</v>
      </c>
      <c r="Y123" s="1">
        <f>MONTH(TblData[[#This Row],[Date of Training]])</f>
        <v>8</v>
      </c>
      <c r="Z123" s="1">
        <f>YEAR(TblData[[#This Row],[Date of Training]])</f>
        <v>2015</v>
      </c>
      <c r="AA123" s="83">
        <f>DATE(TblData[[#This Row],[Year]],TblData[[#This Row],[Month]],1)</f>
        <v>42217</v>
      </c>
    </row>
    <row r="124" spans="1:27" x14ac:dyDescent="0.25">
      <c r="A124" s="21">
        <v>123</v>
      </c>
      <c r="B124" s="70">
        <v>11</v>
      </c>
      <c r="C124" s="70">
        <v>13575</v>
      </c>
      <c r="D124" s="21">
        <v>10</v>
      </c>
      <c r="E124" s="21">
        <v>9.75</v>
      </c>
      <c r="F124" s="21">
        <v>10</v>
      </c>
      <c r="G124" s="21">
        <v>10</v>
      </c>
      <c r="H124" s="21">
        <v>10</v>
      </c>
      <c r="I124" s="21" t="s">
        <v>1432</v>
      </c>
      <c r="J124" s="21" t="s">
        <v>1354</v>
      </c>
      <c r="K124" s="70">
        <v>47</v>
      </c>
      <c r="L124" s="70"/>
      <c r="M124" s="70" t="str">
        <f>VLOOKUP(TblData[[#This Row],[Session ID]],
TblSession[],
MATCH(M$1,TblSession[#Headers],0),
FALSE)</f>
        <v>MS Excel</v>
      </c>
      <c r="N124" s="80">
        <f>VLOOKUP(TblData[[#This Row],[Session ID]],
TblSession[],
MATCH(N$1,TblSession[#Headers],0),
FALSE)</f>
        <v>42247</v>
      </c>
      <c r="O124" s="80" t="str">
        <f>VLOOKUP(TblData[[#This Row],[Session ID]],
TblSession[],
MATCH(O$1,TblSession[#Headers],0),
FALSE)</f>
        <v>HIP Conference</v>
      </c>
      <c r="P124" s="80" t="str">
        <f>VLOOKUP(TblData[[#This Row],[Session ID]],
TblSession[],
MATCH(P$1,TblSession[#Headers],0),
FALSE)</f>
        <v>Vaibhav Garg</v>
      </c>
      <c r="Q124" s="70">
        <f>VLOOKUP(TblData[[#This Row],[Session ID]],
TblSession[],
MATCH(Q$1,TblSession[#Headers],0),
FALSE)</f>
        <v>3</v>
      </c>
      <c r="R124" s="80" t="str">
        <f>VLOOKUP(TblData[[#This Row],[Session ID]],
TblSession[],
MATCH(R$1,TblSession[#Headers],0),
FALSE)</f>
        <v>Internal</v>
      </c>
      <c r="S124" s="70" t="str">
        <f>VLOOKUP(TblData[[#This Row],[Session ID]],
TblSession[],
MATCH(S$1,TblSession[#Headers],0),
FALSE)</f>
        <v>Multiple</v>
      </c>
      <c r="T124" s="70" t="str">
        <f>VLOOKUP(TblData[[#This Row],[Trainee Salary Code]],
TblTrainee[],
MATCH(T$1,TblTrainee[#Headers],0),
FALSE)</f>
        <v>Deepak  Sharma</v>
      </c>
      <c r="U124" s="70" t="str">
        <f>VLOOKUP(TblData[[#This Row],[Trainee Salary Code]],
TblTrainee[],
MATCH(U$1,TblTrainee[#Headers],0),
FALSE)</f>
        <v>E-3</v>
      </c>
      <c r="V124" s="70" t="str">
        <f>VLOOKUP(TblData[[#This Row],[Trainee Salary Code]],
TblTrainee[],
MATCH(V$1,TblTrainee[#Headers],0),
FALSE)</f>
        <v>Sr. Engineer</v>
      </c>
      <c r="W124" s="70" t="str">
        <f>VLOOKUP(TblData[[#This Row],[Trainee Salary Code]],
TblTrainee[],
MATCH(W$1,TblTrainee[#Headers],0),
FALSE)</f>
        <v>Research &amp; Development</v>
      </c>
      <c r="X124" s="70">
        <f>AVERAGE(TblData[[#This Row],[Relevance]:[Presentation]])</f>
        <v>9.9499999999999993</v>
      </c>
      <c r="Y124" s="1">
        <f>MONTH(TblData[[#This Row],[Date of Training]])</f>
        <v>8</v>
      </c>
      <c r="Z124" s="1">
        <f>YEAR(TblData[[#This Row],[Date of Training]])</f>
        <v>2015</v>
      </c>
      <c r="AA124" s="83">
        <f>DATE(TblData[[#This Row],[Year]],TblData[[#This Row],[Month]],1)</f>
        <v>42217</v>
      </c>
    </row>
    <row r="125" spans="1:27" x14ac:dyDescent="0.25">
      <c r="A125" s="21">
        <v>124</v>
      </c>
      <c r="B125" s="70">
        <v>11</v>
      </c>
      <c r="C125" s="70" t="s">
        <v>1488</v>
      </c>
      <c r="D125" s="21">
        <v>10</v>
      </c>
      <c r="E125" s="21">
        <v>8</v>
      </c>
      <c r="F125" s="21">
        <v>9</v>
      </c>
      <c r="G125" s="21">
        <v>8</v>
      </c>
      <c r="H125" s="21">
        <v>8</v>
      </c>
      <c r="I125" s="21" t="s">
        <v>1430</v>
      </c>
      <c r="J125" s="21" t="s">
        <v>1433</v>
      </c>
      <c r="K125" s="70">
        <v>72</v>
      </c>
      <c r="L125" s="70"/>
      <c r="M125" s="70" t="str">
        <f>VLOOKUP(TblData[[#This Row],[Session ID]],
TblSession[],
MATCH(M$1,TblSession[#Headers],0),
FALSE)</f>
        <v>MS Excel</v>
      </c>
      <c r="N125" s="80">
        <f>VLOOKUP(TblData[[#This Row],[Session ID]],
TblSession[],
MATCH(N$1,TblSession[#Headers],0),
FALSE)</f>
        <v>42247</v>
      </c>
      <c r="O125" s="80" t="str">
        <f>VLOOKUP(TblData[[#This Row],[Session ID]],
TblSession[],
MATCH(O$1,TblSession[#Headers],0),
FALSE)</f>
        <v>HIP Conference</v>
      </c>
      <c r="P125" s="80" t="str">
        <f>VLOOKUP(TblData[[#This Row],[Session ID]],
TblSession[],
MATCH(P$1,TblSession[#Headers],0),
FALSE)</f>
        <v>Vaibhav Garg</v>
      </c>
      <c r="Q125" s="70">
        <f>VLOOKUP(TblData[[#This Row],[Session ID]],
TblSession[],
MATCH(Q$1,TblSession[#Headers],0),
FALSE)</f>
        <v>3</v>
      </c>
      <c r="R125" s="80" t="str">
        <f>VLOOKUP(TblData[[#This Row],[Session ID]],
TblSession[],
MATCH(R$1,TblSession[#Headers],0),
FALSE)</f>
        <v>Internal</v>
      </c>
      <c r="S125" s="70" t="str">
        <f>VLOOKUP(TblData[[#This Row],[Session ID]],
TblSession[],
MATCH(S$1,TblSession[#Headers],0),
FALSE)</f>
        <v>Multiple</v>
      </c>
      <c r="T125" s="70" t="str">
        <f>VLOOKUP(TblData[[#This Row],[Trainee Salary Code]],
TblTrainee[],
MATCH(T$1,TblTrainee[#Headers],0),
FALSE)</f>
        <v>Shyam Krishna Soni</v>
      </c>
      <c r="U125" s="70">
        <f>VLOOKUP(TblData[[#This Row],[Trainee Salary Code]],
TblTrainee[],
MATCH(U$1,TblTrainee[#Headers],0),
FALSE)</f>
        <v>0</v>
      </c>
      <c r="V125" s="70">
        <f>VLOOKUP(TblData[[#This Row],[Trainee Salary Code]],
TblTrainee[],
MATCH(V$1,TblTrainee[#Headers],0),
FALSE)</f>
        <v>0</v>
      </c>
      <c r="W125" s="70">
        <f>VLOOKUP(TblData[[#This Row],[Trainee Salary Code]],
TblTrainee[],
MATCH(W$1,TblTrainee[#Headers],0),
FALSE)</f>
        <v>0</v>
      </c>
      <c r="X125" s="70">
        <f>AVERAGE(TblData[[#This Row],[Relevance]:[Presentation]])</f>
        <v>8.6</v>
      </c>
      <c r="Y125" s="1">
        <f>MONTH(TblData[[#This Row],[Date of Training]])</f>
        <v>8</v>
      </c>
      <c r="Z125" s="1">
        <f>YEAR(TblData[[#This Row],[Date of Training]])</f>
        <v>2015</v>
      </c>
      <c r="AA125" s="83">
        <f>DATE(TblData[[#This Row],[Year]],TblData[[#This Row],[Month]],1)</f>
        <v>42217</v>
      </c>
    </row>
    <row r="126" spans="1:27" x14ac:dyDescent="0.25">
      <c r="A126" s="21">
        <v>125</v>
      </c>
      <c r="B126" s="70">
        <v>11</v>
      </c>
      <c r="C126" s="70">
        <v>12605</v>
      </c>
      <c r="D126" s="21">
        <v>10</v>
      </c>
      <c r="E126" s="21">
        <v>8.75</v>
      </c>
      <c r="F126" s="21">
        <v>10</v>
      </c>
      <c r="G126" s="21">
        <v>9</v>
      </c>
      <c r="H126" s="21">
        <v>9</v>
      </c>
      <c r="I126" s="21" t="s">
        <v>1434</v>
      </c>
      <c r="J126" s="21" t="s">
        <v>1435</v>
      </c>
      <c r="K126" s="70">
        <v>33</v>
      </c>
      <c r="L126" s="70"/>
      <c r="M126" s="70" t="str">
        <f>VLOOKUP(TblData[[#This Row],[Session ID]],
TblSession[],
MATCH(M$1,TblSession[#Headers],0),
FALSE)</f>
        <v>MS Excel</v>
      </c>
      <c r="N126" s="80">
        <f>VLOOKUP(TblData[[#This Row],[Session ID]],
TblSession[],
MATCH(N$1,TblSession[#Headers],0),
FALSE)</f>
        <v>42247</v>
      </c>
      <c r="O126" s="80" t="str">
        <f>VLOOKUP(TblData[[#This Row],[Session ID]],
TblSession[],
MATCH(O$1,TblSession[#Headers],0),
FALSE)</f>
        <v>HIP Conference</v>
      </c>
      <c r="P126" s="80" t="str">
        <f>VLOOKUP(TblData[[#This Row],[Session ID]],
TblSession[],
MATCH(P$1,TblSession[#Headers],0),
FALSE)</f>
        <v>Vaibhav Garg</v>
      </c>
      <c r="Q126" s="70">
        <f>VLOOKUP(TblData[[#This Row],[Session ID]],
TblSession[],
MATCH(Q$1,TblSession[#Headers],0),
FALSE)</f>
        <v>3</v>
      </c>
      <c r="R126" s="80" t="str">
        <f>VLOOKUP(TblData[[#This Row],[Session ID]],
TblSession[],
MATCH(R$1,TblSession[#Headers],0),
FALSE)</f>
        <v>Internal</v>
      </c>
      <c r="S126" s="70" t="str">
        <f>VLOOKUP(TblData[[#This Row],[Session ID]],
TblSession[],
MATCH(S$1,TblSession[#Headers],0),
FALSE)</f>
        <v>Multiple</v>
      </c>
      <c r="T126" s="70" t="str">
        <f>VLOOKUP(TblData[[#This Row],[Trainee Salary Code]],
TblTrainee[],
MATCH(T$1,TblTrainee[#Headers],0),
FALSE)</f>
        <v>Jalaj  Mathur</v>
      </c>
      <c r="U126" s="70" t="str">
        <f>VLOOKUP(TblData[[#This Row],[Trainee Salary Code]],
TblTrainee[],
MATCH(U$1,TblTrainee[#Headers],0),
FALSE)</f>
        <v>M-1</v>
      </c>
      <c r="V126" s="70" t="str">
        <f>VLOOKUP(TblData[[#This Row],[Trainee Salary Code]],
TblTrainee[],
MATCH(V$1,TblTrainee[#Headers],0),
FALSE)</f>
        <v>Asstt. Manager</v>
      </c>
      <c r="W126" s="70" t="str">
        <f>VLOOKUP(TblData[[#This Row],[Trainee Salary Code]],
TblTrainee[],
MATCH(W$1,TblTrainee[#Headers],0),
FALSE)</f>
        <v>Research &amp; Development</v>
      </c>
      <c r="X126" s="70">
        <f>AVERAGE(TblData[[#This Row],[Relevance]:[Presentation]])</f>
        <v>9.35</v>
      </c>
      <c r="Y126" s="1">
        <f>MONTH(TblData[[#This Row],[Date of Training]])</f>
        <v>8</v>
      </c>
      <c r="Z126" s="1">
        <f>YEAR(TblData[[#This Row],[Date of Training]])</f>
        <v>2015</v>
      </c>
      <c r="AA126" s="83">
        <f>DATE(TblData[[#This Row],[Year]],TblData[[#This Row],[Month]],1)</f>
        <v>42217</v>
      </c>
    </row>
    <row r="127" spans="1:27" x14ac:dyDescent="0.25">
      <c r="A127" s="21">
        <v>126</v>
      </c>
      <c r="B127" s="70">
        <v>11</v>
      </c>
      <c r="C127" s="70">
        <v>13407</v>
      </c>
      <c r="D127" s="21">
        <v>10</v>
      </c>
      <c r="E127" s="21">
        <v>9</v>
      </c>
      <c r="F127" s="21">
        <v>10</v>
      </c>
      <c r="G127" s="21">
        <v>8.5</v>
      </c>
      <c r="H127" s="21">
        <v>9</v>
      </c>
      <c r="I127" s="21" t="s">
        <v>1430</v>
      </c>
      <c r="J127" s="21" t="s">
        <v>1329</v>
      </c>
      <c r="K127" s="70">
        <v>92</v>
      </c>
      <c r="L127" s="70"/>
      <c r="M127" s="70" t="str">
        <f>VLOOKUP(TblData[[#This Row],[Session ID]],
TblSession[],
MATCH(M$1,TblSession[#Headers],0),
FALSE)</f>
        <v>MS Excel</v>
      </c>
      <c r="N127" s="80">
        <f>VLOOKUP(TblData[[#This Row],[Session ID]],
TblSession[],
MATCH(N$1,TblSession[#Headers],0),
FALSE)</f>
        <v>42247</v>
      </c>
      <c r="O127" s="80" t="str">
        <f>VLOOKUP(TblData[[#This Row],[Session ID]],
TblSession[],
MATCH(O$1,TblSession[#Headers],0),
FALSE)</f>
        <v>HIP Conference</v>
      </c>
      <c r="P127" s="80" t="str">
        <f>VLOOKUP(TblData[[#This Row],[Session ID]],
TblSession[],
MATCH(P$1,TblSession[#Headers],0),
FALSE)</f>
        <v>Vaibhav Garg</v>
      </c>
      <c r="Q127" s="70">
        <f>VLOOKUP(TblData[[#This Row],[Session ID]],
TblSession[],
MATCH(Q$1,TblSession[#Headers],0),
FALSE)</f>
        <v>3</v>
      </c>
      <c r="R127" s="80" t="str">
        <f>VLOOKUP(TblData[[#This Row],[Session ID]],
TblSession[],
MATCH(R$1,TblSession[#Headers],0),
FALSE)</f>
        <v>Internal</v>
      </c>
      <c r="S127" s="70" t="str">
        <f>VLOOKUP(TblData[[#This Row],[Session ID]],
TblSession[],
MATCH(S$1,TblSession[#Headers],0),
FALSE)</f>
        <v>Multiple</v>
      </c>
      <c r="T127" s="70" t="str">
        <f>VLOOKUP(TblData[[#This Row],[Trainee Salary Code]],
TblTrainee[],
MATCH(T$1,TblTrainee[#Headers],0),
FALSE)</f>
        <v>Manindera  Singh</v>
      </c>
      <c r="U127" s="70" t="str">
        <f>VLOOKUP(TblData[[#This Row],[Trainee Salary Code]],
TblTrainee[],
MATCH(U$1,TblTrainee[#Headers],0),
FALSE)</f>
        <v>E-3</v>
      </c>
      <c r="V127" s="70" t="str">
        <f>VLOOKUP(TblData[[#This Row],[Trainee Salary Code]],
TblTrainee[],
MATCH(V$1,TblTrainee[#Headers],0),
FALSE)</f>
        <v>Sr. Engineer</v>
      </c>
      <c r="W127" s="70" t="str">
        <f>VLOOKUP(TblData[[#This Row],[Trainee Salary Code]],
TblTrainee[],
MATCH(W$1,TblTrainee[#Headers],0),
FALSE)</f>
        <v>Research &amp; Development</v>
      </c>
      <c r="X127" s="70">
        <f>AVERAGE(TblData[[#This Row],[Relevance]:[Presentation]])</f>
        <v>9.3000000000000007</v>
      </c>
      <c r="Y127" s="1">
        <f>MONTH(TblData[[#This Row],[Date of Training]])</f>
        <v>8</v>
      </c>
      <c r="Z127" s="1">
        <f>YEAR(TblData[[#This Row],[Date of Training]])</f>
        <v>2015</v>
      </c>
      <c r="AA127" s="83">
        <f>DATE(TblData[[#This Row],[Year]],TblData[[#This Row],[Month]],1)</f>
        <v>42217</v>
      </c>
    </row>
    <row r="128" spans="1:27" x14ac:dyDescent="0.25">
      <c r="A128" s="21">
        <v>127</v>
      </c>
      <c r="B128" s="70">
        <v>11</v>
      </c>
      <c r="C128" s="70">
        <v>14248</v>
      </c>
      <c r="D128" s="21">
        <v>9</v>
      </c>
      <c r="E128" s="21">
        <v>8.5</v>
      </c>
      <c r="F128" s="21">
        <v>10</v>
      </c>
      <c r="G128" s="21">
        <v>8.5</v>
      </c>
      <c r="H128" s="21">
        <v>9</v>
      </c>
      <c r="I128" s="21" t="s">
        <v>1436</v>
      </c>
      <c r="J128" s="21" t="s">
        <v>1354</v>
      </c>
      <c r="K128" s="70">
        <v>50</v>
      </c>
      <c r="L128" s="70"/>
      <c r="M128" s="70" t="str">
        <f>VLOOKUP(TblData[[#This Row],[Session ID]],
TblSession[],
MATCH(M$1,TblSession[#Headers],0),
FALSE)</f>
        <v>MS Excel</v>
      </c>
      <c r="N128" s="80">
        <f>VLOOKUP(TblData[[#This Row],[Session ID]],
TblSession[],
MATCH(N$1,TblSession[#Headers],0),
FALSE)</f>
        <v>42247</v>
      </c>
      <c r="O128" s="80" t="str">
        <f>VLOOKUP(TblData[[#This Row],[Session ID]],
TblSession[],
MATCH(O$1,TblSession[#Headers],0),
FALSE)</f>
        <v>HIP Conference</v>
      </c>
      <c r="P128" s="80" t="str">
        <f>VLOOKUP(TblData[[#This Row],[Session ID]],
TblSession[],
MATCH(P$1,TblSession[#Headers],0),
FALSE)</f>
        <v>Vaibhav Garg</v>
      </c>
      <c r="Q128" s="70">
        <f>VLOOKUP(TblData[[#This Row],[Session ID]],
TblSession[],
MATCH(Q$1,TblSession[#Headers],0),
FALSE)</f>
        <v>3</v>
      </c>
      <c r="R128" s="80" t="str">
        <f>VLOOKUP(TblData[[#This Row],[Session ID]],
TblSession[],
MATCH(R$1,TblSession[#Headers],0),
FALSE)</f>
        <v>Internal</v>
      </c>
      <c r="S128" s="70" t="str">
        <f>VLOOKUP(TblData[[#This Row],[Session ID]],
TblSession[],
MATCH(S$1,TblSession[#Headers],0),
FALSE)</f>
        <v>Multiple</v>
      </c>
      <c r="T128" s="70" t="str">
        <f>VLOOKUP(TblData[[#This Row],[Trainee Salary Code]],
TblTrainee[],
MATCH(T$1,TblTrainee[#Headers],0),
FALSE)</f>
        <v>Shweta  Aggarwal</v>
      </c>
      <c r="U128" s="70" t="str">
        <f>VLOOKUP(TblData[[#This Row],[Trainee Salary Code]],
TblTrainee[],
MATCH(U$1,TblTrainee[#Headers],0),
FALSE)</f>
        <v>E-3</v>
      </c>
      <c r="V128" s="70" t="str">
        <f>VLOOKUP(TblData[[#This Row],[Trainee Salary Code]],
TblTrainee[],
MATCH(V$1,TblTrainee[#Headers],0),
FALSE)</f>
        <v>Sr. Engineer</v>
      </c>
      <c r="W128" s="70" t="str">
        <f>VLOOKUP(TblData[[#This Row],[Trainee Salary Code]],
TblTrainee[],
MATCH(W$1,TblTrainee[#Headers],0),
FALSE)</f>
        <v>Research &amp; Development</v>
      </c>
      <c r="X128" s="70">
        <f>AVERAGE(TblData[[#This Row],[Relevance]:[Presentation]])</f>
        <v>9</v>
      </c>
      <c r="Y128" s="1">
        <f>MONTH(TblData[[#This Row],[Date of Training]])</f>
        <v>8</v>
      </c>
      <c r="Z128" s="1">
        <f>YEAR(TblData[[#This Row],[Date of Training]])</f>
        <v>2015</v>
      </c>
      <c r="AA128" s="83">
        <f>DATE(TblData[[#This Row],[Year]],TblData[[#This Row],[Month]],1)</f>
        <v>42217</v>
      </c>
    </row>
    <row r="129" spans="1:27" x14ac:dyDescent="0.25">
      <c r="A129" s="21">
        <v>128</v>
      </c>
      <c r="B129" s="70">
        <v>11</v>
      </c>
      <c r="C129" s="70">
        <v>13964</v>
      </c>
      <c r="D129" s="21">
        <v>8</v>
      </c>
      <c r="E129" s="21">
        <v>9.5</v>
      </c>
      <c r="F129" s="21">
        <v>10</v>
      </c>
      <c r="G129" s="21">
        <v>9.5</v>
      </c>
      <c r="H129" s="21">
        <v>4</v>
      </c>
      <c r="I129" s="21" t="s">
        <v>1437</v>
      </c>
      <c r="J129" s="21" t="s">
        <v>1354</v>
      </c>
      <c r="K129" s="70">
        <v>45</v>
      </c>
      <c r="L129" s="70"/>
      <c r="M129" s="70" t="str">
        <f>VLOOKUP(TblData[[#This Row],[Session ID]],
TblSession[],
MATCH(M$1,TblSession[#Headers],0),
FALSE)</f>
        <v>MS Excel</v>
      </c>
      <c r="N129" s="80">
        <f>VLOOKUP(TblData[[#This Row],[Session ID]],
TblSession[],
MATCH(N$1,TblSession[#Headers],0),
FALSE)</f>
        <v>42247</v>
      </c>
      <c r="O129" s="80" t="str">
        <f>VLOOKUP(TblData[[#This Row],[Session ID]],
TblSession[],
MATCH(O$1,TblSession[#Headers],0),
FALSE)</f>
        <v>HIP Conference</v>
      </c>
      <c r="P129" s="80" t="str">
        <f>VLOOKUP(TblData[[#This Row],[Session ID]],
TblSession[],
MATCH(P$1,TblSession[#Headers],0),
FALSE)</f>
        <v>Vaibhav Garg</v>
      </c>
      <c r="Q129" s="70">
        <f>VLOOKUP(TblData[[#This Row],[Session ID]],
TblSession[],
MATCH(Q$1,TblSession[#Headers],0),
FALSE)</f>
        <v>3</v>
      </c>
      <c r="R129" s="80" t="str">
        <f>VLOOKUP(TblData[[#This Row],[Session ID]],
TblSession[],
MATCH(R$1,TblSession[#Headers],0),
FALSE)</f>
        <v>Internal</v>
      </c>
      <c r="S129" s="70" t="str">
        <f>VLOOKUP(TblData[[#This Row],[Session ID]],
TblSession[],
MATCH(S$1,TblSession[#Headers],0),
FALSE)</f>
        <v>Multiple</v>
      </c>
      <c r="T129" s="70" t="str">
        <f>VLOOKUP(TblData[[#This Row],[Trainee Salary Code]],
TblTrainee[],
MATCH(T$1,TblTrainee[#Headers],0),
FALSE)</f>
        <v>Pawan  Kumar</v>
      </c>
      <c r="U129" s="70" t="str">
        <f>VLOOKUP(TblData[[#This Row],[Trainee Salary Code]],
TblTrainee[],
MATCH(U$1,TblTrainee[#Headers],0),
FALSE)</f>
        <v>M-3</v>
      </c>
      <c r="V129" s="70" t="str">
        <f>VLOOKUP(TblData[[#This Row],[Trainee Salary Code]],
TblTrainee[],
MATCH(V$1,TblTrainee[#Headers],0),
FALSE)</f>
        <v>Manager</v>
      </c>
      <c r="W129" s="70" t="str">
        <f>VLOOKUP(TblData[[#This Row],[Trainee Salary Code]],
TblTrainee[],
MATCH(W$1,TblTrainee[#Headers],0),
FALSE)</f>
        <v>Research &amp; Development</v>
      </c>
      <c r="X129" s="70">
        <f>AVERAGE(TblData[[#This Row],[Relevance]:[Presentation]])</f>
        <v>8.1999999999999993</v>
      </c>
      <c r="Y129" s="1">
        <f>MONTH(TblData[[#This Row],[Date of Training]])</f>
        <v>8</v>
      </c>
      <c r="Z129" s="1">
        <f>YEAR(TblData[[#This Row],[Date of Training]])</f>
        <v>2015</v>
      </c>
      <c r="AA129" s="83">
        <f>DATE(TblData[[#This Row],[Year]],TblData[[#This Row],[Month]],1)</f>
        <v>42217</v>
      </c>
    </row>
    <row r="130" spans="1:27" x14ac:dyDescent="0.25">
      <c r="A130" s="21">
        <v>129</v>
      </c>
      <c r="B130" s="70">
        <v>12</v>
      </c>
      <c r="C130" s="70">
        <v>13575</v>
      </c>
      <c r="D130" s="21">
        <v>10</v>
      </c>
      <c r="E130" s="21">
        <v>10</v>
      </c>
      <c r="F130" s="21">
        <v>10</v>
      </c>
      <c r="G130" s="21">
        <v>10</v>
      </c>
      <c r="H130" s="21">
        <v>10</v>
      </c>
      <c r="I130" s="21" t="s">
        <v>1328</v>
      </c>
      <c r="J130" s="21" t="s">
        <v>1354</v>
      </c>
      <c r="K130" s="70"/>
      <c r="L130" s="70"/>
      <c r="M130" s="70" t="str">
        <f>VLOOKUP(TblData[[#This Row],[Session ID]],
TblSession[],
MATCH(M$1,TblSession[#Headers],0),
FALSE)</f>
        <v>MS Excel Follow-up</v>
      </c>
      <c r="N130" s="80">
        <f>VLOOKUP(TblData[[#This Row],[Session ID]],
TblSession[],
MATCH(N$1,TblSession[#Headers],0),
FALSE)</f>
        <v>42252</v>
      </c>
      <c r="O130" s="80" t="str">
        <f>VLOOKUP(TblData[[#This Row],[Session ID]],
TblSession[],
MATCH(O$1,TblSession[#Headers],0),
FALSE)</f>
        <v>HIP Conference</v>
      </c>
      <c r="P130" s="80" t="str">
        <f>VLOOKUP(TblData[[#This Row],[Session ID]],
TblSession[],
MATCH(P$1,TblSession[#Headers],0),
FALSE)</f>
        <v>Vaibhav Garg</v>
      </c>
      <c r="Q130" s="70">
        <f>VLOOKUP(TblData[[#This Row],[Session ID]],
TblSession[],
MATCH(Q$1,TblSession[#Headers],0),
FALSE)</f>
        <v>3</v>
      </c>
      <c r="R130" s="80" t="str">
        <f>VLOOKUP(TblData[[#This Row],[Session ID]],
TblSession[],
MATCH(R$1,TblSession[#Headers],0),
FALSE)</f>
        <v>Internal</v>
      </c>
      <c r="S130" s="70" t="str">
        <f>VLOOKUP(TblData[[#This Row],[Session ID]],
TblSession[],
MATCH(S$1,TblSession[#Headers],0),
FALSE)</f>
        <v>Multiple</v>
      </c>
      <c r="T130" s="70" t="str">
        <f>VLOOKUP(TblData[[#This Row],[Trainee Salary Code]],
TblTrainee[],
MATCH(T$1,TblTrainee[#Headers],0),
FALSE)</f>
        <v>Deepak  Sharma</v>
      </c>
      <c r="U130" s="70" t="str">
        <f>VLOOKUP(TblData[[#This Row],[Trainee Salary Code]],
TblTrainee[],
MATCH(U$1,TblTrainee[#Headers],0),
FALSE)</f>
        <v>E-3</v>
      </c>
      <c r="V130" s="70" t="str">
        <f>VLOOKUP(TblData[[#This Row],[Trainee Salary Code]],
TblTrainee[],
MATCH(V$1,TblTrainee[#Headers],0),
FALSE)</f>
        <v>Sr. Engineer</v>
      </c>
      <c r="W130" s="70" t="str">
        <f>VLOOKUP(TblData[[#This Row],[Trainee Salary Code]],
TblTrainee[],
MATCH(W$1,TblTrainee[#Headers],0),
FALSE)</f>
        <v>Research &amp; Development</v>
      </c>
      <c r="X130" s="70">
        <f>AVERAGE(TblData[[#This Row],[Relevance]:[Presentation]])</f>
        <v>10</v>
      </c>
      <c r="Y130" s="1">
        <f>MONTH(TblData[[#This Row],[Date of Training]])</f>
        <v>9</v>
      </c>
      <c r="Z130" s="1">
        <f>YEAR(TblData[[#This Row],[Date of Training]])</f>
        <v>2015</v>
      </c>
      <c r="AA130" s="83">
        <f>DATE(TblData[[#This Row],[Year]],TblData[[#This Row],[Month]],1)</f>
        <v>42248</v>
      </c>
    </row>
    <row r="131" spans="1:27" x14ac:dyDescent="0.25">
      <c r="A131" s="21">
        <v>130</v>
      </c>
      <c r="B131" s="70">
        <v>12</v>
      </c>
      <c r="C131" s="70">
        <v>13407</v>
      </c>
      <c r="D131" s="21">
        <v>10</v>
      </c>
      <c r="E131" s="21">
        <v>9</v>
      </c>
      <c r="F131" s="21">
        <v>10</v>
      </c>
      <c r="G131" s="21">
        <v>9</v>
      </c>
      <c r="H131" s="21">
        <v>9</v>
      </c>
      <c r="I131" s="21" t="s">
        <v>1441</v>
      </c>
      <c r="J131" s="21" t="s">
        <v>1354</v>
      </c>
      <c r="K131" s="70"/>
      <c r="L131" s="70"/>
      <c r="M131" s="70" t="str">
        <f>VLOOKUP(TblData[[#This Row],[Session ID]],
TblSession[],
MATCH(M$1,TblSession[#Headers],0),
FALSE)</f>
        <v>MS Excel Follow-up</v>
      </c>
      <c r="N131" s="80">
        <f>VLOOKUP(TblData[[#This Row],[Session ID]],
TblSession[],
MATCH(N$1,TblSession[#Headers],0),
FALSE)</f>
        <v>42252</v>
      </c>
      <c r="O131" s="80" t="str">
        <f>VLOOKUP(TblData[[#This Row],[Session ID]],
TblSession[],
MATCH(O$1,TblSession[#Headers],0),
FALSE)</f>
        <v>HIP Conference</v>
      </c>
      <c r="P131" s="80" t="str">
        <f>VLOOKUP(TblData[[#This Row],[Session ID]],
TblSession[],
MATCH(P$1,TblSession[#Headers],0),
FALSE)</f>
        <v>Vaibhav Garg</v>
      </c>
      <c r="Q131" s="70">
        <f>VLOOKUP(TblData[[#This Row],[Session ID]],
TblSession[],
MATCH(Q$1,TblSession[#Headers],0),
FALSE)</f>
        <v>3</v>
      </c>
      <c r="R131" s="80" t="str">
        <f>VLOOKUP(TblData[[#This Row],[Session ID]],
TblSession[],
MATCH(R$1,TblSession[#Headers],0),
FALSE)</f>
        <v>Internal</v>
      </c>
      <c r="S131" s="70" t="str">
        <f>VLOOKUP(TblData[[#This Row],[Session ID]],
TblSession[],
MATCH(S$1,TblSession[#Headers],0),
FALSE)</f>
        <v>Multiple</v>
      </c>
      <c r="T131" s="70" t="str">
        <f>VLOOKUP(TblData[[#This Row],[Trainee Salary Code]],
TblTrainee[],
MATCH(T$1,TblTrainee[#Headers],0),
FALSE)</f>
        <v>Manindera  Singh</v>
      </c>
      <c r="U131" s="70" t="str">
        <f>VLOOKUP(TblData[[#This Row],[Trainee Salary Code]],
TblTrainee[],
MATCH(U$1,TblTrainee[#Headers],0),
FALSE)</f>
        <v>E-3</v>
      </c>
      <c r="V131" s="70" t="str">
        <f>VLOOKUP(TblData[[#This Row],[Trainee Salary Code]],
TblTrainee[],
MATCH(V$1,TblTrainee[#Headers],0),
FALSE)</f>
        <v>Sr. Engineer</v>
      </c>
      <c r="W131" s="70" t="str">
        <f>VLOOKUP(TblData[[#This Row],[Trainee Salary Code]],
TblTrainee[],
MATCH(W$1,TblTrainee[#Headers],0),
FALSE)</f>
        <v>Research &amp; Development</v>
      </c>
      <c r="X131" s="70">
        <f>AVERAGE(TblData[[#This Row],[Relevance]:[Presentation]])</f>
        <v>9.4</v>
      </c>
      <c r="Y131" s="1">
        <f>MONTH(TblData[[#This Row],[Date of Training]])</f>
        <v>9</v>
      </c>
      <c r="Z131" s="1">
        <f>YEAR(TblData[[#This Row],[Date of Training]])</f>
        <v>2015</v>
      </c>
      <c r="AA131" s="83">
        <f>DATE(TblData[[#This Row],[Year]],TblData[[#This Row],[Month]],1)</f>
        <v>42248</v>
      </c>
    </row>
    <row r="132" spans="1:27" x14ac:dyDescent="0.25">
      <c r="A132" s="21">
        <v>131</v>
      </c>
      <c r="B132" s="70">
        <v>12</v>
      </c>
      <c r="C132" s="70">
        <v>14248</v>
      </c>
      <c r="D132" s="21">
        <v>9</v>
      </c>
      <c r="E132" s="21">
        <v>8.75</v>
      </c>
      <c r="F132" s="21">
        <v>10</v>
      </c>
      <c r="G132" s="21">
        <v>9</v>
      </c>
      <c r="H132" s="21">
        <v>9</v>
      </c>
      <c r="I132" s="21" t="s">
        <v>1442</v>
      </c>
      <c r="J132" s="21" t="s">
        <v>1354</v>
      </c>
      <c r="K132" s="70"/>
      <c r="L132" s="70"/>
      <c r="M132" s="70" t="str">
        <f>VLOOKUP(TblData[[#This Row],[Session ID]],
TblSession[],
MATCH(M$1,TblSession[#Headers],0),
FALSE)</f>
        <v>MS Excel Follow-up</v>
      </c>
      <c r="N132" s="80">
        <f>VLOOKUP(TblData[[#This Row],[Session ID]],
TblSession[],
MATCH(N$1,TblSession[#Headers],0),
FALSE)</f>
        <v>42252</v>
      </c>
      <c r="O132" s="80" t="str">
        <f>VLOOKUP(TblData[[#This Row],[Session ID]],
TblSession[],
MATCH(O$1,TblSession[#Headers],0),
FALSE)</f>
        <v>HIP Conference</v>
      </c>
      <c r="P132" s="80" t="str">
        <f>VLOOKUP(TblData[[#This Row],[Session ID]],
TblSession[],
MATCH(P$1,TblSession[#Headers],0),
FALSE)</f>
        <v>Vaibhav Garg</v>
      </c>
      <c r="Q132" s="70">
        <f>VLOOKUP(TblData[[#This Row],[Session ID]],
TblSession[],
MATCH(Q$1,TblSession[#Headers],0),
FALSE)</f>
        <v>3</v>
      </c>
      <c r="R132" s="80" t="str">
        <f>VLOOKUP(TblData[[#This Row],[Session ID]],
TblSession[],
MATCH(R$1,TblSession[#Headers],0),
FALSE)</f>
        <v>Internal</v>
      </c>
      <c r="S132" s="70" t="str">
        <f>VLOOKUP(TblData[[#This Row],[Session ID]],
TblSession[],
MATCH(S$1,TblSession[#Headers],0),
FALSE)</f>
        <v>Multiple</v>
      </c>
      <c r="T132" s="70" t="str">
        <f>VLOOKUP(TblData[[#This Row],[Trainee Salary Code]],
TblTrainee[],
MATCH(T$1,TblTrainee[#Headers],0),
FALSE)</f>
        <v>Shweta  Aggarwal</v>
      </c>
      <c r="U132" s="70" t="str">
        <f>VLOOKUP(TblData[[#This Row],[Trainee Salary Code]],
TblTrainee[],
MATCH(U$1,TblTrainee[#Headers],0),
FALSE)</f>
        <v>E-3</v>
      </c>
      <c r="V132" s="70" t="str">
        <f>VLOOKUP(TblData[[#This Row],[Trainee Salary Code]],
TblTrainee[],
MATCH(V$1,TblTrainee[#Headers],0),
FALSE)</f>
        <v>Sr. Engineer</v>
      </c>
      <c r="W132" s="70" t="str">
        <f>VLOOKUP(TblData[[#This Row],[Trainee Salary Code]],
TblTrainee[],
MATCH(W$1,TblTrainee[#Headers],0),
FALSE)</f>
        <v>Research &amp; Development</v>
      </c>
      <c r="X132" s="70">
        <f>AVERAGE(TblData[[#This Row],[Relevance]:[Presentation]])</f>
        <v>9.15</v>
      </c>
      <c r="Y132" s="1">
        <f>MONTH(TblData[[#This Row],[Date of Training]])</f>
        <v>9</v>
      </c>
      <c r="Z132" s="1">
        <f>YEAR(TblData[[#This Row],[Date of Training]])</f>
        <v>2015</v>
      </c>
      <c r="AA132" s="83">
        <f>DATE(TblData[[#This Row],[Year]],TblData[[#This Row],[Month]],1)</f>
        <v>42248</v>
      </c>
    </row>
    <row r="133" spans="1:27" x14ac:dyDescent="0.25">
      <c r="A133" s="21">
        <v>132</v>
      </c>
      <c r="B133" s="70">
        <v>12</v>
      </c>
      <c r="C133" s="70">
        <v>13993</v>
      </c>
      <c r="D133" s="21">
        <v>10</v>
      </c>
      <c r="E133" s="21">
        <v>10</v>
      </c>
      <c r="F133" s="21">
        <v>10</v>
      </c>
      <c r="G133" s="21">
        <v>10</v>
      </c>
      <c r="H133" s="21">
        <v>10</v>
      </c>
      <c r="I133" s="21" t="s">
        <v>1354</v>
      </c>
      <c r="J133" s="21" t="s">
        <v>1354</v>
      </c>
      <c r="K133" s="70"/>
      <c r="L133" s="70"/>
      <c r="M133" s="70" t="str">
        <f>VLOOKUP(TblData[[#This Row],[Session ID]],
TblSession[],
MATCH(M$1,TblSession[#Headers],0),
FALSE)</f>
        <v>MS Excel Follow-up</v>
      </c>
      <c r="N133" s="80">
        <f>VLOOKUP(TblData[[#This Row],[Session ID]],
TblSession[],
MATCH(N$1,TblSession[#Headers],0),
FALSE)</f>
        <v>42252</v>
      </c>
      <c r="O133" s="80" t="str">
        <f>VLOOKUP(TblData[[#This Row],[Session ID]],
TblSession[],
MATCH(O$1,TblSession[#Headers],0),
FALSE)</f>
        <v>HIP Conference</v>
      </c>
      <c r="P133" s="80" t="str">
        <f>VLOOKUP(TblData[[#This Row],[Session ID]],
TblSession[],
MATCH(P$1,TblSession[#Headers],0),
FALSE)</f>
        <v>Vaibhav Garg</v>
      </c>
      <c r="Q133" s="70">
        <f>VLOOKUP(TblData[[#This Row],[Session ID]],
TblSession[],
MATCH(Q$1,TblSession[#Headers],0),
FALSE)</f>
        <v>3</v>
      </c>
      <c r="R133" s="80" t="str">
        <f>VLOOKUP(TblData[[#This Row],[Session ID]],
TblSession[],
MATCH(R$1,TblSession[#Headers],0),
FALSE)</f>
        <v>Internal</v>
      </c>
      <c r="S133" s="70" t="str">
        <f>VLOOKUP(TblData[[#This Row],[Session ID]],
TblSession[],
MATCH(S$1,TblSession[#Headers],0),
FALSE)</f>
        <v>Multiple</v>
      </c>
      <c r="T133" s="70" t="str">
        <f>VLOOKUP(TblData[[#This Row],[Trainee Salary Code]],
TblTrainee[],
MATCH(T$1,TblTrainee[#Headers],0),
FALSE)</f>
        <v>Rahul  Upadhayay</v>
      </c>
      <c r="U133" s="70" t="str">
        <f>VLOOKUP(TblData[[#This Row],[Trainee Salary Code]],
TblTrainee[],
MATCH(U$1,TblTrainee[#Headers],0),
FALSE)</f>
        <v>E-3</v>
      </c>
      <c r="V133" s="70" t="str">
        <f>VLOOKUP(TblData[[#This Row],[Trainee Salary Code]],
TblTrainee[],
MATCH(V$1,TblTrainee[#Headers],0),
FALSE)</f>
        <v>Sr. Engineer</v>
      </c>
      <c r="W133" s="70" t="str">
        <f>VLOOKUP(TblData[[#This Row],[Trainee Salary Code]],
TblTrainee[],
MATCH(W$1,TblTrainee[#Headers],0),
FALSE)</f>
        <v>Research &amp; Development</v>
      </c>
      <c r="X133" s="70">
        <f>AVERAGE(TblData[[#This Row],[Relevance]:[Presentation]])</f>
        <v>10</v>
      </c>
      <c r="Y133" s="1">
        <f>MONTH(TblData[[#This Row],[Date of Training]])</f>
        <v>9</v>
      </c>
      <c r="Z133" s="1">
        <f>YEAR(TblData[[#This Row],[Date of Training]])</f>
        <v>2015</v>
      </c>
      <c r="AA133" s="83">
        <f>DATE(TblData[[#This Row],[Year]],TblData[[#This Row],[Month]],1)</f>
        <v>42248</v>
      </c>
    </row>
    <row r="134" spans="1:27" x14ac:dyDescent="0.25">
      <c r="A134" s="21">
        <v>133</v>
      </c>
      <c r="B134" s="70">
        <v>12</v>
      </c>
      <c r="C134" s="70">
        <v>13948</v>
      </c>
      <c r="D134" s="21">
        <v>10</v>
      </c>
      <c r="E134" s="21">
        <v>10</v>
      </c>
      <c r="F134" s="21">
        <v>10</v>
      </c>
      <c r="G134" s="21">
        <v>9.5</v>
      </c>
      <c r="H134" s="21">
        <v>10</v>
      </c>
      <c r="I134" s="21" t="s">
        <v>1443</v>
      </c>
      <c r="J134" s="21" t="s">
        <v>1354</v>
      </c>
      <c r="K134" s="70"/>
      <c r="L134" s="70"/>
      <c r="M134" s="70" t="str">
        <f>VLOOKUP(TblData[[#This Row],[Session ID]],
TblSession[],
MATCH(M$1,TblSession[#Headers],0),
FALSE)</f>
        <v>MS Excel Follow-up</v>
      </c>
      <c r="N134" s="80">
        <f>VLOOKUP(TblData[[#This Row],[Session ID]],
TblSession[],
MATCH(N$1,TblSession[#Headers],0),
FALSE)</f>
        <v>42252</v>
      </c>
      <c r="O134" s="80" t="str">
        <f>VLOOKUP(TblData[[#This Row],[Session ID]],
TblSession[],
MATCH(O$1,TblSession[#Headers],0),
FALSE)</f>
        <v>HIP Conference</v>
      </c>
      <c r="P134" s="80" t="str">
        <f>VLOOKUP(TblData[[#This Row],[Session ID]],
TblSession[],
MATCH(P$1,TblSession[#Headers],0),
FALSE)</f>
        <v>Vaibhav Garg</v>
      </c>
      <c r="Q134" s="70">
        <f>VLOOKUP(TblData[[#This Row],[Session ID]],
TblSession[],
MATCH(Q$1,TblSession[#Headers],0),
FALSE)</f>
        <v>3</v>
      </c>
      <c r="R134" s="80" t="str">
        <f>VLOOKUP(TblData[[#This Row],[Session ID]],
TblSession[],
MATCH(R$1,TblSession[#Headers],0),
FALSE)</f>
        <v>Internal</v>
      </c>
      <c r="S134" s="70" t="str">
        <f>VLOOKUP(TblData[[#This Row],[Session ID]],
TblSession[],
MATCH(S$1,TblSession[#Headers],0),
FALSE)</f>
        <v>Multiple</v>
      </c>
      <c r="T134" s="70" t="str">
        <f>VLOOKUP(TblData[[#This Row],[Trainee Salary Code]],
TblTrainee[],
MATCH(T$1,TblTrainee[#Headers],0),
FALSE)</f>
        <v>Raghvendra  Thakur</v>
      </c>
      <c r="U134" s="70" t="str">
        <f>VLOOKUP(TblData[[#This Row],[Trainee Salary Code]],
TblTrainee[],
MATCH(U$1,TblTrainee[#Headers],0),
FALSE)</f>
        <v>E-3</v>
      </c>
      <c r="V134" s="70" t="str">
        <f>VLOOKUP(TblData[[#This Row],[Trainee Salary Code]],
TblTrainee[],
MATCH(V$1,TblTrainee[#Headers],0),
FALSE)</f>
        <v>Sr. Engineer</v>
      </c>
      <c r="W134" s="70" t="str">
        <f>VLOOKUP(TblData[[#This Row],[Trainee Salary Code]],
TblTrainee[],
MATCH(W$1,TblTrainee[#Headers],0),
FALSE)</f>
        <v>Research &amp; Development</v>
      </c>
      <c r="X134" s="70">
        <f>AVERAGE(TblData[[#This Row],[Relevance]:[Presentation]])</f>
        <v>9.9</v>
      </c>
      <c r="Y134" s="1">
        <f>MONTH(TblData[[#This Row],[Date of Training]])</f>
        <v>9</v>
      </c>
      <c r="Z134" s="1">
        <f>YEAR(TblData[[#This Row],[Date of Training]])</f>
        <v>2015</v>
      </c>
      <c r="AA134" s="83">
        <f>DATE(TblData[[#This Row],[Year]],TblData[[#This Row],[Month]],1)</f>
        <v>42248</v>
      </c>
    </row>
    <row r="135" spans="1:27" x14ac:dyDescent="0.25">
      <c r="A135" s="21">
        <v>134</v>
      </c>
      <c r="B135" s="70">
        <v>12</v>
      </c>
      <c r="C135" s="70" t="s">
        <v>1488</v>
      </c>
      <c r="D135" s="21">
        <v>9</v>
      </c>
      <c r="E135" s="21">
        <v>8.75</v>
      </c>
      <c r="F135" s="21">
        <v>9</v>
      </c>
      <c r="G135" s="21">
        <v>9</v>
      </c>
      <c r="H135" s="21">
        <v>8</v>
      </c>
      <c r="I135" s="21" t="s">
        <v>1444</v>
      </c>
      <c r="J135" s="21" t="s">
        <v>1445</v>
      </c>
      <c r="K135" s="70"/>
      <c r="L135" s="70"/>
      <c r="M135" s="70" t="str">
        <f>VLOOKUP(TblData[[#This Row],[Session ID]],
TblSession[],
MATCH(M$1,TblSession[#Headers],0),
FALSE)</f>
        <v>MS Excel Follow-up</v>
      </c>
      <c r="N135" s="80">
        <f>VLOOKUP(TblData[[#This Row],[Session ID]],
TblSession[],
MATCH(N$1,TblSession[#Headers],0),
FALSE)</f>
        <v>42252</v>
      </c>
      <c r="O135" s="80" t="str">
        <f>VLOOKUP(TblData[[#This Row],[Session ID]],
TblSession[],
MATCH(O$1,TblSession[#Headers],0),
FALSE)</f>
        <v>HIP Conference</v>
      </c>
      <c r="P135" s="80" t="str">
        <f>VLOOKUP(TblData[[#This Row],[Session ID]],
TblSession[],
MATCH(P$1,TblSession[#Headers],0),
FALSE)</f>
        <v>Vaibhav Garg</v>
      </c>
      <c r="Q135" s="70">
        <f>VLOOKUP(TblData[[#This Row],[Session ID]],
TblSession[],
MATCH(Q$1,TblSession[#Headers],0),
FALSE)</f>
        <v>3</v>
      </c>
      <c r="R135" s="80" t="str">
        <f>VLOOKUP(TblData[[#This Row],[Session ID]],
TblSession[],
MATCH(R$1,TblSession[#Headers],0),
FALSE)</f>
        <v>Internal</v>
      </c>
      <c r="S135" s="70" t="str">
        <f>VLOOKUP(TblData[[#This Row],[Session ID]],
TblSession[],
MATCH(S$1,TblSession[#Headers],0),
FALSE)</f>
        <v>Multiple</v>
      </c>
      <c r="T135" s="70" t="str">
        <f>VLOOKUP(TblData[[#This Row],[Trainee Salary Code]],
TblTrainee[],
MATCH(T$1,TblTrainee[#Headers],0),
FALSE)</f>
        <v>Shyam Krishna Soni</v>
      </c>
      <c r="U135" s="70">
        <f>VLOOKUP(TblData[[#This Row],[Trainee Salary Code]],
TblTrainee[],
MATCH(U$1,TblTrainee[#Headers],0),
FALSE)</f>
        <v>0</v>
      </c>
      <c r="V135" s="70">
        <f>VLOOKUP(TblData[[#This Row],[Trainee Salary Code]],
TblTrainee[],
MATCH(V$1,TblTrainee[#Headers],0),
FALSE)</f>
        <v>0</v>
      </c>
      <c r="W135" s="70">
        <f>VLOOKUP(TblData[[#This Row],[Trainee Salary Code]],
TblTrainee[],
MATCH(W$1,TblTrainee[#Headers],0),
FALSE)</f>
        <v>0</v>
      </c>
      <c r="X135" s="70">
        <f>AVERAGE(TblData[[#This Row],[Relevance]:[Presentation]])</f>
        <v>8.75</v>
      </c>
      <c r="Y135" s="1">
        <f>MONTH(TblData[[#This Row],[Date of Training]])</f>
        <v>9</v>
      </c>
      <c r="Z135" s="1">
        <f>YEAR(TblData[[#This Row],[Date of Training]])</f>
        <v>2015</v>
      </c>
      <c r="AA135" s="83">
        <f>DATE(TblData[[#This Row],[Year]],TblData[[#This Row],[Month]],1)</f>
        <v>42248</v>
      </c>
    </row>
    <row r="136" spans="1:27" x14ac:dyDescent="0.25">
      <c r="A136" s="21">
        <v>135</v>
      </c>
      <c r="B136" s="70">
        <v>12</v>
      </c>
      <c r="C136" s="70">
        <v>14297</v>
      </c>
      <c r="D136" s="21">
        <v>9</v>
      </c>
      <c r="E136" s="21">
        <v>9.5</v>
      </c>
      <c r="F136" s="21">
        <v>10</v>
      </c>
      <c r="G136" s="21">
        <v>10</v>
      </c>
      <c r="H136" s="21">
        <v>10</v>
      </c>
      <c r="I136" s="21" t="s">
        <v>1430</v>
      </c>
      <c r="J136" s="21" t="s">
        <v>1354</v>
      </c>
      <c r="K136" s="70"/>
      <c r="L136" s="70"/>
      <c r="M136" s="70" t="str">
        <f>VLOOKUP(TblData[[#This Row],[Session ID]],
TblSession[],
MATCH(M$1,TblSession[#Headers],0),
FALSE)</f>
        <v>MS Excel Follow-up</v>
      </c>
      <c r="N136" s="80">
        <f>VLOOKUP(TblData[[#This Row],[Session ID]],
TblSession[],
MATCH(N$1,TblSession[#Headers],0),
FALSE)</f>
        <v>42252</v>
      </c>
      <c r="O136" s="80" t="str">
        <f>VLOOKUP(TblData[[#This Row],[Session ID]],
TblSession[],
MATCH(O$1,TblSession[#Headers],0),
FALSE)</f>
        <v>HIP Conference</v>
      </c>
      <c r="P136" s="80" t="str">
        <f>VLOOKUP(TblData[[#This Row],[Session ID]],
TblSession[],
MATCH(P$1,TblSession[#Headers],0),
FALSE)</f>
        <v>Vaibhav Garg</v>
      </c>
      <c r="Q136" s="70">
        <f>VLOOKUP(TblData[[#This Row],[Session ID]],
TblSession[],
MATCH(Q$1,TblSession[#Headers],0),
FALSE)</f>
        <v>3</v>
      </c>
      <c r="R136" s="80" t="str">
        <f>VLOOKUP(TblData[[#This Row],[Session ID]],
TblSession[],
MATCH(R$1,TblSession[#Headers],0),
FALSE)</f>
        <v>Internal</v>
      </c>
      <c r="S136" s="70" t="str">
        <f>VLOOKUP(TblData[[#This Row],[Session ID]],
TblSession[],
MATCH(S$1,TblSession[#Headers],0),
FALSE)</f>
        <v>Multiple</v>
      </c>
      <c r="T136" s="70" t="str">
        <f>VLOOKUP(TblData[[#This Row],[Trainee Salary Code]],
TblTrainee[],
MATCH(T$1,TblTrainee[#Headers],0),
FALSE)</f>
        <v>Raj Kumar Jain</v>
      </c>
      <c r="U136" s="70" t="str">
        <f>VLOOKUP(TblData[[#This Row],[Trainee Salary Code]],
TblTrainee[],
MATCH(U$1,TblTrainee[#Headers],0),
FALSE)</f>
        <v>E-2</v>
      </c>
      <c r="V136" s="70" t="str">
        <f>VLOOKUP(TblData[[#This Row],[Trainee Salary Code]],
TblTrainee[],
MATCH(V$1,TblTrainee[#Headers],0),
FALSE)</f>
        <v>Engineer</v>
      </c>
      <c r="W136" s="70" t="str">
        <f>VLOOKUP(TblData[[#This Row],[Trainee Salary Code]],
TblTrainee[],
MATCH(W$1,TblTrainee[#Headers],0),
FALSE)</f>
        <v>Research &amp; Development</v>
      </c>
      <c r="X136" s="70">
        <f>AVERAGE(TblData[[#This Row],[Relevance]:[Presentation]])</f>
        <v>9.6999999999999993</v>
      </c>
      <c r="Y136" s="1">
        <f>MONTH(TblData[[#This Row],[Date of Training]])</f>
        <v>9</v>
      </c>
      <c r="Z136" s="1">
        <f>YEAR(TblData[[#This Row],[Date of Training]])</f>
        <v>2015</v>
      </c>
      <c r="AA136" s="83">
        <f>DATE(TblData[[#This Row],[Year]],TblData[[#This Row],[Month]],1)</f>
        <v>42248</v>
      </c>
    </row>
    <row r="137" spans="1:27" x14ac:dyDescent="0.25">
      <c r="A137" s="21">
        <v>136</v>
      </c>
      <c r="B137" s="70">
        <v>13</v>
      </c>
      <c r="C137" s="70">
        <v>13948</v>
      </c>
      <c r="D137" s="21">
        <v>9</v>
      </c>
      <c r="E137" s="21">
        <v>9.75</v>
      </c>
      <c r="F137" s="21">
        <v>10</v>
      </c>
      <c r="G137" s="21">
        <v>9</v>
      </c>
      <c r="H137" s="21">
        <v>10</v>
      </c>
      <c r="I137" s="21" t="s">
        <v>1447</v>
      </c>
      <c r="J137" s="21" t="s">
        <v>1354</v>
      </c>
      <c r="K137" s="70"/>
      <c r="L137" s="70"/>
      <c r="M137" s="70" t="str">
        <f>VLOOKUP(TblData[[#This Row],[Session ID]],
TblSession[],
MATCH(M$1,TblSession[#Headers],0),
FALSE)</f>
        <v>Time Management</v>
      </c>
      <c r="N137" s="80">
        <f>VLOOKUP(TblData[[#This Row],[Session ID]],
TblSession[],
MATCH(N$1,TblSession[#Headers],0),
FALSE)</f>
        <v>42256</v>
      </c>
      <c r="O137" s="80" t="str">
        <f>VLOOKUP(TblData[[#This Row],[Session ID]],
TblSession[],
MATCH(O$1,TblSession[#Headers],0),
FALSE)</f>
        <v>HIP Conference</v>
      </c>
      <c r="P137" s="80" t="str">
        <f>VLOOKUP(TblData[[#This Row],[Session ID]],
TblSession[],
MATCH(P$1,TblSession[#Headers],0),
FALSE)</f>
        <v>Bivash Mukherjee</v>
      </c>
      <c r="Q137" s="70">
        <f>VLOOKUP(TblData[[#This Row],[Session ID]],
TblSession[],
MATCH(Q$1,TblSession[#Headers],0),
FALSE)</f>
        <v>2</v>
      </c>
      <c r="R137" s="80" t="str">
        <f>VLOOKUP(TblData[[#This Row],[Session ID]],
TblSession[],
MATCH(R$1,TblSession[#Headers],0),
FALSE)</f>
        <v>Internal</v>
      </c>
      <c r="S137" s="70" t="str">
        <f>VLOOKUP(TblData[[#This Row],[Session ID]],
TblSession[],
MATCH(S$1,TblSession[#Headers],0),
FALSE)</f>
        <v>Multiple</v>
      </c>
      <c r="T137" s="70" t="str">
        <f>VLOOKUP(TblData[[#This Row],[Trainee Salary Code]],
TblTrainee[],
MATCH(T$1,TblTrainee[#Headers],0),
FALSE)</f>
        <v>Raghvendra  Thakur</v>
      </c>
      <c r="U137" s="70" t="str">
        <f>VLOOKUP(TblData[[#This Row],[Trainee Salary Code]],
TblTrainee[],
MATCH(U$1,TblTrainee[#Headers],0),
FALSE)</f>
        <v>E-3</v>
      </c>
      <c r="V137" s="70" t="str">
        <f>VLOOKUP(TblData[[#This Row],[Trainee Salary Code]],
TblTrainee[],
MATCH(V$1,TblTrainee[#Headers],0),
FALSE)</f>
        <v>Sr. Engineer</v>
      </c>
      <c r="W137" s="70" t="str">
        <f>VLOOKUP(TblData[[#This Row],[Trainee Salary Code]],
TblTrainee[],
MATCH(W$1,TblTrainee[#Headers],0),
FALSE)</f>
        <v>Research &amp; Development</v>
      </c>
      <c r="X137" s="70">
        <f>AVERAGE(TblData[[#This Row],[Relevance]:[Presentation]])</f>
        <v>9.5500000000000007</v>
      </c>
      <c r="Y137" s="1">
        <f>MONTH(TblData[[#This Row],[Date of Training]])</f>
        <v>9</v>
      </c>
      <c r="Z137" s="1">
        <f>YEAR(TblData[[#This Row],[Date of Training]])</f>
        <v>2015</v>
      </c>
      <c r="AA137" s="83">
        <f>DATE(TblData[[#This Row],[Year]],TblData[[#This Row],[Month]],1)</f>
        <v>42248</v>
      </c>
    </row>
    <row r="138" spans="1:27" x14ac:dyDescent="0.25">
      <c r="A138" s="21">
        <v>137</v>
      </c>
      <c r="B138" s="70">
        <v>13</v>
      </c>
      <c r="C138" s="70">
        <v>14698</v>
      </c>
      <c r="D138" s="21">
        <v>10</v>
      </c>
      <c r="E138" s="21">
        <v>9.25</v>
      </c>
      <c r="F138" s="21">
        <v>9</v>
      </c>
      <c r="G138" s="21">
        <v>10</v>
      </c>
      <c r="H138" s="21">
        <v>10</v>
      </c>
      <c r="I138" s="21" t="s">
        <v>1448</v>
      </c>
      <c r="J138" s="21" t="s">
        <v>1354</v>
      </c>
      <c r="K138" s="70"/>
      <c r="L138" s="70"/>
      <c r="M138" s="70" t="str">
        <f>VLOOKUP(TblData[[#This Row],[Session ID]],
TblSession[],
MATCH(M$1,TblSession[#Headers],0),
FALSE)</f>
        <v>Time Management</v>
      </c>
      <c r="N138" s="80">
        <f>VLOOKUP(TblData[[#This Row],[Session ID]],
TblSession[],
MATCH(N$1,TblSession[#Headers],0),
FALSE)</f>
        <v>42256</v>
      </c>
      <c r="O138" s="80" t="str">
        <f>VLOOKUP(TblData[[#This Row],[Session ID]],
TblSession[],
MATCH(O$1,TblSession[#Headers],0),
FALSE)</f>
        <v>HIP Conference</v>
      </c>
      <c r="P138" s="80" t="str">
        <f>VLOOKUP(TblData[[#This Row],[Session ID]],
TblSession[],
MATCH(P$1,TblSession[#Headers],0),
FALSE)</f>
        <v>Bivash Mukherjee</v>
      </c>
      <c r="Q138" s="70">
        <f>VLOOKUP(TblData[[#This Row],[Session ID]],
TblSession[],
MATCH(Q$1,TblSession[#Headers],0),
FALSE)</f>
        <v>2</v>
      </c>
      <c r="R138" s="80" t="str">
        <f>VLOOKUP(TblData[[#This Row],[Session ID]],
TblSession[],
MATCH(R$1,TblSession[#Headers],0),
FALSE)</f>
        <v>Internal</v>
      </c>
      <c r="S138" s="70" t="str">
        <f>VLOOKUP(TblData[[#This Row],[Session ID]],
TblSession[],
MATCH(S$1,TblSession[#Headers],0),
FALSE)</f>
        <v>Multiple</v>
      </c>
      <c r="T138" s="70" t="str">
        <f>VLOOKUP(TblData[[#This Row],[Trainee Salary Code]],
TblTrainee[],
MATCH(T$1,TblTrainee[#Headers],0),
FALSE)</f>
        <v>Munesh  Tripathi</v>
      </c>
      <c r="U138" s="70" t="str">
        <f>VLOOKUP(TblData[[#This Row],[Trainee Salary Code]],
TblTrainee[],
MATCH(U$1,TblTrainee[#Headers],0),
FALSE)</f>
        <v>Tr-e</v>
      </c>
      <c r="V138" s="70" t="str">
        <f>VLOOKUP(TblData[[#This Row],[Trainee Salary Code]],
TblTrainee[],
MATCH(V$1,TblTrainee[#Headers],0),
FALSE)</f>
        <v>Tr. Engineer</v>
      </c>
      <c r="W138" s="70" t="str">
        <f>VLOOKUP(TblData[[#This Row],[Trainee Salary Code]],
TblTrainee[],
MATCH(W$1,TblTrainee[#Headers],0),
FALSE)</f>
        <v>Research &amp; Development</v>
      </c>
      <c r="X138" s="70">
        <f>AVERAGE(TblData[[#This Row],[Relevance]:[Presentation]])</f>
        <v>9.65</v>
      </c>
      <c r="Y138" s="1">
        <f>MONTH(TblData[[#This Row],[Date of Training]])</f>
        <v>9</v>
      </c>
      <c r="Z138" s="1">
        <f>YEAR(TblData[[#This Row],[Date of Training]])</f>
        <v>2015</v>
      </c>
      <c r="AA138" s="83">
        <f>DATE(TblData[[#This Row],[Year]],TblData[[#This Row],[Month]],1)</f>
        <v>42248</v>
      </c>
    </row>
    <row r="139" spans="1:27" x14ac:dyDescent="0.25">
      <c r="A139" s="21">
        <v>138</v>
      </c>
      <c r="B139" s="70">
        <v>13</v>
      </c>
      <c r="C139" s="70">
        <v>13993</v>
      </c>
      <c r="D139" s="21">
        <v>10</v>
      </c>
      <c r="E139" s="21">
        <v>10</v>
      </c>
      <c r="F139" s="21">
        <v>10</v>
      </c>
      <c r="G139" s="21">
        <v>9</v>
      </c>
      <c r="H139" s="21">
        <v>10</v>
      </c>
      <c r="I139" s="21" t="s">
        <v>1449</v>
      </c>
      <c r="J139" s="21" t="s">
        <v>1354</v>
      </c>
      <c r="K139" s="70"/>
      <c r="L139" s="70"/>
      <c r="M139" s="70" t="str">
        <f>VLOOKUP(TblData[[#This Row],[Session ID]],
TblSession[],
MATCH(M$1,TblSession[#Headers],0),
FALSE)</f>
        <v>Time Management</v>
      </c>
      <c r="N139" s="80">
        <f>VLOOKUP(TblData[[#This Row],[Session ID]],
TblSession[],
MATCH(N$1,TblSession[#Headers],0),
FALSE)</f>
        <v>42256</v>
      </c>
      <c r="O139" s="80" t="str">
        <f>VLOOKUP(TblData[[#This Row],[Session ID]],
TblSession[],
MATCH(O$1,TblSession[#Headers],0),
FALSE)</f>
        <v>HIP Conference</v>
      </c>
      <c r="P139" s="80" t="str">
        <f>VLOOKUP(TblData[[#This Row],[Session ID]],
TblSession[],
MATCH(P$1,TblSession[#Headers],0),
FALSE)</f>
        <v>Bivash Mukherjee</v>
      </c>
      <c r="Q139" s="70">
        <f>VLOOKUP(TblData[[#This Row],[Session ID]],
TblSession[],
MATCH(Q$1,TblSession[#Headers],0),
FALSE)</f>
        <v>2</v>
      </c>
      <c r="R139" s="80" t="str">
        <f>VLOOKUP(TblData[[#This Row],[Session ID]],
TblSession[],
MATCH(R$1,TblSession[#Headers],0),
FALSE)</f>
        <v>Internal</v>
      </c>
      <c r="S139" s="70" t="str">
        <f>VLOOKUP(TblData[[#This Row],[Session ID]],
TblSession[],
MATCH(S$1,TblSession[#Headers],0),
FALSE)</f>
        <v>Multiple</v>
      </c>
      <c r="T139" s="70" t="str">
        <f>VLOOKUP(TblData[[#This Row],[Trainee Salary Code]],
TblTrainee[],
MATCH(T$1,TblTrainee[#Headers],0),
FALSE)</f>
        <v>Rahul  Upadhayay</v>
      </c>
      <c r="U139" s="70" t="str">
        <f>VLOOKUP(TblData[[#This Row],[Trainee Salary Code]],
TblTrainee[],
MATCH(U$1,TblTrainee[#Headers],0),
FALSE)</f>
        <v>E-3</v>
      </c>
      <c r="V139" s="70" t="str">
        <f>VLOOKUP(TblData[[#This Row],[Trainee Salary Code]],
TblTrainee[],
MATCH(V$1,TblTrainee[#Headers],0),
FALSE)</f>
        <v>Sr. Engineer</v>
      </c>
      <c r="W139" s="70" t="str">
        <f>VLOOKUP(TblData[[#This Row],[Trainee Salary Code]],
TblTrainee[],
MATCH(W$1,TblTrainee[#Headers],0),
FALSE)</f>
        <v>Research &amp; Development</v>
      </c>
      <c r="X139" s="70">
        <f>AVERAGE(TblData[[#This Row],[Relevance]:[Presentation]])</f>
        <v>9.8000000000000007</v>
      </c>
      <c r="Y139" s="1">
        <f>MONTH(TblData[[#This Row],[Date of Training]])</f>
        <v>9</v>
      </c>
      <c r="Z139" s="1">
        <f>YEAR(TblData[[#This Row],[Date of Training]])</f>
        <v>2015</v>
      </c>
      <c r="AA139" s="83">
        <f>DATE(TblData[[#This Row],[Year]],TblData[[#This Row],[Month]],1)</f>
        <v>42248</v>
      </c>
    </row>
    <row r="140" spans="1:27" x14ac:dyDescent="0.25">
      <c r="A140" s="21">
        <v>139</v>
      </c>
      <c r="B140" s="70">
        <v>13</v>
      </c>
      <c r="C140" s="70">
        <v>14297</v>
      </c>
      <c r="D140" s="21">
        <v>9</v>
      </c>
      <c r="E140" s="21">
        <v>9.25</v>
      </c>
      <c r="F140" s="21">
        <v>10</v>
      </c>
      <c r="G140" s="21">
        <v>9.5</v>
      </c>
      <c r="H140" s="21">
        <v>9</v>
      </c>
      <c r="I140" s="21" t="s">
        <v>1450</v>
      </c>
      <c r="J140" s="21" t="s">
        <v>1451</v>
      </c>
      <c r="K140" s="70"/>
      <c r="L140" s="70"/>
      <c r="M140" s="70" t="str">
        <f>VLOOKUP(TblData[[#This Row],[Session ID]],
TblSession[],
MATCH(M$1,TblSession[#Headers],0),
FALSE)</f>
        <v>Time Management</v>
      </c>
      <c r="N140" s="80">
        <f>VLOOKUP(TblData[[#This Row],[Session ID]],
TblSession[],
MATCH(N$1,TblSession[#Headers],0),
FALSE)</f>
        <v>42256</v>
      </c>
      <c r="O140" s="80" t="str">
        <f>VLOOKUP(TblData[[#This Row],[Session ID]],
TblSession[],
MATCH(O$1,TblSession[#Headers],0),
FALSE)</f>
        <v>HIP Conference</v>
      </c>
      <c r="P140" s="80" t="str">
        <f>VLOOKUP(TblData[[#This Row],[Session ID]],
TblSession[],
MATCH(P$1,TblSession[#Headers],0),
FALSE)</f>
        <v>Bivash Mukherjee</v>
      </c>
      <c r="Q140" s="70">
        <f>VLOOKUP(TblData[[#This Row],[Session ID]],
TblSession[],
MATCH(Q$1,TblSession[#Headers],0),
FALSE)</f>
        <v>2</v>
      </c>
      <c r="R140" s="80" t="str">
        <f>VLOOKUP(TblData[[#This Row],[Session ID]],
TblSession[],
MATCH(R$1,TblSession[#Headers],0),
FALSE)</f>
        <v>Internal</v>
      </c>
      <c r="S140" s="70" t="str">
        <f>VLOOKUP(TblData[[#This Row],[Session ID]],
TblSession[],
MATCH(S$1,TblSession[#Headers],0),
FALSE)</f>
        <v>Multiple</v>
      </c>
      <c r="T140" s="70" t="str">
        <f>VLOOKUP(TblData[[#This Row],[Trainee Salary Code]],
TblTrainee[],
MATCH(T$1,TblTrainee[#Headers],0),
FALSE)</f>
        <v>Raj Kumar Jain</v>
      </c>
      <c r="U140" s="70" t="str">
        <f>VLOOKUP(TblData[[#This Row],[Trainee Salary Code]],
TblTrainee[],
MATCH(U$1,TblTrainee[#Headers],0),
FALSE)</f>
        <v>E-2</v>
      </c>
      <c r="V140" s="70" t="str">
        <f>VLOOKUP(TblData[[#This Row],[Trainee Salary Code]],
TblTrainee[],
MATCH(V$1,TblTrainee[#Headers],0),
FALSE)</f>
        <v>Engineer</v>
      </c>
      <c r="W140" s="70" t="str">
        <f>VLOOKUP(TblData[[#This Row],[Trainee Salary Code]],
TblTrainee[],
MATCH(W$1,TblTrainee[#Headers],0),
FALSE)</f>
        <v>Research &amp; Development</v>
      </c>
      <c r="X140" s="70">
        <f>AVERAGE(TblData[[#This Row],[Relevance]:[Presentation]])</f>
        <v>9.35</v>
      </c>
      <c r="Y140" s="1">
        <f>MONTH(TblData[[#This Row],[Date of Training]])</f>
        <v>9</v>
      </c>
      <c r="Z140" s="1">
        <f>YEAR(TblData[[#This Row],[Date of Training]])</f>
        <v>2015</v>
      </c>
      <c r="AA140" s="83">
        <f>DATE(TblData[[#This Row],[Year]],TblData[[#This Row],[Month]],1)</f>
        <v>42248</v>
      </c>
    </row>
    <row r="141" spans="1:27" x14ac:dyDescent="0.25">
      <c r="A141" s="21">
        <v>140</v>
      </c>
      <c r="B141" s="70">
        <v>13</v>
      </c>
      <c r="C141" s="70">
        <v>14109</v>
      </c>
      <c r="D141" s="21">
        <v>9</v>
      </c>
      <c r="E141" s="21">
        <v>9.75</v>
      </c>
      <c r="F141" s="21">
        <v>9</v>
      </c>
      <c r="G141" s="21">
        <v>9.5</v>
      </c>
      <c r="H141" s="21">
        <v>9</v>
      </c>
      <c r="I141" s="21" t="s">
        <v>1453</v>
      </c>
      <c r="J141" s="21" t="s">
        <v>1452</v>
      </c>
      <c r="K141" s="70"/>
      <c r="L141" s="70"/>
      <c r="M141" s="70" t="str">
        <f>VLOOKUP(TblData[[#This Row],[Session ID]],
TblSession[],
MATCH(M$1,TblSession[#Headers],0),
FALSE)</f>
        <v>Time Management</v>
      </c>
      <c r="N141" s="80">
        <f>VLOOKUP(TblData[[#This Row],[Session ID]],
TblSession[],
MATCH(N$1,TblSession[#Headers],0),
FALSE)</f>
        <v>42256</v>
      </c>
      <c r="O141" s="80" t="str">
        <f>VLOOKUP(TblData[[#This Row],[Session ID]],
TblSession[],
MATCH(O$1,TblSession[#Headers],0),
FALSE)</f>
        <v>HIP Conference</v>
      </c>
      <c r="P141" s="80" t="str">
        <f>VLOOKUP(TblData[[#This Row],[Session ID]],
TblSession[],
MATCH(P$1,TblSession[#Headers],0),
FALSE)</f>
        <v>Bivash Mukherjee</v>
      </c>
      <c r="Q141" s="70">
        <f>VLOOKUP(TblData[[#This Row],[Session ID]],
TblSession[],
MATCH(Q$1,TblSession[#Headers],0),
FALSE)</f>
        <v>2</v>
      </c>
      <c r="R141" s="80" t="str">
        <f>VLOOKUP(TblData[[#This Row],[Session ID]],
TblSession[],
MATCH(R$1,TblSession[#Headers],0),
FALSE)</f>
        <v>Internal</v>
      </c>
      <c r="S141" s="70" t="str">
        <f>VLOOKUP(TblData[[#This Row],[Session ID]],
TblSession[],
MATCH(S$1,TblSession[#Headers],0),
FALSE)</f>
        <v>Multiple</v>
      </c>
      <c r="T141" s="70" t="str">
        <f>VLOOKUP(TblData[[#This Row],[Trainee Salary Code]],
TblTrainee[],
MATCH(T$1,TblTrainee[#Headers],0),
FALSE)</f>
        <v>Naveen  Rajpurohit</v>
      </c>
      <c r="U141" s="70" t="str">
        <f>VLOOKUP(TblData[[#This Row],[Trainee Salary Code]],
TblTrainee[],
MATCH(U$1,TblTrainee[#Headers],0),
FALSE)</f>
        <v>E-2</v>
      </c>
      <c r="V141" s="70" t="str">
        <f>VLOOKUP(TblData[[#This Row],[Trainee Salary Code]],
TblTrainee[],
MATCH(V$1,TblTrainee[#Headers],0),
FALSE)</f>
        <v>Engineer</v>
      </c>
      <c r="W141" s="70" t="str">
        <f>VLOOKUP(TblData[[#This Row],[Trainee Salary Code]],
TblTrainee[],
MATCH(W$1,TblTrainee[#Headers],0),
FALSE)</f>
        <v>Research &amp; Development</v>
      </c>
      <c r="X141" s="70">
        <f>AVERAGE(TblData[[#This Row],[Relevance]:[Presentation]])</f>
        <v>9.25</v>
      </c>
      <c r="Y141" s="1">
        <f>MONTH(TblData[[#This Row],[Date of Training]])</f>
        <v>9</v>
      </c>
      <c r="Z141" s="1">
        <f>YEAR(TblData[[#This Row],[Date of Training]])</f>
        <v>2015</v>
      </c>
      <c r="AA141" s="83">
        <f>DATE(TblData[[#This Row],[Year]],TblData[[#This Row],[Month]],1)</f>
        <v>42248</v>
      </c>
    </row>
    <row r="142" spans="1:27" x14ac:dyDescent="0.25">
      <c r="A142" s="21">
        <v>141</v>
      </c>
      <c r="B142" s="70">
        <v>13</v>
      </c>
      <c r="C142" s="70">
        <v>13407</v>
      </c>
      <c r="D142" s="21">
        <v>9</v>
      </c>
      <c r="E142" s="21">
        <v>9.25</v>
      </c>
      <c r="F142" s="21">
        <v>10</v>
      </c>
      <c r="G142" s="21">
        <v>8.5</v>
      </c>
      <c r="H142" s="21">
        <v>9</v>
      </c>
      <c r="I142" s="21" t="s">
        <v>1454</v>
      </c>
      <c r="J142" s="21" t="s">
        <v>1354</v>
      </c>
      <c r="K142" s="70"/>
      <c r="L142" s="70"/>
      <c r="M142" s="70" t="str">
        <f>VLOOKUP(TblData[[#This Row],[Session ID]],
TblSession[],
MATCH(M$1,TblSession[#Headers],0),
FALSE)</f>
        <v>Time Management</v>
      </c>
      <c r="N142" s="80">
        <f>VLOOKUP(TblData[[#This Row],[Session ID]],
TblSession[],
MATCH(N$1,TblSession[#Headers],0),
FALSE)</f>
        <v>42256</v>
      </c>
      <c r="O142" s="80" t="str">
        <f>VLOOKUP(TblData[[#This Row],[Session ID]],
TblSession[],
MATCH(O$1,TblSession[#Headers],0),
FALSE)</f>
        <v>HIP Conference</v>
      </c>
      <c r="P142" s="80" t="str">
        <f>VLOOKUP(TblData[[#This Row],[Session ID]],
TblSession[],
MATCH(P$1,TblSession[#Headers],0),
FALSE)</f>
        <v>Bivash Mukherjee</v>
      </c>
      <c r="Q142" s="70">
        <f>VLOOKUP(TblData[[#This Row],[Session ID]],
TblSession[],
MATCH(Q$1,TblSession[#Headers],0),
FALSE)</f>
        <v>2</v>
      </c>
      <c r="R142" s="80" t="str">
        <f>VLOOKUP(TblData[[#This Row],[Session ID]],
TblSession[],
MATCH(R$1,TblSession[#Headers],0),
FALSE)</f>
        <v>Internal</v>
      </c>
      <c r="S142" s="70" t="str">
        <f>VLOOKUP(TblData[[#This Row],[Session ID]],
TblSession[],
MATCH(S$1,TblSession[#Headers],0),
FALSE)</f>
        <v>Multiple</v>
      </c>
      <c r="T142" s="70" t="str">
        <f>VLOOKUP(TblData[[#This Row],[Trainee Salary Code]],
TblTrainee[],
MATCH(T$1,TblTrainee[#Headers],0),
FALSE)</f>
        <v>Manindera  Singh</v>
      </c>
      <c r="U142" s="70" t="str">
        <f>VLOOKUP(TblData[[#This Row],[Trainee Salary Code]],
TblTrainee[],
MATCH(U$1,TblTrainee[#Headers],0),
FALSE)</f>
        <v>E-3</v>
      </c>
      <c r="V142" s="70" t="str">
        <f>VLOOKUP(TblData[[#This Row],[Trainee Salary Code]],
TblTrainee[],
MATCH(V$1,TblTrainee[#Headers],0),
FALSE)</f>
        <v>Sr. Engineer</v>
      </c>
      <c r="W142" s="70" t="str">
        <f>VLOOKUP(TblData[[#This Row],[Trainee Salary Code]],
TblTrainee[],
MATCH(W$1,TblTrainee[#Headers],0),
FALSE)</f>
        <v>Research &amp; Development</v>
      </c>
      <c r="X142" s="70">
        <f>AVERAGE(TblData[[#This Row],[Relevance]:[Presentation]])</f>
        <v>9.15</v>
      </c>
      <c r="Y142" s="1">
        <f>MONTH(TblData[[#This Row],[Date of Training]])</f>
        <v>9</v>
      </c>
      <c r="Z142" s="1">
        <f>YEAR(TblData[[#This Row],[Date of Training]])</f>
        <v>2015</v>
      </c>
      <c r="AA142" s="83">
        <f>DATE(TblData[[#This Row],[Year]],TblData[[#This Row],[Month]],1)</f>
        <v>42248</v>
      </c>
    </row>
    <row r="143" spans="1:27" x14ac:dyDescent="0.25">
      <c r="A143" s="21">
        <v>142</v>
      </c>
      <c r="B143" s="70">
        <v>13</v>
      </c>
      <c r="C143" s="70">
        <v>14191</v>
      </c>
      <c r="D143" s="21">
        <v>8</v>
      </c>
      <c r="E143" s="21">
        <v>8</v>
      </c>
      <c r="F143" s="21">
        <v>8</v>
      </c>
      <c r="G143" s="21">
        <v>8</v>
      </c>
      <c r="H143" s="21">
        <v>8</v>
      </c>
      <c r="I143" s="21" t="s">
        <v>1455</v>
      </c>
      <c r="J143" s="21" t="s">
        <v>1456</v>
      </c>
      <c r="K143" s="70"/>
      <c r="L143" s="70"/>
      <c r="M143" s="70" t="str">
        <f>VLOOKUP(TblData[[#This Row],[Session ID]],
TblSession[],
MATCH(M$1,TblSession[#Headers],0),
FALSE)</f>
        <v>Time Management</v>
      </c>
      <c r="N143" s="80">
        <f>VLOOKUP(TblData[[#This Row],[Session ID]],
TblSession[],
MATCH(N$1,TblSession[#Headers],0),
FALSE)</f>
        <v>42256</v>
      </c>
      <c r="O143" s="80" t="str">
        <f>VLOOKUP(TblData[[#This Row],[Session ID]],
TblSession[],
MATCH(O$1,TblSession[#Headers],0),
FALSE)</f>
        <v>HIP Conference</v>
      </c>
      <c r="P143" s="80" t="str">
        <f>VLOOKUP(TblData[[#This Row],[Session ID]],
TblSession[],
MATCH(P$1,TblSession[#Headers],0),
FALSE)</f>
        <v>Bivash Mukherjee</v>
      </c>
      <c r="Q143" s="70">
        <f>VLOOKUP(TblData[[#This Row],[Session ID]],
TblSession[],
MATCH(Q$1,TblSession[#Headers],0),
FALSE)</f>
        <v>2</v>
      </c>
      <c r="R143" s="80" t="str">
        <f>VLOOKUP(TblData[[#This Row],[Session ID]],
TblSession[],
MATCH(R$1,TblSession[#Headers],0),
FALSE)</f>
        <v>Internal</v>
      </c>
      <c r="S143" s="70" t="str">
        <f>VLOOKUP(TblData[[#This Row],[Session ID]],
TblSession[],
MATCH(S$1,TblSession[#Headers],0),
FALSE)</f>
        <v>Multiple</v>
      </c>
      <c r="T143" s="70" t="str">
        <f>VLOOKUP(TblData[[#This Row],[Trainee Salary Code]],
TblTrainee[],
MATCH(T$1,TblTrainee[#Headers],0),
FALSE)</f>
        <v>Deepesh  Jain</v>
      </c>
      <c r="U143" s="70" t="str">
        <f>VLOOKUP(TblData[[#This Row],[Trainee Salary Code]],
TblTrainee[],
MATCH(U$1,TblTrainee[#Headers],0),
FALSE)</f>
        <v>E-2</v>
      </c>
      <c r="V143" s="70" t="str">
        <f>VLOOKUP(TblData[[#This Row],[Trainee Salary Code]],
TblTrainee[],
MATCH(V$1,TblTrainee[#Headers],0),
FALSE)</f>
        <v>Engineer</v>
      </c>
      <c r="W143" s="70" t="str">
        <f>VLOOKUP(TblData[[#This Row],[Trainee Salary Code]],
TblTrainee[],
MATCH(W$1,TblTrainee[#Headers],0),
FALSE)</f>
        <v>Sales</v>
      </c>
      <c r="X143" s="70">
        <f>AVERAGE(TblData[[#This Row],[Relevance]:[Presentation]])</f>
        <v>8</v>
      </c>
      <c r="Y143" s="1">
        <f>MONTH(TblData[[#This Row],[Date of Training]])</f>
        <v>9</v>
      </c>
      <c r="Z143" s="1">
        <f>YEAR(TblData[[#This Row],[Date of Training]])</f>
        <v>2015</v>
      </c>
      <c r="AA143" s="83">
        <f>DATE(TblData[[#This Row],[Year]],TblData[[#This Row],[Month]],1)</f>
        <v>42248</v>
      </c>
    </row>
    <row r="144" spans="1:27" x14ac:dyDescent="0.25">
      <c r="A144" s="21">
        <v>143</v>
      </c>
      <c r="B144" s="70">
        <v>13</v>
      </c>
      <c r="C144" s="70">
        <v>13972</v>
      </c>
      <c r="D144" s="21">
        <v>9</v>
      </c>
      <c r="E144" s="21">
        <v>9.5</v>
      </c>
      <c r="F144" s="21">
        <v>10</v>
      </c>
      <c r="G144" s="21">
        <v>10</v>
      </c>
      <c r="H144" s="21">
        <v>9</v>
      </c>
      <c r="I144" s="21" t="s">
        <v>1457</v>
      </c>
      <c r="J144" s="21" t="s">
        <v>1456</v>
      </c>
      <c r="K144" s="70"/>
      <c r="L144" s="70"/>
      <c r="M144" s="70" t="str">
        <f>VLOOKUP(TblData[[#This Row],[Session ID]],
TblSession[],
MATCH(M$1,TblSession[#Headers],0),
FALSE)</f>
        <v>Time Management</v>
      </c>
      <c r="N144" s="80">
        <f>VLOOKUP(TblData[[#This Row],[Session ID]],
TblSession[],
MATCH(N$1,TblSession[#Headers],0),
FALSE)</f>
        <v>42256</v>
      </c>
      <c r="O144" s="80" t="str">
        <f>VLOOKUP(TblData[[#This Row],[Session ID]],
TblSession[],
MATCH(O$1,TblSession[#Headers],0),
FALSE)</f>
        <v>HIP Conference</v>
      </c>
      <c r="P144" s="80" t="str">
        <f>VLOOKUP(TblData[[#This Row],[Session ID]],
TblSession[],
MATCH(P$1,TblSession[#Headers],0),
FALSE)</f>
        <v>Bivash Mukherjee</v>
      </c>
      <c r="Q144" s="70">
        <f>VLOOKUP(TblData[[#This Row],[Session ID]],
TblSession[],
MATCH(Q$1,TblSession[#Headers],0),
FALSE)</f>
        <v>2</v>
      </c>
      <c r="R144" s="80" t="str">
        <f>VLOOKUP(TblData[[#This Row],[Session ID]],
TblSession[],
MATCH(R$1,TblSession[#Headers],0),
FALSE)</f>
        <v>Internal</v>
      </c>
      <c r="S144" s="70" t="str">
        <f>VLOOKUP(TblData[[#This Row],[Session ID]],
TblSession[],
MATCH(S$1,TblSession[#Headers],0),
FALSE)</f>
        <v>Multiple</v>
      </c>
      <c r="T144" s="70" t="str">
        <f>VLOOKUP(TblData[[#This Row],[Trainee Salary Code]],
TblTrainee[],
MATCH(T$1,TblTrainee[#Headers],0),
FALSE)</f>
        <v>Sobhag  Prajapat</v>
      </c>
      <c r="U144" s="70" t="str">
        <f>VLOOKUP(TblData[[#This Row],[Trainee Salary Code]],
TblTrainee[],
MATCH(U$1,TblTrainee[#Headers],0),
FALSE)</f>
        <v>E-2</v>
      </c>
      <c r="V144" s="70" t="str">
        <f>VLOOKUP(TblData[[#This Row],[Trainee Salary Code]],
TblTrainee[],
MATCH(V$1,TblTrainee[#Headers],0),
FALSE)</f>
        <v>Engineer</v>
      </c>
      <c r="W144" s="70" t="str">
        <f>VLOOKUP(TblData[[#This Row],[Trainee Salary Code]],
TblTrainee[],
MATCH(W$1,TblTrainee[#Headers],0),
FALSE)</f>
        <v>Research &amp; Development</v>
      </c>
      <c r="X144" s="70">
        <f>AVERAGE(TblData[[#This Row],[Relevance]:[Presentation]])</f>
        <v>9.5</v>
      </c>
      <c r="Y144" s="1">
        <f>MONTH(TblData[[#This Row],[Date of Training]])</f>
        <v>9</v>
      </c>
      <c r="Z144" s="1">
        <f>YEAR(TblData[[#This Row],[Date of Training]])</f>
        <v>2015</v>
      </c>
      <c r="AA144" s="83">
        <f>DATE(TblData[[#This Row],[Year]],TblData[[#This Row],[Month]],1)</f>
        <v>42248</v>
      </c>
    </row>
    <row r="145" spans="1:27" x14ac:dyDescent="0.25">
      <c r="A145" s="21">
        <v>144</v>
      </c>
      <c r="B145" s="70">
        <v>13</v>
      </c>
      <c r="C145" s="70">
        <v>14535</v>
      </c>
      <c r="D145" s="21">
        <v>10</v>
      </c>
      <c r="E145" s="21">
        <v>9.75</v>
      </c>
      <c r="F145" s="21">
        <v>9</v>
      </c>
      <c r="G145" s="21">
        <v>9</v>
      </c>
      <c r="H145" s="21">
        <v>10</v>
      </c>
      <c r="I145" s="21" t="s">
        <v>1354</v>
      </c>
      <c r="J145" s="21" t="s">
        <v>1354</v>
      </c>
      <c r="K145" s="70"/>
      <c r="L145" s="70"/>
      <c r="M145" s="70" t="str">
        <f>VLOOKUP(TblData[[#This Row],[Session ID]],
TblSession[],
MATCH(M$1,TblSession[#Headers],0),
FALSE)</f>
        <v>Time Management</v>
      </c>
      <c r="N145" s="80">
        <f>VLOOKUP(TblData[[#This Row],[Session ID]],
TblSession[],
MATCH(N$1,TblSession[#Headers],0),
FALSE)</f>
        <v>42256</v>
      </c>
      <c r="O145" s="80" t="str">
        <f>VLOOKUP(TblData[[#This Row],[Session ID]],
TblSession[],
MATCH(O$1,TblSession[#Headers],0),
FALSE)</f>
        <v>HIP Conference</v>
      </c>
      <c r="P145" s="80" t="str">
        <f>VLOOKUP(TblData[[#This Row],[Session ID]],
TblSession[],
MATCH(P$1,TblSession[#Headers],0),
FALSE)</f>
        <v>Bivash Mukherjee</v>
      </c>
      <c r="Q145" s="70">
        <f>VLOOKUP(TblData[[#This Row],[Session ID]],
TblSession[],
MATCH(Q$1,TblSession[#Headers],0),
FALSE)</f>
        <v>2</v>
      </c>
      <c r="R145" s="80" t="str">
        <f>VLOOKUP(TblData[[#This Row],[Session ID]],
TblSession[],
MATCH(R$1,TblSession[#Headers],0),
FALSE)</f>
        <v>Internal</v>
      </c>
      <c r="S145" s="70" t="str">
        <f>VLOOKUP(TblData[[#This Row],[Session ID]],
TblSession[],
MATCH(S$1,TblSession[#Headers],0),
FALSE)</f>
        <v>Multiple</v>
      </c>
      <c r="T145" s="70" t="str">
        <f>VLOOKUP(TblData[[#This Row],[Trainee Salary Code]],
TblTrainee[],
MATCH(T$1,TblTrainee[#Headers],0),
FALSE)</f>
        <v>Alok Kumar Singh</v>
      </c>
      <c r="U145" s="70" t="str">
        <f>VLOOKUP(TblData[[#This Row],[Trainee Salary Code]],
TblTrainee[],
MATCH(U$1,TblTrainee[#Headers],0),
FALSE)</f>
        <v>Jo</v>
      </c>
      <c r="V145" s="70" t="str">
        <f>VLOOKUP(TblData[[#This Row],[Trainee Salary Code]],
TblTrainee[],
MATCH(V$1,TblTrainee[#Headers],0),
FALSE)</f>
        <v>Jr. Engineer</v>
      </c>
      <c r="W145" s="70" t="str">
        <f>VLOOKUP(TblData[[#This Row],[Trainee Salary Code]],
TblTrainee[],
MATCH(W$1,TblTrainee[#Headers],0),
FALSE)</f>
        <v>Research &amp; Development</v>
      </c>
      <c r="X145" s="70">
        <f>AVERAGE(TblData[[#This Row],[Relevance]:[Presentation]])</f>
        <v>9.5500000000000007</v>
      </c>
      <c r="Y145" s="1">
        <f>MONTH(TblData[[#This Row],[Date of Training]])</f>
        <v>9</v>
      </c>
      <c r="Z145" s="1">
        <f>YEAR(TblData[[#This Row],[Date of Training]])</f>
        <v>2015</v>
      </c>
      <c r="AA145" s="83">
        <f>DATE(TblData[[#This Row],[Year]],TblData[[#This Row],[Month]],1)</f>
        <v>42248</v>
      </c>
    </row>
    <row r="146" spans="1:27" x14ac:dyDescent="0.25">
      <c r="A146" s="21">
        <v>145</v>
      </c>
      <c r="B146" s="70">
        <v>13</v>
      </c>
      <c r="C146" s="70" t="s">
        <v>1488</v>
      </c>
      <c r="D146" s="21">
        <v>8</v>
      </c>
      <c r="E146" s="21">
        <v>8.25</v>
      </c>
      <c r="F146" s="21">
        <v>8</v>
      </c>
      <c r="G146" s="21">
        <v>7.5</v>
      </c>
      <c r="H146" s="21">
        <v>8</v>
      </c>
      <c r="I146" s="21" t="s">
        <v>1354</v>
      </c>
      <c r="J146" s="21" t="s">
        <v>1354</v>
      </c>
      <c r="K146" s="70"/>
      <c r="L146" s="70"/>
      <c r="M146" s="70" t="str">
        <f>VLOOKUP(TblData[[#This Row],[Session ID]],
TblSession[],
MATCH(M$1,TblSession[#Headers],0),
FALSE)</f>
        <v>Time Management</v>
      </c>
      <c r="N146" s="80">
        <f>VLOOKUP(TblData[[#This Row],[Session ID]],
TblSession[],
MATCH(N$1,TblSession[#Headers],0),
FALSE)</f>
        <v>42256</v>
      </c>
      <c r="O146" s="80" t="str">
        <f>VLOOKUP(TblData[[#This Row],[Session ID]],
TblSession[],
MATCH(O$1,TblSession[#Headers],0),
FALSE)</f>
        <v>HIP Conference</v>
      </c>
      <c r="P146" s="80" t="str">
        <f>VLOOKUP(TblData[[#This Row],[Session ID]],
TblSession[],
MATCH(P$1,TblSession[#Headers],0),
FALSE)</f>
        <v>Bivash Mukherjee</v>
      </c>
      <c r="Q146" s="70">
        <f>VLOOKUP(TblData[[#This Row],[Session ID]],
TblSession[],
MATCH(Q$1,TblSession[#Headers],0),
FALSE)</f>
        <v>2</v>
      </c>
      <c r="R146" s="80" t="str">
        <f>VLOOKUP(TblData[[#This Row],[Session ID]],
TblSession[],
MATCH(R$1,TblSession[#Headers],0),
FALSE)</f>
        <v>Internal</v>
      </c>
      <c r="S146" s="70" t="str">
        <f>VLOOKUP(TblData[[#This Row],[Session ID]],
TblSession[],
MATCH(S$1,TblSession[#Headers],0),
FALSE)</f>
        <v>Multiple</v>
      </c>
      <c r="T146" s="70" t="str">
        <f>VLOOKUP(TblData[[#This Row],[Trainee Salary Code]],
TblTrainee[],
MATCH(T$1,TblTrainee[#Headers],0),
FALSE)</f>
        <v>Shyam Krishna Soni</v>
      </c>
      <c r="U146" s="70">
        <f>VLOOKUP(TblData[[#This Row],[Trainee Salary Code]],
TblTrainee[],
MATCH(U$1,TblTrainee[#Headers],0),
FALSE)</f>
        <v>0</v>
      </c>
      <c r="V146" s="70">
        <f>VLOOKUP(TblData[[#This Row],[Trainee Salary Code]],
TblTrainee[],
MATCH(V$1,TblTrainee[#Headers],0),
FALSE)</f>
        <v>0</v>
      </c>
      <c r="W146" s="70">
        <f>VLOOKUP(TblData[[#This Row],[Trainee Salary Code]],
TblTrainee[],
MATCH(W$1,TblTrainee[#Headers],0),
FALSE)</f>
        <v>0</v>
      </c>
      <c r="X146" s="70">
        <f>AVERAGE(TblData[[#This Row],[Relevance]:[Presentation]])</f>
        <v>7.95</v>
      </c>
      <c r="Y146" s="1">
        <f>MONTH(TblData[[#This Row],[Date of Training]])</f>
        <v>9</v>
      </c>
      <c r="Z146" s="1">
        <f>YEAR(TblData[[#This Row],[Date of Training]])</f>
        <v>2015</v>
      </c>
      <c r="AA146" s="83">
        <f>DATE(TblData[[#This Row],[Year]],TblData[[#This Row],[Month]],1)</f>
        <v>42248</v>
      </c>
    </row>
    <row r="147" spans="1:27" x14ac:dyDescent="0.25">
      <c r="A147" s="21">
        <v>146</v>
      </c>
      <c r="B147" s="70">
        <v>13</v>
      </c>
      <c r="C147" s="70">
        <v>14644</v>
      </c>
      <c r="D147" s="21">
        <v>9</v>
      </c>
      <c r="E147" s="21">
        <v>9.75</v>
      </c>
      <c r="F147" s="21">
        <v>10</v>
      </c>
      <c r="G147" s="21">
        <v>9</v>
      </c>
      <c r="H147" s="21">
        <v>9</v>
      </c>
      <c r="I147" s="21" t="s">
        <v>1458</v>
      </c>
      <c r="J147" s="21" t="s">
        <v>1354</v>
      </c>
      <c r="K147" s="70"/>
      <c r="L147" s="70"/>
      <c r="M147" s="70" t="str">
        <f>VLOOKUP(TblData[[#This Row],[Session ID]],
TblSession[],
MATCH(M$1,TblSession[#Headers],0),
FALSE)</f>
        <v>Time Management</v>
      </c>
      <c r="N147" s="80">
        <f>VLOOKUP(TblData[[#This Row],[Session ID]],
TblSession[],
MATCH(N$1,TblSession[#Headers],0),
FALSE)</f>
        <v>42256</v>
      </c>
      <c r="O147" s="80" t="str">
        <f>VLOOKUP(TblData[[#This Row],[Session ID]],
TblSession[],
MATCH(O$1,TblSession[#Headers],0),
FALSE)</f>
        <v>HIP Conference</v>
      </c>
      <c r="P147" s="80" t="str">
        <f>VLOOKUP(TblData[[#This Row],[Session ID]],
TblSession[],
MATCH(P$1,TblSession[#Headers],0),
FALSE)</f>
        <v>Bivash Mukherjee</v>
      </c>
      <c r="Q147" s="70">
        <f>VLOOKUP(TblData[[#This Row],[Session ID]],
TblSession[],
MATCH(Q$1,TblSession[#Headers],0),
FALSE)</f>
        <v>2</v>
      </c>
      <c r="R147" s="80" t="str">
        <f>VLOOKUP(TblData[[#This Row],[Session ID]],
TblSession[],
MATCH(R$1,TblSession[#Headers],0),
FALSE)</f>
        <v>Internal</v>
      </c>
      <c r="S147" s="70" t="str">
        <f>VLOOKUP(TblData[[#This Row],[Session ID]],
TblSession[],
MATCH(S$1,TblSession[#Headers],0),
FALSE)</f>
        <v>Multiple</v>
      </c>
      <c r="T147" s="70" t="str">
        <f>VLOOKUP(TblData[[#This Row],[Trainee Salary Code]],
TblTrainee[],
MATCH(T$1,TblTrainee[#Headers],0),
FALSE)</f>
        <v>Umesh  Likhitkar</v>
      </c>
      <c r="U147" s="70" t="str">
        <f>VLOOKUP(TblData[[#This Row],[Trainee Salary Code]],
TblTrainee[],
MATCH(U$1,TblTrainee[#Headers],0),
FALSE)</f>
        <v>Tr-e</v>
      </c>
      <c r="V147" s="70" t="str">
        <f>VLOOKUP(TblData[[#This Row],[Trainee Salary Code]],
TblTrainee[],
MATCH(V$1,TblTrainee[#Headers],0),
FALSE)</f>
        <v>Tr. Engineer</v>
      </c>
      <c r="W147" s="70" t="str">
        <f>VLOOKUP(TblData[[#This Row],[Trainee Salary Code]],
TblTrainee[],
MATCH(W$1,TblTrainee[#Headers],0),
FALSE)</f>
        <v>Research &amp; Development</v>
      </c>
      <c r="X147" s="70">
        <f>AVERAGE(TblData[[#This Row],[Relevance]:[Presentation]])</f>
        <v>9.35</v>
      </c>
      <c r="Y147" s="1">
        <f>MONTH(TblData[[#This Row],[Date of Training]])</f>
        <v>9</v>
      </c>
      <c r="Z147" s="1">
        <f>YEAR(TblData[[#This Row],[Date of Training]])</f>
        <v>2015</v>
      </c>
      <c r="AA147" s="83">
        <f>DATE(TblData[[#This Row],[Year]],TblData[[#This Row],[Month]],1)</f>
        <v>42248</v>
      </c>
    </row>
    <row r="148" spans="1:27" x14ac:dyDescent="0.25">
      <c r="A148" s="21">
        <v>147</v>
      </c>
      <c r="B148" s="70">
        <v>13</v>
      </c>
      <c r="C148" s="70">
        <v>14298</v>
      </c>
      <c r="D148" s="21">
        <v>9</v>
      </c>
      <c r="E148" s="21">
        <v>9</v>
      </c>
      <c r="F148" s="21">
        <v>9</v>
      </c>
      <c r="G148" s="21">
        <v>8.5</v>
      </c>
      <c r="H148" s="21">
        <v>8</v>
      </c>
      <c r="I148" s="21" t="s">
        <v>1459</v>
      </c>
      <c r="J148" s="21" t="s">
        <v>1354</v>
      </c>
      <c r="K148" s="70"/>
      <c r="L148" s="70"/>
      <c r="M148" s="70" t="str">
        <f>VLOOKUP(TblData[[#This Row],[Session ID]],
TblSession[],
MATCH(M$1,TblSession[#Headers],0),
FALSE)</f>
        <v>Time Management</v>
      </c>
      <c r="N148" s="80">
        <f>VLOOKUP(TblData[[#This Row],[Session ID]],
TblSession[],
MATCH(N$1,TblSession[#Headers],0),
FALSE)</f>
        <v>42256</v>
      </c>
      <c r="O148" s="80" t="str">
        <f>VLOOKUP(TblData[[#This Row],[Session ID]],
TblSession[],
MATCH(O$1,TblSession[#Headers],0),
FALSE)</f>
        <v>HIP Conference</v>
      </c>
      <c r="P148" s="80" t="str">
        <f>VLOOKUP(TblData[[#This Row],[Session ID]],
TblSession[],
MATCH(P$1,TblSession[#Headers],0),
FALSE)</f>
        <v>Bivash Mukherjee</v>
      </c>
      <c r="Q148" s="70">
        <f>VLOOKUP(TblData[[#This Row],[Session ID]],
TblSession[],
MATCH(Q$1,TblSession[#Headers],0),
FALSE)</f>
        <v>2</v>
      </c>
      <c r="R148" s="80" t="str">
        <f>VLOOKUP(TblData[[#This Row],[Session ID]],
TblSession[],
MATCH(R$1,TblSession[#Headers],0),
FALSE)</f>
        <v>Internal</v>
      </c>
      <c r="S148" s="70" t="str">
        <f>VLOOKUP(TblData[[#This Row],[Session ID]],
TblSession[],
MATCH(S$1,TblSession[#Headers],0),
FALSE)</f>
        <v>Multiple</v>
      </c>
      <c r="T148" s="70" t="str">
        <f>VLOOKUP(TblData[[#This Row],[Trainee Salary Code]],
TblTrainee[],
MATCH(T$1,TblTrainee[#Headers],0),
FALSE)</f>
        <v>Sonal  Gupta</v>
      </c>
      <c r="U148" s="70" t="str">
        <f>VLOOKUP(TblData[[#This Row],[Trainee Salary Code]],
TblTrainee[],
MATCH(U$1,TblTrainee[#Headers],0),
FALSE)</f>
        <v>E-2</v>
      </c>
      <c r="V148" s="70" t="str">
        <f>VLOOKUP(TblData[[#This Row],[Trainee Salary Code]],
TblTrainee[],
MATCH(V$1,TblTrainee[#Headers],0),
FALSE)</f>
        <v>Engineer</v>
      </c>
      <c r="W148" s="70" t="str">
        <f>VLOOKUP(TblData[[#This Row],[Trainee Salary Code]],
TblTrainee[],
MATCH(W$1,TblTrainee[#Headers],0),
FALSE)</f>
        <v>Research &amp; Development</v>
      </c>
      <c r="X148" s="70">
        <f>AVERAGE(TblData[[#This Row],[Relevance]:[Presentation]])</f>
        <v>8.6999999999999993</v>
      </c>
      <c r="Y148" s="1">
        <f>MONTH(TblData[[#This Row],[Date of Training]])</f>
        <v>9</v>
      </c>
      <c r="Z148" s="1">
        <f>YEAR(TblData[[#This Row],[Date of Training]])</f>
        <v>2015</v>
      </c>
      <c r="AA148" s="83">
        <f>DATE(TblData[[#This Row],[Year]],TblData[[#This Row],[Month]],1)</f>
        <v>42248</v>
      </c>
    </row>
    <row r="149" spans="1:27" x14ac:dyDescent="0.25">
      <c r="A149" s="21">
        <v>148</v>
      </c>
      <c r="B149" s="70">
        <v>13</v>
      </c>
      <c r="C149" s="70">
        <v>14334</v>
      </c>
      <c r="D149" s="21">
        <v>9</v>
      </c>
      <c r="E149" s="21">
        <v>9.25</v>
      </c>
      <c r="F149" s="21">
        <v>10</v>
      </c>
      <c r="G149" s="21">
        <v>9</v>
      </c>
      <c r="H149" s="21">
        <v>9</v>
      </c>
      <c r="I149" s="21" t="s">
        <v>1354</v>
      </c>
      <c r="J149" s="21" t="s">
        <v>1354</v>
      </c>
      <c r="K149" s="70"/>
      <c r="L149" s="70"/>
      <c r="M149" s="70" t="str">
        <f>VLOOKUP(TblData[[#This Row],[Session ID]],
TblSession[],
MATCH(M$1,TblSession[#Headers],0),
FALSE)</f>
        <v>Time Management</v>
      </c>
      <c r="N149" s="80">
        <f>VLOOKUP(TblData[[#This Row],[Session ID]],
TblSession[],
MATCH(N$1,TblSession[#Headers],0),
FALSE)</f>
        <v>42256</v>
      </c>
      <c r="O149" s="80" t="str">
        <f>VLOOKUP(TblData[[#This Row],[Session ID]],
TblSession[],
MATCH(O$1,TblSession[#Headers],0),
FALSE)</f>
        <v>HIP Conference</v>
      </c>
      <c r="P149" s="80" t="str">
        <f>VLOOKUP(TblData[[#This Row],[Session ID]],
TblSession[],
MATCH(P$1,TblSession[#Headers],0),
FALSE)</f>
        <v>Bivash Mukherjee</v>
      </c>
      <c r="Q149" s="70">
        <f>VLOOKUP(TblData[[#This Row],[Session ID]],
TblSession[],
MATCH(Q$1,TblSession[#Headers],0),
FALSE)</f>
        <v>2</v>
      </c>
      <c r="R149" s="80" t="str">
        <f>VLOOKUP(TblData[[#This Row],[Session ID]],
TblSession[],
MATCH(R$1,TblSession[#Headers],0),
FALSE)</f>
        <v>Internal</v>
      </c>
      <c r="S149" s="70" t="str">
        <f>VLOOKUP(TblData[[#This Row],[Session ID]],
TblSession[],
MATCH(S$1,TblSession[#Headers],0),
FALSE)</f>
        <v>Multiple</v>
      </c>
      <c r="T149" s="70" t="str">
        <f>VLOOKUP(TblData[[#This Row],[Trainee Salary Code]],
TblTrainee[],
MATCH(T$1,TblTrainee[#Headers],0),
FALSE)</f>
        <v>Chandra Shekhar Sharma</v>
      </c>
      <c r="U149" s="70" t="str">
        <f>VLOOKUP(TblData[[#This Row],[Trainee Salary Code]],
TblTrainee[],
MATCH(U$1,TblTrainee[#Headers],0),
FALSE)</f>
        <v>M-1</v>
      </c>
      <c r="V149" s="70" t="str">
        <f>VLOOKUP(TblData[[#This Row],[Trainee Salary Code]],
TblTrainee[],
MATCH(V$1,TblTrainee[#Headers],0),
FALSE)</f>
        <v>Asstt. Manager</v>
      </c>
      <c r="W149" s="70" t="str">
        <f>VLOOKUP(TblData[[#This Row],[Trainee Salary Code]],
TblTrainee[],
MATCH(W$1,TblTrainee[#Headers],0),
FALSE)</f>
        <v>Research &amp; Development</v>
      </c>
      <c r="X149" s="70">
        <f>AVERAGE(TblData[[#This Row],[Relevance]:[Presentation]])</f>
        <v>9.25</v>
      </c>
      <c r="Y149" s="1">
        <f>MONTH(TblData[[#This Row],[Date of Training]])</f>
        <v>9</v>
      </c>
      <c r="Z149" s="1">
        <f>YEAR(TblData[[#This Row],[Date of Training]])</f>
        <v>2015</v>
      </c>
      <c r="AA149" s="83">
        <f>DATE(TblData[[#This Row],[Year]],TblData[[#This Row],[Month]],1)</f>
        <v>42248</v>
      </c>
    </row>
    <row r="150" spans="1:27" x14ac:dyDescent="0.25">
      <c r="A150" s="21">
        <v>149</v>
      </c>
      <c r="B150" s="70">
        <v>14</v>
      </c>
      <c r="C150" s="70">
        <v>14955</v>
      </c>
      <c r="D150" s="21">
        <v>8</v>
      </c>
      <c r="E150" s="21">
        <v>8.75</v>
      </c>
      <c r="F150" s="21">
        <v>9</v>
      </c>
      <c r="G150" s="21">
        <v>8.5</v>
      </c>
      <c r="H150" s="21">
        <v>8</v>
      </c>
      <c r="I150" s="21" t="s">
        <v>1462</v>
      </c>
      <c r="J150" s="21" t="s">
        <v>1393</v>
      </c>
      <c r="K150" s="70"/>
      <c r="L150" s="70"/>
      <c r="M150" s="70" t="str">
        <f>VLOOKUP(TblData[[#This Row],[Session ID]],
TblSession[],
MATCH(M$1,TblSession[#Headers],0),
FALSE)</f>
        <v>Comm and Interpersonal Skilla</v>
      </c>
      <c r="N150" s="80">
        <f>VLOOKUP(TblData[[#This Row],[Session ID]],
TblSession[],
MATCH(N$1,TblSession[#Headers],0),
FALSE)</f>
        <v>42258</v>
      </c>
      <c r="O150" s="80" t="str">
        <f>VLOOKUP(TblData[[#This Row],[Session ID]],
TblSession[],
MATCH(O$1,TblSession[#Headers],0),
FALSE)</f>
        <v>Reception Conference</v>
      </c>
      <c r="P150" s="80" t="str">
        <f>VLOOKUP(TblData[[#This Row],[Session ID]],
TblSession[],
MATCH(P$1,TblSession[#Headers],0),
FALSE)</f>
        <v>Deepak Mishra</v>
      </c>
      <c r="Q150" s="70">
        <f>VLOOKUP(TblData[[#This Row],[Session ID]],
TblSession[],
MATCH(Q$1,TblSession[#Headers],0),
FALSE)</f>
        <v>2</v>
      </c>
      <c r="R150" s="80" t="str">
        <f>VLOOKUP(TblData[[#This Row],[Session ID]],
TblSession[],
MATCH(R$1,TblSession[#Headers],0),
FALSE)</f>
        <v>Internal</v>
      </c>
      <c r="S150" s="70" t="str">
        <f>VLOOKUP(TblData[[#This Row],[Session ID]],
TblSession[],
MATCH(S$1,TblSession[#Headers],0),
FALSE)</f>
        <v>Multiple</v>
      </c>
      <c r="T150" s="70" t="str">
        <f>VLOOKUP(TblData[[#This Row],[Trainee Salary Code]],
TblTrainee[],
MATCH(T$1,TblTrainee[#Headers],0),
FALSE)</f>
        <v>Anoop Pratap Singh</v>
      </c>
      <c r="U150" s="70">
        <f>VLOOKUP(TblData[[#This Row],[Trainee Salary Code]],
TblTrainee[],
MATCH(U$1,TblTrainee[#Headers],0),
FALSE)</f>
        <v>0</v>
      </c>
      <c r="V150" s="70">
        <f>VLOOKUP(TblData[[#This Row],[Trainee Salary Code]],
TblTrainee[],
MATCH(V$1,TblTrainee[#Headers],0),
FALSE)</f>
        <v>0</v>
      </c>
      <c r="W150" s="70">
        <f>VLOOKUP(TblData[[#This Row],[Trainee Salary Code]],
TblTrainee[],
MATCH(W$1,TblTrainee[#Headers],0),
FALSE)</f>
        <v>0</v>
      </c>
      <c r="X150" s="70">
        <f>AVERAGE(TblData[[#This Row],[Relevance]:[Presentation]])</f>
        <v>8.4499999999999993</v>
      </c>
      <c r="Y150" s="1">
        <f>MONTH(TblData[[#This Row],[Date of Training]])</f>
        <v>9</v>
      </c>
      <c r="Z150" s="1">
        <f>YEAR(TblData[[#This Row],[Date of Training]])</f>
        <v>2015</v>
      </c>
      <c r="AA150" s="83">
        <f>DATE(TblData[[#This Row],[Year]],TblData[[#This Row],[Month]],1)</f>
        <v>42248</v>
      </c>
    </row>
    <row r="151" spans="1:27" x14ac:dyDescent="0.25">
      <c r="A151" s="21">
        <v>150</v>
      </c>
      <c r="B151" s="70">
        <v>14</v>
      </c>
      <c r="C151" s="70">
        <v>15008</v>
      </c>
      <c r="D151" s="21">
        <v>9</v>
      </c>
      <c r="E151" s="21">
        <v>10</v>
      </c>
      <c r="F151" s="21">
        <v>10</v>
      </c>
      <c r="G151" s="21">
        <v>9.5</v>
      </c>
      <c r="H151" s="21">
        <v>10</v>
      </c>
      <c r="I151" s="21" t="s">
        <v>78</v>
      </c>
      <c r="J151" s="21" t="s">
        <v>1354</v>
      </c>
      <c r="K151" s="70"/>
      <c r="L151" s="70"/>
      <c r="M151" s="70" t="str">
        <f>VLOOKUP(TblData[[#This Row],[Session ID]],
TblSession[],
MATCH(M$1,TblSession[#Headers],0),
FALSE)</f>
        <v>Comm and Interpersonal Skilla</v>
      </c>
      <c r="N151" s="80">
        <f>VLOOKUP(TblData[[#This Row],[Session ID]],
TblSession[],
MATCH(N$1,TblSession[#Headers],0),
FALSE)</f>
        <v>42258</v>
      </c>
      <c r="O151" s="80" t="str">
        <f>VLOOKUP(TblData[[#This Row],[Session ID]],
TblSession[],
MATCH(O$1,TblSession[#Headers],0),
FALSE)</f>
        <v>Reception Conference</v>
      </c>
      <c r="P151" s="80" t="str">
        <f>VLOOKUP(TblData[[#This Row],[Session ID]],
TblSession[],
MATCH(P$1,TblSession[#Headers],0),
FALSE)</f>
        <v>Deepak Mishra</v>
      </c>
      <c r="Q151" s="70">
        <f>VLOOKUP(TblData[[#This Row],[Session ID]],
TblSession[],
MATCH(Q$1,TblSession[#Headers],0),
FALSE)</f>
        <v>2</v>
      </c>
      <c r="R151" s="80" t="str">
        <f>VLOOKUP(TblData[[#This Row],[Session ID]],
TblSession[],
MATCH(R$1,TblSession[#Headers],0),
FALSE)</f>
        <v>Internal</v>
      </c>
      <c r="S151" s="70" t="str">
        <f>VLOOKUP(TblData[[#This Row],[Session ID]],
TblSession[],
MATCH(S$1,TblSession[#Headers],0),
FALSE)</f>
        <v>Multiple</v>
      </c>
      <c r="T151" s="70" t="str">
        <f>VLOOKUP(TblData[[#This Row],[Trainee Salary Code]],
TblTrainee[],
MATCH(T$1,TblTrainee[#Headers],0),
FALSE)</f>
        <v>Syoji Ram Sharma</v>
      </c>
      <c r="U151" s="70">
        <f>VLOOKUP(TblData[[#This Row],[Trainee Salary Code]],
TblTrainee[],
MATCH(U$1,TblTrainee[#Headers],0),
FALSE)</f>
        <v>0</v>
      </c>
      <c r="V151" s="70">
        <f>VLOOKUP(TblData[[#This Row],[Trainee Salary Code]],
TblTrainee[],
MATCH(V$1,TblTrainee[#Headers],0),
FALSE)</f>
        <v>0</v>
      </c>
      <c r="W151" s="70">
        <f>VLOOKUP(TblData[[#This Row],[Trainee Salary Code]],
TblTrainee[],
MATCH(W$1,TblTrainee[#Headers],0),
FALSE)</f>
        <v>0</v>
      </c>
      <c r="X151" s="70">
        <f>AVERAGE(TblData[[#This Row],[Relevance]:[Presentation]])</f>
        <v>9.6999999999999993</v>
      </c>
      <c r="Y151" s="1">
        <f>MONTH(TblData[[#This Row],[Date of Training]])</f>
        <v>9</v>
      </c>
      <c r="Z151" s="1">
        <f>YEAR(TblData[[#This Row],[Date of Training]])</f>
        <v>2015</v>
      </c>
      <c r="AA151" s="83">
        <f>DATE(TblData[[#This Row],[Year]],TblData[[#This Row],[Month]],1)</f>
        <v>42248</v>
      </c>
    </row>
    <row r="152" spans="1:27" x14ac:dyDescent="0.25">
      <c r="A152" s="21">
        <v>151</v>
      </c>
      <c r="B152" s="70">
        <v>14</v>
      </c>
      <c r="C152" s="70">
        <v>15002</v>
      </c>
      <c r="D152" s="21">
        <v>10</v>
      </c>
      <c r="E152" s="21">
        <v>10</v>
      </c>
      <c r="F152" s="21">
        <v>10</v>
      </c>
      <c r="G152" s="21">
        <v>10</v>
      </c>
      <c r="H152" s="21">
        <v>8</v>
      </c>
      <c r="I152" s="21" t="s">
        <v>1463</v>
      </c>
      <c r="J152" s="21" t="s">
        <v>1354</v>
      </c>
      <c r="K152" s="70"/>
      <c r="L152" s="70"/>
      <c r="M152" s="70" t="str">
        <f>VLOOKUP(TblData[[#This Row],[Session ID]],
TblSession[],
MATCH(M$1,TblSession[#Headers],0),
FALSE)</f>
        <v>Comm and Interpersonal Skilla</v>
      </c>
      <c r="N152" s="80">
        <f>VLOOKUP(TblData[[#This Row],[Session ID]],
TblSession[],
MATCH(N$1,TblSession[#Headers],0),
FALSE)</f>
        <v>42258</v>
      </c>
      <c r="O152" s="80" t="str">
        <f>VLOOKUP(TblData[[#This Row],[Session ID]],
TblSession[],
MATCH(O$1,TblSession[#Headers],0),
FALSE)</f>
        <v>Reception Conference</v>
      </c>
      <c r="P152" s="80" t="str">
        <f>VLOOKUP(TblData[[#This Row],[Session ID]],
TblSession[],
MATCH(P$1,TblSession[#Headers],0),
FALSE)</f>
        <v>Deepak Mishra</v>
      </c>
      <c r="Q152" s="70">
        <f>VLOOKUP(TblData[[#This Row],[Session ID]],
TblSession[],
MATCH(Q$1,TblSession[#Headers],0),
FALSE)</f>
        <v>2</v>
      </c>
      <c r="R152" s="80" t="str">
        <f>VLOOKUP(TblData[[#This Row],[Session ID]],
TblSession[],
MATCH(R$1,TblSession[#Headers],0),
FALSE)</f>
        <v>Internal</v>
      </c>
      <c r="S152" s="70" t="str">
        <f>VLOOKUP(TblData[[#This Row],[Session ID]],
TblSession[],
MATCH(S$1,TblSession[#Headers],0),
FALSE)</f>
        <v>Multiple</v>
      </c>
      <c r="T152" s="70" t="str">
        <f>VLOOKUP(TblData[[#This Row],[Trainee Salary Code]],
TblTrainee[],
MATCH(T$1,TblTrainee[#Headers],0),
FALSE)</f>
        <v>Monika Chhatwani</v>
      </c>
      <c r="U152" s="70">
        <f>VLOOKUP(TblData[[#This Row],[Trainee Salary Code]],
TblTrainee[],
MATCH(U$1,TblTrainee[#Headers],0),
FALSE)</f>
        <v>0</v>
      </c>
      <c r="V152" s="70">
        <f>VLOOKUP(TblData[[#This Row],[Trainee Salary Code]],
TblTrainee[],
MATCH(V$1,TblTrainee[#Headers],0),
FALSE)</f>
        <v>0</v>
      </c>
      <c r="W152" s="70">
        <f>VLOOKUP(TblData[[#This Row],[Trainee Salary Code]],
TblTrainee[],
MATCH(W$1,TblTrainee[#Headers],0),
FALSE)</f>
        <v>0</v>
      </c>
      <c r="X152" s="70">
        <f>AVERAGE(TblData[[#This Row],[Relevance]:[Presentation]])</f>
        <v>9.6</v>
      </c>
      <c r="Y152" s="1">
        <f>MONTH(TblData[[#This Row],[Date of Training]])</f>
        <v>9</v>
      </c>
      <c r="Z152" s="1">
        <f>YEAR(TblData[[#This Row],[Date of Training]])</f>
        <v>2015</v>
      </c>
      <c r="AA152" s="83">
        <f>DATE(TblData[[#This Row],[Year]],TblData[[#This Row],[Month]],1)</f>
        <v>42248</v>
      </c>
    </row>
    <row r="153" spans="1:27" x14ac:dyDescent="0.25">
      <c r="A153" s="21">
        <v>152</v>
      </c>
      <c r="B153" s="70">
        <v>14</v>
      </c>
      <c r="C153" s="70">
        <v>14191</v>
      </c>
      <c r="D153" s="21">
        <v>10</v>
      </c>
      <c r="E153" s="21">
        <v>9.75</v>
      </c>
      <c r="F153" s="21">
        <v>10</v>
      </c>
      <c r="G153" s="21">
        <v>9</v>
      </c>
      <c r="H153" s="21">
        <v>9</v>
      </c>
      <c r="I153" s="21" t="s">
        <v>1430</v>
      </c>
      <c r="J153" s="21" t="s">
        <v>1354</v>
      </c>
      <c r="K153" s="70"/>
      <c r="L153" s="70"/>
      <c r="M153" s="70" t="str">
        <f>VLOOKUP(TblData[[#This Row],[Session ID]],
TblSession[],
MATCH(M$1,TblSession[#Headers],0),
FALSE)</f>
        <v>Comm and Interpersonal Skilla</v>
      </c>
      <c r="N153" s="80">
        <f>VLOOKUP(TblData[[#This Row],[Session ID]],
TblSession[],
MATCH(N$1,TblSession[#Headers],0),
FALSE)</f>
        <v>42258</v>
      </c>
      <c r="O153" s="80" t="str">
        <f>VLOOKUP(TblData[[#This Row],[Session ID]],
TblSession[],
MATCH(O$1,TblSession[#Headers],0),
FALSE)</f>
        <v>Reception Conference</v>
      </c>
      <c r="P153" s="80" t="str">
        <f>VLOOKUP(TblData[[#This Row],[Session ID]],
TblSession[],
MATCH(P$1,TblSession[#Headers],0),
FALSE)</f>
        <v>Deepak Mishra</v>
      </c>
      <c r="Q153" s="70">
        <f>VLOOKUP(TblData[[#This Row],[Session ID]],
TblSession[],
MATCH(Q$1,TblSession[#Headers],0),
FALSE)</f>
        <v>2</v>
      </c>
      <c r="R153" s="80" t="str">
        <f>VLOOKUP(TblData[[#This Row],[Session ID]],
TblSession[],
MATCH(R$1,TblSession[#Headers],0),
FALSE)</f>
        <v>Internal</v>
      </c>
      <c r="S153" s="70" t="str">
        <f>VLOOKUP(TblData[[#This Row],[Session ID]],
TblSession[],
MATCH(S$1,TblSession[#Headers],0),
FALSE)</f>
        <v>Multiple</v>
      </c>
      <c r="T153" s="70" t="str">
        <f>VLOOKUP(TblData[[#This Row],[Trainee Salary Code]],
TblTrainee[],
MATCH(T$1,TblTrainee[#Headers],0),
FALSE)</f>
        <v>Deepesh  Jain</v>
      </c>
      <c r="U153" s="70" t="str">
        <f>VLOOKUP(TblData[[#This Row],[Trainee Salary Code]],
TblTrainee[],
MATCH(U$1,TblTrainee[#Headers],0),
FALSE)</f>
        <v>E-2</v>
      </c>
      <c r="V153" s="70" t="str">
        <f>VLOOKUP(TblData[[#This Row],[Trainee Salary Code]],
TblTrainee[],
MATCH(V$1,TblTrainee[#Headers],0),
FALSE)</f>
        <v>Engineer</v>
      </c>
      <c r="W153" s="70" t="str">
        <f>VLOOKUP(TblData[[#This Row],[Trainee Salary Code]],
TblTrainee[],
MATCH(W$1,TblTrainee[#Headers],0),
FALSE)</f>
        <v>Sales</v>
      </c>
      <c r="X153" s="70">
        <f>AVERAGE(TblData[[#This Row],[Relevance]:[Presentation]])</f>
        <v>9.5500000000000007</v>
      </c>
      <c r="Y153" s="1">
        <f>MONTH(TblData[[#This Row],[Date of Training]])</f>
        <v>9</v>
      </c>
      <c r="Z153" s="1">
        <f>YEAR(TblData[[#This Row],[Date of Training]])</f>
        <v>2015</v>
      </c>
      <c r="AA153" s="83">
        <f>DATE(TblData[[#This Row],[Year]],TblData[[#This Row],[Month]],1)</f>
        <v>42248</v>
      </c>
    </row>
    <row r="154" spans="1:27" x14ac:dyDescent="0.25">
      <c r="A154" s="21">
        <v>153</v>
      </c>
      <c r="B154" s="70">
        <v>14</v>
      </c>
      <c r="C154" s="70">
        <v>14698</v>
      </c>
      <c r="D154" s="21">
        <v>10</v>
      </c>
      <c r="E154" s="21">
        <v>9.25</v>
      </c>
      <c r="F154" s="21">
        <v>10</v>
      </c>
      <c r="G154" s="21">
        <v>9</v>
      </c>
      <c r="H154" s="21">
        <v>10</v>
      </c>
      <c r="I154" s="21" t="s">
        <v>1464</v>
      </c>
      <c r="J154" s="21" t="s">
        <v>1354</v>
      </c>
      <c r="K154" s="70"/>
      <c r="L154" s="70"/>
      <c r="M154" s="70" t="str">
        <f>VLOOKUP(TblData[[#This Row],[Session ID]],
TblSession[],
MATCH(M$1,TblSession[#Headers],0),
FALSE)</f>
        <v>Comm and Interpersonal Skilla</v>
      </c>
      <c r="N154" s="80">
        <f>VLOOKUP(TblData[[#This Row],[Session ID]],
TblSession[],
MATCH(N$1,TblSession[#Headers],0),
FALSE)</f>
        <v>42258</v>
      </c>
      <c r="O154" s="80" t="str">
        <f>VLOOKUP(TblData[[#This Row],[Session ID]],
TblSession[],
MATCH(O$1,TblSession[#Headers],0),
FALSE)</f>
        <v>Reception Conference</v>
      </c>
      <c r="P154" s="80" t="str">
        <f>VLOOKUP(TblData[[#This Row],[Session ID]],
TblSession[],
MATCH(P$1,TblSession[#Headers],0),
FALSE)</f>
        <v>Deepak Mishra</v>
      </c>
      <c r="Q154" s="70">
        <f>VLOOKUP(TblData[[#This Row],[Session ID]],
TblSession[],
MATCH(Q$1,TblSession[#Headers],0),
FALSE)</f>
        <v>2</v>
      </c>
      <c r="R154" s="80" t="str">
        <f>VLOOKUP(TblData[[#This Row],[Session ID]],
TblSession[],
MATCH(R$1,TblSession[#Headers],0),
FALSE)</f>
        <v>Internal</v>
      </c>
      <c r="S154" s="70" t="str">
        <f>VLOOKUP(TblData[[#This Row],[Session ID]],
TblSession[],
MATCH(S$1,TblSession[#Headers],0),
FALSE)</f>
        <v>Multiple</v>
      </c>
      <c r="T154" s="70" t="str">
        <f>VLOOKUP(TblData[[#This Row],[Trainee Salary Code]],
TblTrainee[],
MATCH(T$1,TblTrainee[#Headers],0),
FALSE)</f>
        <v>Munesh  Tripathi</v>
      </c>
      <c r="U154" s="70" t="str">
        <f>VLOOKUP(TblData[[#This Row],[Trainee Salary Code]],
TblTrainee[],
MATCH(U$1,TblTrainee[#Headers],0),
FALSE)</f>
        <v>Tr-e</v>
      </c>
      <c r="V154" s="70" t="str">
        <f>VLOOKUP(TblData[[#This Row],[Trainee Salary Code]],
TblTrainee[],
MATCH(V$1,TblTrainee[#Headers],0),
FALSE)</f>
        <v>Tr. Engineer</v>
      </c>
      <c r="W154" s="70" t="str">
        <f>VLOOKUP(TblData[[#This Row],[Trainee Salary Code]],
TblTrainee[],
MATCH(W$1,TblTrainee[#Headers],0),
FALSE)</f>
        <v>Research &amp; Development</v>
      </c>
      <c r="X154" s="70">
        <f>AVERAGE(TblData[[#This Row],[Relevance]:[Presentation]])</f>
        <v>9.65</v>
      </c>
      <c r="Y154" s="1">
        <f>MONTH(TblData[[#This Row],[Date of Training]])</f>
        <v>9</v>
      </c>
      <c r="Z154" s="1">
        <f>YEAR(TblData[[#This Row],[Date of Training]])</f>
        <v>2015</v>
      </c>
      <c r="AA154" s="83">
        <f>DATE(TblData[[#This Row],[Year]],TblData[[#This Row],[Month]],1)</f>
        <v>42248</v>
      </c>
    </row>
    <row r="155" spans="1:27" x14ac:dyDescent="0.25">
      <c r="A155" s="21">
        <v>154</v>
      </c>
      <c r="B155" s="70">
        <v>14</v>
      </c>
      <c r="C155" s="70">
        <v>13948</v>
      </c>
      <c r="D155" s="21">
        <v>10</v>
      </c>
      <c r="E155" s="21">
        <v>9</v>
      </c>
      <c r="F155" s="21">
        <v>10</v>
      </c>
      <c r="G155" s="21">
        <v>9</v>
      </c>
      <c r="H155" s="21">
        <v>10</v>
      </c>
      <c r="I155" s="21" t="s">
        <v>1465</v>
      </c>
      <c r="J155" s="21" t="s">
        <v>1354</v>
      </c>
      <c r="K155" s="70"/>
      <c r="L155" s="70"/>
      <c r="M155" s="70" t="str">
        <f>VLOOKUP(TblData[[#This Row],[Session ID]],
TblSession[],
MATCH(M$1,TblSession[#Headers],0),
FALSE)</f>
        <v>Comm and Interpersonal Skilla</v>
      </c>
      <c r="N155" s="80">
        <f>VLOOKUP(TblData[[#This Row],[Session ID]],
TblSession[],
MATCH(N$1,TblSession[#Headers],0),
FALSE)</f>
        <v>42258</v>
      </c>
      <c r="O155" s="80" t="str">
        <f>VLOOKUP(TblData[[#This Row],[Session ID]],
TblSession[],
MATCH(O$1,TblSession[#Headers],0),
FALSE)</f>
        <v>Reception Conference</v>
      </c>
      <c r="P155" s="80" t="str">
        <f>VLOOKUP(TblData[[#This Row],[Session ID]],
TblSession[],
MATCH(P$1,TblSession[#Headers],0),
FALSE)</f>
        <v>Deepak Mishra</v>
      </c>
      <c r="Q155" s="70">
        <f>VLOOKUP(TblData[[#This Row],[Session ID]],
TblSession[],
MATCH(Q$1,TblSession[#Headers],0),
FALSE)</f>
        <v>2</v>
      </c>
      <c r="R155" s="80" t="str">
        <f>VLOOKUP(TblData[[#This Row],[Session ID]],
TblSession[],
MATCH(R$1,TblSession[#Headers],0),
FALSE)</f>
        <v>Internal</v>
      </c>
      <c r="S155" s="70" t="str">
        <f>VLOOKUP(TblData[[#This Row],[Session ID]],
TblSession[],
MATCH(S$1,TblSession[#Headers],0),
FALSE)</f>
        <v>Multiple</v>
      </c>
      <c r="T155" s="70" t="str">
        <f>VLOOKUP(TblData[[#This Row],[Trainee Salary Code]],
TblTrainee[],
MATCH(T$1,TblTrainee[#Headers],0),
FALSE)</f>
        <v>Raghvendra  Thakur</v>
      </c>
      <c r="U155" s="70" t="str">
        <f>VLOOKUP(TblData[[#This Row],[Trainee Salary Code]],
TblTrainee[],
MATCH(U$1,TblTrainee[#Headers],0),
FALSE)</f>
        <v>E-3</v>
      </c>
      <c r="V155" s="70" t="str">
        <f>VLOOKUP(TblData[[#This Row],[Trainee Salary Code]],
TblTrainee[],
MATCH(V$1,TblTrainee[#Headers],0),
FALSE)</f>
        <v>Sr. Engineer</v>
      </c>
      <c r="W155" s="70" t="str">
        <f>VLOOKUP(TblData[[#This Row],[Trainee Salary Code]],
TblTrainee[],
MATCH(W$1,TblTrainee[#Headers],0),
FALSE)</f>
        <v>Research &amp; Development</v>
      </c>
      <c r="X155" s="70">
        <f>AVERAGE(TblData[[#This Row],[Relevance]:[Presentation]])</f>
        <v>9.6</v>
      </c>
      <c r="Y155" s="1">
        <f>MONTH(TblData[[#This Row],[Date of Training]])</f>
        <v>9</v>
      </c>
      <c r="Z155" s="1">
        <f>YEAR(TblData[[#This Row],[Date of Training]])</f>
        <v>2015</v>
      </c>
      <c r="AA155" s="83">
        <f>DATE(TblData[[#This Row],[Year]],TblData[[#This Row],[Month]],1)</f>
        <v>42248</v>
      </c>
    </row>
    <row r="156" spans="1:27" x14ac:dyDescent="0.25">
      <c r="A156" s="21">
        <v>155</v>
      </c>
      <c r="B156" s="70">
        <v>14</v>
      </c>
      <c r="C156" s="70">
        <v>14334</v>
      </c>
      <c r="D156" s="21">
        <v>10</v>
      </c>
      <c r="E156" s="21">
        <v>10</v>
      </c>
      <c r="F156" s="21">
        <v>10</v>
      </c>
      <c r="G156" s="21">
        <v>9.5</v>
      </c>
      <c r="H156" s="21">
        <v>10</v>
      </c>
      <c r="I156" s="21" t="s">
        <v>1354</v>
      </c>
      <c r="J156" s="21" t="s">
        <v>1354</v>
      </c>
      <c r="K156" s="70"/>
      <c r="L156" s="70"/>
      <c r="M156" s="70" t="str">
        <f>VLOOKUP(TblData[[#This Row],[Session ID]],
TblSession[],
MATCH(M$1,TblSession[#Headers],0),
FALSE)</f>
        <v>Comm and Interpersonal Skilla</v>
      </c>
      <c r="N156" s="80">
        <f>VLOOKUP(TblData[[#This Row],[Session ID]],
TblSession[],
MATCH(N$1,TblSession[#Headers],0),
FALSE)</f>
        <v>42258</v>
      </c>
      <c r="O156" s="80" t="str">
        <f>VLOOKUP(TblData[[#This Row],[Session ID]],
TblSession[],
MATCH(O$1,TblSession[#Headers],0),
FALSE)</f>
        <v>Reception Conference</v>
      </c>
      <c r="P156" s="80" t="str">
        <f>VLOOKUP(TblData[[#This Row],[Session ID]],
TblSession[],
MATCH(P$1,TblSession[#Headers],0),
FALSE)</f>
        <v>Deepak Mishra</v>
      </c>
      <c r="Q156" s="70">
        <f>VLOOKUP(TblData[[#This Row],[Session ID]],
TblSession[],
MATCH(Q$1,TblSession[#Headers],0),
FALSE)</f>
        <v>2</v>
      </c>
      <c r="R156" s="80" t="str">
        <f>VLOOKUP(TblData[[#This Row],[Session ID]],
TblSession[],
MATCH(R$1,TblSession[#Headers],0),
FALSE)</f>
        <v>Internal</v>
      </c>
      <c r="S156" s="70" t="str">
        <f>VLOOKUP(TblData[[#This Row],[Session ID]],
TblSession[],
MATCH(S$1,TblSession[#Headers],0),
FALSE)</f>
        <v>Multiple</v>
      </c>
      <c r="T156" s="70" t="str">
        <f>VLOOKUP(TblData[[#This Row],[Trainee Salary Code]],
TblTrainee[],
MATCH(T$1,TblTrainee[#Headers],0),
FALSE)</f>
        <v>Chandra Shekhar Sharma</v>
      </c>
      <c r="U156" s="70" t="str">
        <f>VLOOKUP(TblData[[#This Row],[Trainee Salary Code]],
TblTrainee[],
MATCH(U$1,TblTrainee[#Headers],0),
FALSE)</f>
        <v>M-1</v>
      </c>
      <c r="V156" s="70" t="str">
        <f>VLOOKUP(TblData[[#This Row],[Trainee Salary Code]],
TblTrainee[],
MATCH(V$1,TblTrainee[#Headers],0),
FALSE)</f>
        <v>Asstt. Manager</v>
      </c>
      <c r="W156" s="70" t="str">
        <f>VLOOKUP(TblData[[#This Row],[Trainee Salary Code]],
TblTrainee[],
MATCH(W$1,TblTrainee[#Headers],0),
FALSE)</f>
        <v>Research &amp; Development</v>
      </c>
      <c r="X156" s="70">
        <f>AVERAGE(TblData[[#This Row],[Relevance]:[Presentation]])</f>
        <v>9.9</v>
      </c>
      <c r="Y156" s="1">
        <f>MONTH(TblData[[#This Row],[Date of Training]])</f>
        <v>9</v>
      </c>
      <c r="Z156" s="1">
        <f>YEAR(TblData[[#This Row],[Date of Training]])</f>
        <v>2015</v>
      </c>
      <c r="AA156" s="83">
        <f>DATE(TblData[[#This Row],[Year]],TblData[[#This Row],[Month]],1)</f>
        <v>42248</v>
      </c>
    </row>
    <row r="157" spans="1:27" x14ac:dyDescent="0.25">
      <c r="A157" s="21">
        <v>156</v>
      </c>
      <c r="B157" s="70">
        <v>14</v>
      </c>
      <c r="C157" s="70">
        <v>13993</v>
      </c>
      <c r="D157" s="21">
        <v>10</v>
      </c>
      <c r="E157" s="21">
        <v>9.5</v>
      </c>
      <c r="F157" s="21">
        <v>9</v>
      </c>
      <c r="G157" s="21">
        <v>10</v>
      </c>
      <c r="H157" s="21">
        <v>10</v>
      </c>
      <c r="I157" s="21" t="s">
        <v>1466</v>
      </c>
      <c r="J157" s="21" t="s">
        <v>1354</v>
      </c>
      <c r="K157" s="70"/>
      <c r="L157" s="70"/>
      <c r="M157" s="70" t="str">
        <f>VLOOKUP(TblData[[#This Row],[Session ID]],
TblSession[],
MATCH(M$1,TblSession[#Headers],0),
FALSE)</f>
        <v>Comm and Interpersonal Skilla</v>
      </c>
      <c r="N157" s="80">
        <f>VLOOKUP(TblData[[#This Row],[Session ID]],
TblSession[],
MATCH(N$1,TblSession[#Headers],0),
FALSE)</f>
        <v>42258</v>
      </c>
      <c r="O157" s="80" t="str">
        <f>VLOOKUP(TblData[[#This Row],[Session ID]],
TblSession[],
MATCH(O$1,TblSession[#Headers],0),
FALSE)</f>
        <v>Reception Conference</v>
      </c>
      <c r="P157" s="80" t="str">
        <f>VLOOKUP(TblData[[#This Row],[Session ID]],
TblSession[],
MATCH(P$1,TblSession[#Headers],0),
FALSE)</f>
        <v>Deepak Mishra</v>
      </c>
      <c r="Q157" s="70">
        <f>VLOOKUP(TblData[[#This Row],[Session ID]],
TblSession[],
MATCH(Q$1,TblSession[#Headers],0),
FALSE)</f>
        <v>2</v>
      </c>
      <c r="R157" s="80" t="str">
        <f>VLOOKUP(TblData[[#This Row],[Session ID]],
TblSession[],
MATCH(R$1,TblSession[#Headers],0),
FALSE)</f>
        <v>Internal</v>
      </c>
      <c r="S157" s="70" t="str">
        <f>VLOOKUP(TblData[[#This Row],[Session ID]],
TblSession[],
MATCH(S$1,TblSession[#Headers],0),
FALSE)</f>
        <v>Multiple</v>
      </c>
      <c r="T157" s="70" t="str">
        <f>VLOOKUP(TblData[[#This Row],[Trainee Salary Code]],
TblTrainee[],
MATCH(T$1,TblTrainee[#Headers],0),
FALSE)</f>
        <v>Rahul  Upadhayay</v>
      </c>
      <c r="U157" s="70" t="str">
        <f>VLOOKUP(TblData[[#This Row],[Trainee Salary Code]],
TblTrainee[],
MATCH(U$1,TblTrainee[#Headers],0),
FALSE)</f>
        <v>E-3</v>
      </c>
      <c r="V157" s="70" t="str">
        <f>VLOOKUP(TblData[[#This Row],[Trainee Salary Code]],
TblTrainee[],
MATCH(V$1,TblTrainee[#Headers],0),
FALSE)</f>
        <v>Sr. Engineer</v>
      </c>
      <c r="W157" s="70" t="str">
        <f>VLOOKUP(TblData[[#This Row],[Trainee Salary Code]],
TblTrainee[],
MATCH(W$1,TblTrainee[#Headers],0),
FALSE)</f>
        <v>Research &amp; Development</v>
      </c>
      <c r="X157" s="70">
        <f>AVERAGE(TblData[[#This Row],[Relevance]:[Presentation]])</f>
        <v>9.6999999999999993</v>
      </c>
      <c r="Y157" s="1">
        <f>MONTH(TblData[[#This Row],[Date of Training]])</f>
        <v>9</v>
      </c>
      <c r="Z157" s="1">
        <f>YEAR(TblData[[#This Row],[Date of Training]])</f>
        <v>2015</v>
      </c>
      <c r="AA157" s="83">
        <f>DATE(TblData[[#This Row],[Year]],TblData[[#This Row],[Month]],1)</f>
        <v>42248</v>
      </c>
    </row>
    <row r="158" spans="1:27" x14ac:dyDescent="0.25">
      <c r="A158" s="21">
        <v>157</v>
      </c>
      <c r="B158" s="70">
        <v>14</v>
      </c>
      <c r="C158" s="70">
        <v>14535</v>
      </c>
      <c r="D158" s="21">
        <v>10</v>
      </c>
      <c r="E158" s="21">
        <v>9.75</v>
      </c>
      <c r="F158" s="21">
        <v>10</v>
      </c>
      <c r="G158" s="21">
        <v>9</v>
      </c>
      <c r="H158" s="21">
        <v>10</v>
      </c>
      <c r="I158" s="21" t="s">
        <v>1354</v>
      </c>
      <c r="J158" s="21" t="s">
        <v>1354</v>
      </c>
      <c r="K158" s="70"/>
      <c r="L158" s="70"/>
      <c r="M158" s="70" t="str">
        <f>VLOOKUP(TblData[[#This Row],[Session ID]],
TblSession[],
MATCH(M$1,TblSession[#Headers],0),
FALSE)</f>
        <v>Comm and Interpersonal Skilla</v>
      </c>
      <c r="N158" s="80">
        <f>VLOOKUP(TblData[[#This Row],[Session ID]],
TblSession[],
MATCH(N$1,TblSession[#Headers],0),
FALSE)</f>
        <v>42258</v>
      </c>
      <c r="O158" s="80" t="str">
        <f>VLOOKUP(TblData[[#This Row],[Session ID]],
TblSession[],
MATCH(O$1,TblSession[#Headers],0),
FALSE)</f>
        <v>Reception Conference</v>
      </c>
      <c r="P158" s="80" t="str">
        <f>VLOOKUP(TblData[[#This Row],[Session ID]],
TblSession[],
MATCH(P$1,TblSession[#Headers],0),
FALSE)</f>
        <v>Deepak Mishra</v>
      </c>
      <c r="Q158" s="70">
        <f>VLOOKUP(TblData[[#This Row],[Session ID]],
TblSession[],
MATCH(Q$1,TblSession[#Headers],0),
FALSE)</f>
        <v>2</v>
      </c>
      <c r="R158" s="80" t="str">
        <f>VLOOKUP(TblData[[#This Row],[Session ID]],
TblSession[],
MATCH(R$1,TblSession[#Headers],0),
FALSE)</f>
        <v>Internal</v>
      </c>
      <c r="S158" s="70" t="str">
        <f>VLOOKUP(TblData[[#This Row],[Session ID]],
TblSession[],
MATCH(S$1,TblSession[#Headers],0),
FALSE)</f>
        <v>Multiple</v>
      </c>
      <c r="T158" s="70" t="str">
        <f>VLOOKUP(TblData[[#This Row],[Trainee Salary Code]],
TblTrainee[],
MATCH(T$1,TblTrainee[#Headers],0),
FALSE)</f>
        <v>Alok Kumar Singh</v>
      </c>
      <c r="U158" s="70" t="str">
        <f>VLOOKUP(TblData[[#This Row],[Trainee Salary Code]],
TblTrainee[],
MATCH(U$1,TblTrainee[#Headers],0),
FALSE)</f>
        <v>Jo</v>
      </c>
      <c r="V158" s="70" t="str">
        <f>VLOOKUP(TblData[[#This Row],[Trainee Salary Code]],
TblTrainee[],
MATCH(V$1,TblTrainee[#Headers],0),
FALSE)</f>
        <v>Jr. Engineer</v>
      </c>
      <c r="W158" s="70" t="str">
        <f>VLOOKUP(TblData[[#This Row],[Trainee Salary Code]],
TblTrainee[],
MATCH(W$1,TblTrainee[#Headers],0),
FALSE)</f>
        <v>Research &amp; Development</v>
      </c>
      <c r="X158" s="70">
        <f>AVERAGE(TblData[[#This Row],[Relevance]:[Presentation]])</f>
        <v>9.75</v>
      </c>
      <c r="Y158" s="1">
        <f>MONTH(TblData[[#This Row],[Date of Training]])</f>
        <v>9</v>
      </c>
      <c r="Z158" s="1">
        <f>YEAR(TblData[[#This Row],[Date of Training]])</f>
        <v>2015</v>
      </c>
      <c r="AA158" s="83">
        <f>DATE(TblData[[#This Row],[Year]],TblData[[#This Row],[Month]],1)</f>
        <v>42248</v>
      </c>
    </row>
    <row r="159" spans="1:27" x14ac:dyDescent="0.25">
      <c r="A159" s="21">
        <v>158</v>
      </c>
      <c r="B159" s="70">
        <v>14</v>
      </c>
      <c r="C159" s="70">
        <v>14109</v>
      </c>
      <c r="D159" s="21">
        <v>9</v>
      </c>
      <c r="E159" s="21">
        <v>9.5</v>
      </c>
      <c r="F159" s="21">
        <v>10</v>
      </c>
      <c r="G159" s="21">
        <v>9</v>
      </c>
      <c r="H159" s="21">
        <v>10</v>
      </c>
      <c r="I159" s="21" t="s">
        <v>1467</v>
      </c>
      <c r="J159" s="21" t="s">
        <v>1354</v>
      </c>
      <c r="K159" s="70"/>
      <c r="L159" s="70"/>
      <c r="M159" s="70" t="str">
        <f>VLOOKUP(TblData[[#This Row],[Session ID]],
TblSession[],
MATCH(M$1,TblSession[#Headers],0),
FALSE)</f>
        <v>Comm and Interpersonal Skilla</v>
      </c>
      <c r="N159" s="80">
        <f>VLOOKUP(TblData[[#This Row],[Session ID]],
TblSession[],
MATCH(N$1,TblSession[#Headers],0),
FALSE)</f>
        <v>42258</v>
      </c>
      <c r="O159" s="80" t="str">
        <f>VLOOKUP(TblData[[#This Row],[Session ID]],
TblSession[],
MATCH(O$1,TblSession[#Headers],0),
FALSE)</f>
        <v>Reception Conference</v>
      </c>
      <c r="P159" s="80" t="str">
        <f>VLOOKUP(TblData[[#This Row],[Session ID]],
TblSession[],
MATCH(P$1,TblSession[#Headers],0),
FALSE)</f>
        <v>Deepak Mishra</v>
      </c>
      <c r="Q159" s="70">
        <f>VLOOKUP(TblData[[#This Row],[Session ID]],
TblSession[],
MATCH(Q$1,TblSession[#Headers],0),
FALSE)</f>
        <v>2</v>
      </c>
      <c r="R159" s="80" t="str">
        <f>VLOOKUP(TblData[[#This Row],[Session ID]],
TblSession[],
MATCH(R$1,TblSession[#Headers],0),
FALSE)</f>
        <v>Internal</v>
      </c>
      <c r="S159" s="70" t="str">
        <f>VLOOKUP(TblData[[#This Row],[Session ID]],
TblSession[],
MATCH(S$1,TblSession[#Headers],0),
FALSE)</f>
        <v>Multiple</v>
      </c>
      <c r="T159" s="70" t="str">
        <f>VLOOKUP(TblData[[#This Row],[Trainee Salary Code]],
TblTrainee[],
MATCH(T$1,TblTrainee[#Headers],0),
FALSE)</f>
        <v>Naveen  Rajpurohit</v>
      </c>
      <c r="U159" s="70" t="str">
        <f>VLOOKUP(TblData[[#This Row],[Trainee Salary Code]],
TblTrainee[],
MATCH(U$1,TblTrainee[#Headers],0),
FALSE)</f>
        <v>E-2</v>
      </c>
      <c r="V159" s="70" t="str">
        <f>VLOOKUP(TblData[[#This Row],[Trainee Salary Code]],
TblTrainee[],
MATCH(V$1,TblTrainee[#Headers],0),
FALSE)</f>
        <v>Engineer</v>
      </c>
      <c r="W159" s="70" t="str">
        <f>VLOOKUP(TblData[[#This Row],[Trainee Salary Code]],
TblTrainee[],
MATCH(W$1,TblTrainee[#Headers],0),
FALSE)</f>
        <v>Research &amp; Development</v>
      </c>
      <c r="X159" s="70">
        <f>AVERAGE(TblData[[#This Row],[Relevance]:[Presentation]])</f>
        <v>9.5</v>
      </c>
      <c r="Y159" s="1">
        <f>MONTH(TblData[[#This Row],[Date of Training]])</f>
        <v>9</v>
      </c>
      <c r="Z159" s="1">
        <f>YEAR(TblData[[#This Row],[Date of Training]])</f>
        <v>2015</v>
      </c>
      <c r="AA159" s="83">
        <f>DATE(TblData[[#This Row],[Year]],TblData[[#This Row],[Month]],1)</f>
        <v>42248</v>
      </c>
    </row>
    <row r="160" spans="1:27" x14ac:dyDescent="0.25">
      <c r="A160" s="21">
        <v>159</v>
      </c>
      <c r="B160" s="70">
        <v>14</v>
      </c>
      <c r="C160" s="70">
        <v>13972</v>
      </c>
      <c r="D160" s="21">
        <v>10</v>
      </c>
      <c r="E160" s="21">
        <v>9</v>
      </c>
      <c r="F160" s="21">
        <v>9</v>
      </c>
      <c r="G160" s="21">
        <v>9</v>
      </c>
      <c r="H160" s="21">
        <v>9</v>
      </c>
      <c r="I160" s="21" t="s">
        <v>1468</v>
      </c>
      <c r="J160" s="21" t="s">
        <v>1354</v>
      </c>
      <c r="K160" s="70"/>
      <c r="L160" s="70"/>
      <c r="M160" s="70" t="str">
        <f>VLOOKUP(TblData[[#This Row],[Session ID]],
TblSession[],
MATCH(M$1,TblSession[#Headers],0),
FALSE)</f>
        <v>Comm and Interpersonal Skilla</v>
      </c>
      <c r="N160" s="80">
        <f>VLOOKUP(TblData[[#This Row],[Session ID]],
TblSession[],
MATCH(N$1,TblSession[#Headers],0),
FALSE)</f>
        <v>42258</v>
      </c>
      <c r="O160" s="80" t="str">
        <f>VLOOKUP(TblData[[#This Row],[Session ID]],
TblSession[],
MATCH(O$1,TblSession[#Headers],0),
FALSE)</f>
        <v>Reception Conference</v>
      </c>
      <c r="P160" s="80" t="str">
        <f>VLOOKUP(TblData[[#This Row],[Session ID]],
TblSession[],
MATCH(P$1,TblSession[#Headers],0),
FALSE)</f>
        <v>Deepak Mishra</v>
      </c>
      <c r="Q160" s="70">
        <f>VLOOKUP(TblData[[#This Row],[Session ID]],
TblSession[],
MATCH(Q$1,TblSession[#Headers],0),
FALSE)</f>
        <v>2</v>
      </c>
      <c r="R160" s="80" t="str">
        <f>VLOOKUP(TblData[[#This Row],[Session ID]],
TblSession[],
MATCH(R$1,TblSession[#Headers],0),
FALSE)</f>
        <v>Internal</v>
      </c>
      <c r="S160" s="70" t="str">
        <f>VLOOKUP(TblData[[#This Row],[Session ID]],
TblSession[],
MATCH(S$1,TblSession[#Headers],0),
FALSE)</f>
        <v>Multiple</v>
      </c>
      <c r="T160" s="70" t="str">
        <f>VLOOKUP(TblData[[#This Row],[Trainee Salary Code]],
TblTrainee[],
MATCH(T$1,TblTrainee[#Headers],0),
FALSE)</f>
        <v>Sobhag  Prajapat</v>
      </c>
      <c r="U160" s="70" t="str">
        <f>VLOOKUP(TblData[[#This Row],[Trainee Salary Code]],
TblTrainee[],
MATCH(U$1,TblTrainee[#Headers],0),
FALSE)</f>
        <v>E-2</v>
      </c>
      <c r="V160" s="70" t="str">
        <f>VLOOKUP(TblData[[#This Row],[Trainee Salary Code]],
TblTrainee[],
MATCH(V$1,TblTrainee[#Headers],0),
FALSE)</f>
        <v>Engineer</v>
      </c>
      <c r="W160" s="70" t="str">
        <f>VLOOKUP(TblData[[#This Row],[Trainee Salary Code]],
TblTrainee[],
MATCH(W$1,TblTrainee[#Headers],0),
FALSE)</f>
        <v>Research &amp; Development</v>
      </c>
      <c r="X160" s="70">
        <f>AVERAGE(TblData[[#This Row],[Relevance]:[Presentation]])</f>
        <v>9.1999999999999993</v>
      </c>
      <c r="Y160" s="1">
        <f>MONTH(TblData[[#This Row],[Date of Training]])</f>
        <v>9</v>
      </c>
      <c r="Z160" s="1">
        <f>YEAR(TblData[[#This Row],[Date of Training]])</f>
        <v>2015</v>
      </c>
      <c r="AA160" s="83">
        <f>DATE(TblData[[#This Row],[Year]],TblData[[#This Row],[Month]],1)</f>
        <v>42248</v>
      </c>
    </row>
    <row r="161" spans="1:27" x14ac:dyDescent="0.25">
      <c r="A161" s="21">
        <v>160</v>
      </c>
      <c r="B161" s="70">
        <v>14</v>
      </c>
      <c r="C161" s="70">
        <v>14404</v>
      </c>
      <c r="D161" s="21">
        <v>9</v>
      </c>
      <c r="E161" s="21">
        <v>9.75</v>
      </c>
      <c r="F161" s="21">
        <v>9</v>
      </c>
      <c r="G161" s="21">
        <v>8.5</v>
      </c>
      <c r="H161" s="21">
        <v>10</v>
      </c>
      <c r="I161" s="21" t="s">
        <v>1469</v>
      </c>
      <c r="J161" s="21" t="s">
        <v>1354</v>
      </c>
      <c r="K161" s="70"/>
      <c r="L161" s="70"/>
      <c r="M161" s="70" t="str">
        <f>VLOOKUP(TblData[[#This Row],[Session ID]],
TblSession[],
MATCH(M$1,TblSession[#Headers],0),
FALSE)</f>
        <v>Comm and Interpersonal Skilla</v>
      </c>
      <c r="N161" s="80">
        <f>VLOOKUP(TblData[[#This Row],[Session ID]],
TblSession[],
MATCH(N$1,TblSession[#Headers],0),
FALSE)</f>
        <v>42258</v>
      </c>
      <c r="O161" s="80" t="str">
        <f>VLOOKUP(TblData[[#This Row],[Session ID]],
TblSession[],
MATCH(O$1,TblSession[#Headers],0),
FALSE)</f>
        <v>Reception Conference</v>
      </c>
      <c r="P161" s="80" t="str">
        <f>VLOOKUP(TblData[[#This Row],[Session ID]],
TblSession[],
MATCH(P$1,TblSession[#Headers],0),
FALSE)</f>
        <v>Deepak Mishra</v>
      </c>
      <c r="Q161" s="70">
        <f>VLOOKUP(TblData[[#This Row],[Session ID]],
TblSession[],
MATCH(Q$1,TblSession[#Headers],0),
FALSE)</f>
        <v>2</v>
      </c>
      <c r="R161" s="80" t="str">
        <f>VLOOKUP(TblData[[#This Row],[Session ID]],
TblSession[],
MATCH(R$1,TblSession[#Headers],0),
FALSE)</f>
        <v>Internal</v>
      </c>
      <c r="S161" s="70" t="str">
        <f>VLOOKUP(TblData[[#This Row],[Session ID]],
TblSession[],
MATCH(S$1,TblSession[#Headers],0),
FALSE)</f>
        <v>Multiple</v>
      </c>
      <c r="T161" s="70" t="str">
        <f>VLOOKUP(TblData[[#This Row],[Trainee Salary Code]],
TblTrainee[],
MATCH(T$1,TblTrainee[#Headers],0),
FALSE)</f>
        <v>Bharat  Kakra</v>
      </c>
      <c r="U161" s="70" t="str">
        <f>VLOOKUP(TblData[[#This Row],[Trainee Salary Code]],
TblTrainee[],
MATCH(U$1,TblTrainee[#Headers],0),
FALSE)</f>
        <v>E-2</v>
      </c>
      <c r="V161" s="70" t="str">
        <f>VLOOKUP(TblData[[#This Row],[Trainee Salary Code]],
TblTrainee[],
MATCH(V$1,TblTrainee[#Headers],0),
FALSE)</f>
        <v>Engineer</v>
      </c>
      <c r="W161" s="70" t="str">
        <f>VLOOKUP(TblData[[#This Row],[Trainee Salary Code]],
TblTrainee[],
MATCH(W$1,TblTrainee[#Headers],0),
FALSE)</f>
        <v>Research &amp; Development</v>
      </c>
      <c r="X161" s="70">
        <f>AVERAGE(TblData[[#This Row],[Relevance]:[Presentation]])</f>
        <v>9.25</v>
      </c>
      <c r="Y161" s="1">
        <f>MONTH(TblData[[#This Row],[Date of Training]])</f>
        <v>9</v>
      </c>
      <c r="Z161" s="1">
        <f>YEAR(TblData[[#This Row],[Date of Training]])</f>
        <v>2015</v>
      </c>
      <c r="AA161" s="83">
        <f>DATE(TblData[[#This Row],[Year]],TblData[[#This Row],[Month]],1)</f>
        <v>42248</v>
      </c>
    </row>
    <row r="162" spans="1:27" x14ac:dyDescent="0.25">
      <c r="A162" s="21">
        <v>161</v>
      </c>
      <c r="B162" s="70">
        <v>15</v>
      </c>
      <c r="C162" s="70">
        <v>80132</v>
      </c>
      <c r="D162" s="21">
        <v>10</v>
      </c>
      <c r="E162" s="21">
        <v>10</v>
      </c>
      <c r="F162" s="21">
        <v>10</v>
      </c>
      <c r="G162" s="21">
        <v>10</v>
      </c>
      <c r="H162" s="21">
        <v>10</v>
      </c>
      <c r="I162" s="21" t="s">
        <v>1494</v>
      </c>
      <c r="J162" s="21" t="s">
        <v>1496</v>
      </c>
      <c r="K162" s="70"/>
      <c r="L162" s="70"/>
      <c r="M162" s="70" t="str">
        <f>VLOOKUP(TblData[[#This Row],[Session ID]],
TblSession[],
MATCH(M$1,TblSession[#Headers],0),
FALSE)</f>
        <v>Emergency Care and Response</v>
      </c>
      <c r="N162" s="100">
        <f>VLOOKUP(TblData[[#This Row],[Session ID]],
TblSession[],
MATCH(N$1,TblSession[#Headers],0),
FALSE)</f>
        <v>42266</v>
      </c>
      <c r="O162" s="100" t="str">
        <f>VLOOKUP(TblData[[#This Row],[Session ID]],
TblSession[],
MATCH(O$1,TblSession[#Headers],0),
FALSE)</f>
        <v>RCP</v>
      </c>
      <c r="P162" s="100" t="str">
        <f>VLOOKUP(TblData[[#This Row],[Session ID]],
TblSession[],
MATCH(P$1,TblSession[#Headers],0),
FALSE)</f>
        <v>Dr. Pankaj Sharma</v>
      </c>
      <c r="Q162" s="70">
        <f>VLOOKUP(TblData[[#This Row],[Session ID]],
TblSession[],
MATCH(Q$1,TblSession[#Headers],0),
FALSE)</f>
        <v>8</v>
      </c>
      <c r="R162" s="100" t="str">
        <f>VLOOKUP(TblData[[#This Row],[Session ID]],
TblSession[],
MATCH(R$1,TblSession[#Headers],0),
FALSE)</f>
        <v>External</v>
      </c>
      <c r="S162" s="70" t="str">
        <f>VLOOKUP(TblData[[#This Row],[Session ID]],
TblSession[],
MATCH(S$1,TblSession[#Headers],0),
FALSE)</f>
        <v>Multiple</v>
      </c>
      <c r="T162" s="70" t="str">
        <f>VLOOKUP(TblData[[#This Row],[Trainee Salary Code]],
TblTrainee[],
MATCH(T$1,TblTrainee[#Headers],0),
FALSE)</f>
        <v>Manoj  Kumar</v>
      </c>
      <c r="U162" s="70" t="str">
        <f>VLOOKUP(TblData[[#This Row],[Trainee Salary Code]],
TblTrainee[],
MATCH(U$1,TblTrainee[#Headers],0),
FALSE)</f>
        <v>A3</v>
      </c>
      <c r="V162" s="70" t="str">
        <f>VLOOKUP(TblData[[#This Row],[Trainee Salary Code]],
TblTrainee[],
MATCH(V$1,TblTrainee[#Headers],0),
FALSE)</f>
        <v>Sr. Associate 1</v>
      </c>
      <c r="W162" s="70" t="str">
        <f>VLOOKUP(TblData[[#This Row],[Trainee Salary Code]],
TblTrainee[],
MATCH(W$1,TblTrainee[#Headers],0),
FALSE)</f>
        <v>Pcb Production</v>
      </c>
      <c r="X162" s="70">
        <f>AVERAGE(TblData[[#This Row],[Relevance]:[Presentation]])</f>
        <v>10</v>
      </c>
      <c r="Y162" s="70">
        <f>MONTH(TblData[[#This Row],[Date of Training]])</f>
        <v>9</v>
      </c>
      <c r="Z162" s="70">
        <f>YEAR(TblData[[#This Row],[Date of Training]])</f>
        <v>2015</v>
      </c>
      <c r="AA162" s="101">
        <f>DATE(TblData[[#This Row],[Year]],TblData[[#This Row],[Month]],1)</f>
        <v>42248</v>
      </c>
    </row>
    <row r="163" spans="1:27" x14ac:dyDescent="0.25">
      <c r="A163" s="21">
        <v>162</v>
      </c>
      <c r="B163" s="70">
        <v>15</v>
      </c>
      <c r="C163" s="70">
        <v>80341</v>
      </c>
      <c r="D163" s="21">
        <v>10</v>
      </c>
      <c r="E163" s="21">
        <v>10</v>
      </c>
      <c r="F163" s="21">
        <v>10</v>
      </c>
      <c r="G163" s="21">
        <v>10</v>
      </c>
      <c r="H163" s="21">
        <v>10</v>
      </c>
      <c r="I163" s="21" t="s">
        <v>1495</v>
      </c>
      <c r="J163" s="21" t="s">
        <v>1354</v>
      </c>
      <c r="K163" s="70"/>
      <c r="L163" s="70"/>
      <c r="M163" s="70" t="str">
        <f>VLOOKUP(TblData[[#This Row],[Session ID]],
TblSession[],
MATCH(M$1,TblSession[#Headers],0),
FALSE)</f>
        <v>Emergency Care and Response</v>
      </c>
      <c r="N163" s="100">
        <f>VLOOKUP(TblData[[#This Row],[Session ID]],
TblSession[],
MATCH(N$1,TblSession[#Headers],0),
FALSE)</f>
        <v>42266</v>
      </c>
      <c r="O163" s="100" t="str">
        <f>VLOOKUP(TblData[[#This Row],[Session ID]],
TblSession[],
MATCH(O$1,TblSession[#Headers],0),
FALSE)</f>
        <v>RCP</v>
      </c>
      <c r="P163" s="100" t="str">
        <f>VLOOKUP(TblData[[#This Row],[Session ID]],
TblSession[],
MATCH(P$1,TblSession[#Headers],0),
FALSE)</f>
        <v>Dr. Pankaj Sharma</v>
      </c>
      <c r="Q163" s="70">
        <f>VLOOKUP(TblData[[#This Row],[Session ID]],
TblSession[],
MATCH(Q$1,TblSession[#Headers],0),
FALSE)</f>
        <v>8</v>
      </c>
      <c r="R163" s="100" t="str">
        <f>VLOOKUP(TblData[[#This Row],[Session ID]],
TblSession[],
MATCH(R$1,TblSession[#Headers],0),
FALSE)</f>
        <v>External</v>
      </c>
      <c r="S163" s="70" t="str">
        <f>VLOOKUP(TblData[[#This Row],[Session ID]],
TblSession[],
MATCH(S$1,TblSession[#Headers],0),
FALSE)</f>
        <v>Multiple</v>
      </c>
      <c r="T163" s="70" t="str">
        <f>VLOOKUP(TblData[[#This Row],[Trainee Salary Code]],
TblTrainee[],
MATCH(T$1,TblTrainee[#Headers],0),
FALSE)</f>
        <v>Dilip  Singh</v>
      </c>
      <c r="U163" s="70" t="str">
        <f>VLOOKUP(TblData[[#This Row],[Trainee Salary Code]],
TblTrainee[],
MATCH(U$1,TblTrainee[#Headers],0),
FALSE)</f>
        <v>A5</v>
      </c>
      <c r="V163" s="70" t="str">
        <f>VLOOKUP(TblData[[#This Row],[Trainee Salary Code]],
TblTrainee[],
MATCH(V$1,TblTrainee[#Headers],0),
FALSE)</f>
        <v>Sr. Technical Associate 1</v>
      </c>
      <c r="W163" s="70" t="str">
        <f>VLOOKUP(TblData[[#This Row],[Trainee Salary Code]],
TblTrainee[],
MATCH(W$1,TblTrainee[#Headers],0),
FALSE)</f>
        <v>Production</v>
      </c>
      <c r="X163" s="70">
        <f>AVERAGE(TblData[[#This Row],[Relevance]:[Presentation]])</f>
        <v>10</v>
      </c>
      <c r="Y163" s="70">
        <f>MONTH(TblData[[#This Row],[Date of Training]])</f>
        <v>9</v>
      </c>
      <c r="Z163" s="70">
        <f>YEAR(TblData[[#This Row],[Date of Training]])</f>
        <v>2015</v>
      </c>
      <c r="AA163" s="101">
        <f>DATE(TblData[[#This Row],[Year]],TblData[[#This Row],[Month]],1)</f>
        <v>42248</v>
      </c>
    </row>
    <row r="164" spans="1:27" x14ac:dyDescent="0.25">
      <c r="A164" s="21">
        <v>163</v>
      </c>
      <c r="B164" s="70">
        <v>15</v>
      </c>
      <c r="C164" s="70">
        <v>80361</v>
      </c>
      <c r="D164" s="21">
        <v>10</v>
      </c>
      <c r="E164" s="21">
        <v>10</v>
      </c>
      <c r="F164" s="21">
        <v>10</v>
      </c>
      <c r="G164" s="21">
        <v>10</v>
      </c>
      <c r="H164" s="21">
        <v>10</v>
      </c>
      <c r="I164" s="21" t="s">
        <v>1497</v>
      </c>
      <c r="J164" s="21" t="s">
        <v>1354</v>
      </c>
      <c r="K164" s="70"/>
      <c r="L164" s="70"/>
      <c r="M164" s="70" t="str">
        <f>VLOOKUP(TblData[[#This Row],[Session ID]],
TblSession[],
MATCH(M$1,TblSession[#Headers],0),
FALSE)</f>
        <v>Emergency Care and Response</v>
      </c>
      <c r="N164" s="100">
        <f>VLOOKUP(TblData[[#This Row],[Session ID]],
TblSession[],
MATCH(N$1,TblSession[#Headers],0),
FALSE)</f>
        <v>42266</v>
      </c>
      <c r="O164" s="100" t="str">
        <f>VLOOKUP(TblData[[#This Row],[Session ID]],
TblSession[],
MATCH(O$1,TblSession[#Headers],0),
FALSE)</f>
        <v>RCP</v>
      </c>
      <c r="P164" s="100" t="str">
        <f>VLOOKUP(TblData[[#This Row],[Session ID]],
TblSession[],
MATCH(P$1,TblSession[#Headers],0),
FALSE)</f>
        <v>Dr. Pankaj Sharma</v>
      </c>
      <c r="Q164" s="70">
        <f>VLOOKUP(TblData[[#This Row],[Session ID]],
TblSession[],
MATCH(Q$1,TblSession[#Headers],0),
FALSE)</f>
        <v>8</v>
      </c>
      <c r="R164" s="100" t="str">
        <f>VLOOKUP(TblData[[#This Row],[Session ID]],
TblSession[],
MATCH(R$1,TblSession[#Headers],0),
FALSE)</f>
        <v>External</v>
      </c>
      <c r="S164" s="70" t="str">
        <f>VLOOKUP(TblData[[#This Row],[Session ID]],
TblSession[],
MATCH(S$1,TblSession[#Headers],0),
FALSE)</f>
        <v>Multiple</v>
      </c>
      <c r="T164" s="70" t="str">
        <f>VLOOKUP(TblData[[#This Row],[Trainee Salary Code]],
TblTrainee[],
MATCH(T$1,TblTrainee[#Headers],0),
FALSE)</f>
        <v>Prem Singh Dhaker</v>
      </c>
      <c r="U164" s="70" t="str">
        <f>VLOOKUP(TblData[[#This Row],[Trainee Salary Code]],
TblTrainee[],
MATCH(U$1,TblTrainee[#Headers],0),
FALSE)</f>
        <v>A3</v>
      </c>
      <c r="V164" s="70" t="str">
        <f>VLOOKUP(TblData[[#This Row],[Trainee Salary Code]],
TblTrainee[],
MATCH(V$1,TblTrainee[#Headers],0),
FALSE)</f>
        <v>Sr. Associate 2</v>
      </c>
      <c r="W164" s="70" t="str">
        <f>VLOOKUP(TblData[[#This Row],[Trainee Salary Code]],
TblTrainee[],
MATCH(W$1,TblTrainee[#Headers],0),
FALSE)</f>
        <v>Production</v>
      </c>
      <c r="X164" s="70">
        <f>AVERAGE(TblData[[#This Row],[Relevance]:[Presentation]])</f>
        <v>10</v>
      </c>
      <c r="Y164" s="70">
        <f>MONTH(TblData[[#This Row],[Date of Training]])</f>
        <v>9</v>
      </c>
      <c r="Z164" s="70">
        <f>YEAR(TblData[[#This Row],[Date of Training]])</f>
        <v>2015</v>
      </c>
      <c r="AA164" s="101">
        <f>DATE(TblData[[#This Row],[Year]],TblData[[#This Row],[Month]],1)</f>
        <v>42248</v>
      </c>
    </row>
    <row r="165" spans="1:27" x14ac:dyDescent="0.25">
      <c r="A165" s="21">
        <v>164</v>
      </c>
      <c r="B165" s="70">
        <v>15</v>
      </c>
      <c r="C165" s="70">
        <v>14777</v>
      </c>
      <c r="D165" s="21">
        <v>10</v>
      </c>
      <c r="E165" s="21">
        <v>10</v>
      </c>
      <c r="F165" s="21">
        <v>10</v>
      </c>
      <c r="G165" s="21">
        <v>10</v>
      </c>
      <c r="H165" s="21">
        <v>10</v>
      </c>
      <c r="I165" s="21" t="s">
        <v>1498</v>
      </c>
      <c r="J165" s="21" t="s">
        <v>1354</v>
      </c>
      <c r="K165" s="70"/>
      <c r="L165" s="70"/>
      <c r="M165" s="70" t="str">
        <f>VLOOKUP(TblData[[#This Row],[Session ID]],
TblSession[],
MATCH(M$1,TblSession[#Headers],0),
FALSE)</f>
        <v>Emergency Care and Response</v>
      </c>
      <c r="N165" s="100">
        <f>VLOOKUP(TblData[[#This Row],[Session ID]],
TblSession[],
MATCH(N$1,TblSession[#Headers],0),
FALSE)</f>
        <v>42266</v>
      </c>
      <c r="O165" s="100" t="str">
        <f>VLOOKUP(TblData[[#This Row],[Session ID]],
TblSession[],
MATCH(O$1,TblSession[#Headers],0),
FALSE)</f>
        <v>RCP</v>
      </c>
      <c r="P165" s="100" t="str">
        <f>VLOOKUP(TblData[[#This Row],[Session ID]],
TblSession[],
MATCH(P$1,TblSession[#Headers],0),
FALSE)</f>
        <v>Dr. Pankaj Sharma</v>
      </c>
      <c r="Q165" s="70">
        <f>VLOOKUP(TblData[[#This Row],[Session ID]],
TblSession[],
MATCH(Q$1,TblSession[#Headers],0),
FALSE)</f>
        <v>8</v>
      </c>
      <c r="R165" s="100" t="str">
        <f>VLOOKUP(TblData[[#This Row],[Session ID]],
TblSession[],
MATCH(R$1,TblSession[#Headers],0),
FALSE)</f>
        <v>External</v>
      </c>
      <c r="S165" s="70" t="str">
        <f>VLOOKUP(TblData[[#This Row],[Session ID]],
TblSession[],
MATCH(S$1,TblSession[#Headers],0),
FALSE)</f>
        <v>Multiple</v>
      </c>
      <c r="T165" s="70" t="str">
        <f>VLOOKUP(TblData[[#This Row],[Trainee Salary Code]],
TblTrainee[],
MATCH(T$1,TblTrainee[#Headers],0),
FALSE)</f>
        <v>Gopesh  Mishra</v>
      </c>
      <c r="U165" s="70" t="str">
        <f>VLOOKUP(TblData[[#This Row],[Trainee Salary Code]],
TblTrainee[],
MATCH(U$1,TblTrainee[#Headers],0),
FALSE)</f>
        <v>E-1</v>
      </c>
      <c r="V165" s="70" t="str">
        <f>VLOOKUP(TblData[[#This Row],[Trainee Salary Code]],
TblTrainee[],
MATCH(V$1,TblTrainee[#Headers],0),
FALSE)</f>
        <v>Asstt. Engineer</v>
      </c>
      <c r="W165" s="70" t="str">
        <f>VLOOKUP(TblData[[#This Row],[Trainee Salary Code]],
TblTrainee[],
MATCH(W$1,TblTrainee[#Headers],0),
FALSE)</f>
        <v>Tool Room</v>
      </c>
      <c r="X165" s="70">
        <f>AVERAGE(TblData[[#This Row],[Relevance]:[Presentation]])</f>
        <v>10</v>
      </c>
      <c r="Y165" s="70">
        <f>MONTH(TblData[[#This Row],[Date of Training]])</f>
        <v>9</v>
      </c>
      <c r="Z165" s="70">
        <f>YEAR(TblData[[#This Row],[Date of Training]])</f>
        <v>2015</v>
      </c>
      <c r="AA165" s="101">
        <f>DATE(TblData[[#This Row],[Year]],TblData[[#This Row],[Month]],1)</f>
        <v>42248</v>
      </c>
    </row>
    <row r="166" spans="1:27" x14ac:dyDescent="0.25">
      <c r="A166" s="21">
        <v>165</v>
      </c>
      <c r="B166" s="70">
        <v>15</v>
      </c>
      <c r="C166" s="70">
        <v>10781</v>
      </c>
      <c r="D166" s="21">
        <v>10</v>
      </c>
      <c r="E166" s="21">
        <v>10</v>
      </c>
      <c r="F166" s="21">
        <v>10</v>
      </c>
      <c r="G166" s="21">
        <v>10</v>
      </c>
      <c r="H166" s="21">
        <v>10</v>
      </c>
      <c r="I166" s="21" t="s">
        <v>1499</v>
      </c>
      <c r="J166" s="21" t="s">
        <v>1354</v>
      </c>
      <c r="K166" s="70"/>
      <c r="L166" s="70"/>
      <c r="M166" s="70" t="str">
        <f>VLOOKUP(TblData[[#This Row],[Session ID]],
TblSession[],
MATCH(M$1,TblSession[#Headers],0),
FALSE)</f>
        <v>Emergency Care and Response</v>
      </c>
      <c r="N166" s="100">
        <f>VLOOKUP(TblData[[#This Row],[Session ID]],
TblSession[],
MATCH(N$1,TblSession[#Headers],0),
FALSE)</f>
        <v>42266</v>
      </c>
      <c r="O166" s="100" t="str">
        <f>VLOOKUP(TblData[[#This Row],[Session ID]],
TblSession[],
MATCH(O$1,TblSession[#Headers],0),
FALSE)</f>
        <v>RCP</v>
      </c>
      <c r="P166" s="100" t="str">
        <f>VLOOKUP(TblData[[#This Row],[Session ID]],
TblSession[],
MATCH(P$1,TblSession[#Headers],0),
FALSE)</f>
        <v>Dr. Pankaj Sharma</v>
      </c>
      <c r="Q166" s="70">
        <f>VLOOKUP(TblData[[#This Row],[Session ID]],
TblSession[],
MATCH(Q$1,TblSession[#Headers],0),
FALSE)</f>
        <v>8</v>
      </c>
      <c r="R166" s="100" t="str">
        <f>VLOOKUP(TblData[[#This Row],[Session ID]],
TblSession[],
MATCH(R$1,TblSession[#Headers],0),
FALSE)</f>
        <v>External</v>
      </c>
      <c r="S166" s="70" t="str">
        <f>VLOOKUP(TblData[[#This Row],[Session ID]],
TblSession[],
MATCH(S$1,TblSession[#Headers],0),
FALSE)</f>
        <v>Multiple</v>
      </c>
      <c r="T166" s="70" t="str">
        <f>VLOOKUP(TblData[[#This Row],[Trainee Salary Code]],
TblTrainee[],
MATCH(T$1,TblTrainee[#Headers],0),
FALSE)</f>
        <v>Narendra Kumar Sharma</v>
      </c>
      <c r="U166" s="70" t="str">
        <f>VLOOKUP(TblData[[#This Row],[Trainee Salary Code]],
TblTrainee[],
MATCH(U$1,TblTrainee[#Headers],0),
FALSE)</f>
        <v>A4</v>
      </c>
      <c r="V166" s="70" t="str">
        <f>VLOOKUP(TblData[[#This Row],[Trainee Salary Code]],
TblTrainee[],
MATCH(V$1,TblTrainee[#Headers],0),
FALSE)</f>
        <v>Technical Associate 3</v>
      </c>
      <c r="W166" s="70" t="str">
        <f>VLOOKUP(TblData[[#This Row],[Trainee Salary Code]],
TblTrainee[],
MATCH(W$1,TblTrainee[#Headers],0),
FALSE)</f>
        <v>Utility</v>
      </c>
      <c r="X166" s="70">
        <f>AVERAGE(TblData[[#This Row],[Relevance]:[Presentation]])</f>
        <v>10</v>
      </c>
      <c r="Y166" s="70">
        <f>MONTH(TblData[[#This Row],[Date of Training]])</f>
        <v>9</v>
      </c>
      <c r="Z166" s="70">
        <f>YEAR(TblData[[#This Row],[Date of Training]])</f>
        <v>2015</v>
      </c>
      <c r="AA166" s="101">
        <f>DATE(TblData[[#This Row],[Year]],TblData[[#This Row],[Month]],1)</f>
        <v>42248</v>
      </c>
    </row>
    <row r="167" spans="1:27" x14ac:dyDescent="0.25">
      <c r="A167" s="21">
        <v>166</v>
      </c>
      <c r="B167" s="70">
        <v>15</v>
      </c>
      <c r="C167" s="70">
        <v>10643</v>
      </c>
      <c r="D167" s="21">
        <v>10</v>
      </c>
      <c r="E167" s="21">
        <v>10</v>
      </c>
      <c r="F167" s="21">
        <v>10</v>
      </c>
      <c r="G167" s="21">
        <v>10</v>
      </c>
      <c r="H167" s="21">
        <v>10</v>
      </c>
      <c r="I167" s="21" t="s">
        <v>1499</v>
      </c>
      <c r="J167" s="21" t="s">
        <v>1496</v>
      </c>
      <c r="K167" s="70"/>
      <c r="L167" s="70"/>
      <c r="M167" s="70" t="str">
        <f>VLOOKUP(TblData[[#This Row],[Session ID]],
TblSession[],
MATCH(M$1,TblSession[#Headers],0),
FALSE)</f>
        <v>Emergency Care and Response</v>
      </c>
      <c r="N167" s="100">
        <f>VLOOKUP(TblData[[#This Row],[Session ID]],
TblSession[],
MATCH(N$1,TblSession[#Headers],0),
FALSE)</f>
        <v>42266</v>
      </c>
      <c r="O167" s="100" t="str">
        <f>VLOOKUP(TblData[[#This Row],[Session ID]],
TblSession[],
MATCH(O$1,TblSession[#Headers],0),
FALSE)</f>
        <v>RCP</v>
      </c>
      <c r="P167" s="100" t="str">
        <f>VLOOKUP(TblData[[#This Row],[Session ID]],
TblSession[],
MATCH(P$1,TblSession[#Headers],0),
FALSE)</f>
        <v>Dr. Pankaj Sharma</v>
      </c>
      <c r="Q167" s="70">
        <f>VLOOKUP(TblData[[#This Row],[Session ID]],
TblSession[],
MATCH(Q$1,TblSession[#Headers],0),
FALSE)</f>
        <v>8</v>
      </c>
      <c r="R167" s="100" t="str">
        <f>VLOOKUP(TblData[[#This Row],[Session ID]],
TblSession[],
MATCH(R$1,TblSession[#Headers],0),
FALSE)</f>
        <v>External</v>
      </c>
      <c r="S167" s="70" t="str">
        <f>VLOOKUP(TblData[[#This Row],[Session ID]],
TblSession[],
MATCH(S$1,TblSession[#Headers],0),
FALSE)</f>
        <v>Multiple</v>
      </c>
      <c r="T167" s="70" t="str">
        <f>VLOOKUP(TblData[[#This Row],[Trainee Salary Code]],
TblTrainee[],
MATCH(T$1,TblTrainee[#Headers],0),
FALSE)</f>
        <v>Roop Narayan Yadav</v>
      </c>
      <c r="U167" s="70" t="str">
        <f>VLOOKUP(TblData[[#This Row],[Trainee Salary Code]],
TblTrainee[],
MATCH(U$1,TblTrainee[#Headers],0),
FALSE)</f>
        <v>A6</v>
      </c>
      <c r="V167" s="70" t="str">
        <f>VLOOKUP(TblData[[#This Row],[Trainee Salary Code]],
TblTrainee[],
MATCH(V$1,TblTrainee[#Headers],0),
FALSE)</f>
        <v>Lead Technical Associate 2</v>
      </c>
      <c r="W167" s="70" t="str">
        <f>VLOOKUP(TblData[[#This Row],[Trainee Salary Code]],
TblTrainee[],
MATCH(W$1,TblTrainee[#Headers],0),
FALSE)</f>
        <v>Tool Room</v>
      </c>
      <c r="X167" s="70">
        <f>AVERAGE(TblData[[#This Row],[Relevance]:[Presentation]])</f>
        <v>10</v>
      </c>
      <c r="Y167" s="70">
        <f>MONTH(TblData[[#This Row],[Date of Training]])</f>
        <v>9</v>
      </c>
      <c r="Z167" s="70">
        <f>YEAR(TblData[[#This Row],[Date of Training]])</f>
        <v>2015</v>
      </c>
      <c r="AA167" s="101">
        <f>DATE(TblData[[#This Row],[Year]],TblData[[#This Row],[Month]],1)</f>
        <v>42248</v>
      </c>
    </row>
    <row r="168" spans="1:27" x14ac:dyDescent="0.25">
      <c r="A168" s="21">
        <v>167</v>
      </c>
      <c r="B168" s="70">
        <v>15</v>
      </c>
      <c r="C168" s="70">
        <v>11826</v>
      </c>
      <c r="D168" s="21">
        <v>10</v>
      </c>
      <c r="E168" s="21">
        <v>10</v>
      </c>
      <c r="F168" s="21">
        <v>10</v>
      </c>
      <c r="G168" s="21">
        <v>10</v>
      </c>
      <c r="H168" s="21">
        <v>10</v>
      </c>
      <c r="I168" s="21" t="s">
        <v>1499</v>
      </c>
      <c r="J168" s="21" t="s">
        <v>1354</v>
      </c>
      <c r="K168" s="70"/>
      <c r="L168" s="70"/>
      <c r="M168" s="70" t="str">
        <f>VLOOKUP(TblData[[#This Row],[Session ID]],
TblSession[],
MATCH(M$1,TblSession[#Headers],0),
FALSE)</f>
        <v>Emergency Care and Response</v>
      </c>
      <c r="N168" s="100">
        <f>VLOOKUP(TblData[[#This Row],[Session ID]],
TblSession[],
MATCH(N$1,TblSession[#Headers],0),
FALSE)</f>
        <v>42266</v>
      </c>
      <c r="O168" s="100" t="str">
        <f>VLOOKUP(TblData[[#This Row],[Session ID]],
TblSession[],
MATCH(O$1,TblSession[#Headers],0),
FALSE)</f>
        <v>RCP</v>
      </c>
      <c r="P168" s="100" t="str">
        <f>VLOOKUP(TblData[[#This Row],[Session ID]],
TblSession[],
MATCH(P$1,TblSession[#Headers],0),
FALSE)</f>
        <v>Dr. Pankaj Sharma</v>
      </c>
      <c r="Q168" s="70">
        <f>VLOOKUP(TblData[[#This Row],[Session ID]],
TblSession[],
MATCH(Q$1,TblSession[#Headers],0),
FALSE)</f>
        <v>8</v>
      </c>
      <c r="R168" s="100" t="str">
        <f>VLOOKUP(TblData[[#This Row],[Session ID]],
TblSession[],
MATCH(R$1,TblSession[#Headers],0),
FALSE)</f>
        <v>External</v>
      </c>
      <c r="S168" s="70" t="str">
        <f>VLOOKUP(TblData[[#This Row],[Session ID]],
TblSession[],
MATCH(S$1,TblSession[#Headers],0),
FALSE)</f>
        <v>Multiple</v>
      </c>
      <c r="T168" s="70" t="str">
        <f>VLOOKUP(TblData[[#This Row],[Trainee Salary Code]],
TblTrainee[],
MATCH(T$1,TblTrainee[#Headers],0),
FALSE)</f>
        <v>Rajveer Singh Yadav</v>
      </c>
      <c r="U168" s="70" t="str">
        <f>VLOOKUP(TblData[[#This Row],[Trainee Salary Code]],
TblTrainee[],
MATCH(U$1,TblTrainee[#Headers],0),
FALSE)</f>
        <v>A6</v>
      </c>
      <c r="V168" s="70" t="str">
        <f>VLOOKUP(TblData[[#This Row],[Trainee Salary Code]],
TblTrainee[],
MATCH(V$1,TblTrainee[#Headers],0),
FALSE)</f>
        <v>Lead Technical Associate 2</v>
      </c>
      <c r="W168" s="70" t="str">
        <f>VLOOKUP(TblData[[#This Row],[Trainee Salary Code]],
TblTrainee[],
MATCH(W$1,TblTrainee[#Headers],0),
FALSE)</f>
        <v>Moulding</v>
      </c>
      <c r="X168" s="70">
        <f>AVERAGE(TblData[[#This Row],[Relevance]:[Presentation]])</f>
        <v>10</v>
      </c>
      <c r="Y168" s="70">
        <f>MONTH(TblData[[#This Row],[Date of Training]])</f>
        <v>9</v>
      </c>
      <c r="Z168" s="70">
        <f>YEAR(TblData[[#This Row],[Date of Training]])</f>
        <v>2015</v>
      </c>
      <c r="AA168" s="101">
        <f>DATE(TblData[[#This Row],[Year]],TblData[[#This Row],[Month]],1)</f>
        <v>42248</v>
      </c>
    </row>
    <row r="169" spans="1:27" x14ac:dyDescent="0.25">
      <c r="A169" s="21">
        <v>168</v>
      </c>
      <c r="B169" s="70">
        <v>15</v>
      </c>
      <c r="C169" s="70">
        <v>20444</v>
      </c>
      <c r="D169" s="21">
        <v>9</v>
      </c>
      <c r="E169" s="21">
        <v>9.25</v>
      </c>
      <c r="F169" s="21">
        <v>10</v>
      </c>
      <c r="G169" s="21">
        <v>9.5</v>
      </c>
      <c r="H169" s="21">
        <v>8</v>
      </c>
      <c r="I169" s="21" t="s">
        <v>1500</v>
      </c>
      <c r="J169" s="21" t="s">
        <v>1354</v>
      </c>
      <c r="K169" s="70"/>
      <c r="L169" s="70"/>
      <c r="M169" s="70" t="str">
        <f>VLOOKUP(TblData[[#This Row],[Session ID]],
TblSession[],
MATCH(M$1,TblSession[#Headers],0),
FALSE)</f>
        <v>Emergency Care and Response</v>
      </c>
      <c r="N169" s="100">
        <f>VLOOKUP(TblData[[#This Row],[Session ID]],
TblSession[],
MATCH(N$1,TblSession[#Headers],0),
FALSE)</f>
        <v>42266</v>
      </c>
      <c r="O169" s="100" t="str">
        <f>VLOOKUP(TblData[[#This Row],[Session ID]],
TblSession[],
MATCH(O$1,TblSession[#Headers],0),
FALSE)</f>
        <v>RCP</v>
      </c>
      <c r="P169" s="100" t="str">
        <f>VLOOKUP(TblData[[#This Row],[Session ID]],
TblSession[],
MATCH(P$1,TblSession[#Headers],0),
FALSE)</f>
        <v>Dr. Pankaj Sharma</v>
      </c>
      <c r="Q169" s="70">
        <f>VLOOKUP(TblData[[#This Row],[Session ID]],
TblSession[],
MATCH(Q$1,TblSession[#Headers],0),
FALSE)</f>
        <v>8</v>
      </c>
      <c r="R169" s="100" t="str">
        <f>VLOOKUP(TblData[[#This Row],[Session ID]],
TblSession[],
MATCH(R$1,TblSession[#Headers],0),
FALSE)</f>
        <v>External</v>
      </c>
      <c r="S169" s="70" t="str">
        <f>VLOOKUP(TblData[[#This Row],[Session ID]],
TblSession[],
MATCH(S$1,TblSession[#Headers],0),
FALSE)</f>
        <v>Multiple</v>
      </c>
      <c r="T169" s="70" t="str">
        <f>VLOOKUP(TblData[[#This Row],[Trainee Salary Code]],
TblTrainee[],
MATCH(T$1,TblTrainee[#Headers],0),
FALSE)</f>
        <v>Ramavtar  Sharma</v>
      </c>
      <c r="U169" s="70" t="str">
        <f>VLOOKUP(TblData[[#This Row],[Trainee Salary Code]],
TblTrainee[],
MATCH(U$1,TblTrainee[#Headers],0),
FALSE)</f>
        <v>A4</v>
      </c>
      <c r="V169" s="70">
        <f>VLOOKUP(TblData[[#This Row],[Trainee Salary Code]],
TblTrainee[],
MATCH(V$1,TblTrainee[#Headers],0),
FALSE)</f>
        <v>0</v>
      </c>
      <c r="W169" s="70">
        <f>VLOOKUP(TblData[[#This Row],[Trainee Salary Code]],
TblTrainee[],
MATCH(W$1,TblTrainee[#Headers],0),
FALSE)</f>
        <v>0</v>
      </c>
      <c r="X169" s="70">
        <f>AVERAGE(TblData[[#This Row],[Relevance]:[Presentation]])</f>
        <v>9.15</v>
      </c>
      <c r="Y169" s="70">
        <f>MONTH(TblData[[#This Row],[Date of Training]])</f>
        <v>9</v>
      </c>
      <c r="Z169" s="70">
        <f>YEAR(TblData[[#This Row],[Date of Training]])</f>
        <v>2015</v>
      </c>
      <c r="AA169" s="101">
        <f>DATE(TblData[[#This Row],[Year]],TblData[[#This Row],[Month]],1)</f>
        <v>42248</v>
      </c>
    </row>
    <row r="170" spans="1:27" x14ac:dyDescent="0.25">
      <c r="A170" s="21">
        <v>169</v>
      </c>
      <c r="B170" s="70">
        <v>15</v>
      </c>
      <c r="C170" s="70">
        <v>80707</v>
      </c>
      <c r="D170" s="21">
        <v>8</v>
      </c>
      <c r="E170" s="21">
        <v>10</v>
      </c>
      <c r="F170" s="21">
        <v>10</v>
      </c>
      <c r="G170" s="21">
        <v>10</v>
      </c>
      <c r="H170" s="21">
        <v>10</v>
      </c>
      <c r="I170" s="21" t="s">
        <v>1499</v>
      </c>
      <c r="J170" s="21" t="s">
        <v>1496</v>
      </c>
      <c r="K170" s="70"/>
      <c r="L170" s="70"/>
      <c r="M170" s="70" t="str">
        <f>VLOOKUP(TblData[[#This Row],[Session ID]],
TblSession[],
MATCH(M$1,TblSession[#Headers],0),
FALSE)</f>
        <v>Emergency Care and Response</v>
      </c>
      <c r="N170" s="100">
        <f>VLOOKUP(TblData[[#This Row],[Session ID]],
TblSession[],
MATCH(N$1,TblSession[#Headers],0),
FALSE)</f>
        <v>42266</v>
      </c>
      <c r="O170" s="100" t="str">
        <f>VLOOKUP(TblData[[#This Row],[Session ID]],
TblSession[],
MATCH(O$1,TblSession[#Headers],0),
FALSE)</f>
        <v>RCP</v>
      </c>
      <c r="P170" s="100" t="str">
        <f>VLOOKUP(TblData[[#This Row],[Session ID]],
TblSession[],
MATCH(P$1,TblSession[#Headers],0),
FALSE)</f>
        <v>Dr. Pankaj Sharma</v>
      </c>
      <c r="Q170" s="70">
        <f>VLOOKUP(TblData[[#This Row],[Session ID]],
TblSession[],
MATCH(Q$1,TblSession[#Headers],0),
FALSE)</f>
        <v>8</v>
      </c>
      <c r="R170" s="100" t="str">
        <f>VLOOKUP(TblData[[#This Row],[Session ID]],
TblSession[],
MATCH(R$1,TblSession[#Headers],0),
FALSE)</f>
        <v>External</v>
      </c>
      <c r="S170" s="70" t="str">
        <f>VLOOKUP(TblData[[#This Row],[Session ID]],
TblSession[],
MATCH(S$1,TblSession[#Headers],0),
FALSE)</f>
        <v>Multiple</v>
      </c>
      <c r="T170" s="70" t="str">
        <f>VLOOKUP(TblData[[#This Row],[Trainee Salary Code]],
TblTrainee[],
MATCH(T$1,TblTrainee[#Headers],0),
FALSE)</f>
        <v>Kalu Ram Sharma</v>
      </c>
      <c r="U170" s="70" t="str">
        <f>VLOOKUP(TblData[[#This Row],[Trainee Salary Code]],
TblTrainee[],
MATCH(U$1,TblTrainee[#Headers],0),
FALSE)</f>
        <v>A3</v>
      </c>
      <c r="V170" s="70" t="str">
        <f>VLOOKUP(TblData[[#This Row],[Trainee Salary Code]],
TblTrainee[],
MATCH(V$1,TblTrainee[#Headers],0),
FALSE)</f>
        <v>Sr. Associate 1</v>
      </c>
      <c r="W170" s="70" t="str">
        <f>VLOOKUP(TblData[[#This Row],[Trainee Salary Code]],
TblTrainee[],
MATCH(W$1,TblTrainee[#Headers],0),
FALSE)</f>
        <v>Pcb Production</v>
      </c>
      <c r="X170" s="70">
        <f>AVERAGE(TblData[[#This Row],[Relevance]:[Presentation]])</f>
        <v>9.6</v>
      </c>
      <c r="Y170" s="70">
        <f>MONTH(TblData[[#This Row],[Date of Training]])</f>
        <v>9</v>
      </c>
      <c r="Z170" s="70">
        <f>YEAR(TblData[[#This Row],[Date of Training]])</f>
        <v>2015</v>
      </c>
      <c r="AA170" s="101">
        <f>DATE(TblData[[#This Row],[Year]],TblData[[#This Row],[Month]],1)</f>
        <v>42248</v>
      </c>
    </row>
    <row r="171" spans="1:27" x14ac:dyDescent="0.25">
      <c r="A171" s="21">
        <v>170</v>
      </c>
      <c r="B171" s="70">
        <v>15</v>
      </c>
      <c r="C171" s="70">
        <v>10076</v>
      </c>
      <c r="D171" s="21">
        <v>7</v>
      </c>
      <c r="E171" s="21">
        <v>9.25</v>
      </c>
      <c r="F171" s="21">
        <v>10</v>
      </c>
      <c r="G171" s="21">
        <v>8</v>
      </c>
      <c r="H171" s="21">
        <v>10</v>
      </c>
      <c r="I171" s="21" t="s">
        <v>1499</v>
      </c>
      <c r="J171" s="21" t="s">
        <v>1354</v>
      </c>
      <c r="K171" s="70"/>
      <c r="L171" s="70"/>
      <c r="M171" s="70" t="str">
        <f>VLOOKUP(TblData[[#This Row],[Session ID]],
TblSession[],
MATCH(M$1,TblSession[#Headers],0),
FALSE)</f>
        <v>Emergency Care and Response</v>
      </c>
      <c r="N171" s="100">
        <f>VLOOKUP(TblData[[#This Row],[Session ID]],
TblSession[],
MATCH(N$1,TblSession[#Headers],0),
FALSE)</f>
        <v>42266</v>
      </c>
      <c r="O171" s="100" t="str">
        <f>VLOOKUP(TblData[[#This Row],[Session ID]],
TblSession[],
MATCH(O$1,TblSession[#Headers],0),
FALSE)</f>
        <v>RCP</v>
      </c>
      <c r="P171" s="100" t="str">
        <f>VLOOKUP(TblData[[#This Row],[Session ID]],
TblSession[],
MATCH(P$1,TblSession[#Headers],0),
FALSE)</f>
        <v>Dr. Pankaj Sharma</v>
      </c>
      <c r="Q171" s="70">
        <f>VLOOKUP(TblData[[#This Row],[Session ID]],
TblSession[],
MATCH(Q$1,TblSession[#Headers],0),
FALSE)</f>
        <v>8</v>
      </c>
      <c r="R171" s="100" t="str">
        <f>VLOOKUP(TblData[[#This Row],[Session ID]],
TblSession[],
MATCH(R$1,TblSession[#Headers],0),
FALSE)</f>
        <v>External</v>
      </c>
      <c r="S171" s="70" t="str">
        <f>VLOOKUP(TblData[[#This Row],[Session ID]],
TblSession[],
MATCH(S$1,TblSession[#Headers],0),
FALSE)</f>
        <v>Multiple</v>
      </c>
      <c r="T171" s="70" t="str">
        <f>VLOOKUP(TblData[[#This Row],[Trainee Salary Code]],
TblTrainee[],
MATCH(T$1,TblTrainee[#Headers],0),
FALSE)</f>
        <v>Arjun  Singh</v>
      </c>
      <c r="U171" s="70" t="str">
        <f>VLOOKUP(TblData[[#This Row],[Trainee Salary Code]],
TblTrainee[],
MATCH(U$1,TblTrainee[#Headers],0),
FALSE)</f>
        <v>A4</v>
      </c>
      <c r="V171" s="70" t="str">
        <f>VLOOKUP(TblData[[#This Row],[Trainee Salary Code]],
TblTrainee[],
MATCH(V$1,TblTrainee[#Headers],0),
FALSE)</f>
        <v>Technical Associate 3</v>
      </c>
      <c r="W171" s="70" t="str">
        <f>VLOOKUP(TblData[[#This Row],[Trainee Salary Code]],
TblTrainee[],
MATCH(W$1,TblTrainee[#Headers],0),
FALSE)</f>
        <v>Quality Assurance</v>
      </c>
      <c r="X171" s="70">
        <f>AVERAGE(TblData[[#This Row],[Relevance]:[Presentation]])</f>
        <v>8.85</v>
      </c>
      <c r="Y171" s="70">
        <f>MONTH(TblData[[#This Row],[Date of Training]])</f>
        <v>9</v>
      </c>
      <c r="Z171" s="70">
        <f>YEAR(TblData[[#This Row],[Date of Training]])</f>
        <v>2015</v>
      </c>
      <c r="AA171" s="101">
        <f>DATE(TblData[[#This Row],[Year]],TblData[[#This Row],[Month]],1)</f>
        <v>42248</v>
      </c>
    </row>
    <row r="172" spans="1:27" x14ac:dyDescent="0.25">
      <c r="A172" s="21">
        <v>171</v>
      </c>
      <c r="B172" s="70">
        <v>15</v>
      </c>
      <c r="C172" s="70">
        <v>10032</v>
      </c>
      <c r="D172" s="21">
        <v>10</v>
      </c>
      <c r="E172" s="21">
        <v>9.25</v>
      </c>
      <c r="F172" s="21">
        <v>10</v>
      </c>
      <c r="G172" s="21">
        <v>10</v>
      </c>
      <c r="H172" s="21">
        <v>9</v>
      </c>
      <c r="I172" s="21" t="s">
        <v>1499</v>
      </c>
      <c r="J172" s="21" t="s">
        <v>1496</v>
      </c>
      <c r="K172" s="70"/>
      <c r="L172" s="70"/>
      <c r="M172" s="70" t="str">
        <f>VLOOKUP(TblData[[#This Row],[Session ID]],
TblSession[],
MATCH(M$1,TblSession[#Headers],0),
FALSE)</f>
        <v>Emergency Care and Response</v>
      </c>
      <c r="N172" s="100">
        <f>VLOOKUP(TblData[[#This Row],[Session ID]],
TblSession[],
MATCH(N$1,TblSession[#Headers],0),
FALSE)</f>
        <v>42266</v>
      </c>
      <c r="O172" s="100" t="str">
        <f>VLOOKUP(TblData[[#This Row],[Session ID]],
TblSession[],
MATCH(O$1,TblSession[#Headers],0),
FALSE)</f>
        <v>RCP</v>
      </c>
      <c r="P172" s="100" t="str">
        <f>VLOOKUP(TblData[[#This Row],[Session ID]],
TblSession[],
MATCH(P$1,TblSession[#Headers],0),
FALSE)</f>
        <v>Dr. Pankaj Sharma</v>
      </c>
      <c r="Q172" s="70">
        <f>VLOOKUP(TblData[[#This Row],[Session ID]],
TblSession[],
MATCH(Q$1,TblSession[#Headers],0),
FALSE)</f>
        <v>8</v>
      </c>
      <c r="R172" s="100" t="str">
        <f>VLOOKUP(TblData[[#This Row],[Session ID]],
TblSession[],
MATCH(R$1,TblSession[#Headers],0),
FALSE)</f>
        <v>External</v>
      </c>
      <c r="S172" s="70" t="str">
        <f>VLOOKUP(TblData[[#This Row],[Session ID]],
TblSession[],
MATCH(S$1,TblSession[#Headers],0),
FALSE)</f>
        <v>Multiple</v>
      </c>
      <c r="T172" s="70" t="str">
        <f>VLOOKUP(TblData[[#This Row],[Trainee Salary Code]],
TblTrainee[],
MATCH(T$1,TblTrainee[#Headers],0),
FALSE)</f>
        <v>Ghan Shyam Sharma</v>
      </c>
      <c r="U172" s="70" t="str">
        <f>VLOOKUP(TblData[[#This Row],[Trainee Salary Code]],
TblTrainee[],
MATCH(U$1,TblTrainee[#Headers],0),
FALSE)</f>
        <v>E-1</v>
      </c>
      <c r="V172" s="70" t="str">
        <f>VLOOKUP(TblData[[#This Row],[Trainee Salary Code]],
TblTrainee[],
MATCH(V$1,TblTrainee[#Headers],0),
FALSE)</f>
        <v>Asstt. Engineer</v>
      </c>
      <c r="W172" s="70" t="str">
        <f>VLOOKUP(TblData[[#This Row],[Trainee Salary Code]],
TblTrainee[],
MATCH(W$1,TblTrainee[#Headers],0),
FALSE)</f>
        <v>Pcb Production</v>
      </c>
      <c r="X172" s="70">
        <f>AVERAGE(TblData[[#This Row],[Relevance]:[Presentation]])</f>
        <v>9.65</v>
      </c>
      <c r="Y172" s="70">
        <f>MONTH(TblData[[#This Row],[Date of Training]])</f>
        <v>9</v>
      </c>
      <c r="Z172" s="70">
        <f>YEAR(TblData[[#This Row],[Date of Training]])</f>
        <v>2015</v>
      </c>
      <c r="AA172" s="101">
        <f>DATE(TblData[[#This Row],[Year]],TblData[[#This Row],[Month]],1)</f>
        <v>42248</v>
      </c>
    </row>
    <row r="173" spans="1:27" x14ac:dyDescent="0.25">
      <c r="A173" s="21">
        <v>172</v>
      </c>
      <c r="B173" s="70">
        <v>15</v>
      </c>
      <c r="C173" s="70">
        <v>10425</v>
      </c>
      <c r="D173" s="21">
        <v>10</v>
      </c>
      <c r="E173" s="21">
        <v>10</v>
      </c>
      <c r="F173" s="21">
        <v>10</v>
      </c>
      <c r="G173" s="21">
        <v>10</v>
      </c>
      <c r="H173" s="21">
        <v>10</v>
      </c>
      <c r="I173" s="21" t="s">
        <v>1499</v>
      </c>
      <c r="J173" s="21" t="s">
        <v>1496</v>
      </c>
      <c r="K173" s="70"/>
      <c r="L173" s="70"/>
      <c r="M173" s="70" t="str">
        <f>VLOOKUP(TblData[[#This Row],[Session ID]],
TblSession[],
MATCH(M$1,TblSession[#Headers],0),
FALSE)</f>
        <v>Emergency Care and Response</v>
      </c>
      <c r="N173" s="100">
        <f>VLOOKUP(TblData[[#This Row],[Session ID]],
TblSession[],
MATCH(N$1,TblSession[#Headers],0),
FALSE)</f>
        <v>42266</v>
      </c>
      <c r="O173" s="100" t="str">
        <f>VLOOKUP(TblData[[#This Row],[Session ID]],
TblSession[],
MATCH(O$1,TblSession[#Headers],0),
FALSE)</f>
        <v>RCP</v>
      </c>
      <c r="P173" s="100" t="str">
        <f>VLOOKUP(TblData[[#This Row],[Session ID]],
TblSession[],
MATCH(P$1,TblSession[#Headers],0),
FALSE)</f>
        <v>Dr. Pankaj Sharma</v>
      </c>
      <c r="Q173" s="70">
        <f>VLOOKUP(TblData[[#This Row],[Session ID]],
TblSession[],
MATCH(Q$1,TblSession[#Headers],0),
FALSE)</f>
        <v>8</v>
      </c>
      <c r="R173" s="100" t="str">
        <f>VLOOKUP(TblData[[#This Row],[Session ID]],
TblSession[],
MATCH(R$1,TblSession[#Headers],0),
FALSE)</f>
        <v>External</v>
      </c>
      <c r="S173" s="70" t="str">
        <f>VLOOKUP(TblData[[#This Row],[Session ID]],
TblSession[],
MATCH(S$1,TblSession[#Headers],0),
FALSE)</f>
        <v>Multiple</v>
      </c>
      <c r="T173" s="70" t="str">
        <f>VLOOKUP(TblData[[#This Row],[Trainee Salary Code]],
TblTrainee[],
MATCH(T$1,TblTrainee[#Headers],0),
FALSE)</f>
        <v>Paras Ram Dhakar</v>
      </c>
      <c r="U173" s="70" t="str">
        <f>VLOOKUP(TblData[[#This Row],[Trainee Salary Code]],
TblTrainee[],
MATCH(U$1,TblTrainee[#Headers],0),
FALSE)</f>
        <v>A4</v>
      </c>
      <c r="V173" s="70" t="str">
        <f>VLOOKUP(TblData[[#This Row],[Trainee Salary Code]],
TblTrainee[],
MATCH(V$1,TblTrainee[#Headers],0),
FALSE)</f>
        <v>Technical Associate 3</v>
      </c>
      <c r="W173" s="70" t="str">
        <f>VLOOKUP(TblData[[#This Row],[Trainee Salary Code]],
TblTrainee[],
MATCH(W$1,TblTrainee[#Headers],0),
FALSE)</f>
        <v>Quality Assurance</v>
      </c>
      <c r="X173" s="70">
        <f>AVERAGE(TblData[[#This Row],[Relevance]:[Presentation]])</f>
        <v>10</v>
      </c>
      <c r="Y173" s="70">
        <f>MONTH(TblData[[#This Row],[Date of Training]])</f>
        <v>9</v>
      </c>
      <c r="Z173" s="70">
        <f>YEAR(TblData[[#This Row],[Date of Training]])</f>
        <v>2015</v>
      </c>
      <c r="AA173" s="101">
        <f>DATE(TblData[[#This Row],[Year]],TblData[[#This Row],[Month]],1)</f>
        <v>42248</v>
      </c>
    </row>
    <row r="174" spans="1:27" x14ac:dyDescent="0.25">
      <c r="A174" s="21">
        <v>173</v>
      </c>
      <c r="B174" s="70">
        <v>15</v>
      </c>
      <c r="C174" s="70">
        <v>11113</v>
      </c>
      <c r="D174" s="21">
        <v>6</v>
      </c>
      <c r="E174" s="21">
        <v>10</v>
      </c>
      <c r="F174" s="21">
        <v>10</v>
      </c>
      <c r="G174" s="21">
        <v>10</v>
      </c>
      <c r="H174" s="21">
        <v>10</v>
      </c>
      <c r="I174" s="21" t="s">
        <v>1499</v>
      </c>
      <c r="J174" s="21" t="s">
        <v>1496</v>
      </c>
      <c r="K174" s="70"/>
      <c r="L174" s="70"/>
      <c r="M174" s="70" t="str">
        <f>VLOOKUP(TblData[[#This Row],[Session ID]],
TblSession[],
MATCH(M$1,TblSession[#Headers],0),
FALSE)</f>
        <v>Emergency Care and Response</v>
      </c>
      <c r="N174" s="100">
        <f>VLOOKUP(TblData[[#This Row],[Session ID]],
TblSession[],
MATCH(N$1,TblSession[#Headers],0),
FALSE)</f>
        <v>42266</v>
      </c>
      <c r="O174" s="100" t="str">
        <f>VLOOKUP(TblData[[#This Row],[Session ID]],
TblSession[],
MATCH(O$1,TblSession[#Headers],0),
FALSE)</f>
        <v>RCP</v>
      </c>
      <c r="P174" s="100" t="str">
        <f>VLOOKUP(TblData[[#This Row],[Session ID]],
TblSession[],
MATCH(P$1,TblSession[#Headers],0),
FALSE)</f>
        <v>Dr. Pankaj Sharma</v>
      </c>
      <c r="Q174" s="70">
        <f>VLOOKUP(TblData[[#This Row],[Session ID]],
TblSession[],
MATCH(Q$1,TblSession[#Headers],0),
FALSE)</f>
        <v>8</v>
      </c>
      <c r="R174" s="100" t="str">
        <f>VLOOKUP(TblData[[#This Row],[Session ID]],
TblSession[],
MATCH(R$1,TblSession[#Headers],0),
FALSE)</f>
        <v>External</v>
      </c>
      <c r="S174" s="70" t="str">
        <f>VLOOKUP(TblData[[#This Row],[Session ID]],
TblSession[],
MATCH(S$1,TblSession[#Headers],0),
FALSE)</f>
        <v>Multiple</v>
      </c>
      <c r="T174" s="70" t="str">
        <f>VLOOKUP(TblData[[#This Row],[Trainee Salary Code]],
TblTrainee[],
MATCH(T$1,TblTrainee[#Headers],0),
FALSE)</f>
        <v>Shambhu  Lal</v>
      </c>
      <c r="U174" s="70" t="str">
        <f>VLOOKUP(TblData[[#This Row],[Trainee Salary Code]],
TblTrainee[],
MATCH(U$1,TblTrainee[#Headers],0),
FALSE)</f>
        <v>A6</v>
      </c>
      <c r="V174" s="70" t="str">
        <f>VLOOKUP(TblData[[#This Row],[Trainee Salary Code]],
TblTrainee[],
MATCH(V$1,TblTrainee[#Headers],0),
FALSE)</f>
        <v>Lead Technical Associate 1</v>
      </c>
      <c r="W174" s="70" t="str">
        <f>VLOOKUP(TblData[[#This Row],[Trainee Salary Code]],
TblTrainee[],
MATCH(W$1,TblTrainee[#Headers],0),
FALSE)</f>
        <v>Moulding</v>
      </c>
      <c r="X174" s="70">
        <f>AVERAGE(TblData[[#This Row],[Relevance]:[Presentation]])</f>
        <v>9.1999999999999993</v>
      </c>
      <c r="Y174" s="70">
        <f>MONTH(TblData[[#This Row],[Date of Training]])</f>
        <v>9</v>
      </c>
      <c r="Z174" s="70">
        <f>YEAR(TblData[[#This Row],[Date of Training]])</f>
        <v>2015</v>
      </c>
      <c r="AA174" s="101">
        <f>DATE(TblData[[#This Row],[Year]],TblData[[#This Row],[Month]],1)</f>
        <v>42248</v>
      </c>
    </row>
    <row r="175" spans="1:27" x14ac:dyDescent="0.25">
      <c r="A175" s="21">
        <v>174</v>
      </c>
      <c r="B175" s="70">
        <v>15</v>
      </c>
      <c r="C175" s="70">
        <v>14252</v>
      </c>
      <c r="D175" s="21">
        <v>10</v>
      </c>
      <c r="E175" s="21">
        <v>10</v>
      </c>
      <c r="F175" s="21">
        <v>10</v>
      </c>
      <c r="G175" s="21">
        <v>10</v>
      </c>
      <c r="H175" s="21">
        <v>10</v>
      </c>
      <c r="I175" s="21" t="s">
        <v>1499</v>
      </c>
      <c r="J175" s="21" t="s">
        <v>1354</v>
      </c>
      <c r="K175" s="70"/>
      <c r="L175" s="70"/>
      <c r="M175" s="70" t="str">
        <f>VLOOKUP(TblData[[#This Row],[Session ID]],
TblSession[],
MATCH(M$1,TblSession[#Headers],0),
FALSE)</f>
        <v>Emergency Care and Response</v>
      </c>
      <c r="N175" s="100">
        <f>VLOOKUP(TblData[[#This Row],[Session ID]],
TblSession[],
MATCH(N$1,TblSession[#Headers],0),
FALSE)</f>
        <v>42266</v>
      </c>
      <c r="O175" s="100" t="str">
        <f>VLOOKUP(TblData[[#This Row],[Session ID]],
TblSession[],
MATCH(O$1,TblSession[#Headers],0),
FALSE)</f>
        <v>RCP</v>
      </c>
      <c r="P175" s="100" t="str">
        <f>VLOOKUP(TblData[[#This Row],[Session ID]],
TblSession[],
MATCH(P$1,TblSession[#Headers],0),
FALSE)</f>
        <v>Dr. Pankaj Sharma</v>
      </c>
      <c r="Q175" s="70">
        <f>VLOOKUP(TblData[[#This Row],[Session ID]],
TblSession[],
MATCH(Q$1,TblSession[#Headers],0),
FALSE)</f>
        <v>8</v>
      </c>
      <c r="R175" s="100" t="str">
        <f>VLOOKUP(TblData[[#This Row],[Session ID]],
TblSession[],
MATCH(R$1,TblSession[#Headers],0),
FALSE)</f>
        <v>External</v>
      </c>
      <c r="S175" s="70" t="str">
        <f>VLOOKUP(TblData[[#This Row],[Session ID]],
TblSession[],
MATCH(S$1,TblSession[#Headers],0),
FALSE)</f>
        <v>Multiple</v>
      </c>
      <c r="T175" s="70" t="str">
        <f>VLOOKUP(TblData[[#This Row],[Trainee Salary Code]],
TblTrainee[],
MATCH(T$1,TblTrainee[#Headers],0),
FALSE)</f>
        <v>Mukesh  Lodha</v>
      </c>
      <c r="U175" s="70" t="str">
        <f>VLOOKUP(TblData[[#This Row],[Trainee Salary Code]],
TblTrainee[],
MATCH(U$1,TblTrainee[#Headers],0),
FALSE)</f>
        <v>A3</v>
      </c>
      <c r="V175" s="70" t="str">
        <f>VLOOKUP(TblData[[#This Row],[Trainee Salary Code]],
TblTrainee[],
MATCH(V$1,TblTrainee[#Headers],0),
FALSE)</f>
        <v>Machine Operator 1</v>
      </c>
      <c r="W175" s="70" t="str">
        <f>VLOOKUP(TblData[[#This Row],[Trainee Salary Code]],
TblTrainee[],
MATCH(W$1,TblTrainee[#Headers],0),
FALSE)</f>
        <v>Moulding</v>
      </c>
      <c r="X175" s="70">
        <f>AVERAGE(TblData[[#This Row],[Relevance]:[Presentation]])</f>
        <v>10</v>
      </c>
      <c r="Y175" s="70">
        <f>MONTH(TblData[[#This Row],[Date of Training]])</f>
        <v>9</v>
      </c>
      <c r="Z175" s="70">
        <f>YEAR(TblData[[#This Row],[Date of Training]])</f>
        <v>2015</v>
      </c>
      <c r="AA175" s="101">
        <f>DATE(TblData[[#This Row],[Year]],TblData[[#This Row],[Month]],1)</f>
        <v>42248</v>
      </c>
    </row>
    <row r="176" spans="1:27" x14ac:dyDescent="0.25">
      <c r="A176" s="21">
        <v>175</v>
      </c>
      <c r="B176" s="70">
        <v>15</v>
      </c>
      <c r="C176" s="70">
        <v>80033</v>
      </c>
      <c r="D176" s="21">
        <v>10</v>
      </c>
      <c r="E176" s="21">
        <v>10</v>
      </c>
      <c r="F176" s="21">
        <v>10</v>
      </c>
      <c r="G176" s="21">
        <v>10</v>
      </c>
      <c r="H176" s="21">
        <v>10</v>
      </c>
      <c r="I176" s="21" t="s">
        <v>1501</v>
      </c>
      <c r="J176" s="21" t="s">
        <v>1496</v>
      </c>
      <c r="K176" s="70"/>
      <c r="L176" s="70"/>
      <c r="M176" s="70" t="str">
        <f>VLOOKUP(TblData[[#This Row],[Session ID]],
TblSession[],
MATCH(M$1,TblSession[#Headers],0),
FALSE)</f>
        <v>Emergency Care and Response</v>
      </c>
      <c r="N176" s="100">
        <f>VLOOKUP(TblData[[#This Row],[Session ID]],
TblSession[],
MATCH(N$1,TblSession[#Headers],0),
FALSE)</f>
        <v>42266</v>
      </c>
      <c r="O176" s="100" t="str">
        <f>VLOOKUP(TblData[[#This Row],[Session ID]],
TblSession[],
MATCH(O$1,TblSession[#Headers],0),
FALSE)</f>
        <v>RCP</v>
      </c>
      <c r="P176" s="100" t="str">
        <f>VLOOKUP(TblData[[#This Row],[Session ID]],
TblSession[],
MATCH(P$1,TblSession[#Headers],0),
FALSE)</f>
        <v>Dr. Pankaj Sharma</v>
      </c>
      <c r="Q176" s="70">
        <f>VLOOKUP(TblData[[#This Row],[Session ID]],
TblSession[],
MATCH(Q$1,TblSession[#Headers],0),
FALSE)</f>
        <v>8</v>
      </c>
      <c r="R176" s="100" t="str">
        <f>VLOOKUP(TblData[[#This Row],[Session ID]],
TblSession[],
MATCH(R$1,TblSession[#Headers],0),
FALSE)</f>
        <v>External</v>
      </c>
      <c r="S176" s="70" t="str">
        <f>VLOOKUP(TblData[[#This Row],[Session ID]],
TblSession[],
MATCH(S$1,TblSession[#Headers],0),
FALSE)</f>
        <v>Multiple</v>
      </c>
      <c r="T176" s="70" t="str">
        <f>VLOOKUP(TblData[[#This Row],[Trainee Salary Code]],
TblTrainee[],
MATCH(T$1,TblTrainee[#Headers],0),
FALSE)</f>
        <v>Dhiraj Kumar Vijay</v>
      </c>
      <c r="U176" s="70" t="str">
        <f>VLOOKUP(TblData[[#This Row],[Trainee Salary Code]],
TblTrainee[],
MATCH(U$1,TblTrainee[#Headers],0),
FALSE)</f>
        <v>A5</v>
      </c>
      <c r="V176" s="70" t="str">
        <f>VLOOKUP(TblData[[#This Row],[Trainee Salary Code]],
TblTrainee[],
MATCH(V$1,TblTrainee[#Headers],0),
FALSE)</f>
        <v>Sr. Technical Associate 1</v>
      </c>
      <c r="W176" s="70" t="str">
        <f>VLOOKUP(TblData[[#This Row],[Trainee Salary Code]],
TblTrainee[],
MATCH(W$1,TblTrainee[#Headers],0),
FALSE)</f>
        <v>Maintenance</v>
      </c>
      <c r="X176" s="70">
        <f>AVERAGE(TblData[[#This Row],[Relevance]:[Presentation]])</f>
        <v>10</v>
      </c>
      <c r="Y176" s="70">
        <f>MONTH(TblData[[#This Row],[Date of Training]])</f>
        <v>9</v>
      </c>
      <c r="Z176" s="70">
        <f>YEAR(TblData[[#This Row],[Date of Training]])</f>
        <v>2015</v>
      </c>
      <c r="AA176" s="101">
        <f>DATE(TblData[[#This Row],[Year]],TblData[[#This Row],[Month]],1)</f>
        <v>42248</v>
      </c>
    </row>
    <row r="177" spans="1:27" x14ac:dyDescent="0.25">
      <c r="A177" s="21">
        <v>176</v>
      </c>
      <c r="B177" s="70">
        <v>15</v>
      </c>
      <c r="C177" s="70">
        <v>10573</v>
      </c>
      <c r="D177" s="21">
        <v>10</v>
      </c>
      <c r="E177" s="21">
        <v>10</v>
      </c>
      <c r="F177" s="21">
        <v>10</v>
      </c>
      <c r="G177" s="21">
        <v>10</v>
      </c>
      <c r="H177" s="21">
        <v>10</v>
      </c>
      <c r="I177" s="21" t="s">
        <v>1502</v>
      </c>
      <c r="J177" s="21" t="s">
        <v>1354</v>
      </c>
      <c r="K177" s="70"/>
      <c r="L177" s="70"/>
      <c r="M177" s="70" t="str">
        <f>VLOOKUP(TblData[[#This Row],[Session ID]],
TblSession[],
MATCH(M$1,TblSession[#Headers],0),
FALSE)</f>
        <v>Emergency Care and Response</v>
      </c>
      <c r="N177" s="100">
        <f>VLOOKUP(TblData[[#This Row],[Session ID]],
TblSession[],
MATCH(N$1,TblSession[#Headers],0),
FALSE)</f>
        <v>42266</v>
      </c>
      <c r="O177" s="100" t="str">
        <f>VLOOKUP(TblData[[#This Row],[Session ID]],
TblSession[],
MATCH(O$1,TblSession[#Headers],0),
FALSE)</f>
        <v>RCP</v>
      </c>
      <c r="P177" s="100" t="str">
        <f>VLOOKUP(TblData[[#This Row],[Session ID]],
TblSession[],
MATCH(P$1,TblSession[#Headers],0),
FALSE)</f>
        <v>Dr. Pankaj Sharma</v>
      </c>
      <c r="Q177" s="70">
        <f>VLOOKUP(TblData[[#This Row],[Session ID]],
TblSession[],
MATCH(Q$1,TblSession[#Headers],0),
FALSE)</f>
        <v>8</v>
      </c>
      <c r="R177" s="100" t="str">
        <f>VLOOKUP(TblData[[#This Row],[Session ID]],
TblSession[],
MATCH(R$1,TblSession[#Headers],0),
FALSE)</f>
        <v>External</v>
      </c>
      <c r="S177" s="70" t="str">
        <f>VLOOKUP(TblData[[#This Row],[Session ID]],
TblSession[],
MATCH(S$1,TblSession[#Headers],0),
FALSE)</f>
        <v>Multiple</v>
      </c>
      <c r="T177" s="70" t="str">
        <f>VLOOKUP(TblData[[#This Row],[Trainee Salary Code]],
TblTrainee[],
MATCH(T$1,TblTrainee[#Headers],0),
FALSE)</f>
        <v>Shahjad  Khan</v>
      </c>
      <c r="U177" s="70" t="str">
        <f>VLOOKUP(TblData[[#This Row],[Trainee Salary Code]],
TblTrainee[],
MATCH(U$1,TblTrainee[#Headers],0),
FALSE)</f>
        <v>A5</v>
      </c>
      <c r="V177" s="70" t="str">
        <f>VLOOKUP(TblData[[#This Row],[Trainee Salary Code]],
TblTrainee[],
MATCH(V$1,TblTrainee[#Headers],0),
FALSE)</f>
        <v>Sr. Technical Associate 3</v>
      </c>
      <c r="W177" s="70" t="str">
        <f>VLOOKUP(TblData[[#This Row],[Trainee Salary Code]],
TblTrainee[],
MATCH(W$1,TblTrainee[#Headers],0),
FALSE)</f>
        <v>Process Engineering</v>
      </c>
      <c r="X177" s="70">
        <f>AVERAGE(TblData[[#This Row],[Relevance]:[Presentation]])</f>
        <v>10</v>
      </c>
      <c r="Y177" s="70">
        <f>MONTH(TblData[[#This Row],[Date of Training]])</f>
        <v>9</v>
      </c>
      <c r="Z177" s="70">
        <f>YEAR(TblData[[#This Row],[Date of Training]])</f>
        <v>2015</v>
      </c>
      <c r="AA177" s="101">
        <f>DATE(TblData[[#This Row],[Year]],TblData[[#This Row],[Month]],1)</f>
        <v>42248</v>
      </c>
    </row>
    <row r="178" spans="1:27" x14ac:dyDescent="0.25">
      <c r="A178" s="21">
        <v>177</v>
      </c>
      <c r="B178" s="70">
        <v>15</v>
      </c>
      <c r="C178" s="70">
        <v>10049</v>
      </c>
      <c r="D178" s="21">
        <v>10</v>
      </c>
      <c r="E178" s="21">
        <v>10</v>
      </c>
      <c r="F178" s="21">
        <v>10</v>
      </c>
      <c r="G178" s="21">
        <v>10</v>
      </c>
      <c r="H178" s="21">
        <v>10</v>
      </c>
      <c r="I178" s="21" t="s">
        <v>1354</v>
      </c>
      <c r="J178" s="21" t="s">
        <v>1354</v>
      </c>
      <c r="K178" s="70"/>
      <c r="L178" s="70"/>
      <c r="M178" s="70" t="str">
        <f>VLOOKUP(TblData[[#This Row],[Session ID]],
TblSession[],
MATCH(M$1,TblSession[#Headers],0),
FALSE)</f>
        <v>Emergency Care and Response</v>
      </c>
      <c r="N178" s="100">
        <f>VLOOKUP(TblData[[#This Row],[Session ID]],
TblSession[],
MATCH(N$1,TblSession[#Headers],0),
FALSE)</f>
        <v>42266</v>
      </c>
      <c r="O178" s="100" t="str">
        <f>VLOOKUP(TblData[[#This Row],[Session ID]],
TblSession[],
MATCH(O$1,TblSession[#Headers],0),
FALSE)</f>
        <v>RCP</v>
      </c>
      <c r="P178" s="100" t="str">
        <f>VLOOKUP(TblData[[#This Row],[Session ID]],
TblSession[],
MATCH(P$1,TblSession[#Headers],0),
FALSE)</f>
        <v>Dr. Pankaj Sharma</v>
      </c>
      <c r="Q178" s="70">
        <f>VLOOKUP(TblData[[#This Row],[Session ID]],
TblSession[],
MATCH(Q$1,TblSession[#Headers],0),
FALSE)</f>
        <v>8</v>
      </c>
      <c r="R178" s="100" t="str">
        <f>VLOOKUP(TblData[[#This Row],[Session ID]],
TblSession[],
MATCH(R$1,TblSession[#Headers],0),
FALSE)</f>
        <v>External</v>
      </c>
      <c r="S178" s="70" t="str">
        <f>VLOOKUP(TblData[[#This Row],[Session ID]],
TblSession[],
MATCH(S$1,TblSession[#Headers],0),
FALSE)</f>
        <v>Multiple</v>
      </c>
      <c r="T178" s="70" t="str">
        <f>VLOOKUP(TblData[[#This Row],[Trainee Salary Code]],
TblTrainee[],
MATCH(T$1,TblTrainee[#Headers],0),
FALSE)</f>
        <v>Jagdish Pd. Sharma</v>
      </c>
      <c r="U178" s="70" t="str">
        <f>VLOOKUP(TblData[[#This Row],[Trainee Salary Code]],
TblTrainee[],
MATCH(U$1,TblTrainee[#Headers],0),
FALSE)</f>
        <v>E-3</v>
      </c>
      <c r="V178" s="70" t="str">
        <f>VLOOKUP(TblData[[#This Row],[Trainee Salary Code]],
TblTrainee[],
MATCH(V$1,TblTrainee[#Headers],0),
FALSE)</f>
        <v>Sr. Engineer</v>
      </c>
      <c r="W178" s="70" t="str">
        <f>VLOOKUP(TblData[[#This Row],[Trainee Salary Code]],
TblTrainee[],
MATCH(W$1,TblTrainee[#Headers],0),
FALSE)</f>
        <v>Production</v>
      </c>
      <c r="X178" s="70">
        <f>AVERAGE(TblData[[#This Row],[Relevance]:[Presentation]])</f>
        <v>10</v>
      </c>
      <c r="Y178" s="70">
        <f>MONTH(TblData[[#This Row],[Date of Training]])</f>
        <v>9</v>
      </c>
      <c r="Z178" s="70">
        <f>YEAR(TblData[[#This Row],[Date of Training]])</f>
        <v>2015</v>
      </c>
      <c r="AA178" s="101">
        <f>DATE(TblData[[#This Row],[Year]],TblData[[#This Row],[Month]],1)</f>
        <v>42248</v>
      </c>
    </row>
    <row r="179" spans="1:27" x14ac:dyDescent="0.25">
      <c r="A179" s="21">
        <v>178</v>
      </c>
      <c r="B179" s="70">
        <v>15</v>
      </c>
      <c r="C179" s="70">
        <v>10056</v>
      </c>
      <c r="D179" s="21">
        <v>10</v>
      </c>
      <c r="E179" s="21">
        <v>10</v>
      </c>
      <c r="F179" s="21">
        <v>10</v>
      </c>
      <c r="G179" s="21">
        <v>10</v>
      </c>
      <c r="H179" s="21">
        <v>10</v>
      </c>
      <c r="I179" s="21" t="s">
        <v>1324</v>
      </c>
      <c r="J179" s="21" t="s">
        <v>1354</v>
      </c>
      <c r="K179" s="70"/>
      <c r="L179" s="70"/>
      <c r="M179" s="70" t="str">
        <f>VLOOKUP(TblData[[#This Row],[Session ID]],
TblSession[],
MATCH(M$1,TblSession[#Headers],0),
FALSE)</f>
        <v>Emergency Care and Response</v>
      </c>
      <c r="N179" s="100">
        <f>VLOOKUP(TblData[[#This Row],[Session ID]],
TblSession[],
MATCH(N$1,TblSession[#Headers],0),
FALSE)</f>
        <v>42266</v>
      </c>
      <c r="O179" s="100" t="str">
        <f>VLOOKUP(TblData[[#This Row],[Session ID]],
TblSession[],
MATCH(O$1,TblSession[#Headers],0),
FALSE)</f>
        <v>RCP</v>
      </c>
      <c r="P179" s="100" t="str">
        <f>VLOOKUP(TblData[[#This Row],[Session ID]],
TblSession[],
MATCH(P$1,TblSession[#Headers],0),
FALSE)</f>
        <v>Dr. Pankaj Sharma</v>
      </c>
      <c r="Q179" s="70">
        <f>VLOOKUP(TblData[[#This Row],[Session ID]],
TblSession[],
MATCH(Q$1,TblSession[#Headers],0),
FALSE)</f>
        <v>8</v>
      </c>
      <c r="R179" s="100" t="str">
        <f>VLOOKUP(TblData[[#This Row],[Session ID]],
TblSession[],
MATCH(R$1,TblSession[#Headers],0),
FALSE)</f>
        <v>External</v>
      </c>
      <c r="S179" s="70" t="str">
        <f>VLOOKUP(TblData[[#This Row],[Session ID]],
TblSession[],
MATCH(S$1,TblSession[#Headers],0),
FALSE)</f>
        <v>Multiple</v>
      </c>
      <c r="T179" s="70" t="str">
        <f>VLOOKUP(TblData[[#This Row],[Trainee Salary Code]],
TblTrainee[],
MATCH(T$1,TblTrainee[#Headers],0),
FALSE)</f>
        <v>Devendra Kumar Sharma</v>
      </c>
      <c r="U179" s="70" t="str">
        <f>VLOOKUP(TblData[[#This Row],[Trainee Salary Code]],
TblTrainee[],
MATCH(U$1,TblTrainee[#Headers],0),
FALSE)</f>
        <v>E-3</v>
      </c>
      <c r="V179" s="70" t="str">
        <f>VLOOKUP(TblData[[#This Row],[Trainee Salary Code]],
TblTrainee[],
MATCH(V$1,TblTrainee[#Headers],0),
FALSE)</f>
        <v>Sr. Engineer</v>
      </c>
      <c r="W179" s="70" t="str">
        <f>VLOOKUP(TblData[[#This Row],[Trainee Salary Code]],
TblTrainee[],
MATCH(W$1,TblTrainee[#Headers],0),
FALSE)</f>
        <v>Production Planning &amp; Control</v>
      </c>
      <c r="X179" s="70">
        <f>AVERAGE(TblData[[#This Row],[Relevance]:[Presentation]])</f>
        <v>10</v>
      </c>
      <c r="Y179" s="70">
        <f>MONTH(TblData[[#This Row],[Date of Training]])</f>
        <v>9</v>
      </c>
      <c r="Z179" s="70">
        <f>YEAR(TblData[[#This Row],[Date of Training]])</f>
        <v>2015</v>
      </c>
      <c r="AA179" s="101">
        <f>DATE(TblData[[#This Row],[Year]],TblData[[#This Row],[Month]],1)</f>
        <v>42248</v>
      </c>
    </row>
    <row r="180" spans="1:27" x14ac:dyDescent="0.25">
      <c r="A180" s="21">
        <v>179</v>
      </c>
      <c r="B180" s="70">
        <v>15</v>
      </c>
      <c r="C180" s="70">
        <v>11882</v>
      </c>
      <c r="D180" s="21">
        <v>10</v>
      </c>
      <c r="E180" s="21">
        <v>10</v>
      </c>
      <c r="F180" s="21">
        <v>10</v>
      </c>
      <c r="G180" s="21">
        <v>10</v>
      </c>
      <c r="H180" s="21">
        <v>10</v>
      </c>
      <c r="I180" s="21" t="s">
        <v>1499</v>
      </c>
      <c r="J180" s="21" t="s">
        <v>1496</v>
      </c>
      <c r="K180" s="70"/>
      <c r="L180" s="70"/>
      <c r="M180" s="70" t="str">
        <f>VLOOKUP(TblData[[#This Row],[Session ID]],
TblSession[],
MATCH(M$1,TblSession[#Headers],0),
FALSE)</f>
        <v>Emergency Care and Response</v>
      </c>
      <c r="N180" s="100">
        <f>VLOOKUP(TblData[[#This Row],[Session ID]],
TblSession[],
MATCH(N$1,TblSession[#Headers],0),
FALSE)</f>
        <v>42266</v>
      </c>
      <c r="O180" s="100" t="str">
        <f>VLOOKUP(TblData[[#This Row],[Session ID]],
TblSession[],
MATCH(O$1,TblSession[#Headers],0),
FALSE)</f>
        <v>RCP</v>
      </c>
      <c r="P180" s="100" t="str">
        <f>VLOOKUP(TblData[[#This Row],[Session ID]],
TblSession[],
MATCH(P$1,TblSession[#Headers],0),
FALSE)</f>
        <v>Dr. Pankaj Sharma</v>
      </c>
      <c r="Q180" s="70">
        <f>VLOOKUP(TblData[[#This Row],[Session ID]],
TblSession[],
MATCH(Q$1,TblSession[#Headers],0),
FALSE)</f>
        <v>8</v>
      </c>
      <c r="R180" s="100" t="str">
        <f>VLOOKUP(TblData[[#This Row],[Session ID]],
TblSession[],
MATCH(R$1,TblSession[#Headers],0),
FALSE)</f>
        <v>External</v>
      </c>
      <c r="S180" s="70" t="str">
        <f>VLOOKUP(TblData[[#This Row],[Session ID]],
TblSession[],
MATCH(S$1,TblSession[#Headers],0),
FALSE)</f>
        <v>Multiple</v>
      </c>
      <c r="T180" s="70" t="str">
        <f>VLOOKUP(TblData[[#This Row],[Trainee Salary Code]],
TblTrainee[],
MATCH(T$1,TblTrainee[#Headers],0),
FALSE)</f>
        <v>Pramod Kr Yadav</v>
      </c>
      <c r="U180" s="70" t="str">
        <f>VLOOKUP(TblData[[#This Row],[Trainee Salary Code]],
TblTrainee[],
MATCH(U$1,TblTrainee[#Headers],0),
FALSE)</f>
        <v>A5</v>
      </c>
      <c r="V180" s="70" t="str">
        <f>VLOOKUP(TblData[[#This Row],[Trainee Salary Code]],
TblTrainee[],
MATCH(V$1,TblTrainee[#Headers],0),
FALSE)</f>
        <v>Sr. Technical Associate 1</v>
      </c>
      <c r="W180" s="70" t="str">
        <f>VLOOKUP(TblData[[#This Row],[Trainee Salary Code]],
TblTrainee[],
MATCH(W$1,TblTrainee[#Headers],0),
FALSE)</f>
        <v>Testing</v>
      </c>
      <c r="X180" s="70">
        <f>AVERAGE(TblData[[#This Row],[Relevance]:[Presentation]])</f>
        <v>10</v>
      </c>
      <c r="Y180" s="70">
        <f>MONTH(TblData[[#This Row],[Date of Training]])</f>
        <v>9</v>
      </c>
      <c r="Z180" s="70">
        <f>YEAR(TblData[[#This Row],[Date of Training]])</f>
        <v>2015</v>
      </c>
      <c r="AA180" s="101">
        <f>DATE(TblData[[#This Row],[Year]],TblData[[#This Row],[Month]],1)</f>
        <v>42248</v>
      </c>
    </row>
    <row r="181" spans="1:27" x14ac:dyDescent="0.25">
      <c r="A181" s="21">
        <v>180</v>
      </c>
      <c r="B181" s="70">
        <v>15</v>
      </c>
      <c r="C181" s="70">
        <v>2778</v>
      </c>
      <c r="D181" s="21">
        <v>10</v>
      </c>
      <c r="E181" s="21">
        <v>10</v>
      </c>
      <c r="F181" s="21">
        <v>10</v>
      </c>
      <c r="G181" s="21">
        <v>10</v>
      </c>
      <c r="H181" s="21">
        <v>10</v>
      </c>
      <c r="I181" s="21" t="s">
        <v>1499</v>
      </c>
      <c r="J181" s="21" t="s">
        <v>1354</v>
      </c>
      <c r="K181" s="70"/>
      <c r="L181" s="70"/>
      <c r="M181" s="70" t="str">
        <f>VLOOKUP(TblData[[#This Row],[Session ID]],
TblSession[],
MATCH(M$1,TblSession[#Headers],0),
FALSE)</f>
        <v>Emergency Care and Response</v>
      </c>
      <c r="N181" s="100">
        <f>VLOOKUP(TblData[[#This Row],[Session ID]],
TblSession[],
MATCH(N$1,TblSession[#Headers],0),
FALSE)</f>
        <v>42266</v>
      </c>
      <c r="O181" s="100" t="str">
        <f>VLOOKUP(TblData[[#This Row],[Session ID]],
TblSession[],
MATCH(O$1,TblSession[#Headers],0),
FALSE)</f>
        <v>RCP</v>
      </c>
      <c r="P181" s="100" t="str">
        <f>VLOOKUP(TblData[[#This Row],[Session ID]],
TblSession[],
MATCH(P$1,TblSession[#Headers],0),
FALSE)</f>
        <v>Dr. Pankaj Sharma</v>
      </c>
      <c r="Q181" s="70">
        <f>VLOOKUP(TblData[[#This Row],[Session ID]],
TblSession[],
MATCH(Q$1,TblSession[#Headers],0),
FALSE)</f>
        <v>8</v>
      </c>
      <c r="R181" s="100" t="str">
        <f>VLOOKUP(TblData[[#This Row],[Session ID]],
TblSession[],
MATCH(R$1,TblSession[#Headers],0),
FALSE)</f>
        <v>External</v>
      </c>
      <c r="S181" s="70" t="str">
        <f>VLOOKUP(TblData[[#This Row],[Session ID]],
TblSession[],
MATCH(S$1,TblSession[#Headers],0),
FALSE)</f>
        <v>Multiple</v>
      </c>
      <c r="T181" s="70" t="str">
        <f>VLOOKUP(TblData[[#This Row],[Trainee Salary Code]],
TblTrainee[],
MATCH(T$1,TblTrainee[#Headers],0),
FALSE)</f>
        <v>Munesh Kumar</v>
      </c>
      <c r="U181" s="70" t="str">
        <f>VLOOKUP(TblData[[#This Row],[Trainee Salary Code]],
TblTrainee[],
MATCH(U$1,TblTrainee[#Headers],0),
FALSE)</f>
        <v>S3</v>
      </c>
      <c r="V181" s="70">
        <f>VLOOKUP(TblData[[#This Row],[Trainee Salary Code]],
TblTrainee[],
MATCH(V$1,TblTrainee[#Headers],0),
FALSE)</f>
        <v>0</v>
      </c>
      <c r="W181" s="70">
        <f>VLOOKUP(TblData[[#This Row],[Trainee Salary Code]],
TblTrainee[],
MATCH(W$1,TblTrainee[#Headers],0),
FALSE)</f>
        <v>0</v>
      </c>
      <c r="X181" s="70">
        <f>AVERAGE(TblData[[#This Row],[Relevance]:[Presentation]])</f>
        <v>10</v>
      </c>
      <c r="Y181" s="70">
        <f>MONTH(TblData[[#This Row],[Date of Training]])</f>
        <v>9</v>
      </c>
      <c r="Z181" s="70">
        <f>YEAR(TblData[[#This Row],[Date of Training]])</f>
        <v>2015</v>
      </c>
      <c r="AA181" s="101">
        <f>DATE(TblData[[#This Row],[Year]],TblData[[#This Row],[Month]],1)</f>
        <v>42248</v>
      </c>
    </row>
    <row r="182" spans="1:27" x14ac:dyDescent="0.25">
      <c r="A182" s="21">
        <v>181</v>
      </c>
      <c r="B182" s="70">
        <v>15</v>
      </c>
      <c r="C182" s="70">
        <v>14966</v>
      </c>
      <c r="D182" s="21">
        <v>10</v>
      </c>
      <c r="E182" s="21">
        <v>10</v>
      </c>
      <c r="F182" s="21">
        <v>10</v>
      </c>
      <c r="G182" s="21">
        <v>10</v>
      </c>
      <c r="H182" s="21">
        <v>10</v>
      </c>
      <c r="I182" s="21" t="s">
        <v>1499</v>
      </c>
      <c r="J182" s="21" t="s">
        <v>1354</v>
      </c>
      <c r="K182" s="70"/>
      <c r="L182" s="70"/>
      <c r="M182" s="70" t="str">
        <f>VLOOKUP(TblData[[#This Row],[Session ID]],
TblSession[],
MATCH(M$1,TblSession[#Headers],0),
FALSE)</f>
        <v>Emergency Care and Response</v>
      </c>
      <c r="N182" s="100">
        <f>VLOOKUP(TblData[[#This Row],[Session ID]],
TblSession[],
MATCH(N$1,TblSession[#Headers],0),
FALSE)</f>
        <v>42266</v>
      </c>
      <c r="O182" s="100" t="str">
        <f>VLOOKUP(TblData[[#This Row],[Session ID]],
TblSession[],
MATCH(O$1,TblSession[#Headers],0),
FALSE)</f>
        <v>RCP</v>
      </c>
      <c r="P182" s="100" t="str">
        <f>VLOOKUP(TblData[[#This Row],[Session ID]],
TblSession[],
MATCH(P$1,TblSession[#Headers],0),
FALSE)</f>
        <v>Dr. Pankaj Sharma</v>
      </c>
      <c r="Q182" s="70">
        <f>VLOOKUP(TblData[[#This Row],[Session ID]],
TblSession[],
MATCH(Q$1,TblSession[#Headers],0),
FALSE)</f>
        <v>8</v>
      </c>
      <c r="R182" s="100" t="str">
        <f>VLOOKUP(TblData[[#This Row],[Session ID]],
TblSession[],
MATCH(R$1,TblSession[#Headers],0),
FALSE)</f>
        <v>External</v>
      </c>
      <c r="S182" s="70" t="str">
        <f>VLOOKUP(TblData[[#This Row],[Session ID]],
TblSession[],
MATCH(S$1,TblSession[#Headers],0),
FALSE)</f>
        <v>Multiple</v>
      </c>
      <c r="T182" s="70" t="str">
        <f>VLOOKUP(TblData[[#This Row],[Trainee Salary Code]],
TblTrainee[],
MATCH(T$1,TblTrainee[#Headers],0),
FALSE)</f>
        <v>Divakant Sharma</v>
      </c>
      <c r="U182" s="70">
        <f>VLOOKUP(TblData[[#This Row],[Trainee Salary Code]],
TblTrainee[],
MATCH(U$1,TblTrainee[#Headers],0),
FALSE)</f>
        <v>0</v>
      </c>
      <c r="V182" s="70" t="str">
        <f>VLOOKUP(TblData[[#This Row],[Trainee Salary Code]],
TblTrainee[],
MATCH(V$1,TblTrainee[#Headers],0),
FALSE)</f>
        <v>Junior Officer</v>
      </c>
      <c r="W182" s="70" t="str">
        <f>VLOOKUP(TblData[[#This Row],[Trainee Salary Code]],
TblTrainee[],
MATCH(W$1,TblTrainee[#Headers],0),
FALSE)</f>
        <v>Information Technology</v>
      </c>
      <c r="X182" s="70">
        <f>AVERAGE(TblData[[#This Row],[Relevance]:[Presentation]])</f>
        <v>10</v>
      </c>
      <c r="Y182" s="70">
        <f>MONTH(TblData[[#This Row],[Date of Training]])</f>
        <v>9</v>
      </c>
      <c r="Z182" s="70">
        <f>YEAR(TblData[[#This Row],[Date of Training]])</f>
        <v>2015</v>
      </c>
      <c r="AA182" s="101">
        <f>DATE(TblData[[#This Row],[Year]],TblData[[#This Row],[Month]],1)</f>
        <v>42248</v>
      </c>
    </row>
    <row r="183" spans="1:27" x14ac:dyDescent="0.25">
      <c r="A183" s="21">
        <v>182</v>
      </c>
      <c r="B183" s="70">
        <v>15</v>
      </c>
      <c r="C183" s="70">
        <v>10459</v>
      </c>
      <c r="D183" s="21">
        <v>10</v>
      </c>
      <c r="E183" s="21">
        <v>10</v>
      </c>
      <c r="F183" s="21">
        <v>10</v>
      </c>
      <c r="G183" s="21">
        <v>10</v>
      </c>
      <c r="H183" s="21">
        <v>10</v>
      </c>
      <c r="I183" s="21" t="s">
        <v>1507</v>
      </c>
      <c r="J183" s="21" t="s">
        <v>1354</v>
      </c>
      <c r="K183" s="70"/>
      <c r="L183" s="70"/>
      <c r="M183" s="70" t="str">
        <f>VLOOKUP(TblData[[#This Row],[Session ID]],
TblSession[],
MATCH(M$1,TblSession[#Headers],0),
FALSE)</f>
        <v>Emergency Care and Response</v>
      </c>
      <c r="N183" s="100">
        <f>VLOOKUP(TblData[[#This Row],[Session ID]],
TblSession[],
MATCH(N$1,TblSession[#Headers],0),
FALSE)</f>
        <v>42266</v>
      </c>
      <c r="O183" s="100" t="str">
        <f>VLOOKUP(TblData[[#This Row],[Session ID]],
TblSession[],
MATCH(O$1,TblSession[#Headers],0),
FALSE)</f>
        <v>RCP</v>
      </c>
      <c r="P183" s="100" t="str">
        <f>VLOOKUP(TblData[[#This Row],[Session ID]],
TblSession[],
MATCH(P$1,TblSession[#Headers],0),
FALSE)</f>
        <v>Dr. Pankaj Sharma</v>
      </c>
      <c r="Q183" s="70">
        <f>VLOOKUP(TblData[[#This Row],[Session ID]],
TblSession[],
MATCH(Q$1,TblSession[#Headers],0),
FALSE)</f>
        <v>8</v>
      </c>
      <c r="R183" s="100" t="str">
        <f>VLOOKUP(TblData[[#This Row],[Session ID]],
TblSession[],
MATCH(R$1,TblSession[#Headers],0),
FALSE)</f>
        <v>External</v>
      </c>
      <c r="S183" s="70" t="str">
        <f>VLOOKUP(TblData[[#This Row],[Session ID]],
TblSession[],
MATCH(S$1,TblSession[#Headers],0),
FALSE)</f>
        <v>Multiple</v>
      </c>
      <c r="T183" s="70" t="str">
        <f>VLOOKUP(TblData[[#This Row],[Trainee Salary Code]],
TblTrainee[],
MATCH(T$1,TblTrainee[#Headers],0),
FALSE)</f>
        <v>Pramod  Yogi</v>
      </c>
      <c r="U183" s="70" t="str">
        <f>VLOOKUP(TblData[[#This Row],[Trainee Salary Code]],
TblTrainee[],
MATCH(U$1,TblTrainee[#Headers],0),
FALSE)</f>
        <v>A3</v>
      </c>
      <c r="V183" s="70" t="str">
        <f>VLOOKUP(TblData[[#This Row],[Trainee Salary Code]],
TblTrainee[],
MATCH(V$1,TblTrainee[#Headers],0),
FALSE)</f>
        <v>Sr. Associate 3</v>
      </c>
      <c r="W183" s="70" t="str">
        <f>VLOOKUP(TblData[[#This Row],[Trainee Salary Code]],
TblTrainee[],
MATCH(W$1,TblTrainee[#Headers],0),
FALSE)</f>
        <v>Finish Goods</v>
      </c>
      <c r="X183" s="70">
        <f>AVERAGE(TblData[[#This Row],[Relevance]:[Presentation]])</f>
        <v>10</v>
      </c>
      <c r="Y183" s="70">
        <f>MONTH(TblData[[#This Row],[Date of Training]])</f>
        <v>9</v>
      </c>
      <c r="Z183" s="70">
        <f>YEAR(TblData[[#This Row],[Date of Training]])</f>
        <v>2015</v>
      </c>
      <c r="AA183" s="101">
        <f>DATE(TblData[[#This Row],[Year]],TblData[[#This Row],[Month]],1)</f>
        <v>42248</v>
      </c>
    </row>
    <row r="184" spans="1:27" x14ac:dyDescent="0.25">
      <c r="A184" s="21">
        <v>183</v>
      </c>
      <c r="B184" s="70">
        <v>16</v>
      </c>
      <c r="C184" s="70">
        <v>10912</v>
      </c>
      <c r="D184" s="21">
        <v>8</v>
      </c>
      <c r="E184" s="21">
        <v>9.1999999999999993</v>
      </c>
      <c r="F184" s="21">
        <v>9</v>
      </c>
      <c r="G184" s="21" t="s">
        <v>1509</v>
      </c>
      <c r="H184" s="21">
        <v>9</v>
      </c>
      <c r="I184" s="21" t="s">
        <v>1510</v>
      </c>
      <c r="J184" s="21" t="s">
        <v>1511</v>
      </c>
      <c r="K184" s="70"/>
      <c r="L184" s="70"/>
      <c r="M184" s="70" t="str">
        <f>VLOOKUP(TblData[[#This Row],[Session ID]],
TblSession[],
MATCH(M$1,TblSession[#Headers],0),
FALSE)</f>
        <v>Making Sense from Numbers</v>
      </c>
      <c r="N184" s="100">
        <f>VLOOKUP(TblData[[#This Row],[Session ID]],
TblSession[],
MATCH(N$1,TblSession[#Headers],0),
FALSE)</f>
        <v>42272</v>
      </c>
      <c r="O184" s="100" t="str">
        <f>VLOOKUP(TblData[[#This Row],[Session ID]],
TblSession[],
MATCH(O$1,TblSession[#Headers],0),
FALSE)</f>
        <v>Reception Conference</v>
      </c>
      <c r="P184" s="100" t="str">
        <f>VLOOKUP(TblData[[#This Row],[Session ID]],
TblSession[],
MATCH(P$1,TblSession[#Headers],0),
FALSE)</f>
        <v>Vaibhav Garg</v>
      </c>
      <c r="Q184" s="70">
        <f>VLOOKUP(TblData[[#This Row],[Session ID]],
TblSession[],
MATCH(Q$1,TblSession[#Headers],0),
FALSE)</f>
        <v>2.5</v>
      </c>
      <c r="R184" s="100" t="str">
        <f>VLOOKUP(TblData[[#This Row],[Session ID]],
TblSession[],
MATCH(R$1,TblSession[#Headers],0),
FALSE)</f>
        <v>Internal</v>
      </c>
      <c r="S184" s="70" t="str">
        <f>VLOOKUP(TblData[[#This Row],[Session ID]],
TblSession[],
MATCH(S$1,TblSession[#Headers],0),
FALSE)</f>
        <v>Multiple</v>
      </c>
      <c r="T184" s="70" t="str">
        <f>VLOOKUP(TblData[[#This Row],[Trainee Salary Code]],
TblTrainee[],
MATCH(T$1,TblTrainee[#Headers],0),
FALSE)</f>
        <v>Amit  Jain</v>
      </c>
      <c r="U184" s="70" t="str">
        <f>VLOOKUP(TblData[[#This Row],[Trainee Salary Code]],
TblTrainee[],
MATCH(U$1,TblTrainee[#Headers],0),
FALSE)</f>
        <v>M-3</v>
      </c>
      <c r="V184" s="70" t="str">
        <f>VLOOKUP(TblData[[#This Row],[Trainee Salary Code]],
TblTrainee[],
MATCH(V$1,TblTrainee[#Headers],0),
FALSE)</f>
        <v>Manager</v>
      </c>
      <c r="W184" s="70" t="str">
        <f>VLOOKUP(TblData[[#This Row],[Trainee Salary Code]],
TblTrainee[],
MATCH(W$1,TblTrainee[#Headers],0),
FALSE)</f>
        <v>Research &amp; Development</v>
      </c>
      <c r="X184" s="70">
        <f>AVERAGE(TblData[[#This Row],[Relevance]:[Presentation]])</f>
        <v>8.8000000000000007</v>
      </c>
      <c r="Y184" s="70">
        <f>MONTH(TblData[[#This Row],[Date of Training]])</f>
        <v>9</v>
      </c>
      <c r="Z184" s="70">
        <f>YEAR(TblData[[#This Row],[Date of Training]])</f>
        <v>2015</v>
      </c>
      <c r="AA184" s="101">
        <f>DATE(TblData[[#This Row],[Year]],TblData[[#This Row],[Month]],1)</f>
        <v>42248</v>
      </c>
    </row>
    <row r="185" spans="1:27" x14ac:dyDescent="0.25">
      <c r="A185" s="21">
        <v>184</v>
      </c>
      <c r="B185" s="70">
        <v>16</v>
      </c>
      <c r="C185" s="70">
        <v>14896</v>
      </c>
      <c r="D185" s="21">
        <v>8</v>
      </c>
      <c r="E185" s="21">
        <v>8.4</v>
      </c>
      <c r="F185" s="21">
        <v>9</v>
      </c>
      <c r="G185" s="21" t="s">
        <v>1509</v>
      </c>
      <c r="H185" s="21">
        <v>8</v>
      </c>
      <c r="I185" s="21" t="s">
        <v>1512</v>
      </c>
      <c r="J185" s="21" t="s">
        <v>1513</v>
      </c>
      <c r="K185" s="70"/>
      <c r="L185" s="70"/>
      <c r="M185" s="70" t="str">
        <f>VLOOKUP(TblData[[#This Row],[Session ID]],
TblSession[],
MATCH(M$1,TblSession[#Headers],0),
FALSE)</f>
        <v>Making Sense from Numbers</v>
      </c>
      <c r="N185" s="100">
        <f>VLOOKUP(TblData[[#This Row],[Session ID]],
TblSession[],
MATCH(N$1,TblSession[#Headers],0),
FALSE)</f>
        <v>42272</v>
      </c>
      <c r="O185" s="100" t="str">
        <f>VLOOKUP(TblData[[#This Row],[Session ID]],
TblSession[],
MATCH(O$1,TblSession[#Headers],0),
FALSE)</f>
        <v>Reception Conference</v>
      </c>
      <c r="P185" s="100" t="str">
        <f>VLOOKUP(TblData[[#This Row],[Session ID]],
TblSession[],
MATCH(P$1,TblSession[#Headers],0),
FALSE)</f>
        <v>Vaibhav Garg</v>
      </c>
      <c r="Q185" s="70">
        <f>VLOOKUP(TblData[[#This Row],[Session ID]],
TblSession[],
MATCH(Q$1,TblSession[#Headers],0),
FALSE)</f>
        <v>2.5</v>
      </c>
      <c r="R185" s="100" t="str">
        <f>VLOOKUP(TblData[[#This Row],[Session ID]],
TblSession[],
MATCH(R$1,TblSession[#Headers],0),
FALSE)</f>
        <v>Internal</v>
      </c>
      <c r="S185" s="70" t="str">
        <f>VLOOKUP(TblData[[#This Row],[Session ID]],
TblSession[],
MATCH(S$1,TblSession[#Headers],0),
FALSE)</f>
        <v>Multiple</v>
      </c>
      <c r="T185" s="70" t="str">
        <f>VLOOKUP(TblData[[#This Row],[Trainee Salary Code]],
TblTrainee[],
MATCH(T$1,TblTrainee[#Headers],0),
FALSE)</f>
        <v>Akshat  Chaturvedi</v>
      </c>
      <c r="U185" s="70" t="str">
        <f>VLOOKUP(TblData[[#This Row],[Trainee Salary Code]],
TblTrainee[],
MATCH(U$1,TblTrainee[#Headers],0),
FALSE)</f>
        <v>E-3</v>
      </c>
      <c r="V185" s="70" t="str">
        <f>VLOOKUP(TblData[[#This Row],[Trainee Salary Code]],
TblTrainee[],
MATCH(V$1,TblTrainee[#Headers],0),
FALSE)</f>
        <v>Sr. Executive</v>
      </c>
      <c r="W185" s="70" t="str">
        <f>VLOOKUP(TblData[[#This Row],[Trainee Salary Code]],
TblTrainee[],
MATCH(W$1,TblTrainee[#Headers],0),
FALSE)</f>
        <v>Human Resource</v>
      </c>
      <c r="X185" s="70">
        <f>AVERAGE(TblData[[#This Row],[Relevance]:[Presentation]])</f>
        <v>8.35</v>
      </c>
      <c r="Y185" s="70">
        <f>MONTH(TblData[[#This Row],[Date of Training]])</f>
        <v>9</v>
      </c>
      <c r="Z185" s="70">
        <f>YEAR(TblData[[#This Row],[Date of Training]])</f>
        <v>2015</v>
      </c>
      <c r="AA185" s="101">
        <f>DATE(TblData[[#This Row],[Year]],TblData[[#This Row],[Month]],1)</f>
        <v>42248</v>
      </c>
    </row>
    <row r="186" spans="1:27" x14ac:dyDescent="0.25">
      <c r="A186" s="21">
        <v>185</v>
      </c>
      <c r="B186" s="70">
        <v>16</v>
      </c>
      <c r="C186" s="70">
        <v>10852</v>
      </c>
      <c r="D186" s="21">
        <v>9</v>
      </c>
      <c r="E186" s="21">
        <v>10</v>
      </c>
      <c r="F186" s="21">
        <v>10</v>
      </c>
      <c r="G186" s="21" t="s">
        <v>1509</v>
      </c>
      <c r="H186" s="21">
        <v>10</v>
      </c>
      <c r="I186" s="21" t="s">
        <v>1514</v>
      </c>
      <c r="J186" s="21" t="s">
        <v>1354</v>
      </c>
      <c r="K186" s="70"/>
      <c r="L186" s="70"/>
      <c r="M186" s="70" t="str">
        <f>VLOOKUP(TblData[[#This Row],[Session ID]],
TblSession[],
MATCH(M$1,TblSession[#Headers],0),
FALSE)</f>
        <v>Making Sense from Numbers</v>
      </c>
      <c r="N186" s="100">
        <f>VLOOKUP(TblData[[#This Row],[Session ID]],
TblSession[],
MATCH(N$1,TblSession[#Headers],0),
FALSE)</f>
        <v>42272</v>
      </c>
      <c r="O186" s="100" t="str">
        <f>VLOOKUP(TblData[[#This Row],[Session ID]],
TblSession[],
MATCH(O$1,TblSession[#Headers],0),
FALSE)</f>
        <v>Reception Conference</v>
      </c>
      <c r="P186" s="100" t="str">
        <f>VLOOKUP(TblData[[#This Row],[Session ID]],
TblSession[],
MATCH(P$1,TblSession[#Headers],0),
FALSE)</f>
        <v>Vaibhav Garg</v>
      </c>
      <c r="Q186" s="70">
        <f>VLOOKUP(TblData[[#This Row],[Session ID]],
TblSession[],
MATCH(Q$1,TblSession[#Headers],0),
FALSE)</f>
        <v>2.5</v>
      </c>
      <c r="R186" s="100" t="str">
        <f>VLOOKUP(TblData[[#This Row],[Session ID]],
TblSession[],
MATCH(R$1,TblSession[#Headers],0),
FALSE)</f>
        <v>Internal</v>
      </c>
      <c r="S186" s="70" t="str">
        <f>VLOOKUP(TblData[[#This Row],[Session ID]],
TblSession[],
MATCH(S$1,TblSession[#Headers],0),
FALSE)</f>
        <v>Multiple</v>
      </c>
      <c r="T186" s="70" t="str">
        <f>VLOOKUP(TblData[[#This Row],[Trainee Salary Code]],
TblTrainee[],
MATCH(T$1,TblTrainee[#Headers],0),
FALSE)</f>
        <v>Bajrang Lal Agarwal</v>
      </c>
      <c r="U186" s="70" t="str">
        <f>VLOOKUP(TblData[[#This Row],[Trainee Salary Code]],
TblTrainee[],
MATCH(U$1,TblTrainee[#Headers],0),
FALSE)</f>
        <v>M-3</v>
      </c>
      <c r="V186" s="70" t="str">
        <f>VLOOKUP(TblData[[#This Row],[Trainee Salary Code]],
TblTrainee[],
MATCH(V$1,TblTrainee[#Headers],0),
FALSE)</f>
        <v>Manager</v>
      </c>
      <c r="W186" s="70" t="str">
        <f>VLOOKUP(TblData[[#This Row],[Trainee Salary Code]],
TblTrainee[],
MATCH(W$1,TblTrainee[#Headers],0),
FALSE)</f>
        <v>Research &amp; Development</v>
      </c>
      <c r="X186" s="70">
        <f>AVERAGE(TblData[[#This Row],[Relevance]:[Presentation]])</f>
        <v>9.75</v>
      </c>
      <c r="Y186" s="70">
        <f>MONTH(TblData[[#This Row],[Date of Training]])</f>
        <v>9</v>
      </c>
      <c r="Z186" s="70">
        <f>YEAR(TblData[[#This Row],[Date of Training]])</f>
        <v>2015</v>
      </c>
      <c r="AA186" s="101">
        <f>DATE(TblData[[#This Row],[Year]],TblData[[#This Row],[Month]],1)</f>
        <v>42248</v>
      </c>
    </row>
    <row r="187" spans="1:27" x14ac:dyDescent="0.25">
      <c r="A187" s="21">
        <v>186</v>
      </c>
      <c r="B187" s="70">
        <v>16</v>
      </c>
      <c r="C187" s="70">
        <v>10766</v>
      </c>
      <c r="D187" s="21">
        <v>10</v>
      </c>
      <c r="E187" s="21">
        <v>9.6</v>
      </c>
      <c r="F187" s="21">
        <v>9</v>
      </c>
      <c r="G187" s="21" t="s">
        <v>1509</v>
      </c>
      <c r="H187" s="21">
        <v>9</v>
      </c>
      <c r="I187" s="21" t="s">
        <v>1515</v>
      </c>
      <c r="J187" s="21" t="s">
        <v>1354</v>
      </c>
      <c r="K187" s="70"/>
      <c r="L187" s="70"/>
      <c r="M187" s="70" t="str">
        <f>VLOOKUP(TblData[[#This Row],[Session ID]],
TblSession[],
MATCH(M$1,TblSession[#Headers],0),
FALSE)</f>
        <v>Making Sense from Numbers</v>
      </c>
      <c r="N187" s="100">
        <f>VLOOKUP(TblData[[#This Row],[Session ID]],
TblSession[],
MATCH(N$1,TblSession[#Headers],0),
FALSE)</f>
        <v>42272</v>
      </c>
      <c r="O187" s="100" t="str">
        <f>VLOOKUP(TblData[[#This Row],[Session ID]],
TblSession[],
MATCH(O$1,TblSession[#Headers],0),
FALSE)</f>
        <v>Reception Conference</v>
      </c>
      <c r="P187" s="100" t="str">
        <f>VLOOKUP(TblData[[#This Row],[Session ID]],
TblSession[],
MATCH(P$1,TblSession[#Headers],0),
FALSE)</f>
        <v>Vaibhav Garg</v>
      </c>
      <c r="Q187" s="70">
        <f>VLOOKUP(TblData[[#This Row],[Session ID]],
TblSession[],
MATCH(Q$1,TblSession[#Headers],0),
FALSE)</f>
        <v>2.5</v>
      </c>
      <c r="R187" s="100" t="str">
        <f>VLOOKUP(TblData[[#This Row],[Session ID]],
TblSession[],
MATCH(R$1,TblSession[#Headers],0),
FALSE)</f>
        <v>Internal</v>
      </c>
      <c r="S187" s="70" t="str">
        <f>VLOOKUP(TblData[[#This Row],[Session ID]],
TblSession[],
MATCH(S$1,TblSession[#Headers],0),
FALSE)</f>
        <v>Multiple</v>
      </c>
      <c r="T187" s="70" t="str">
        <f>VLOOKUP(TblData[[#This Row],[Trainee Salary Code]],
TblTrainee[],
MATCH(T$1,TblTrainee[#Headers],0),
FALSE)</f>
        <v>Rahul  Vijayvergiya</v>
      </c>
      <c r="U187" s="70" t="str">
        <f>VLOOKUP(TblData[[#This Row],[Trainee Salary Code]],
TblTrainee[],
MATCH(U$1,TblTrainee[#Headers],0),
FALSE)</f>
        <v>M-3</v>
      </c>
      <c r="V187" s="70" t="str">
        <f>VLOOKUP(TblData[[#This Row],[Trainee Salary Code]],
TblTrainee[],
MATCH(V$1,TblTrainee[#Headers],0),
FALSE)</f>
        <v>Manager</v>
      </c>
      <c r="W187" s="70" t="str">
        <f>VLOOKUP(TblData[[#This Row],[Trainee Salary Code]],
TblTrainee[],
MATCH(W$1,TblTrainee[#Headers],0),
FALSE)</f>
        <v>Research &amp; Development</v>
      </c>
      <c r="X187" s="70">
        <f>AVERAGE(TblData[[#This Row],[Relevance]:[Presentation]])</f>
        <v>9.4</v>
      </c>
      <c r="Y187" s="70">
        <f>MONTH(TblData[[#This Row],[Date of Training]])</f>
        <v>9</v>
      </c>
      <c r="Z187" s="70">
        <f>YEAR(TblData[[#This Row],[Date of Training]])</f>
        <v>2015</v>
      </c>
      <c r="AA187" s="101">
        <f>DATE(TblData[[#This Row],[Year]],TblData[[#This Row],[Month]],1)</f>
        <v>42248</v>
      </c>
    </row>
    <row r="188" spans="1:27" x14ac:dyDescent="0.25">
      <c r="A188" s="21">
        <v>187</v>
      </c>
      <c r="B188" s="70">
        <v>16</v>
      </c>
      <c r="C188" s="70">
        <v>12023</v>
      </c>
      <c r="D188" s="21">
        <v>8</v>
      </c>
      <c r="E188" s="21">
        <v>8</v>
      </c>
      <c r="F188" s="21">
        <v>9</v>
      </c>
      <c r="G188" s="21" t="s">
        <v>1509</v>
      </c>
      <c r="H188" s="21">
        <v>8</v>
      </c>
      <c r="I188" s="21" t="s">
        <v>1516</v>
      </c>
      <c r="J188" s="21" t="s">
        <v>1354</v>
      </c>
      <c r="K188" s="70"/>
      <c r="L188" s="70"/>
      <c r="M188" s="70" t="str">
        <f>VLOOKUP(TblData[[#This Row],[Session ID]],
TblSession[],
MATCH(M$1,TblSession[#Headers],0),
FALSE)</f>
        <v>Making Sense from Numbers</v>
      </c>
      <c r="N188" s="100">
        <f>VLOOKUP(TblData[[#This Row],[Session ID]],
TblSession[],
MATCH(N$1,TblSession[#Headers],0),
FALSE)</f>
        <v>42272</v>
      </c>
      <c r="O188" s="100" t="str">
        <f>VLOOKUP(TblData[[#This Row],[Session ID]],
TblSession[],
MATCH(O$1,TblSession[#Headers],0),
FALSE)</f>
        <v>Reception Conference</v>
      </c>
      <c r="P188" s="100" t="str">
        <f>VLOOKUP(TblData[[#This Row],[Session ID]],
TblSession[],
MATCH(P$1,TblSession[#Headers],0),
FALSE)</f>
        <v>Vaibhav Garg</v>
      </c>
      <c r="Q188" s="70">
        <f>VLOOKUP(TblData[[#This Row],[Session ID]],
TblSession[],
MATCH(Q$1,TblSession[#Headers],0),
FALSE)</f>
        <v>2.5</v>
      </c>
      <c r="R188" s="100" t="str">
        <f>VLOOKUP(TblData[[#This Row],[Session ID]],
TblSession[],
MATCH(R$1,TblSession[#Headers],0),
FALSE)</f>
        <v>Internal</v>
      </c>
      <c r="S188" s="70" t="str">
        <f>VLOOKUP(TblData[[#This Row],[Session ID]],
TblSession[],
MATCH(S$1,TblSession[#Headers],0),
FALSE)</f>
        <v>Multiple</v>
      </c>
      <c r="T188" s="70" t="str">
        <f>VLOOKUP(TblData[[#This Row],[Trainee Salary Code]],
TblTrainee[],
MATCH(T$1,TblTrainee[#Headers],0),
FALSE)</f>
        <v>Satish  Paliwal</v>
      </c>
      <c r="U188" s="70" t="str">
        <f>VLOOKUP(TblData[[#This Row],[Trainee Salary Code]],
TblTrainee[],
MATCH(U$1,TblTrainee[#Headers],0),
FALSE)</f>
        <v>M-2</v>
      </c>
      <c r="V188" s="70" t="str">
        <f>VLOOKUP(TblData[[#This Row],[Trainee Salary Code]],
TblTrainee[],
MATCH(V$1,TblTrainee[#Headers],0),
FALSE)</f>
        <v>Dy. Manager</v>
      </c>
      <c r="W188" s="70" t="str">
        <f>VLOOKUP(TblData[[#This Row],[Trainee Salary Code]],
TblTrainee[],
MATCH(W$1,TblTrainee[#Headers],0),
FALSE)</f>
        <v>Research &amp; Development</v>
      </c>
      <c r="X188" s="70">
        <f>AVERAGE(TblData[[#This Row],[Relevance]:[Presentation]])</f>
        <v>8.25</v>
      </c>
      <c r="Y188" s="70">
        <f>MONTH(TblData[[#This Row],[Date of Training]])</f>
        <v>9</v>
      </c>
      <c r="Z188" s="70">
        <f>YEAR(TblData[[#This Row],[Date of Training]])</f>
        <v>2015</v>
      </c>
      <c r="AA188" s="101">
        <f>DATE(TblData[[#This Row],[Year]],TblData[[#This Row],[Month]],1)</f>
        <v>42248</v>
      </c>
    </row>
    <row r="189" spans="1:27" x14ac:dyDescent="0.25">
      <c r="A189" s="21">
        <v>189</v>
      </c>
      <c r="B189" s="70">
        <v>16</v>
      </c>
      <c r="C189" s="70">
        <v>11477</v>
      </c>
      <c r="D189" s="21">
        <v>8</v>
      </c>
      <c r="E189" s="21">
        <v>9.8000000000000007</v>
      </c>
      <c r="F189" s="21">
        <v>10</v>
      </c>
      <c r="G189" s="21" t="s">
        <v>1509</v>
      </c>
      <c r="H189" s="21">
        <v>9</v>
      </c>
      <c r="I189" s="21" t="s">
        <v>1517</v>
      </c>
      <c r="J189" s="21" t="s">
        <v>1354</v>
      </c>
      <c r="K189" s="70"/>
      <c r="L189" s="70"/>
      <c r="M189" s="70" t="str">
        <f>VLOOKUP(TblData[[#This Row],[Session ID]],
TblSession[],
MATCH(M$1,TblSession[#Headers],0),
FALSE)</f>
        <v>Making Sense from Numbers</v>
      </c>
      <c r="N189" s="100">
        <f>VLOOKUP(TblData[[#This Row],[Session ID]],
TblSession[],
MATCH(N$1,TblSession[#Headers],0),
FALSE)</f>
        <v>42272</v>
      </c>
      <c r="O189" s="100" t="str">
        <f>VLOOKUP(TblData[[#This Row],[Session ID]],
TblSession[],
MATCH(O$1,TblSession[#Headers],0),
FALSE)</f>
        <v>Reception Conference</v>
      </c>
      <c r="P189" s="100" t="str">
        <f>VLOOKUP(TblData[[#This Row],[Session ID]],
TblSession[],
MATCH(P$1,TblSession[#Headers],0),
FALSE)</f>
        <v>Vaibhav Garg</v>
      </c>
      <c r="Q189" s="70">
        <f>VLOOKUP(TblData[[#This Row],[Session ID]],
TblSession[],
MATCH(Q$1,TblSession[#Headers],0),
FALSE)</f>
        <v>2.5</v>
      </c>
      <c r="R189" s="100" t="str">
        <f>VLOOKUP(TblData[[#This Row],[Session ID]],
TblSession[],
MATCH(R$1,TblSession[#Headers],0),
FALSE)</f>
        <v>Internal</v>
      </c>
      <c r="S189" s="70" t="str">
        <f>VLOOKUP(TblData[[#This Row],[Session ID]],
TblSession[],
MATCH(S$1,TblSession[#Headers],0),
FALSE)</f>
        <v>Multiple</v>
      </c>
      <c r="T189" s="70" t="str">
        <f>VLOOKUP(TblData[[#This Row],[Trainee Salary Code]],
TblTrainee[],
MATCH(T$1,TblTrainee[#Headers],0),
FALSE)</f>
        <v>Pradeep Kumar Jaiman</v>
      </c>
      <c r="U189" s="70" t="str">
        <f>VLOOKUP(TblData[[#This Row],[Trainee Salary Code]],
TblTrainee[],
MATCH(U$1,TblTrainee[#Headers],0),
FALSE)</f>
        <v>M-1</v>
      </c>
      <c r="V189" s="70" t="str">
        <f>VLOOKUP(TblData[[#This Row],[Trainee Salary Code]],
TblTrainee[],
MATCH(V$1,TblTrainee[#Headers],0),
FALSE)</f>
        <v>Asstt. Manager</v>
      </c>
      <c r="W189" s="70" t="str">
        <f>VLOOKUP(TblData[[#This Row],[Trainee Salary Code]],
TblTrainee[],
MATCH(W$1,TblTrainee[#Headers],0),
FALSE)</f>
        <v>Research &amp; Development</v>
      </c>
      <c r="X189" s="70">
        <f>AVERAGE(TblData[[#This Row],[Relevance]:[Presentation]])</f>
        <v>9.1999999999999993</v>
      </c>
      <c r="Y189" s="70">
        <f>MONTH(TblData[[#This Row],[Date of Training]])</f>
        <v>9</v>
      </c>
      <c r="Z189" s="70">
        <f>YEAR(TblData[[#This Row],[Date of Training]])</f>
        <v>2015</v>
      </c>
      <c r="AA189" s="101">
        <f>DATE(TblData[[#This Row],[Year]],TblData[[#This Row],[Month]],1)</f>
        <v>42248</v>
      </c>
    </row>
    <row r="190" spans="1:27" x14ac:dyDescent="0.25">
      <c r="A190" s="21">
        <v>190</v>
      </c>
      <c r="B190" s="70">
        <v>16</v>
      </c>
      <c r="C190" s="70">
        <v>11951</v>
      </c>
      <c r="D190" s="21">
        <v>7</v>
      </c>
      <c r="E190" s="21">
        <v>9.8000000000000007</v>
      </c>
      <c r="F190" s="21">
        <v>10</v>
      </c>
      <c r="G190" s="21" t="s">
        <v>1509</v>
      </c>
      <c r="H190" s="21">
        <v>9</v>
      </c>
      <c r="I190" s="21" t="s">
        <v>1518</v>
      </c>
      <c r="J190" s="21" t="s">
        <v>1354</v>
      </c>
      <c r="K190" s="70"/>
      <c r="L190" s="70"/>
      <c r="M190" s="70" t="str">
        <f>VLOOKUP(TblData[[#This Row],[Session ID]],
TblSession[],
MATCH(M$1,TblSession[#Headers],0),
FALSE)</f>
        <v>Making Sense from Numbers</v>
      </c>
      <c r="N190" s="100">
        <f>VLOOKUP(TblData[[#This Row],[Session ID]],
TblSession[],
MATCH(N$1,TblSession[#Headers],0),
FALSE)</f>
        <v>42272</v>
      </c>
      <c r="O190" s="100" t="str">
        <f>VLOOKUP(TblData[[#This Row],[Session ID]],
TblSession[],
MATCH(O$1,TblSession[#Headers],0),
FALSE)</f>
        <v>Reception Conference</v>
      </c>
      <c r="P190" s="100" t="str">
        <f>VLOOKUP(TblData[[#This Row],[Session ID]],
TblSession[],
MATCH(P$1,TblSession[#Headers],0),
FALSE)</f>
        <v>Vaibhav Garg</v>
      </c>
      <c r="Q190" s="70">
        <f>VLOOKUP(TblData[[#This Row],[Session ID]],
TblSession[],
MATCH(Q$1,TblSession[#Headers],0),
FALSE)</f>
        <v>2.5</v>
      </c>
      <c r="R190" s="100" t="str">
        <f>VLOOKUP(TblData[[#This Row],[Session ID]],
TblSession[],
MATCH(R$1,TblSession[#Headers],0),
FALSE)</f>
        <v>Internal</v>
      </c>
      <c r="S190" s="70" t="str">
        <f>VLOOKUP(TblData[[#This Row],[Session ID]],
TblSession[],
MATCH(S$1,TblSession[#Headers],0),
FALSE)</f>
        <v>Multiple</v>
      </c>
      <c r="T190" s="70" t="str">
        <f>VLOOKUP(TblData[[#This Row],[Trainee Salary Code]],
TblTrainee[],
MATCH(T$1,TblTrainee[#Headers],0),
FALSE)</f>
        <v>Ashish  Bansal</v>
      </c>
      <c r="U190" s="70" t="str">
        <f>VLOOKUP(TblData[[#This Row],[Trainee Salary Code]],
TblTrainee[],
MATCH(U$1,TblTrainee[#Headers],0),
FALSE)</f>
        <v>E-3</v>
      </c>
      <c r="V190" s="70" t="str">
        <f>VLOOKUP(TblData[[#This Row],[Trainee Salary Code]],
TblTrainee[],
MATCH(V$1,TblTrainee[#Headers],0),
FALSE)</f>
        <v>Sr. Engineer</v>
      </c>
      <c r="W190" s="70" t="str">
        <f>VLOOKUP(TblData[[#This Row],[Trainee Salary Code]],
TblTrainee[],
MATCH(W$1,TblTrainee[#Headers],0),
FALSE)</f>
        <v>Research &amp; Development</v>
      </c>
      <c r="X190" s="70">
        <f>AVERAGE(TblData[[#This Row],[Relevance]:[Presentation]])</f>
        <v>8.9499999999999993</v>
      </c>
      <c r="Y190" s="70">
        <f>MONTH(TblData[[#This Row],[Date of Training]])</f>
        <v>9</v>
      </c>
      <c r="Z190" s="70">
        <f>YEAR(TblData[[#This Row],[Date of Training]])</f>
        <v>2015</v>
      </c>
      <c r="AA190" s="101">
        <f>DATE(TblData[[#This Row],[Year]],TblData[[#This Row],[Month]],1)</f>
        <v>42248</v>
      </c>
    </row>
    <row r="191" spans="1:27" x14ac:dyDescent="0.25">
      <c r="A191" s="21">
        <v>191</v>
      </c>
      <c r="B191" s="70">
        <v>16</v>
      </c>
      <c r="C191" s="70">
        <v>13666</v>
      </c>
      <c r="D191" s="21">
        <v>8</v>
      </c>
      <c r="E191" s="21">
        <v>9.1999999999999993</v>
      </c>
      <c r="F191" s="21">
        <v>9</v>
      </c>
      <c r="G191" s="21" t="s">
        <v>1509</v>
      </c>
      <c r="H191" s="21">
        <v>9</v>
      </c>
      <c r="I191" s="21" t="s">
        <v>1519</v>
      </c>
      <c r="J191" s="21" t="s">
        <v>1329</v>
      </c>
      <c r="K191" s="70"/>
      <c r="L191" s="70"/>
      <c r="M191" s="70" t="str">
        <f>VLOOKUP(TblData[[#This Row],[Session ID]],
TblSession[],
MATCH(M$1,TblSession[#Headers],0),
FALSE)</f>
        <v>Making Sense from Numbers</v>
      </c>
      <c r="N191" s="100">
        <f>VLOOKUP(TblData[[#This Row],[Session ID]],
TblSession[],
MATCH(N$1,TblSession[#Headers],0),
FALSE)</f>
        <v>42272</v>
      </c>
      <c r="O191" s="100" t="str">
        <f>VLOOKUP(TblData[[#This Row],[Session ID]],
TblSession[],
MATCH(O$1,TblSession[#Headers],0),
FALSE)</f>
        <v>Reception Conference</v>
      </c>
      <c r="P191" s="100" t="str">
        <f>VLOOKUP(TblData[[#This Row],[Session ID]],
TblSession[],
MATCH(P$1,TblSession[#Headers],0),
FALSE)</f>
        <v>Vaibhav Garg</v>
      </c>
      <c r="Q191" s="70">
        <f>VLOOKUP(TblData[[#This Row],[Session ID]],
TblSession[],
MATCH(Q$1,TblSession[#Headers],0),
FALSE)</f>
        <v>2.5</v>
      </c>
      <c r="R191" s="100" t="str">
        <f>VLOOKUP(TblData[[#This Row],[Session ID]],
TblSession[],
MATCH(R$1,TblSession[#Headers],0),
FALSE)</f>
        <v>Internal</v>
      </c>
      <c r="S191" s="70" t="str">
        <f>VLOOKUP(TblData[[#This Row],[Session ID]],
TblSession[],
MATCH(S$1,TblSession[#Headers],0),
FALSE)</f>
        <v>Multiple</v>
      </c>
      <c r="T191" s="70" t="str">
        <f>VLOOKUP(TblData[[#This Row],[Trainee Salary Code]],
TblTrainee[],
MATCH(T$1,TblTrainee[#Headers],0),
FALSE)</f>
        <v>Sohan Lal Purohit</v>
      </c>
      <c r="U191" s="70" t="str">
        <f>VLOOKUP(TblData[[#This Row],[Trainee Salary Code]],
TblTrainee[],
MATCH(U$1,TblTrainee[#Headers],0),
FALSE)</f>
        <v>M-3</v>
      </c>
      <c r="V191" s="70" t="str">
        <f>VLOOKUP(TblData[[#This Row],[Trainee Salary Code]],
TblTrainee[],
MATCH(V$1,TblTrainee[#Headers],0),
FALSE)</f>
        <v>Manager</v>
      </c>
      <c r="W191" s="70" t="str">
        <f>VLOOKUP(TblData[[#This Row],[Trainee Salary Code]],
TblTrainee[],
MATCH(W$1,TblTrainee[#Headers],0),
FALSE)</f>
        <v>Research &amp; Development</v>
      </c>
      <c r="X191" s="70">
        <f>AVERAGE(TblData[[#This Row],[Relevance]:[Presentation]])</f>
        <v>8.8000000000000007</v>
      </c>
      <c r="Y191" s="70">
        <f>MONTH(TblData[[#This Row],[Date of Training]])</f>
        <v>9</v>
      </c>
      <c r="Z191" s="70">
        <f>YEAR(TblData[[#This Row],[Date of Training]])</f>
        <v>2015</v>
      </c>
      <c r="AA191" s="101">
        <f>DATE(TblData[[#This Row],[Year]],TblData[[#This Row],[Month]],1)</f>
        <v>42248</v>
      </c>
    </row>
    <row r="192" spans="1:27" x14ac:dyDescent="0.25">
      <c r="A192" s="21">
        <v>192</v>
      </c>
      <c r="B192" s="70">
        <v>16</v>
      </c>
      <c r="C192" s="70">
        <v>11427</v>
      </c>
      <c r="D192" s="21">
        <v>7</v>
      </c>
      <c r="E192" s="21">
        <v>10</v>
      </c>
      <c r="F192" s="21">
        <v>10</v>
      </c>
      <c r="G192" s="21" t="s">
        <v>1509</v>
      </c>
      <c r="H192" s="21">
        <v>8</v>
      </c>
      <c r="I192" s="21" t="s">
        <v>1324</v>
      </c>
      <c r="J192" s="21" t="s">
        <v>1520</v>
      </c>
      <c r="K192" s="70"/>
      <c r="L192" s="70"/>
      <c r="M192" s="70" t="str">
        <f>VLOOKUP(TblData[[#This Row],[Session ID]],
TblSession[],
MATCH(M$1,TblSession[#Headers],0),
FALSE)</f>
        <v>Making Sense from Numbers</v>
      </c>
      <c r="N192" s="100">
        <f>VLOOKUP(TblData[[#This Row],[Session ID]],
TblSession[],
MATCH(N$1,TblSession[#Headers],0),
FALSE)</f>
        <v>42272</v>
      </c>
      <c r="O192" s="100" t="str">
        <f>VLOOKUP(TblData[[#This Row],[Session ID]],
TblSession[],
MATCH(O$1,TblSession[#Headers],0),
FALSE)</f>
        <v>Reception Conference</v>
      </c>
      <c r="P192" s="100" t="str">
        <f>VLOOKUP(TblData[[#This Row],[Session ID]],
TblSession[],
MATCH(P$1,TblSession[#Headers],0),
FALSE)</f>
        <v>Vaibhav Garg</v>
      </c>
      <c r="Q192" s="70">
        <f>VLOOKUP(TblData[[#This Row],[Session ID]],
TblSession[],
MATCH(Q$1,TblSession[#Headers],0),
FALSE)</f>
        <v>2.5</v>
      </c>
      <c r="R192" s="100" t="str">
        <f>VLOOKUP(TblData[[#This Row],[Session ID]],
TblSession[],
MATCH(R$1,TblSession[#Headers],0),
FALSE)</f>
        <v>Internal</v>
      </c>
      <c r="S192" s="70" t="str">
        <f>VLOOKUP(TblData[[#This Row],[Session ID]],
TblSession[],
MATCH(S$1,TblSession[#Headers],0),
FALSE)</f>
        <v>Multiple</v>
      </c>
      <c r="T192" s="70" t="str">
        <f>VLOOKUP(TblData[[#This Row],[Trainee Salary Code]],
TblTrainee[],
MATCH(T$1,TblTrainee[#Headers],0),
FALSE)</f>
        <v>Sandeep  Kumar</v>
      </c>
      <c r="U192" s="70" t="str">
        <f>VLOOKUP(TblData[[#This Row],[Trainee Salary Code]],
TblTrainee[],
MATCH(U$1,TblTrainee[#Headers],0),
FALSE)</f>
        <v>M-2</v>
      </c>
      <c r="V192" s="70" t="str">
        <f>VLOOKUP(TblData[[#This Row],[Trainee Salary Code]],
TblTrainee[],
MATCH(V$1,TblTrainee[#Headers],0),
FALSE)</f>
        <v>Dy. Manager</v>
      </c>
      <c r="W192" s="70" t="str">
        <f>VLOOKUP(TblData[[#This Row],[Trainee Salary Code]],
TblTrainee[],
MATCH(W$1,TblTrainee[#Headers],0),
FALSE)</f>
        <v>Research &amp; Development</v>
      </c>
      <c r="X192" s="70">
        <f>AVERAGE(TblData[[#This Row],[Relevance]:[Presentation]])</f>
        <v>8.75</v>
      </c>
      <c r="Y192" s="70">
        <f>MONTH(TblData[[#This Row],[Date of Training]])</f>
        <v>9</v>
      </c>
      <c r="Z192" s="70">
        <f>YEAR(TblData[[#This Row],[Date of Training]])</f>
        <v>2015</v>
      </c>
      <c r="AA192" s="101">
        <f>DATE(TblData[[#This Row],[Year]],TblData[[#This Row],[Month]],1)</f>
        <v>42248</v>
      </c>
    </row>
    <row r="193" spans="1:27" x14ac:dyDescent="0.25">
      <c r="A193" s="21">
        <v>193</v>
      </c>
      <c r="B193" s="70">
        <v>16</v>
      </c>
      <c r="C193" s="70">
        <v>12915</v>
      </c>
      <c r="D193" s="21">
        <v>9</v>
      </c>
      <c r="E193" s="21">
        <v>8.1999999999999993</v>
      </c>
      <c r="F193" s="21">
        <v>10</v>
      </c>
      <c r="G193" s="21" t="s">
        <v>1509</v>
      </c>
      <c r="H193" s="21">
        <v>10</v>
      </c>
      <c r="I193" s="21" t="s">
        <v>1354</v>
      </c>
      <c r="J193" s="21" t="s">
        <v>1354</v>
      </c>
      <c r="K193" s="70"/>
      <c r="L193" s="70"/>
      <c r="M193" s="70" t="str">
        <f>VLOOKUP(TblData[[#This Row],[Session ID]],
TblSession[],
MATCH(M$1,TblSession[#Headers],0),
FALSE)</f>
        <v>Making Sense from Numbers</v>
      </c>
      <c r="N193" s="100">
        <f>VLOOKUP(TblData[[#This Row],[Session ID]],
TblSession[],
MATCH(N$1,TblSession[#Headers],0),
FALSE)</f>
        <v>42272</v>
      </c>
      <c r="O193" s="100" t="str">
        <f>VLOOKUP(TblData[[#This Row],[Session ID]],
TblSession[],
MATCH(O$1,TblSession[#Headers],0),
FALSE)</f>
        <v>Reception Conference</v>
      </c>
      <c r="P193" s="100" t="str">
        <f>VLOOKUP(TblData[[#This Row],[Session ID]],
TblSession[],
MATCH(P$1,TblSession[#Headers],0),
FALSE)</f>
        <v>Vaibhav Garg</v>
      </c>
      <c r="Q193" s="70">
        <f>VLOOKUP(TblData[[#This Row],[Session ID]],
TblSession[],
MATCH(Q$1,TblSession[#Headers],0),
FALSE)</f>
        <v>2.5</v>
      </c>
      <c r="R193" s="100" t="str">
        <f>VLOOKUP(TblData[[#This Row],[Session ID]],
TblSession[],
MATCH(R$1,TblSession[#Headers],0),
FALSE)</f>
        <v>Internal</v>
      </c>
      <c r="S193" s="70" t="str">
        <f>VLOOKUP(TblData[[#This Row],[Session ID]],
TblSession[],
MATCH(S$1,TblSession[#Headers],0),
FALSE)</f>
        <v>Multiple</v>
      </c>
      <c r="T193" s="70" t="str">
        <f>VLOOKUP(TblData[[#This Row],[Trainee Salary Code]],
TblTrainee[],
MATCH(T$1,TblTrainee[#Headers],0),
FALSE)</f>
        <v>R. John Mathew</v>
      </c>
      <c r="U193" s="70" t="str">
        <f>VLOOKUP(TblData[[#This Row],[Trainee Salary Code]],
TblTrainee[],
MATCH(U$1,TblTrainee[#Headers],0),
FALSE)</f>
        <v>M-1</v>
      </c>
      <c r="V193" s="70" t="str">
        <f>VLOOKUP(TblData[[#This Row],[Trainee Salary Code]],
TblTrainee[],
MATCH(V$1,TblTrainee[#Headers],0),
FALSE)</f>
        <v>Asstt. Manager</v>
      </c>
      <c r="W193" s="70" t="str">
        <f>VLOOKUP(TblData[[#This Row],[Trainee Salary Code]],
TblTrainee[],
MATCH(W$1,TblTrainee[#Headers],0),
FALSE)</f>
        <v>Research &amp; Development</v>
      </c>
      <c r="X193" s="70">
        <f>AVERAGE(TblData[[#This Row],[Relevance]:[Presentation]])</f>
        <v>9.3000000000000007</v>
      </c>
      <c r="Y193" s="70">
        <f>MONTH(TblData[[#This Row],[Date of Training]])</f>
        <v>9</v>
      </c>
      <c r="Z193" s="70">
        <f>YEAR(TblData[[#This Row],[Date of Training]])</f>
        <v>2015</v>
      </c>
      <c r="AA193" s="101">
        <f>DATE(TblData[[#This Row],[Year]],TblData[[#This Row],[Month]],1)</f>
        <v>42248</v>
      </c>
    </row>
    <row r="194" spans="1:27" x14ac:dyDescent="0.25">
      <c r="A194">
        <v>194</v>
      </c>
      <c r="B194" s="1">
        <v>17</v>
      </c>
      <c r="C194" s="1">
        <v>15008</v>
      </c>
      <c r="D194">
        <v>7</v>
      </c>
      <c r="E194">
        <v>9.25</v>
      </c>
      <c r="F194">
        <v>10</v>
      </c>
      <c r="G194" s="21" t="s">
        <v>1509</v>
      </c>
      <c r="H194">
        <v>10</v>
      </c>
      <c r="I194" t="s">
        <v>1354</v>
      </c>
      <c r="J194" t="s">
        <v>1354</v>
      </c>
      <c r="K194" s="1"/>
      <c r="L194" s="1"/>
      <c r="M194" s="1" t="str">
        <f>VLOOKUP(TblData[[#This Row],[Session ID]],
TblSession[],
MATCH(M$1,TblSession[#Headers],0),
FALSE)</f>
        <v>Creative Thinking</v>
      </c>
      <c r="N194" s="102">
        <f>VLOOKUP(TblData[[#This Row],[Session ID]],
TblSession[],
MATCH(N$1,TblSession[#Headers],0),
FALSE)</f>
        <v>42335</v>
      </c>
      <c r="O194" s="102" t="str">
        <f>VLOOKUP(TblData[[#This Row],[Session ID]],
TblSession[],
MATCH(O$1,TblSession[#Headers],0),
FALSE)</f>
        <v>HIP Conference</v>
      </c>
      <c r="P194" s="102" t="str">
        <f>VLOOKUP(TblData[[#This Row],[Session ID]],
TblSession[],
MATCH(P$1,TblSession[#Headers],0),
FALSE)</f>
        <v>Bivash Mukherjee</v>
      </c>
      <c r="Q194" s="1">
        <f>VLOOKUP(TblData[[#This Row],[Session ID]],
TblSession[],
MATCH(Q$1,TblSession[#Headers],0),
FALSE)</f>
        <v>2</v>
      </c>
      <c r="R194" s="102" t="str">
        <f>VLOOKUP(TblData[[#This Row],[Session ID]],
TblSession[],
MATCH(R$1,TblSession[#Headers],0),
FALSE)</f>
        <v>Internal</v>
      </c>
      <c r="S194" s="1" t="str">
        <f>VLOOKUP(TblData[[#This Row],[Session ID]],
TblSession[],
MATCH(S$1,TblSession[#Headers],0),
FALSE)</f>
        <v>Multiple</v>
      </c>
      <c r="T194" s="1" t="str">
        <f>VLOOKUP(TblData[[#This Row],[Trainee Salary Code]],
TblTrainee[],
MATCH(T$1,TblTrainee[#Headers],0),
FALSE)</f>
        <v>Syoji Ram Sharma</v>
      </c>
      <c r="U194" s="1">
        <f>VLOOKUP(TblData[[#This Row],[Trainee Salary Code]],
TblTrainee[],
MATCH(U$1,TblTrainee[#Headers],0),
FALSE)</f>
        <v>0</v>
      </c>
      <c r="V194" s="1">
        <f>VLOOKUP(TblData[[#This Row],[Trainee Salary Code]],
TblTrainee[],
MATCH(V$1,TblTrainee[#Headers],0),
FALSE)</f>
        <v>0</v>
      </c>
      <c r="W194" s="1">
        <f>VLOOKUP(TblData[[#This Row],[Trainee Salary Code]],
TblTrainee[],
MATCH(W$1,TblTrainee[#Headers],0),
FALSE)</f>
        <v>0</v>
      </c>
      <c r="X194" s="1">
        <f>AVERAGE(TblData[[#This Row],[Relevance]:[Presentation]])</f>
        <v>9.0625</v>
      </c>
      <c r="Y194" s="1">
        <f>MONTH(TblData[[#This Row],[Date of Training]])</f>
        <v>11</v>
      </c>
      <c r="Z194" s="1">
        <f>YEAR(TblData[[#This Row],[Date of Training]])</f>
        <v>2015</v>
      </c>
      <c r="AA194" s="83">
        <f>DATE(TblData[[#This Row],[Year]],TblData[[#This Row],[Month]],1)</f>
        <v>42309</v>
      </c>
    </row>
    <row r="195" spans="1:27" x14ac:dyDescent="0.25">
      <c r="A195">
        <v>195</v>
      </c>
      <c r="B195" s="1">
        <v>17</v>
      </c>
      <c r="C195" s="1">
        <v>14109</v>
      </c>
      <c r="D195">
        <v>9</v>
      </c>
      <c r="E195">
        <v>10</v>
      </c>
      <c r="F195">
        <v>9</v>
      </c>
      <c r="G195" s="21" t="s">
        <v>1509</v>
      </c>
      <c r="H195">
        <v>9</v>
      </c>
      <c r="I195" t="s">
        <v>1522</v>
      </c>
      <c r="J195" t="s">
        <v>1354</v>
      </c>
      <c r="K195" s="1"/>
      <c r="L195" s="1"/>
      <c r="M195" s="1" t="str">
        <f>VLOOKUP(TblData[[#This Row],[Session ID]],
TblSession[],
MATCH(M$1,TblSession[#Headers],0),
FALSE)</f>
        <v>Creative Thinking</v>
      </c>
      <c r="N195" s="102">
        <f>VLOOKUP(TblData[[#This Row],[Session ID]],
TblSession[],
MATCH(N$1,TblSession[#Headers],0),
FALSE)</f>
        <v>42335</v>
      </c>
      <c r="O195" s="102" t="str">
        <f>VLOOKUP(TblData[[#This Row],[Session ID]],
TblSession[],
MATCH(O$1,TblSession[#Headers],0),
FALSE)</f>
        <v>HIP Conference</v>
      </c>
      <c r="P195" s="102" t="str">
        <f>VLOOKUP(TblData[[#This Row],[Session ID]],
TblSession[],
MATCH(P$1,TblSession[#Headers],0),
FALSE)</f>
        <v>Bivash Mukherjee</v>
      </c>
      <c r="Q195" s="1">
        <f>VLOOKUP(TblData[[#This Row],[Session ID]],
TblSession[],
MATCH(Q$1,TblSession[#Headers],0),
FALSE)</f>
        <v>2</v>
      </c>
      <c r="R195" s="102" t="str">
        <f>VLOOKUP(TblData[[#This Row],[Session ID]],
TblSession[],
MATCH(R$1,TblSession[#Headers],0),
FALSE)</f>
        <v>Internal</v>
      </c>
      <c r="S195" s="1" t="str">
        <f>VLOOKUP(TblData[[#This Row],[Session ID]],
TblSession[],
MATCH(S$1,TblSession[#Headers],0),
FALSE)</f>
        <v>Multiple</v>
      </c>
      <c r="T195" s="1" t="str">
        <f>VLOOKUP(TblData[[#This Row],[Trainee Salary Code]],
TblTrainee[],
MATCH(T$1,TblTrainee[#Headers],0),
FALSE)</f>
        <v>Naveen  Rajpurohit</v>
      </c>
      <c r="U195" s="1" t="str">
        <f>VLOOKUP(TblData[[#This Row],[Trainee Salary Code]],
TblTrainee[],
MATCH(U$1,TblTrainee[#Headers],0),
FALSE)</f>
        <v>E-2</v>
      </c>
      <c r="V195" s="1" t="str">
        <f>VLOOKUP(TblData[[#This Row],[Trainee Salary Code]],
TblTrainee[],
MATCH(V$1,TblTrainee[#Headers],0),
FALSE)</f>
        <v>Engineer</v>
      </c>
      <c r="W195" s="1" t="str">
        <f>VLOOKUP(TblData[[#This Row],[Trainee Salary Code]],
TblTrainee[],
MATCH(W$1,TblTrainee[#Headers],0),
FALSE)</f>
        <v>Research &amp; Development</v>
      </c>
      <c r="X195" s="1">
        <f>AVERAGE(TblData[[#This Row],[Relevance]:[Presentation]])</f>
        <v>9.25</v>
      </c>
      <c r="Y195" s="1">
        <f>MONTH(TblData[[#This Row],[Date of Training]])</f>
        <v>11</v>
      </c>
      <c r="Z195" s="1">
        <f>YEAR(TblData[[#This Row],[Date of Training]])</f>
        <v>2015</v>
      </c>
      <c r="AA195" s="83">
        <f>DATE(TblData[[#This Row],[Year]],TblData[[#This Row],[Month]],1)</f>
        <v>42309</v>
      </c>
    </row>
    <row r="196" spans="1:27" x14ac:dyDescent="0.25">
      <c r="A196">
        <v>196</v>
      </c>
      <c r="B196" s="1">
        <v>17</v>
      </c>
      <c r="C196" s="1">
        <v>14724</v>
      </c>
      <c r="D196">
        <v>7</v>
      </c>
      <c r="E196">
        <v>7.5</v>
      </c>
      <c r="F196">
        <v>7</v>
      </c>
      <c r="G196" s="21" t="s">
        <v>1509</v>
      </c>
      <c r="H196">
        <v>9</v>
      </c>
      <c r="I196" t="s">
        <v>1523</v>
      </c>
      <c r="J196" t="s">
        <v>1354</v>
      </c>
      <c r="K196" s="1"/>
      <c r="L196" s="1"/>
      <c r="M196" s="1" t="str">
        <f>VLOOKUP(TblData[[#This Row],[Session ID]],
TblSession[],
MATCH(M$1,TblSession[#Headers],0),
FALSE)</f>
        <v>Creative Thinking</v>
      </c>
      <c r="N196" s="102">
        <f>VLOOKUP(TblData[[#This Row],[Session ID]],
TblSession[],
MATCH(N$1,TblSession[#Headers],0),
FALSE)</f>
        <v>42335</v>
      </c>
      <c r="O196" s="102" t="str">
        <f>VLOOKUP(TblData[[#This Row],[Session ID]],
TblSession[],
MATCH(O$1,TblSession[#Headers],0),
FALSE)</f>
        <v>HIP Conference</v>
      </c>
      <c r="P196" s="102" t="str">
        <f>VLOOKUP(TblData[[#This Row],[Session ID]],
TblSession[],
MATCH(P$1,TblSession[#Headers],0),
FALSE)</f>
        <v>Bivash Mukherjee</v>
      </c>
      <c r="Q196" s="1">
        <f>VLOOKUP(TblData[[#This Row],[Session ID]],
TblSession[],
MATCH(Q$1,TblSession[#Headers],0),
FALSE)</f>
        <v>2</v>
      </c>
      <c r="R196" s="102" t="str">
        <f>VLOOKUP(TblData[[#This Row],[Session ID]],
TblSession[],
MATCH(R$1,TblSession[#Headers],0),
FALSE)</f>
        <v>Internal</v>
      </c>
      <c r="S196" s="1" t="str">
        <f>VLOOKUP(TblData[[#This Row],[Session ID]],
TblSession[],
MATCH(S$1,TblSession[#Headers],0),
FALSE)</f>
        <v>Multiple</v>
      </c>
      <c r="T196" s="1" t="str">
        <f>VLOOKUP(TblData[[#This Row],[Trainee Salary Code]],
TblTrainee[],
MATCH(T$1,TblTrainee[#Headers],0),
FALSE)</f>
        <v>Sandeep  Jain</v>
      </c>
      <c r="U196" s="1" t="str">
        <f>VLOOKUP(TblData[[#This Row],[Trainee Salary Code]],
TblTrainee[],
MATCH(U$1,TblTrainee[#Headers],0),
FALSE)</f>
        <v>M-2</v>
      </c>
      <c r="V196" s="1" t="str">
        <f>VLOOKUP(TblData[[#This Row],[Trainee Salary Code]],
TblTrainee[],
MATCH(V$1,TblTrainee[#Headers],0),
FALSE)</f>
        <v>Dy. Manager</v>
      </c>
      <c r="W196" s="1" t="str">
        <f>VLOOKUP(TblData[[#This Row],[Trainee Salary Code]],
TblTrainee[],
MATCH(W$1,TblTrainee[#Headers],0),
FALSE)</f>
        <v>Research &amp; Development</v>
      </c>
      <c r="X196" s="1">
        <f>AVERAGE(TblData[[#This Row],[Relevance]:[Presentation]])</f>
        <v>7.625</v>
      </c>
      <c r="Y196" s="1">
        <f>MONTH(TblData[[#This Row],[Date of Training]])</f>
        <v>11</v>
      </c>
      <c r="Z196" s="1">
        <f>YEAR(TblData[[#This Row],[Date of Training]])</f>
        <v>2015</v>
      </c>
      <c r="AA196" s="83">
        <f>DATE(TblData[[#This Row],[Year]],TblData[[#This Row],[Month]],1)</f>
        <v>42309</v>
      </c>
    </row>
    <row r="197" spans="1:27" x14ac:dyDescent="0.25">
      <c r="A197">
        <v>197</v>
      </c>
      <c r="B197" s="1">
        <v>17</v>
      </c>
      <c r="C197" s="1">
        <v>15075</v>
      </c>
      <c r="D197">
        <v>8</v>
      </c>
      <c r="E197">
        <v>8.25</v>
      </c>
      <c r="F197">
        <v>9</v>
      </c>
      <c r="G197" s="21" t="s">
        <v>1509</v>
      </c>
      <c r="H197">
        <v>8</v>
      </c>
      <c r="I197" t="s">
        <v>1354</v>
      </c>
      <c r="J197" t="s">
        <v>1354</v>
      </c>
      <c r="K197" s="1"/>
      <c r="L197" s="1"/>
      <c r="M197" s="1" t="str">
        <f>VLOOKUP(TblData[[#This Row],[Session ID]],
TblSession[],
MATCH(M$1,TblSession[#Headers],0),
FALSE)</f>
        <v>Creative Thinking</v>
      </c>
      <c r="N197" s="102">
        <f>VLOOKUP(TblData[[#This Row],[Session ID]],
TblSession[],
MATCH(N$1,TblSession[#Headers],0),
FALSE)</f>
        <v>42335</v>
      </c>
      <c r="O197" s="102" t="str">
        <f>VLOOKUP(TblData[[#This Row],[Session ID]],
TblSession[],
MATCH(O$1,TblSession[#Headers],0),
FALSE)</f>
        <v>HIP Conference</v>
      </c>
      <c r="P197" s="102" t="str">
        <f>VLOOKUP(TblData[[#This Row],[Session ID]],
TblSession[],
MATCH(P$1,TblSession[#Headers],0),
FALSE)</f>
        <v>Bivash Mukherjee</v>
      </c>
      <c r="Q197" s="1">
        <f>VLOOKUP(TblData[[#This Row],[Session ID]],
TblSession[],
MATCH(Q$1,TblSession[#Headers],0),
FALSE)</f>
        <v>2</v>
      </c>
      <c r="R197" s="102" t="str">
        <f>VLOOKUP(TblData[[#This Row],[Session ID]],
TblSession[],
MATCH(R$1,TblSession[#Headers],0),
FALSE)</f>
        <v>Internal</v>
      </c>
      <c r="S197" s="1" t="str">
        <f>VLOOKUP(TblData[[#This Row],[Session ID]],
TblSession[],
MATCH(S$1,TblSession[#Headers],0),
FALSE)</f>
        <v>Multiple</v>
      </c>
      <c r="T197" s="1" t="str">
        <f>VLOOKUP(TblData[[#This Row],[Trainee Salary Code]],
TblTrainee[],
MATCH(T$1,TblTrainee[#Headers],0),
FALSE)</f>
        <v>Shyam krishan soni</v>
      </c>
      <c r="U197" s="1" t="str">
        <f>VLOOKUP(TblData[[#This Row],[Trainee Salary Code]],
TblTrainee[],
MATCH(U$1,TblTrainee[#Headers],0),
FALSE)</f>
        <v>E2</v>
      </c>
      <c r="V197" s="1" t="str">
        <f>VLOOKUP(TblData[[#This Row],[Trainee Salary Code]],
TblTrainee[],
MATCH(V$1,TblTrainee[#Headers],0),
FALSE)</f>
        <v>Engineer</v>
      </c>
      <c r="W197" s="1" t="str">
        <f>VLOOKUP(TblData[[#This Row],[Trainee Salary Code]],
TblTrainee[],
MATCH(W$1,TblTrainee[#Headers],0),
FALSE)</f>
        <v>Research &amp; Development</v>
      </c>
      <c r="X197" s="1">
        <f>AVERAGE(TblData[[#This Row],[Relevance]:[Presentation]])</f>
        <v>8.3125</v>
      </c>
      <c r="Y197" s="1">
        <f>MONTH(TblData[[#This Row],[Date of Training]])</f>
        <v>11</v>
      </c>
      <c r="Z197" s="1">
        <f>YEAR(TblData[[#This Row],[Date of Training]])</f>
        <v>2015</v>
      </c>
      <c r="AA197" s="83">
        <f>DATE(TblData[[#This Row],[Year]],TblData[[#This Row],[Month]],1)</f>
        <v>42309</v>
      </c>
    </row>
    <row r="198" spans="1:27" x14ac:dyDescent="0.25">
      <c r="A198">
        <v>198</v>
      </c>
      <c r="B198" s="1">
        <v>17</v>
      </c>
      <c r="C198" s="1">
        <v>15063</v>
      </c>
      <c r="D198">
        <v>10</v>
      </c>
      <c r="E198">
        <v>8.5</v>
      </c>
      <c r="F198">
        <v>9</v>
      </c>
      <c r="G198" s="21" t="s">
        <v>1509</v>
      </c>
      <c r="H198">
        <v>10</v>
      </c>
      <c r="I198" t="s">
        <v>1526</v>
      </c>
      <c r="J198" t="s">
        <v>1354</v>
      </c>
      <c r="K198" s="1"/>
      <c r="L198" s="1"/>
      <c r="M198" s="1" t="str">
        <f>VLOOKUP(TblData[[#This Row],[Session ID]],
TblSession[],
MATCH(M$1,TblSession[#Headers],0),
FALSE)</f>
        <v>Creative Thinking</v>
      </c>
      <c r="N198" s="102">
        <f>VLOOKUP(TblData[[#This Row],[Session ID]],
TblSession[],
MATCH(N$1,TblSession[#Headers],0),
FALSE)</f>
        <v>42335</v>
      </c>
      <c r="O198" s="102" t="str">
        <f>VLOOKUP(TblData[[#This Row],[Session ID]],
TblSession[],
MATCH(O$1,TblSession[#Headers],0),
FALSE)</f>
        <v>HIP Conference</v>
      </c>
      <c r="P198" s="102" t="str">
        <f>VLOOKUP(TblData[[#This Row],[Session ID]],
TblSession[],
MATCH(P$1,TblSession[#Headers],0),
FALSE)</f>
        <v>Bivash Mukherjee</v>
      </c>
      <c r="Q198" s="1">
        <f>VLOOKUP(TblData[[#This Row],[Session ID]],
TblSession[],
MATCH(Q$1,TblSession[#Headers],0),
FALSE)</f>
        <v>2</v>
      </c>
      <c r="R198" s="102" t="str">
        <f>VLOOKUP(TblData[[#This Row],[Session ID]],
TblSession[],
MATCH(R$1,TblSession[#Headers],0),
FALSE)</f>
        <v>Internal</v>
      </c>
      <c r="S198" s="1" t="str">
        <f>VLOOKUP(TblData[[#This Row],[Session ID]],
TblSession[],
MATCH(S$1,TblSession[#Headers],0),
FALSE)</f>
        <v>Multiple</v>
      </c>
      <c r="T198" s="1" t="str">
        <f>VLOOKUP(TblData[[#This Row],[Trainee Salary Code]],
TblTrainee[],
MATCH(T$1,TblTrainee[#Headers],0),
FALSE)</f>
        <v>Shashank kumar</v>
      </c>
      <c r="U198" s="1" t="str">
        <f>VLOOKUP(TblData[[#This Row],[Trainee Salary Code]],
TblTrainee[],
MATCH(U$1,TblTrainee[#Headers],0),
FALSE)</f>
        <v>E2</v>
      </c>
      <c r="V198" s="1" t="str">
        <f>VLOOKUP(TblData[[#This Row],[Trainee Salary Code]],
TblTrainee[],
MATCH(V$1,TblTrainee[#Headers],0),
FALSE)</f>
        <v>Engineer</v>
      </c>
      <c r="W198" s="1" t="str">
        <f>VLOOKUP(TblData[[#This Row],[Trainee Salary Code]],
TblTrainee[],
MATCH(W$1,TblTrainee[#Headers],0),
FALSE)</f>
        <v>Research &amp; Development</v>
      </c>
      <c r="X198" s="1">
        <f>AVERAGE(TblData[[#This Row],[Relevance]:[Presentation]])</f>
        <v>9.375</v>
      </c>
      <c r="Y198" s="1">
        <f>MONTH(TblData[[#This Row],[Date of Training]])</f>
        <v>11</v>
      </c>
      <c r="Z198" s="1">
        <f>YEAR(TblData[[#This Row],[Date of Training]])</f>
        <v>2015</v>
      </c>
      <c r="AA198" s="83">
        <f>DATE(TblData[[#This Row],[Year]],TblData[[#This Row],[Month]],1)</f>
        <v>42309</v>
      </c>
    </row>
    <row r="199" spans="1:27" x14ac:dyDescent="0.25">
      <c r="A199">
        <v>199</v>
      </c>
      <c r="B199" s="1">
        <v>17</v>
      </c>
      <c r="C199" s="1">
        <v>14811</v>
      </c>
      <c r="D199">
        <v>9</v>
      </c>
      <c r="E199">
        <v>9.25</v>
      </c>
      <c r="F199">
        <v>10</v>
      </c>
      <c r="G199" t="s">
        <v>1509</v>
      </c>
      <c r="H199">
        <v>10</v>
      </c>
      <c r="I199" t="s">
        <v>1354</v>
      </c>
      <c r="J199" t="s">
        <v>1354</v>
      </c>
      <c r="K199" s="1"/>
      <c r="L199" s="1"/>
      <c r="M199" s="1" t="str">
        <f>VLOOKUP(TblData[[#This Row],[Session ID]],
TblSession[],
MATCH(M$1,TblSession[#Headers],0),
FALSE)</f>
        <v>Creative Thinking</v>
      </c>
      <c r="N199" s="102">
        <f>VLOOKUP(TblData[[#This Row],[Session ID]],
TblSession[],
MATCH(N$1,TblSession[#Headers],0),
FALSE)</f>
        <v>42335</v>
      </c>
      <c r="O199" s="102" t="str">
        <f>VLOOKUP(TblData[[#This Row],[Session ID]],
TblSession[],
MATCH(O$1,TblSession[#Headers],0),
FALSE)</f>
        <v>HIP Conference</v>
      </c>
      <c r="P199" s="102" t="str">
        <f>VLOOKUP(TblData[[#This Row],[Session ID]],
TblSession[],
MATCH(P$1,TblSession[#Headers],0),
FALSE)</f>
        <v>Bivash Mukherjee</v>
      </c>
      <c r="Q199" s="1">
        <f>VLOOKUP(TblData[[#This Row],[Session ID]],
TblSession[],
MATCH(Q$1,TblSession[#Headers],0),
FALSE)</f>
        <v>2</v>
      </c>
      <c r="R199" s="102" t="str">
        <f>VLOOKUP(TblData[[#This Row],[Session ID]],
TblSession[],
MATCH(R$1,TblSession[#Headers],0),
FALSE)</f>
        <v>Internal</v>
      </c>
      <c r="S199" s="1" t="str">
        <f>VLOOKUP(TblData[[#This Row],[Session ID]],
TblSession[],
MATCH(S$1,TblSession[#Headers],0),
FALSE)</f>
        <v>Multiple</v>
      </c>
      <c r="T199" s="1" t="str">
        <f>VLOOKUP(TblData[[#This Row],[Trainee Salary Code]],
TblTrainee[],
MATCH(T$1,TblTrainee[#Headers],0),
FALSE)</f>
        <v>Abhishek  Pareek</v>
      </c>
      <c r="U199" s="1" t="str">
        <f>VLOOKUP(TblData[[#This Row],[Trainee Salary Code]],
TblTrainee[],
MATCH(U$1,TblTrainee[#Headers],0),
FALSE)</f>
        <v>Jo</v>
      </c>
      <c r="V199" s="1" t="str">
        <f>VLOOKUP(TblData[[#This Row],[Trainee Salary Code]],
TblTrainee[],
MATCH(V$1,TblTrainee[#Headers],0),
FALSE)</f>
        <v>Jr Officer</v>
      </c>
      <c r="W199" s="1" t="str">
        <f>VLOOKUP(TblData[[#This Row],[Trainee Salary Code]],
TblTrainee[],
MATCH(W$1,TblTrainee[#Headers],0),
FALSE)</f>
        <v>Research &amp; Development</v>
      </c>
      <c r="X199" s="1">
        <f>AVERAGE(TblData[[#This Row],[Relevance]:[Presentation]])</f>
        <v>9.5625</v>
      </c>
      <c r="Y199" s="1">
        <f>MONTH(TblData[[#This Row],[Date of Training]])</f>
        <v>11</v>
      </c>
      <c r="Z199" s="1">
        <f>YEAR(TblData[[#This Row],[Date of Training]])</f>
        <v>2015</v>
      </c>
      <c r="AA199" s="83">
        <f>DATE(TblData[[#This Row],[Year]],TblData[[#This Row],[Month]],1)</f>
        <v>42309</v>
      </c>
    </row>
    <row r="200" spans="1:27" x14ac:dyDescent="0.25">
      <c r="A200">
        <v>200</v>
      </c>
      <c r="B200" s="1">
        <v>17</v>
      </c>
      <c r="C200" s="1">
        <v>14404</v>
      </c>
      <c r="D200">
        <v>8</v>
      </c>
      <c r="E200">
        <v>8.5</v>
      </c>
      <c r="F200">
        <v>9</v>
      </c>
      <c r="G200" t="s">
        <v>1509</v>
      </c>
      <c r="H200">
        <v>10</v>
      </c>
      <c r="I200" t="s">
        <v>1527</v>
      </c>
      <c r="J200" t="s">
        <v>1528</v>
      </c>
      <c r="K200" s="1"/>
      <c r="L200" s="1"/>
      <c r="M200" s="1" t="str">
        <f>VLOOKUP(TblData[[#This Row],[Session ID]],
TblSession[],
MATCH(M$1,TblSession[#Headers],0),
FALSE)</f>
        <v>Creative Thinking</v>
      </c>
      <c r="N200" s="102">
        <f>VLOOKUP(TblData[[#This Row],[Session ID]],
TblSession[],
MATCH(N$1,TblSession[#Headers],0),
FALSE)</f>
        <v>42335</v>
      </c>
      <c r="O200" s="102" t="str">
        <f>VLOOKUP(TblData[[#This Row],[Session ID]],
TblSession[],
MATCH(O$1,TblSession[#Headers],0),
FALSE)</f>
        <v>HIP Conference</v>
      </c>
      <c r="P200" s="102" t="str">
        <f>VLOOKUP(TblData[[#This Row],[Session ID]],
TblSession[],
MATCH(P$1,TblSession[#Headers],0),
FALSE)</f>
        <v>Bivash Mukherjee</v>
      </c>
      <c r="Q200" s="1">
        <f>VLOOKUP(TblData[[#This Row],[Session ID]],
TblSession[],
MATCH(Q$1,TblSession[#Headers],0),
FALSE)</f>
        <v>2</v>
      </c>
      <c r="R200" s="102" t="str">
        <f>VLOOKUP(TblData[[#This Row],[Session ID]],
TblSession[],
MATCH(R$1,TblSession[#Headers],0),
FALSE)</f>
        <v>Internal</v>
      </c>
      <c r="S200" s="1" t="str">
        <f>VLOOKUP(TblData[[#This Row],[Session ID]],
TblSession[],
MATCH(S$1,TblSession[#Headers],0),
FALSE)</f>
        <v>Multiple</v>
      </c>
      <c r="T200" s="1" t="str">
        <f>VLOOKUP(TblData[[#This Row],[Trainee Salary Code]],
TblTrainee[],
MATCH(T$1,TblTrainee[#Headers],0),
FALSE)</f>
        <v>Bharat  Kakra</v>
      </c>
      <c r="U200" s="1" t="str">
        <f>VLOOKUP(TblData[[#This Row],[Trainee Salary Code]],
TblTrainee[],
MATCH(U$1,TblTrainee[#Headers],0),
FALSE)</f>
        <v>E-2</v>
      </c>
      <c r="V200" s="1" t="str">
        <f>VLOOKUP(TblData[[#This Row],[Trainee Salary Code]],
TblTrainee[],
MATCH(V$1,TblTrainee[#Headers],0),
FALSE)</f>
        <v>Engineer</v>
      </c>
      <c r="W200" s="1" t="str">
        <f>VLOOKUP(TblData[[#This Row],[Trainee Salary Code]],
TblTrainee[],
MATCH(W$1,TblTrainee[#Headers],0),
FALSE)</f>
        <v>Research &amp; Development</v>
      </c>
      <c r="X200" s="1">
        <f>AVERAGE(TblData[[#This Row],[Relevance]:[Presentation]])</f>
        <v>8.875</v>
      </c>
      <c r="Y200" s="1">
        <f>MONTH(TblData[[#This Row],[Date of Training]])</f>
        <v>11</v>
      </c>
      <c r="Z200" s="1">
        <f>YEAR(TblData[[#This Row],[Date of Training]])</f>
        <v>2015</v>
      </c>
      <c r="AA200" s="83">
        <f>DATE(TblData[[#This Row],[Year]],TblData[[#This Row],[Month]],1)</f>
        <v>42309</v>
      </c>
    </row>
    <row r="201" spans="1:27" x14ac:dyDescent="0.25">
      <c r="A201">
        <v>201</v>
      </c>
      <c r="B201" s="1">
        <v>17</v>
      </c>
      <c r="C201" s="1">
        <v>14298</v>
      </c>
      <c r="D201">
        <v>9</v>
      </c>
      <c r="E201">
        <v>8.5</v>
      </c>
      <c r="F201">
        <v>9</v>
      </c>
      <c r="G201" t="s">
        <v>1509</v>
      </c>
      <c r="H201">
        <v>9</v>
      </c>
      <c r="I201" t="s">
        <v>1529</v>
      </c>
      <c r="J201" t="s">
        <v>1354</v>
      </c>
      <c r="K201" s="1"/>
      <c r="L201" s="1"/>
      <c r="M201" s="1" t="str">
        <f>VLOOKUP(TblData[[#This Row],[Session ID]],
TblSession[],
MATCH(M$1,TblSession[#Headers],0),
FALSE)</f>
        <v>Creative Thinking</v>
      </c>
      <c r="N201" s="102">
        <f>VLOOKUP(TblData[[#This Row],[Session ID]],
TblSession[],
MATCH(N$1,TblSession[#Headers],0),
FALSE)</f>
        <v>42335</v>
      </c>
      <c r="O201" s="102" t="str">
        <f>VLOOKUP(TblData[[#This Row],[Session ID]],
TblSession[],
MATCH(O$1,TblSession[#Headers],0),
FALSE)</f>
        <v>HIP Conference</v>
      </c>
      <c r="P201" s="102" t="str">
        <f>VLOOKUP(TblData[[#This Row],[Session ID]],
TblSession[],
MATCH(P$1,TblSession[#Headers],0),
FALSE)</f>
        <v>Bivash Mukherjee</v>
      </c>
      <c r="Q201" s="1">
        <f>VLOOKUP(TblData[[#This Row],[Session ID]],
TblSession[],
MATCH(Q$1,TblSession[#Headers],0),
FALSE)</f>
        <v>2</v>
      </c>
      <c r="R201" s="102" t="str">
        <f>VLOOKUP(TblData[[#This Row],[Session ID]],
TblSession[],
MATCH(R$1,TblSession[#Headers],0),
FALSE)</f>
        <v>Internal</v>
      </c>
      <c r="S201" s="1" t="str">
        <f>VLOOKUP(TblData[[#This Row],[Session ID]],
TblSession[],
MATCH(S$1,TblSession[#Headers],0),
FALSE)</f>
        <v>Multiple</v>
      </c>
      <c r="T201" s="1" t="str">
        <f>VLOOKUP(TblData[[#This Row],[Trainee Salary Code]],
TblTrainee[],
MATCH(T$1,TblTrainee[#Headers],0),
FALSE)</f>
        <v>Sonal  Gupta</v>
      </c>
      <c r="U201" s="1" t="str">
        <f>VLOOKUP(TblData[[#This Row],[Trainee Salary Code]],
TblTrainee[],
MATCH(U$1,TblTrainee[#Headers],0),
FALSE)</f>
        <v>E-2</v>
      </c>
      <c r="V201" s="1" t="str">
        <f>VLOOKUP(TblData[[#This Row],[Trainee Salary Code]],
TblTrainee[],
MATCH(V$1,TblTrainee[#Headers],0),
FALSE)</f>
        <v>Engineer</v>
      </c>
      <c r="W201" s="1" t="str">
        <f>VLOOKUP(TblData[[#This Row],[Trainee Salary Code]],
TblTrainee[],
MATCH(W$1,TblTrainee[#Headers],0),
FALSE)</f>
        <v>Research &amp; Development</v>
      </c>
      <c r="X201" s="1">
        <f>AVERAGE(TblData[[#This Row],[Relevance]:[Presentation]])</f>
        <v>8.875</v>
      </c>
      <c r="Y201" s="1">
        <f>MONTH(TblData[[#This Row],[Date of Training]])</f>
        <v>11</v>
      </c>
      <c r="Z201" s="1">
        <f>YEAR(TblData[[#This Row],[Date of Training]])</f>
        <v>2015</v>
      </c>
      <c r="AA201" s="83">
        <f>DATE(TblData[[#This Row],[Year]],TblData[[#This Row],[Month]],1)</f>
        <v>42309</v>
      </c>
    </row>
    <row r="202" spans="1:27" x14ac:dyDescent="0.25">
      <c r="A202">
        <v>202</v>
      </c>
      <c r="B202" s="1">
        <v>18</v>
      </c>
      <c r="C202" s="1">
        <v>15115</v>
      </c>
      <c r="D202">
        <v>10</v>
      </c>
      <c r="E202">
        <v>9.25</v>
      </c>
      <c r="F202">
        <v>9</v>
      </c>
      <c r="G202" t="s">
        <v>1509</v>
      </c>
      <c r="H202">
        <v>8</v>
      </c>
      <c r="I202" t="s">
        <v>1540</v>
      </c>
      <c r="J202" t="s">
        <v>1541</v>
      </c>
      <c r="K202" s="1"/>
      <c r="L202" s="1"/>
      <c r="M202" s="1" t="str">
        <f>VLOOKUP(TblData[[#This Row],[Session ID]],
TblSession[],
MATCH(M$1,TblSession[#Headers],0),
FALSE)</f>
        <v>QMS Training</v>
      </c>
      <c r="N202" s="102">
        <f>VLOOKUP(TblData[[#This Row],[Session ID]],
TblSession[],
MATCH(N$1,TblSession[#Headers],0),
FALSE)</f>
        <v>42357</v>
      </c>
      <c r="O202" s="102" t="str">
        <f>VLOOKUP(TblData[[#This Row],[Session ID]],
TblSession[],
MATCH(O$1,TblSession[#Headers],0),
FALSE)</f>
        <v>R&amp;D- GIL Conference Room</v>
      </c>
      <c r="P202" s="102" t="str">
        <f>VLOOKUP(TblData[[#This Row],[Session ID]],
TblSession[],
MATCH(P$1,TblSession[#Headers],0),
FALSE)</f>
        <v>Jalaj Mathur</v>
      </c>
      <c r="Q202" s="1">
        <f>VLOOKUP(TblData[[#This Row],[Session ID]],
TblSession[],
MATCH(Q$1,TblSession[#Headers],0),
FALSE)</f>
        <v>2</v>
      </c>
      <c r="R202" s="102" t="str">
        <f>VLOOKUP(TblData[[#This Row],[Session ID]],
TblSession[],
MATCH(R$1,TblSession[#Headers],0),
FALSE)</f>
        <v>Internal</v>
      </c>
      <c r="S202" s="1" t="str">
        <f>VLOOKUP(TblData[[#This Row],[Session ID]],
TblSession[],
MATCH(S$1,TblSession[#Headers],0),
FALSE)</f>
        <v>Multiple</v>
      </c>
      <c r="T202" s="1" t="str">
        <f>VLOOKUP(TblData[[#This Row],[Trainee Salary Code]],
TblTrainee[],
MATCH(T$1,TblTrainee[#Headers],0),
FALSE)</f>
        <v>Bharti Sharma</v>
      </c>
      <c r="U202" s="1">
        <f>VLOOKUP(TblData[[#This Row],[Trainee Salary Code]],
TblTrainee[],
MATCH(U$1,TblTrainee[#Headers],0),
FALSE)</f>
        <v>0</v>
      </c>
      <c r="V202" s="1" t="str">
        <f>VLOOKUP(TblData[[#This Row],[Trainee Salary Code]],
TblTrainee[],
MATCH(V$1,TblTrainee[#Headers],0),
FALSE)</f>
        <v>Sr. Engineer</v>
      </c>
      <c r="W202" s="1" t="str">
        <f>VLOOKUP(TblData[[#This Row],[Trainee Salary Code]],
TblTrainee[],
MATCH(W$1,TblTrainee[#Headers],0),
FALSE)</f>
        <v>Research &amp; Development</v>
      </c>
      <c r="X202" s="1">
        <f>AVERAGE(TblData[[#This Row],[Relevance]:[Presentation]])</f>
        <v>9.0625</v>
      </c>
      <c r="Y202" s="1">
        <f>MONTH(TblData[[#This Row],[Date of Training]])</f>
        <v>12</v>
      </c>
      <c r="Z202" s="1">
        <f>YEAR(TblData[[#This Row],[Date of Training]])</f>
        <v>2015</v>
      </c>
      <c r="AA202" s="83">
        <f>DATE(TblData[[#This Row],[Year]],TblData[[#This Row],[Month]],1)</f>
        <v>42339</v>
      </c>
    </row>
    <row r="203" spans="1:27" x14ac:dyDescent="0.25">
      <c r="A203">
        <v>203</v>
      </c>
      <c r="B203" s="1">
        <v>18</v>
      </c>
      <c r="C203" s="1">
        <v>15008</v>
      </c>
      <c r="D203">
        <v>7</v>
      </c>
      <c r="E203">
        <v>8.25</v>
      </c>
      <c r="F203">
        <v>8</v>
      </c>
      <c r="G203" t="s">
        <v>1509</v>
      </c>
      <c r="H203">
        <v>8</v>
      </c>
      <c r="I203" t="s">
        <v>1354</v>
      </c>
      <c r="J203" t="s">
        <v>1354</v>
      </c>
      <c r="K203" s="1"/>
      <c r="L203" s="1"/>
      <c r="M203" s="1" t="str">
        <f>VLOOKUP(TblData[[#This Row],[Session ID]],
TblSession[],
MATCH(M$1,TblSession[#Headers],0),
FALSE)</f>
        <v>QMS Training</v>
      </c>
      <c r="N203" s="102">
        <f>VLOOKUP(TblData[[#This Row],[Session ID]],
TblSession[],
MATCH(N$1,TblSession[#Headers],0),
FALSE)</f>
        <v>42357</v>
      </c>
      <c r="O203" s="102" t="str">
        <f>VLOOKUP(TblData[[#This Row],[Session ID]],
TblSession[],
MATCH(O$1,TblSession[#Headers],0),
FALSE)</f>
        <v>R&amp;D- GIL Conference Room</v>
      </c>
      <c r="P203" s="102" t="str">
        <f>VLOOKUP(TblData[[#This Row],[Session ID]],
TblSession[],
MATCH(P$1,TblSession[#Headers],0),
FALSE)</f>
        <v>Jalaj Mathur</v>
      </c>
      <c r="Q203" s="1">
        <f>VLOOKUP(TblData[[#This Row],[Session ID]],
TblSession[],
MATCH(Q$1,TblSession[#Headers],0),
FALSE)</f>
        <v>2</v>
      </c>
      <c r="R203" s="102" t="str">
        <f>VLOOKUP(TblData[[#This Row],[Session ID]],
TblSession[],
MATCH(R$1,TblSession[#Headers],0),
FALSE)</f>
        <v>Internal</v>
      </c>
      <c r="S203" s="1" t="str">
        <f>VLOOKUP(TblData[[#This Row],[Session ID]],
TblSession[],
MATCH(S$1,TblSession[#Headers],0),
FALSE)</f>
        <v>Multiple</v>
      </c>
      <c r="T203" s="1" t="str">
        <f>VLOOKUP(TblData[[#This Row],[Trainee Salary Code]],
TblTrainee[],
MATCH(T$1,TblTrainee[#Headers],0),
FALSE)</f>
        <v>Syoji Ram Sharma</v>
      </c>
      <c r="U203" s="1">
        <f>VLOOKUP(TblData[[#This Row],[Trainee Salary Code]],
TblTrainee[],
MATCH(U$1,TblTrainee[#Headers],0),
FALSE)</f>
        <v>0</v>
      </c>
      <c r="V203" s="1">
        <f>VLOOKUP(TblData[[#This Row],[Trainee Salary Code]],
TblTrainee[],
MATCH(V$1,TblTrainee[#Headers],0),
FALSE)</f>
        <v>0</v>
      </c>
      <c r="W203" s="1">
        <f>VLOOKUP(TblData[[#This Row],[Trainee Salary Code]],
TblTrainee[],
MATCH(W$1,TblTrainee[#Headers],0),
FALSE)</f>
        <v>0</v>
      </c>
      <c r="X203" s="1">
        <f>AVERAGE(TblData[[#This Row],[Relevance]:[Presentation]])</f>
        <v>7.8125</v>
      </c>
      <c r="Y203" s="1">
        <f>MONTH(TblData[[#This Row],[Date of Training]])</f>
        <v>12</v>
      </c>
      <c r="Z203" s="1">
        <f>YEAR(TblData[[#This Row],[Date of Training]])</f>
        <v>2015</v>
      </c>
      <c r="AA203" s="83">
        <f>DATE(TblData[[#This Row],[Year]],TblData[[#This Row],[Month]],1)</f>
        <v>42339</v>
      </c>
    </row>
    <row r="204" spans="1:27" x14ac:dyDescent="0.25">
      <c r="A204">
        <v>204</v>
      </c>
      <c r="B204" s="1">
        <v>18</v>
      </c>
      <c r="C204" s="1">
        <v>15118</v>
      </c>
      <c r="D204">
        <v>8</v>
      </c>
      <c r="E204">
        <v>9.75</v>
      </c>
      <c r="F204">
        <v>10</v>
      </c>
      <c r="G204" t="s">
        <v>1509</v>
      </c>
      <c r="H204">
        <v>10</v>
      </c>
      <c r="I204" t="s">
        <v>1545</v>
      </c>
      <c r="J204" t="s">
        <v>1354</v>
      </c>
      <c r="K204" s="1"/>
      <c r="L204" s="1"/>
      <c r="M204" s="1" t="str">
        <f>VLOOKUP(TblData[[#This Row],[Session ID]],
TblSession[],
MATCH(M$1,TblSession[#Headers],0),
FALSE)</f>
        <v>QMS Training</v>
      </c>
      <c r="N204" s="102">
        <f>VLOOKUP(TblData[[#This Row],[Session ID]],
TblSession[],
MATCH(N$1,TblSession[#Headers],0),
FALSE)</f>
        <v>42357</v>
      </c>
      <c r="O204" s="102" t="str">
        <f>VLOOKUP(TblData[[#This Row],[Session ID]],
TblSession[],
MATCH(O$1,TblSession[#Headers],0),
FALSE)</f>
        <v>R&amp;D- GIL Conference Room</v>
      </c>
      <c r="P204" s="102" t="str">
        <f>VLOOKUP(TblData[[#This Row],[Session ID]],
TblSession[],
MATCH(P$1,TblSession[#Headers],0),
FALSE)</f>
        <v>Jalaj Mathur</v>
      </c>
      <c r="Q204" s="1">
        <f>VLOOKUP(TblData[[#This Row],[Session ID]],
TblSession[],
MATCH(Q$1,TblSession[#Headers],0),
FALSE)</f>
        <v>2</v>
      </c>
      <c r="R204" s="102" t="str">
        <f>VLOOKUP(TblData[[#This Row],[Session ID]],
TblSession[],
MATCH(R$1,TblSession[#Headers],0),
FALSE)</f>
        <v>Internal</v>
      </c>
      <c r="S204" s="1" t="str">
        <f>VLOOKUP(TblData[[#This Row],[Session ID]],
TblSession[],
MATCH(S$1,TblSession[#Headers],0),
FALSE)</f>
        <v>Multiple</v>
      </c>
      <c r="T204" s="1" t="str">
        <f>VLOOKUP(TblData[[#This Row],[Trainee Salary Code]],
TblTrainee[],
MATCH(T$1,TblTrainee[#Headers],0),
FALSE)</f>
        <v>Deendayal</v>
      </c>
      <c r="U204" s="1">
        <f>VLOOKUP(TblData[[#This Row],[Trainee Salary Code]],
TblTrainee[],
MATCH(U$1,TblTrainee[#Headers],0),
FALSE)</f>
        <v>0</v>
      </c>
      <c r="V204" s="1" t="str">
        <f>VLOOKUP(TblData[[#This Row],[Trainee Salary Code]],
TblTrainee[],
MATCH(V$1,TblTrainee[#Headers],0),
FALSE)</f>
        <v>Tr. Jr. Engineer</v>
      </c>
      <c r="W204" s="1" t="str">
        <f>VLOOKUP(TblData[[#This Row],[Trainee Salary Code]],
TblTrainee[],
MATCH(W$1,TblTrainee[#Headers],0),
FALSE)</f>
        <v>Research &amp; Development</v>
      </c>
      <c r="X204" s="1">
        <f>AVERAGE(TblData[[#This Row],[Relevance]:[Presentation]])</f>
        <v>9.4375</v>
      </c>
      <c r="Y204" s="1">
        <f>MONTH(TblData[[#This Row],[Date of Training]])</f>
        <v>12</v>
      </c>
      <c r="Z204" s="1">
        <f>YEAR(TblData[[#This Row],[Date of Training]])</f>
        <v>2015</v>
      </c>
      <c r="AA204" s="83">
        <f>DATE(TblData[[#This Row],[Year]],TblData[[#This Row],[Month]],1)</f>
        <v>42339</v>
      </c>
    </row>
    <row r="205" spans="1:27" x14ac:dyDescent="0.25">
      <c r="A205">
        <v>205</v>
      </c>
      <c r="B205" s="1">
        <v>18</v>
      </c>
      <c r="C205" s="1">
        <v>15063</v>
      </c>
      <c r="D205">
        <v>8</v>
      </c>
      <c r="E205">
        <v>8</v>
      </c>
      <c r="F205">
        <v>8</v>
      </c>
      <c r="G205" t="s">
        <v>1509</v>
      </c>
      <c r="H205">
        <v>8</v>
      </c>
      <c r="I205" t="s">
        <v>1542</v>
      </c>
      <c r="J205" t="s">
        <v>1354</v>
      </c>
      <c r="K205" s="1"/>
      <c r="L205" s="1"/>
      <c r="M205" s="1" t="str">
        <f>VLOOKUP(TblData[[#This Row],[Session ID]],
TblSession[],
MATCH(M$1,TblSession[#Headers],0),
FALSE)</f>
        <v>QMS Training</v>
      </c>
      <c r="N205" s="102">
        <f>VLOOKUP(TblData[[#This Row],[Session ID]],
TblSession[],
MATCH(N$1,TblSession[#Headers],0),
FALSE)</f>
        <v>42357</v>
      </c>
      <c r="O205" s="102" t="str">
        <f>VLOOKUP(TblData[[#This Row],[Session ID]],
TblSession[],
MATCH(O$1,TblSession[#Headers],0),
FALSE)</f>
        <v>R&amp;D- GIL Conference Room</v>
      </c>
      <c r="P205" s="102" t="str">
        <f>VLOOKUP(TblData[[#This Row],[Session ID]],
TblSession[],
MATCH(P$1,TblSession[#Headers],0),
FALSE)</f>
        <v>Jalaj Mathur</v>
      </c>
      <c r="Q205" s="1">
        <f>VLOOKUP(TblData[[#This Row],[Session ID]],
TblSession[],
MATCH(Q$1,TblSession[#Headers],0),
FALSE)</f>
        <v>2</v>
      </c>
      <c r="R205" s="102" t="str">
        <f>VLOOKUP(TblData[[#This Row],[Session ID]],
TblSession[],
MATCH(R$1,TblSession[#Headers],0),
FALSE)</f>
        <v>Internal</v>
      </c>
      <c r="S205" s="1" t="str">
        <f>VLOOKUP(TblData[[#This Row],[Session ID]],
TblSession[],
MATCH(S$1,TblSession[#Headers],0),
FALSE)</f>
        <v>Multiple</v>
      </c>
      <c r="T205" s="1" t="str">
        <f>VLOOKUP(TblData[[#This Row],[Trainee Salary Code]],
TblTrainee[],
MATCH(T$1,TblTrainee[#Headers],0),
FALSE)</f>
        <v>Shashank kumar</v>
      </c>
      <c r="U205" s="1" t="str">
        <f>VLOOKUP(TblData[[#This Row],[Trainee Salary Code]],
TblTrainee[],
MATCH(U$1,TblTrainee[#Headers],0),
FALSE)</f>
        <v>E2</v>
      </c>
      <c r="V205" s="1" t="str">
        <f>VLOOKUP(TblData[[#This Row],[Trainee Salary Code]],
TblTrainee[],
MATCH(V$1,TblTrainee[#Headers],0),
FALSE)</f>
        <v>Engineer</v>
      </c>
      <c r="W205" s="1" t="str">
        <f>VLOOKUP(TblData[[#This Row],[Trainee Salary Code]],
TblTrainee[],
MATCH(W$1,TblTrainee[#Headers],0),
FALSE)</f>
        <v>Research &amp; Development</v>
      </c>
      <c r="X205" s="1">
        <f>AVERAGE(TblData[[#This Row],[Relevance]:[Presentation]])</f>
        <v>8</v>
      </c>
      <c r="Y205" s="1">
        <f>MONTH(TblData[[#This Row],[Date of Training]])</f>
        <v>12</v>
      </c>
      <c r="Z205" s="1">
        <f>YEAR(TblData[[#This Row],[Date of Training]])</f>
        <v>2015</v>
      </c>
      <c r="AA205" s="83">
        <f>DATE(TblData[[#This Row],[Year]],TblData[[#This Row],[Month]],1)</f>
        <v>42339</v>
      </c>
    </row>
    <row r="206" spans="1:27" x14ac:dyDescent="0.25">
      <c r="A206">
        <v>206</v>
      </c>
      <c r="B206" s="1">
        <v>19</v>
      </c>
      <c r="C206" s="1">
        <v>10443</v>
      </c>
      <c r="D206">
        <v>9</v>
      </c>
      <c r="E206">
        <v>7.75</v>
      </c>
      <c r="F206">
        <v>9</v>
      </c>
      <c r="G206" t="s">
        <v>1509</v>
      </c>
      <c r="H206">
        <v>8</v>
      </c>
      <c r="I206" t="s">
        <v>1535</v>
      </c>
      <c r="J206" t="s">
        <v>1354</v>
      </c>
      <c r="K206" s="1"/>
      <c r="L206" s="1"/>
      <c r="M206" s="1" t="str">
        <f>VLOOKUP(TblData[[#This Row],[Session ID]],
TblSession[],
MATCH(M$1,TblSession[#Headers],0),
FALSE)</f>
        <v>Lean Principles</v>
      </c>
      <c r="N206" s="102">
        <f>VLOOKUP(TblData[[#This Row],[Session ID]],
TblSession[],
MATCH(N$1,TblSession[#Headers],0),
FALSE)</f>
        <v>42366</v>
      </c>
      <c r="O206" s="102" t="str">
        <f>VLOOKUP(TblData[[#This Row],[Session ID]],
TblSession[],
MATCH(O$1,TblSession[#Headers],0),
FALSE)</f>
        <v>Kaizen Conference room, GPIL</v>
      </c>
      <c r="P206" s="102" t="str">
        <f>VLOOKUP(TblData[[#This Row],[Session ID]],
TblSession[],
MATCH(P$1,TblSession[#Headers],0),
FALSE)</f>
        <v>Alok Garg</v>
      </c>
      <c r="Q206" s="1">
        <f>VLOOKUP(TblData[[#This Row],[Session ID]],
TblSession[],
MATCH(Q$1,TblSession[#Headers],0),
FALSE)</f>
        <v>2.5</v>
      </c>
      <c r="R206" s="102" t="str">
        <f>VLOOKUP(TblData[[#This Row],[Session ID]],
TblSession[],
MATCH(R$1,TblSession[#Headers],0),
FALSE)</f>
        <v>Internal</v>
      </c>
      <c r="S206" s="1" t="str">
        <f>VLOOKUP(TblData[[#This Row],[Session ID]],
TblSession[],
MATCH(S$1,TblSession[#Headers],0),
FALSE)</f>
        <v>Multiple</v>
      </c>
      <c r="T206" s="1" t="str">
        <f>VLOOKUP(TblData[[#This Row],[Trainee Salary Code]],
TblTrainee[],
MATCH(T$1,TblTrainee[#Headers],0),
FALSE)</f>
        <v>Rakesh  Pandey</v>
      </c>
      <c r="U206" s="1" t="str">
        <f>VLOOKUP(TblData[[#This Row],[Trainee Salary Code]],
TblTrainee[],
MATCH(U$1,TblTrainee[#Headers],0),
FALSE)</f>
        <v>M-1</v>
      </c>
      <c r="V206" s="1" t="str">
        <f>VLOOKUP(TblData[[#This Row],[Trainee Salary Code]],
TblTrainee[],
MATCH(V$1,TblTrainee[#Headers],0),
FALSE)</f>
        <v>Asstt. Manager</v>
      </c>
      <c r="W206" s="1" t="str">
        <f>VLOOKUP(TblData[[#This Row],[Trainee Salary Code]],
TblTrainee[],
MATCH(W$1,TblTrainee[#Headers],0),
FALSE)</f>
        <v>Research &amp; Development</v>
      </c>
      <c r="X206" s="1">
        <f>AVERAGE(TblData[[#This Row],[Relevance]:[Presentation]])</f>
        <v>8.4375</v>
      </c>
      <c r="Y206" s="1">
        <f>MONTH(TblData[[#This Row],[Date of Training]])</f>
        <v>12</v>
      </c>
      <c r="Z206" s="1">
        <f>YEAR(TblData[[#This Row],[Date of Training]])</f>
        <v>2015</v>
      </c>
      <c r="AA206" s="83">
        <f>DATE(TblData[[#This Row],[Year]],TblData[[#This Row],[Month]],1)</f>
        <v>42339</v>
      </c>
    </row>
    <row r="207" spans="1:27" x14ac:dyDescent="0.25">
      <c r="A207">
        <v>207</v>
      </c>
      <c r="B207" s="1">
        <v>19</v>
      </c>
      <c r="C207" s="1">
        <v>15115</v>
      </c>
      <c r="D207">
        <v>10</v>
      </c>
      <c r="E207">
        <v>9.25</v>
      </c>
      <c r="F207">
        <v>10</v>
      </c>
      <c r="G207" t="s">
        <v>1509</v>
      </c>
      <c r="H207">
        <v>10</v>
      </c>
      <c r="I207" t="s">
        <v>1354</v>
      </c>
      <c r="J207" t="s">
        <v>1354</v>
      </c>
      <c r="K207" s="1"/>
      <c r="L207" s="1"/>
      <c r="M207" s="1" t="str">
        <f>VLOOKUP(TblData[[#This Row],[Session ID]],
TblSession[],
MATCH(M$1,TblSession[#Headers],0),
FALSE)</f>
        <v>Lean Principles</v>
      </c>
      <c r="N207" s="102">
        <f>VLOOKUP(TblData[[#This Row],[Session ID]],
TblSession[],
MATCH(N$1,TblSession[#Headers],0),
FALSE)</f>
        <v>42366</v>
      </c>
      <c r="O207" s="102" t="str">
        <f>VLOOKUP(TblData[[#This Row],[Session ID]],
TblSession[],
MATCH(O$1,TblSession[#Headers],0),
FALSE)</f>
        <v>Kaizen Conference room, GPIL</v>
      </c>
      <c r="P207" s="102" t="str">
        <f>VLOOKUP(TblData[[#This Row],[Session ID]],
TblSession[],
MATCH(P$1,TblSession[#Headers],0),
FALSE)</f>
        <v>Alok Garg</v>
      </c>
      <c r="Q207" s="1">
        <f>VLOOKUP(TblData[[#This Row],[Session ID]],
TblSession[],
MATCH(Q$1,TblSession[#Headers],0),
FALSE)</f>
        <v>2.5</v>
      </c>
      <c r="R207" s="102" t="str">
        <f>VLOOKUP(TblData[[#This Row],[Session ID]],
TblSession[],
MATCH(R$1,TblSession[#Headers],0),
FALSE)</f>
        <v>Internal</v>
      </c>
      <c r="S207" s="1" t="str">
        <f>VLOOKUP(TblData[[#This Row],[Session ID]],
TblSession[],
MATCH(S$1,TblSession[#Headers],0),
FALSE)</f>
        <v>Multiple</v>
      </c>
      <c r="T207" s="1" t="str">
        <f>VLOOKUP(TblData[[#This Row],[Trainee Salary Code]],
TblTrainee[],
MATCH(T$1,TblTrainee[#Headers],0),
FALSE)</f>
        <v>Bharti Sharma</v>
      </c>
      <c r="U207" s="1">
        <f>VLOOKUP(TblData[[#This Row],[Trainee Salary Code]],
TblTrainee[],
MATCH(U$1,TblTrainee[#Headers],0),
FALSE)</f>
        <v>0</v>
      </c>
      <c r="V207" s="1" t="str">
        <f>VLOOKUP(TblData[[#This Row],[Trainee Salary Code]],
TblTrainee[],
MATCH(V$1,TblTrainee[#Headers],0),
FALSE)</f>
        <v>Sr. Engineer</v>
      </c>
      <c r="W207" s="1" t="str">
        <f>VLOOKUP(TblData[[#This Row],[Trainee Salary Code]],
TblTrainee[],
MATCH(W$1,TblTrainee[#Headers],0),
FALSE)</f>
        <v>Research &amp; Development</v>
      </c>
      <c r="X207" s="1">
        <f>AVERAGE(TblData[[#This Row],[Relevance]:[Presentation]])</f>
        <v>9.8125</v>
      </c>
      <c r="Y207" s="1">
        <f>MONTH(TblData[[#This Row],[Date of Training]])</f>
        <v>12</v>
      </c>
      <c r="Z207" s="1">
        <f>YEAR(TblData[[#This Row],[Date of Training]])</f>
        <v>2015</v>
      </c>
      <c r="AA207" s="83">
        <f>DATE(TblData[[#This Row],[Year]],TblData[[#This Row],[Month]],1)</f>
        <v>42339</v>
      </c>
    </row>
    <row r="208" spans="1:27" x14ac:dyDescent="0.25">
      <c r="A208">
        <v>208</v>
      </c>
      <c r="B208" s="1">
        <v>19</v>
      </c>
      <c r="C208" s="1">
        <v>15118</v>
      </c>
      <c r="D208">
        <v>10</v>
      </c>
      <c r="E208">
        <v>9.25</v>
      </c>
      <c r="F208">
        <v>10</v>
      </c>
      <c r="G208" t="s">
        <v>1509</v>
      </c>
      <c r="H208">
        <v>7</v>
      </c>
      <c r="I208" t="s">
        <v>1354</v>
      </c>
      <c r="J208" t="s">
        <v>1354</v>
      </c>
      <c r="K208" s="1"/>
      <c r="L208" s="1"/>
      <c r="M208" s="1" t="str">
        <f>VLOOKUP(TblData[[#This Row],[Session ID]],
TblSession[],
MATCH(M$1,TblSession[#Headers],0),
FALSE)</f>
        <v>Lean Principles</v>
      </c>
      <c r="N208" s="102">
        <f>VLOOKUP(TblData[[#This Row],[Session ID]],
TblSession[],
MATCH(N$1,TblSession[#Headers],0),
FALSE)</f>
        <v>42366</v>
      </c>
      <c r="O208" s="102" t="str">
        <f>VLOOKUP(TblData[[#This Row],[Session ID]],
TblSession[],
MATCH(O$1,TblSession[#Headers],0),
FALSE)</f>
        <v>Kaizen Conference room, GPIL</v>
      </c>
      <c r="P208" s="102" t="str">
        <f>VLOOKUP(TblData[[#This Row],[Session ID]],
TblSession[],
MATCH(P$1,TblSession[#Headers],0),
FALSE)</f>
        <v>Alok Garg</v>
      </c>
      <c r="Q208" s="1">
        <f>VLOOKUP(TblData[[#This Row],[Session ID]],
TblSession[],
MATCH(Q$1,TblSession[#Headers],0),
FALSE)</f>
        <v>2.5</v>
      </c>
      <c r="R208" s="102" t="str">
        <f>VLOOKUP(TblData[[#This Row],[Session ID]],
TblSession[],
MATCH(R$1,TblSession[#Headers],0),
FALSE)</f>
        <v>Internal</v>
      </c>
      <c r="S208" s="1" t="str">
        <f>VLOOKUP(TblData[[#This Row],[Session ID]],
TblSession[],
MATCH(S$1,TblSession[#Headers],0),
FALSE)</f>
        <v>Multiple</v>
      </c>
      <c r="T208" s="1" t="str">
        <f>VLOOKUP(TblData[[#This Row],[Trainee Salary Code]],
TblTrainee[],
MATCH(T$1,TblTrainee[#Headers],0),
FALSE)</f>
        <v>Deendayal</v>
      </c>
      <c r="U208" s="1">
        <f>VLOOKUP(TblData[[#This Row],[Trainee Salary Code]],
TblTrainee[],
MATCH(U$1,TblTrainee[#Headers],0),
FALSE)</f>
        <v>0</v>
      </c>
      <c r="V208" s="1" t="str">
        <f>VLOOKUP(TblData[[#This Row],[Trainee Salary Code]],
TblTrainee[],
MATCH(V$1,TblTrainee[#Headers],0),
FALSE)</f>
        <v>Tr. Jr. Engineer</v>
      </c>
      <c r="W208" s="1" t="str">
        <f>VLOOKUP(TblData[[#This Row],[Trainee Salary Code]],
TblTrainee[],
MATCH(W$1,TblTrainee[#Headers],0),
FALSE)</f>
        <v>Research &amp; Development</v>
      </c>
      <c r="X208" s="1">
        <f>AVERAGE(TblData[[#This Row],[Relevance]:[Presentation]])</f>
        <v>9.0625</v>
      </c>
      <c r="Y208" s="1">
        <f>MONTH(TblData[[#This Row],[Date of Training]])</f>
        <v>12</v>
      </c>
      <c r="Z208" s="1">
        <f>YEAR(TblData[[#This Row],[Date of Training]])</f>
        <v>2015</v>
      </c>
      <c r="AA208" s="83">
        <f>DATE(TblData[[#This Row],[Year]],TblData[[#This Row],[Month]],1)</f>
        <v>42339</v>
      </c>
    </row>
    <row r="209" spans="1:27" x14ac:dyDescent="0.25">
      <c r="A209">
        <v>209</v>
      </c>
      <c r="B209" s="1">
        <v>19</v>
      </c>
      <c r="C209" s="1">
        <v>15008</v>
      </c>
      <c r="D209">
        <v>7</v>
      </c>
      <c r="E209">
        <v>8.75</v>
      </c>
      <c r="F209">
        <v>10</v>
      </c>
      <c r="G209" t="s">
        <v>1509</v>
      </c>
      <c r="H209">
        <v>8</v>
      </c>
      <c r="I209" t="s">
        <v>1536</v>
      </c>
      <c r="J209" t="s">
        <v>1354</v>
      </c>
      <c r="K209" s="1"/>
      <c r="L209" s="1"/>
      <c r="M209" s="1" t="str">
        <f>VLOOKUP(TblData[[#This Row],[Session ID]],
TblSession[],
MATCH(M$1,TblSession[#Headers],0),
FALSE)</f>
        <v>Lean Principles</v>
      </c>
      <c r="N209" s="102">
        <f>VLOOKUP(TblData[[#This Row],[Session ID]],
TblSession[],
MATCH(N$1,TblSession[#Headers],0),
FALSE)</f>
        <v>42366</v>
      </c>
      <c r="O209" s="102" t="str">
        <f>VLOOKUP(TblData[[#This Row],[Session ID]],
TblSession[],
MATCH(O$1,TblSession[#Headers],0),
FALSE)</f>
        <v>Kaizen Conference room, GPIL</v>
      </c>
      <c r="P209" s="102" t="str">
        <f>VLOOKUP(TblData[[#This Row],[Session ID]],
TblSession[],
MATCH(P$1,TblSession[#Headers],0),
FALSE)</f>
        <v>Alok Garg</v>
      </c>
      <c r="Q209" s="1">
        <f>VLOOKUP(TblData[[#This Row],[Session ID]],
TblSession[],
MATCH(Q$1,TblSession[#Headers],0),
FALSE)</f>
        <v>2.5</v>
      </c>
      <c r="R209" s="102" t="str">
        <f>VLOOKUP(TblData[[#This Row],[Session ID]],
TblSession[],
MATCH(R$1,TblSession[#Headers],0),
FALSE)</f>
        <v>Internal</v>
      </c>
      <c r="S209" s="1" t="str">
        <f>VLOOKUP(TblData[[#This Row],[Session ID]],
TblSession[],
MATCH(S$1,TblSession[#Headers],0),
FALSE)</f>
        <v>Multiple</v>
      </c>
      <c r="T209" s="1" t="str">
        <f>VLOOKUP(TblData[[#This Row],[Trainee Salary Code]],
TblTrainee[],
MATCH(T$1,TblTrainee[#Headers],0),
FALSE)</f>
        <v>Syoji Ram Sharma</v>
      </c>
      <c r="U209" s="1">
        <f>VLOOKUP(TblData[[#This Row],[Trainee Salary Code]],
TblTrainee[],
MATCH(U$1,TblTrainee[#Headers],0),
FALSE)</f>
        <v>0</v>
      </c>
      <c r="V209" s="1">
        <f>VLOOKUP(TblData[[#This Row],[Trainee Salary Code]],
TblTrainee[],
MATCH(V$1,TblTrainee[#Headers],0),
FALSE)</f>
        <v>0</v>
      </c>
      <c r="W209" s="1">
        <f>VLOOKUP(TblData[[#This Row],[Trainee Salary Code]],
TblTrainee[],
MATCH(W$1,TblTrainee[#Headers],0),
FALSE)</f>
        <v>0</v>
      </c>
      <c r="X209" s="1">
        <f>AVERAGE(TblData[[#This Row],[Relevance]:[Presentation]])</f>
        <v>8.4375</v>
      </c>
      <c r="Y209" s="1">
        <f>MONTH(TblData[[#This Row],[Date of Training]])</f>
        <v>12</v>
      </c>
      <c r="Z209" s="1">
        <f>YEAR(TblData[[#This Row],[Date of Training]])</f>
        <v>2015</v>
      </c>
      <c r="AA209" s="83">
        <f>DATE(TblData[[#This Row],[Year]],TblData[[#This Row],[Month]],1)</f>
        <v>42339</v>
      </c>
    </row>
    <row r="210" spans="1:27" x14ac:dyDescent="0.25">
      <c r="A210">
        <v>210</v>
      </c>
      <c r="B210" s="1">
        <v>19</v>
      </c>
      <c r="C210" s="1">
        <v>14191</v>
      </c>
      <c r="D210">
        <v>9</v>
      </c>
      <c r="E210">
        <v>9</v>
      </c>
      <c r="F210">
        <v>9</v>
      </c>
      <c r="G210" t="s">
        <v>1509</v>
      </c>
      <c r="H210">
        <v>9</v>
      </c>
      <c r="I210" t="s">
        <v>1537</v>
      </c>
      <c r="J210" t="s">
        <v>1354</v>
      </c>
      <c r="K210" s="1"/>
      <c r="L210" s="1"/>
      <c r="M210" s="1" t="str">
        <f>VLOOKUP(TblData[[#This Row],[Session ID]],
TblSession[],
MATCH(M$1,TblSession[#Headers],0),
FALSE)</f>
        <v>Lean Principles</v>
      </c>
      <c r="N210" s="102">
        <f>VLOOKUP(TblData[[#This Row],[Session ID]],
TblSession[],
MATCH(N$1,TblSession[#Headers],0),
FALSE)</f>
        <v>42366</v>
      </c>
      <c r="O210" s="102" t="str">
        <f>VLOOKUP(TblData[[#This Row],[Session ID]],
TblSession[],
MATCH(O$1,TblSession[#Headers],0),
FALSE)</f>
        <v>Kaizen Conference room, GPIL</v>
      </c>
      <c r="P210" s="102" t="str">
        <f>VLOOKUP(TblData[[#This Row],[Session ID]],
TblSession[],
MATCH(P$1,TblSession[#Headers],0),
FALSE)</f>
        <v>Alok Garg</v>
      </c>
      <c r="Q210" s="1">
        <f>VLOOKUP(TblData[[#This Row],[Session ID]],
TblSession[],
MATCH(Q$1,TblSession[#Headers],0),
FALSE)</f>
        <v>2.5</v>
      </c>
      <c r="R210" s="102" t="str">
        <f>VLOOKUP(TblData[[#This Row],[Session ID]],
TblSession[],
MATCH(R$1,TblSession[#Headers],0),
FALSE)</f>
        <v>Internal</v>
      </c>
      <c r="S210" s="1" t="str">
        <f>VLOOKUP(TblData[[#This Row],[Session ID]],
TblSession[],
MATCH(S$1,TblSession[#Headers],0),
FALSE)</f>
        <v>Multiple</v>
      </c>
      <c r="T210" s="1" t="str">
        <f>VLOOKUP(TblData[[#This Row],[Trainee Salary Code]],
TblTrainee[],
MATCH(T$1,TblTrainee[#Headers],0),
FALSE)</f>
        <v>Deepesh  Jain</v>
      </c>
      <c r="U210" s="1" t="str">
        <f>VLOOKUP(TblData[[#This Row],[Trainee Salary Code]],
TblTrainee[],
MATCH(U$1,TblTrainee[#Headers],0),
FALSE)</f>
        <v>E-2</v>
      </c>
      <c r="V210" s="1" t="str">
        <f>VLOOKUP(TblData[[#This Row],[Trainee Salary Code]],
TblTrainee[],
MATCH(V$1,TblTrainee[#Headers],0),
FALSE)</f>
        <v>Engineer</v>
      </c>
      <c r="W210" s="1" t="str">
        <f>VLOOKUP(TblData[[#This Row],[Trainee Salary Code]],
TblTrainee[],
MATCH(W$1,TblTrainee[#Headers],0),
FALSE)</f>
        <v>Sales</v>
      </c>
      <c r="X210" s="1">
        <f>AVERAGE(TblData[[#This Row],[Relevance]:[Presentation]])</f>
        <v>9</v>
      </c>
      <c r="Y210" s="1">
        <f>MONTH(TblData[[#This Row],[Date of Training]])</f>
        <v>12</v>
      </c>
      <c r="Z210" s="1">
        <f>YEAR(TblData[[#This Row],[Date of Training]])</f>
        <v>2015</v>
      </c>
      <c r="AA210" s="83">
        <f>DATE(TblData[[#This Row],[Year]],TblData[[#This Row],[Month]],1)</f>
        <v>42339</v>
      </c>
    </row>
    <row r="211" spans="1:27" x14ac:dyDescent="0.25">
      <c r="A211">
        <v>211</v>
      </c>
      <c r="B211" s="1">
        <v>19</v>
      </c>
      <c r="C211" s="1">
        <v>14724</v>
      </c>
      <c r="D211">
        <v>7</v>
      </c>
      <c r="E211">
        <v>7.5</v>
      </c>
      <c r="F211">
        <v>8</v>
      </c>
      <c r="G211" t="s">
        <v>1509</v>
      </c>
      <c r="H211">
        <v>7</v>
      </c>
      <c r="I211" t="s">
        <v>1354</v>
      </c>
      <c r="J211" t="s">
        <v>1354</v>
      </c>
      <c r="K211" s="1"/>
      <c r="L211" s="1"/>
      <c r="M211" s="1" t="str">
        <f>VLOOKUP(TblData[[#This Row],[Session ID]],
TblSession[],
MATCH(M$1,TblSession[#Headers],0),
FALSE)</f>
        <v>Lean Principles</v>
      </c>
      <c r="N211" s="102">
        <f>VLOOKUP(TblData[[#This Row],[Session ID]],
TblSession[],
MATCH(N$1,TblSession[#Headers],0),
FALSE)</f>
        <v>42366</v>
      </c>
      <c r="O211" s="102" t="str">
        <f>VLOOKUP(TblData[[#This Row],[Session ID]],
TblSession[],
MATCH(O$1,TblSession[#Headers],0),
FALSE)</f>
        <v>Kaizen Conference room, GPIL</v>
      </c>
      <c r="P211" s="102" t="str">
        <f>VLOOKUP(TblData[[#This Row],[Session ID]],
TblSession[],
MATCH(P$1,TblSession[#Headers],0),
FALSE)</f>
        <v>Alok Garg</v>
      </c>
      <c r="Q211" s="1">
        <f>VLOOKUP(TblData[[#This Row],[Session ID]],
TblSession[],
MATCH(Q$1,TblSession[#Headers],0),
FALSE)</f>
        <v>2.5</v>
      </c>
      <c r="R211" s="102" t="str">
        <f>VLOOKUP(TblData[[#This Row],[Session ID]],
TblSession[],
MATCH(R$1,TblSession[#Headers],0),
FALSE)</f>
        <v>Internal</v>
      </c>
      <c r="S211" s="1" t="str">
        <f>VLOOKUP(TblData[[#This Row],[Session ID]],
TblSession[],
MATCH(S$1,TblSession[#Headers],0),
FALSE)</f>
        <v>Multiple</v>
      </c>
      <c r="T211" s="1" t="str">
        <f>VLOOKUP(TblData[[#This Row],[Trainee Salary Code]],
TblTrainee[],
MATCH(T$1,TblTrainee[#Headers],0),
FALSE)</f>
        <v>Sandeep  Jain</v>
      </c>
      <c r="U211" s="1" t="str">
        <f>VLOOKUP(TblData[[#This Row],[Trainee Salary Code]],
TblTrainee[],
MATCH(U$1,TblTrainee[#Headers],0),
FALSE)</f>
        <v>M-2</v>
      </c>
      <c r="V211" s="1" t="str">
        <f>VLOOKUP(TblData[[#This Row],[Trainee Salary Code]],
TblTrainee[],
MATCH(V$1,TblTrainee[#Headers],0),
FALSE)</f>
        <v>Dy. Manager</v>
      </c>
      <c r="W211" s="1" t="str">
        <f>VLOOKUP(TblData[[#This Row],[Trainee Salary Code]],
TblTrainee[],
MATCH(W$1,TblTrainee[#Headers],0),
FALSE)</f>
        <v>Research &amp; Development</v>
      </c>
      <c r="X211" s="1">
        <f>AVERAGE(TblData[[#This Row],[Relevance]:[Presentation]])</f>
        <v>7.375</v>
      </c>
      <c r="Y211" s="1">
        <f>MONTH(TblData[[#This Row],[Date of Training]])</f>
        <v>12</v>
      </c>
      <c r="Z211" s="1">
        <f>YEAR(TblData[[#This Row],[Date of Training]])</f>
        <v>2015</v>
      </c>
      <c r="AA211" s="83">
        <f>DATE(TblData[[#This Row],[Year]],TblData[[#This Row],[Month]],1)</f>
        <v>42339</v>
      </c>
    </row>
    <row r="212" spans="1:27" x14ac:dyDescent="0.25">
      <c r="A212">
        <v>212</v>
      </c>
      <c r="B212" s="1">
        <v>19</v>
      </c>
      <c r="C212" s="1">
        <v>14404</v>
      </c>
      <c r="D212">
        <v>9</v>
      </c>
      <c r="E212">
        <v>9.25</v>
      </c>
      <c r="F212">
        <v>9</v>
      </c>
      <c r="G212" t="s">
        <v>1509</v>
      </c>
      <c r="H212">
        <v>10</v>
      </c>
      <c r="I212" t="s">
        <v>1354</v>
      </c>
      <c r="J212" t="s">
        <v>1354</v>
      </c>
      <c r="K212" s="1"/>
      <c r="L212" s="1"/>
      <c r="M212" s="1" t="str">
        <f>VLOOKUP(TblData[[#This Row],[Session ID]],
TblSession[],
MATCH(M$1,TblSession[#Headers],0),
FALSE)</f>
        <v>Lean Principles</v>
      </c>
      <c r="N212" s="102">
        <f>VLOOKUP(TblData[[#This Row],[Session ID]],
TblSession[],
MATCH(N$1,TblSession[#Headers],0),
FALSE)</f>
        <v>42366</v>
      </c>
      <c r="O212" s="102" t="str">
        <f>VLOOKUP(TblData[[#This Row],[Session ID]],
TblSession[],
MATCH(O$1,TblSession[#Headers],0),
FALSE)</f>
        <v>Kaizen Conference room, GPIL</v>
      </c>
      <c r="P212" s="102" t="str">
        <f>VLOOKUP(TblData[[#This Row],[Session ID]],
TblSession[],
MATCH(P$1,TblSession[#Headers],0),
FALSE)</f>
        <v>Alok Garg</v>
      </c>
      <c r="Q212" s="1">
        <f>VLOOKUP(TblData[[#This Row],[Session ID]],
TblSession[],
MATCH(Q$1,TblSession[#Headers],0),
FALSE)</f>
        <v>2.5</v>
      </c>
      <c r="R212" s="102" t="str">
        <f>VLOOKUP(TblData[[#This Row],[Session ID]],
TblSession[],
MATCH(R$1,TblSession[#Headers],0),
FALSE)</f>
        <v>Internal</v>
      </c>
      <c r="S212" s="1" t="str">
        <f>VLOOKUP(TblData[[#This Row],[Session ID]],
TblSession[],
MATCH(S$1,TblSession[#Headers],0),
FALSE)</f>
        <v>Multiple</v>
      </c>
      <c r="T212" s="1" t="str">
        <f>VLOOKUP(TblData[[#This Row],[Trainee Salary Code]],
TblTrainee[],
MATCH(T$1,TblTrainee[#Headers],0),
FALSE)</f>
        <v>Bharat  Kakra</v>
      </c>
      <c r="U212" s="1" t="str">
        <f>VLOOKUP(TblData[[#This Row],[Trainee Salary Code]],
TblTrainee[],
MATCH(U$1,TblTrainee[#Headers],0),
FALSE)</f>
        <v>E-2</v>
      </c>
      <c r="V212" s="1" t="str">
        <f>VLOOKUP(TblData[[#This Row],[Trainee Salary Code]],
TblTrainee[],
MATCH(V$1,TblTrainee[#Headers],0),
FALSE)</f>
        <v>Engineer</v>
      </c>
      <c r="W212" s="1" t="str">
        <f>VLOOKUP(TblData[[#This Row],[Trainee Salary Code]],
TblTrainee[],
MATCH(W$1,TblTrainee[#Headers],0),
FALSE)</f>
        <v>Research &amp; Development</v>
      </c>
      <c r="X212" s="1">
        <f>AVERAGE(TblData[[#This Row],[Relevance]:[Presentation]])</f>
        <v>9.3125</v>
      </c>
      <c r="Y212" s="1">
        <f>MONTH(TblData[[#This Row],[Date of Training]])</f>
        <v>12</v>
      </c>
      <c r="Z212" s="1">
        <f>YEAR(TblData[[#This Row],[Date of Training]])</f>
        <v>2015</v>
      </c>
      <c r="AA212" s="83">
        <f>DATE(TblData[[#This Row],[Year]],TblData[[#This Row],[Month]],1)</f>
        <v>42339</v>
      </c>
    </row>
    <row r="213" spans="1:27" x14ac:dyDescent="0.25">
      <c r="A213">
        <v>213</v>
      </c>
      <c r="B213" s="1">
        <v>19</v>
      </c>
      <c r="C213" s="1">
        <v>15063</v>
      </c>
      <c r="D213">
        <v>9</v>
      </c>
      <c r="E213">
        <v>9</v>
      </c>
      <c r="F213">
        <v>9</v>
      </c>
      <c r="G213" t="s">
        <v>1509</v>
      </c>
      <c r="H213">
        <v>8</v>
      </c>
      <c r="I213" t="s">
        <v>1538</v>
      </c>
      <c r="J213" t="s">
        <v>1354</v>
      </c>
      <c r="K213" s="1"/>
      <c r="L213" s="1"/>
      <c r="M213" s="1" t="str">
        <f>VLOOKUP(TblData[[#This Row],[Session ID]],
TblSession[],
MATCH(M$1,TblSession[#Headers],0),
FALSE)</f>
        <v>Lean Principles</v>
      </c>
      <c r="N213" s="102">
        <f>VLOOKUP(TblData[[#This Row],[Session ID]],
TblSession[],
MATCH(N$1,TblSession[#Headers],0),
FALSE)</f>
        <v>42366</v>
      </c>
      <c r="O213" s="102" t="str">
        <f>VLOOKUP(TblData[[#This Row],[Session ID]],
TblSession[],
MATCH(O$1,TblSession[#Headers],0),
FALSE)</f>
        <v>Kaizen Conference room, GPIL</v>
      </c>
      <c r="P213" s="102" t="str">
        <f>VLOOKUP(TblData[[#This Row],[Session ID]],
TblSession[],
MATCH(P$1,TblSession[#Headers],0),
FALSE)</f>
        <v>Alok Garg</v>
      </c>
      <c r="Q213" s="1">
        <f>VLOOKUP(TblData[[#This Row],[Session ID]],
TblSession[],
MATCH(Q$1,TblSession[#Headers],0),
FALSE)</f>
        <v>2.5</v>
      </c>
      <c r="R213" s="102" t="str">
        <f>VLOOKUP(TblData[[#This Row],[Session ID]],
TblSession[],
MATCH(R$1,TblSession[#Headers],0),
FALSE)</f>
        <v>Internal</v>
      </c>
      <c r="S213" s="1" t="str">
        <f>VLOOKUP(TblData[[#This Row],[Session ID]],
TblSession[],
MATCH(S$1,TblSession[#Headers],0),
FALSE)</f>
        <v>Multiple</v>
      </c>
      <c r="T213" s="1" t="str">
        <f>VLOOKUP(TblData[[#This Row],[Trainee Salary Code]],
TblTrainee[],
MATCH(T$1,TblTrainee[#Headers],0),
FALSE)</f>
        <v>Shashank kumar</v>
      </c>
      <c r="U213" s="1" t="str">
        <f>VLOOKUP(TblData[[#This Row],[Trainee Salary Code]],
TblTrainee[],
MATCH(U$1,TblTrainee[#Headers],0),
FALSE)</f>
        <v>E2</v>
      </c>
      <c r="V213" s="1" t="str">
        <f>VLOOKUP(TblData[[#This Row],[Trainee Salary Code]],
TblTrainee[],
MATCH(V$1,TblTrainee[#Headers],0),
FALSE)</f>
        <v>Engineer</v>
      </c>
      <c r="W213" s="1" t="str">
        <f>VLOOKUP(TblData[[#This Row],[Trainee Salary Code]],
TblTrainee[],
MATCH(W$1,TblTrainee[#Headers],0),
FALSE)</f>
        <v>Research &amp; Development</v>
      </c>
      <c r="X213" s="1">
        <f>AVERAGE(TblData[[#This Row],[Relevance]:[Presentation]])</f>
        <v>8.75</v>
      </c>
      <c r="Y213" s="1">
        <f>MONTH(TblData[[#This Row],[Date of Training]])</f>
        <v>12</v>
      </c>
      <c r="Z213" s="1">
        <f>YEAR(TblData[[#This Row],[Date of Training]])</f>
        <v>2015</v>
      </c>
      <c r="AA213" s="83">
        <f>DATE(TblData[[#This Row],[Year]],TblData[[#This Row],[Month]],1)</f>
        <v>42339</v>
      </c>
    </row>
    <row r="214" spans="1:27" x14ac:dyDescent="0.25">
      <c r="A214">
        <v>214</v>
      </c>
      <c r="B214" s="1">
        <v>19</v>
      </c>
      <c r="C214" s="1">
        <v>14535</v>
      </c>
      <c r="D214">
        <v>9</v>
      </c>
      <c r="E214">
        <v>9</v>
      </c>
      <c r="F214">
        <v>9</v>
      </c>
      <c r="G214" t="s">
        <v>1509</v>
      </c>
      <c r="H214">
        <v>9</v>
      </c>
      <c r="I214" t="s">
        <v>1546</v>
      </c>
      <c r="J214" t="s">
        <v>1354</v>
      </c>
      <c r="K214" s="1"/>
      <c r="L214" s="1"/>
      <c r="M214" s="1" t="str">
        <f>VLOOKUP(TblData[[#This Row],[Session ID]],
TblSession[],
MATCH(M$1,TblSession[#Headers],0),
FALSE)</f>
        <v>Lean Principles</v>
      </c>
      <c r="N214" s="102">
        <f>VLOOKUP(TblData[[#This Row],[Session ID]],
TblSession[],
MATCH(N$1,TblSession[#Headers],0),
FALSE)</f>
        <v>42366</v>
      </c>
      <c r="O214" s="102" t="str">
        <f>VLOOKUP(TblData[[#This Row],[Session ID]],
TblSession[],
MATCH(O$1,TblSession[#Headers],0),
FALSE)</f>
        <v>Kaizen Conference room, GPIL</v>
      </c>
      <c r="P214" s="102" t="str">
        <f>VLOOKUP(TblData[[#This Row],[Session ID]],
TblSession[],
MATCH(P$1,TblSession[#Headers],0),
FALSE)</f>
        <v>Alok Garg</v>
      </c>
      <c r="Q214" s="1">
        <f>VLOOKUP(TblData[[#This Row],[Session ID]],
TblSession[],
MATCH(Q$1,TblSession[#Headers],0),
FALSE)</f>
        <v>2.5</v>
      </c>
      <c r="R214" s="102" t="str">
        <f>VLOOKUP(TblData[[#This Row],[Session ID]],
TblSession[],
MATCH(R$1,TblSession[#Headers],0),
FALSE)</f>
        <v>Internal</v>
      </c>
      <c r="S214" s="1" t="str">
        <f>VLOOKUP(TblData[[#This Row],[Session ID]],
TblSession[],
MATCH(S$1,TblSession[#Headers],0),
FALSE)</f>
        <v>Multiple</v>
      </c>
      <c r="T214" s="1" t="str">
        <f>VLOOKUP(TblData[[#This Row],[Trainee Salary Code]],
TblTrainee[],
MATCH(T$1,TblTrainee[#Headers],0),
FALSE)</f>
        <v>Alok Kumar Singh</v>
      </c>
      <c r="U214" s="1" t="str">
        <f>VLOOKUP(TblData[[#This Row],[Trainee Salary Code]],
TblTrainee[],
MATCH(U$1,TblTrainee[#Headers],0),
FALSE)</f>
        <v>Jo</v>
      </c>
      <c r="V214" s="1" t="str">
        <f>VLOOKUP(TblData[[#This Row],[Trainee Salary Code]],
TblTrainee[],
MATCH(V$1,TblTrainee[#Headers],0),
FALSE)</f>
        <v>Jr. Engineer</v>
      </c>
      <c r="W214" s="1" t="str">
        <f>VLOOKUP(TblData[[#This Row],[Trainee Salary Code]],
TblTrainee[],
MATCH(W$1,TblTrainee[#Headers],0),
FALSE)</f>
        <v>Research &amp; Development</v>
      </c>
      <c r="X214" s="1">
        <f>AVERAGE(TblData[[#This Row],[Relevance]:[Presentation]])</f>
        <v>9</v>
      </c>
      <c r="Y214" s="1">
        <f>MONTH(TblData[[#This Row],[Date of Training]])</f>
        <v>12</v>
      </c>
      <c r="Z214" s="1">
        <f>YEAR(TblData[[#This Row],[Date of Training]])</f>
        <v>2015</v>
      </c>
      <c r="AA214" s="83">
        <f>DATE(TblData[[#This Row],[Year]],TblData[[#This Row],[Month]],1)</f>
        <v>42339</v>
      </c>
    </row>
    <row r="215" spans="1:27" ht="30" x14ac:dyDescent="0.25">
      <c r="A215">
        <v>215</v>
      </c>
      <c r="B215" s="1">
        <v>19</v>
      </c>
      <c r="C215" s="1">
        <v>14297</v>
      </c>
      <c r="D215">
        <v>8</v>
      </c>
      <c r="E215">
        <v>8.25</v>
      </c>
      <c r="F215">
        <v>9</v>
      </c>
      <c r="G215" t="s">
        <v>1509</v>
      </c>
      <c r="H215">
        <v>8</v>
      </c>
      <c r="I215" s="2" t="s">
        <v>1539</v>
      </c>
      <c r="J215" t="s">
        <v>1354</v>
      </c>
      <c r="K215" s="1"/>
      <c r="L215" s="1"/>
      <c r="M215" s="1" t="str">
        <f>VLOOKUP(TblData[[#This Row],[Session ID]],
TblSession[],
MATCH(M$1,TblSession[#Headers],0),
FALSE)</f>
        <v>Lean Principles</v>
      </c>
      <c r="N215" s="102">
        <f>VLOOKUP(TblData[[#This Row],[Session ID]],
TblSession[],
MATCH(N$1,TblSession[#Headers],0),
FALSE)</f>
        <v>42366</v>
      </c>
      <c r="O215" s="102" t="str">
        <f>VLOOKUP(TblData[[#This Row],[Session ID]],
TblSession[],
MATCH(O$1,TblSession[#Headers],0),
FALSE)</f>
        <v>Kaizen Conference room, GPIL</v>
      </c>
      <c r="P215" s="102" t="str">
        <f>VLOOKUP(TblData[[#This Row],[Session ID]],
TblSession[],
MATCH(P$1,TblSession[#Headers],0),
FALSE)</f>
        <v>Alok Garg</v>
      </c>
      <c r="Q215" s="1">
        <f>VLOOKUP(TblData[[#This Row],[Session ID]],
TblSession[],
MATCH(Q$1,TblSession[#Headers],0),
FALSE)</f>
        <v>2.5</v>
      </c>
      <c r="R215" s="102" t="str">
        <f>VLOOKUP(TblData[[#This Row],[Session ID]],
TblSession[],
MATCH(R$1,TblSession[#Headers],0),
FALSE)</f>
        <v>Internal</v>
      </c>
      <c r="S215" s="1" t="str">
        <f>VLOOKUP(TblData[[#This Row],[Session ID]],
TblSession[],
MATCH(S$1,TblSession[#Headers],0),
FALSE)</f>
        <v>Multiple</v>
      </c>
      <c r="T215" s="1" t="str">
        <f>VLOOKUP(TblData[[#This Row],[Trainee Salary Code]],
TblTrainee[],
MATCH(T$1,TblTrainee[#Headers],0),
FALSE)</f>
        <v>Raj Kumar Jain</v>
      </c>
      <c r="U215" s="1" t="str">
        <f>VLOOKUP(TblData[[#This Row],[Trainee Salary Code]],
TblTrainee[],
MATCH(U$1,TblTrainee[#Headers],0),
FALSE)</f>
        <v>E-2</v>
      </c>
      <c r="V215" s="1" t="str">
        <f>VLOOKUP(TblData[[#This Row],[Trainee Salary Code]],
TblTrainee[],
MATCH(V$1,TblTrainee[#Headers],0),
FALSE)</f>
        <v>Engineer</v>
      </c>
      <c r="W215" s="1" t="str">
        <f>VLOOKUP(TblData[[#This Row],[Trainee Salary Code]],
TblTrainee[],
MATCH(W$1,TblTrainee[#Headers],0),
FALSE)</f>
        <v>Research &amp; Development</v>
      </c>
      <c r="X215" s="1">
        <f>AVERAGE(TblData[[#This Row],[Relevance]:[Presentation]])</f>
        <v>8.3125</v>
      </c>
      <c r="Y215" s="1">
        <f>MONTH(TblData[[#This Row],[Date of Training]])</f>
        <v>12</v>
      </c>
      <c r="Z215" s="1">
        <f>YEAR(TblData[[#This Row],[Date of Training]])</f>
        <v>2015</v>
      </c>
      <c r="AA215" s="83">
        <f>DATE(TblData[[#This Row],[Year]],TblData[[#This Row],[Month]],1)</f>
        <v>42339</v>
      </c>
    </row>
    <row r="216" spans="1:27" x14ac:dyDescent="0.25">
      <c r="A216">
        <v>216</v>
      </c>
      <c r="B216" s="1">
        <v>20</v>
      </c>
      <c r="C216" s="1">
        <v>10443</v>
      </c>
      <c r="D216">
        <v>8</v>
      </c>
      <c r="E216">
        <v>8.5</v>
      </c>
      <c r="F216">
        <v>10</v>
      </c>
      <c r="G216">
        <v>8.5</v>
      </c>
      <c r="H216">
        <v>9</v>
      </c>
      <c r="I216" t="s">
        <v>1354</v>
      </c>
      <c r="J216" t="s">
        <v>1354</v>
      </c>
      <c r="K216" s="1">
        <v>0.75</v>
      </c>
      <c r="L216" s="1"/>
      <c r="M216" s="1" t="str">
        <f>VLOOKUP(TblData[[#This Row],[Session ID]],
TblSession[],
MATCH(M$1,TblSession[#Headers],0),
FALSE)</f>
        <v>7 QC Tools</v>
      </c>
      <c r="N216" s="102">
        <f>VLOOKUP(TblData[[#This Row],[Session ID]],
TblSession[],
MATCH(N$1,TblSession[#Headers],0),
FALSE)</f>
        <v>42371</v>
      </c>
      <c r="O216" s="102" t="str">
        <f>VLOOKUP(TblData[[#This Row],[Session ID]],
TblSession[],
MATCH(O$1,TblSession[#Headers],0),
FALSE)</f>
        <v>R&amp;D- GIL Conference Room</v>
      </c>
      <c r="P216" s="102" t="str">
        <f>VLOOKUP(TblData[[#This Row],[Session ID]],
TblSession[],
MATCH(P$1,TblSession[#Headers],0),
FALSE)</f>
        <v>Vaibhav Garg</v>
      </c>
      <c r="Q216" s="1">
        <f>VLOOKUP(TblData[[#This Row],[Session ID]],
TblSession[],
MATCH(Q$1,TblSession[#Headers],0),
FALSE)</f>
        <v>2</v>
      </c>
      <c r="R216" s="102" t="str">
        <f>VLOOKUP(TblData[[#This Row],[Session ID]],
TblSession[],
MATCH(R$1,TblSession[#Headers],0),
FALSE)</f>
        <v>Internal</v>
      </c>
      <c r="S216" s="1" t="str">
        <f>VLOOKUP(TblData[[#This Row],[Session ID]],
TblSession[],
MATCH(S$1,TblSession[#Headers],0),
FALSE)</f>
        <v>Multiple</v>
      </c>
      <c r="T216" s="1" t="str">
        <f>VLOOKUP(TblData[[#This Row],[Trainee Salary Code]],
TblTrainee[],
MATCH(T$1,TblTrainee[#Headers],0),
FALSE)</f>
        <v>Rakesh  Pandey</v>
      </c>
      <c r="U216" s="1" t="str">
        <f>VLOOKUP(TblData[[#This Row],[Trainee Salary Code]],
TblTrainee[],
MATCH(U$1,TblTrainee[#Headers],0),
FALSE)</f>
        <v>M-1</v>
      </c>
      <c r="V216" s="1" t="str">
        <f>VLOOKUP(TblData[[#This Row],[Trainee Salary Code]],
TblTrainee[],
MATCH(V$1,TblTrainee[#Headers],0),
FALSE)</f>
        <v>Asstt. Manager</v>
      </c>
      <c r="W216" s="1" t="str">
        <f>VLOOKUP(TblData[[#This Row],[Trainee Salary Code]],
TblTrainee[],
MATCH(W$1,TblTrainee[#Headers],0),
FALSE)</f>
        <v>Research &amp; Development</v>
      </c>
      <c r="X216" s="1">
        <f>AVERAGE(TblData[[#This Row],[Relevance]:[Presentation]])</f>
        <v>8.8000000000000007</v>
      </c>
      <c r="Y216" s="1">
        <f>MONTH(TblData[[#This Row],[Date of Training]])</f>
        <v>1</v>
      </c>
      <c r="Z216" s="1">
        <f>YEAR(TblData[[#This Row],[Date of Training]])</f>
        <v>2016</v>
      </c>
      <c r="AA216" s="83">
        <f>DATE(TblData[[#This Row],[Year]],TblData[[#This Row],[Month]],1)</f>
        <v>42370</v>
      </c>
    </row>
    <row r="217" spans="1:27" x14ac:dyDescent="0.25">
      <c r="A217">
        <v>217</v>
      </c>
      <c r="B217" s="1">
        <v>20</v>
      </c>
      <c r="C217" s="1">
        <v>14698</v>
      </c>
      <c r="D217">
        <v>9</v>
      </c>
      <c r="E217">
        <v>9.75</v>
      </c>
      <c r="F217">
        <v>10</v>
      </c>
      <c r="G217">
        <v>9.5</v>
      </c>
      <c r="H217">
        <v>10</v>
      </c>
      <c r="I217" t="s">
        <v>1547</v>
      </c>
      <c r="J217" t="s">
        <v>1354</v>
      </c>
      <c r="K217" s="1">
        <v>3.5</v>
      </c>
      <c r="L217" s="1"/>
      <c r="M217" s="1" t="str">
        <f>VLOOKUP(TblData[[#This Row],[Session ID]],
TblSession[],
MATCH(M$1,TblSession[#Headers],0),
FALSE)</f>
        <v>7 QC Tools</v>
      </c>
      <c r="N217" s="102">
        <f>VLOOKUP(TblData[[#This Row],[Session ID]],
TblSession[],
MATCH(N$1,TblSession[#Headers],0),
FALSE)</f>
        <v>42371</v>
      </c>
      <c r="O217" s="102" t="str">
        <f>VLOOKUP(TblData[[#This Row],[Session ID]],
TblSession[],
MATCH(O$1,TblSession[#Headers],0),
FALSE)</f>
        <v>R&amp;D- GIL Conference Room</v>
      </c>
      <c r="P217" s="102" t="str">
        <f>VLOOKUP(TblData[[#This Row],[Session ID]],
TblSession[],
MATCH(P$1,TblSession[#Headers],0),
FALSE)</f>
        <v>Vaibhav Garg</v>
      </c>
      <c r="Q217" s="1">
        <f>VLOOKUP(TblData[[#This Row],[Session ID]],
TblSession[],
MATCH(Q$1,TblSession[#Headers],0),
FALSE)</f>
        <v>2</v>
      </c>
      <c r="R217" s="102" t="str">
        <f>VLOOKUP(TblData[[#This Row],[Session ID]],
TblSession[],
MATCH(R$1,TblSession[#Headers],0),
FALSE)</f>
        <v>Internal</v>
      </c>
      <c r="S217" s="1" t="str">
        <f>VLOOKUP(TblData[[#This Row],[Session ID]],
TblSession[],
MATCH(S$1,TblSession[#Headers],0),
FALSE)</f>
        <v>Multiple</v>
      </c>
      <c r="T217" s="1" t="str">
        <f>VLOOKUP(TblData[[#This Row],[Trainee Salary Code]],
TblTrainee[],
MATCH(T$1,TblTrainee[#Headers],0),
FALSE)</f>
        <v>Munesh  Tripathi</v>
      </c>
      <c r="U217" s="1" t="str">
        <f>VLOOKUP(TblData[[#This Row],[Trainee Salary Code]],
TblTrainee[],
MATCH(U$1,TblTrainee[#Headers],0),
FALSE)</f>
        <v>Tr-e</v>
      </c>
      <c r="V217" s="1" t="str">
        <f>VLOOKUP(TblData[[#This Row],[Trainee Salary Code]],
TblTrainee[],
MATCH(V$1,TblTrainee[#Headers],0),
FALSE)</f>
        <v>Tr. Engineer</v>
      </c>
      <c r="W217" s="1" t="str">
        <f>VLOOKUP(TblData[[#This Row],[Trainee Salary Code]],
TblTrainee[],
MATCH(W$1,TblTrainee[#Headers],0),
FALSE)</f>
        <v>Research &amp; Development</v>
      </c>
      <c r="X217" s="1">
        <f>AVERAGE(TblData[[#This Row],[Relevance]:[Presentation]])</f>
        <v>9.65</v>
      </c>
      <c r="Y217" s="1">
        <f>MONTH(TblData[[#This Row],[Date of Training]])</f>
        <v>1</v>
      </c>
      <c r="Z217" s="1">
        <f>YEAR(TblData[[#This Row],[Date of Training]])</f>
        <v>2016</v>
      </c>
      <c r="AA217" s="83">
        <f>DATE(TblData[[#This Row],[Year]],TblData[[#This Row],[Month]],1)</f>
        <v>42370</v>
      </c>
    </row>
    <row r="218" spans="1:27" x14ac:dyDescent="0.25">
      <c r="A218">
        <v>218</v>
      </c>
      <c r="B218" s="1">
        <v>20</v>
      </c>
      <c r="C218" s="1">
        <v>14644</v>
      </c>
      <c r="D218">
        <v>8</v>
      </c>
      <c r="E218">
        <v>8.5</v>
      </c>
      <c r="F218">
        <v>10</v>
      </c>
      <c r="G218">
        <v>7.5</v>
      </c>
      <c r="H218">
        <v>8</v>
      </c>
      <c r="I218" t="s">
        <v>1354</v>
      </c>
      <c r="J218" t="s">
        <v>1354</v>
      </c>
      <c r="K218" s="1"/>
      <c r="L218" s="1"/>
      <c r="M218" s="1" t="str">
        <f>VLOOKUP(TblData[[#This Row],[Session ID]],
TblSession[],
MATCH(M$1,TblSession[#Headers],0),
FALSE)</f>
        <v>7 QC Tools</v>
      </c>
      <c r="N218" s="102">
        <f>VLOOKUP(TblData[[#This Row],[Session ID]],
TblSession[],
MATCH(N$1,TblSession[#Headers],0),
FALSE)</f>
        <v>42371</v>
      </c>
      <c r="O218" s="102" t="str">
        <f>VLOOKUP(TblData[[#This Row],[Session ID]],
TblSession[],
MATCH(O$1,TblSession[#Headers],0),
FALSE)</f>
        <v>R&amp;D- GIL Conference Room</v>
      </c>
      <c r="P218" s="102" t="str">
        <f>VLOOKUP(TblData[[#This Row],[Session ID]],
TblSession[],
MATCH(P$1,TblSession[#Headers],0),
FALSE)</f>
        <v>Vaibhav Garg</v>
      </c>
      <c r="Q218" s="1">
        <f>VLOOKUP(TblData[[#This Row],[Session ID]],
TblSession[],
MATCH(Q$1,TblSession[#Headers],0),
FALSE)</f>
        <v>2</v>
      </c>
      <c r="R218" s="102" t="str">
        <f>VLOOKUP(TblData[[#This Row],[Session ID]],
TblSession[],
MATCH(R$1,TblSession[#Headers],0),
FALSE)</f>
        <v>Internal</v>
      </c>
      <c r="S218" s="1" t="str">
        <f>VLOOKUP(TblData[[#This Row],[Session ID]],
TblSession[],
MATCH(S$1,TblSession[#Headers],0),
FALSE)</f>
        <v>Multiple</v>
      </c>
      <c r="T218" s="1" t="str">
        <f>VLOOKUP(TblData[[#This Row],[Trainee Salary Code]],
TblTrainee[],
MATCH(T$1,TblTrainee[#Headers],0),
FALSE)</f>
        <v>Umesh  Likhitkar</v>
      </c>
      <c r="U218" s="1" t="str">
        <f>VLOOKUP(TblData[[#This Row],[Trainee Salary Code]],
TblTrainee[],
MATCH(U$1,TblTrainee[#Headers],0),
FALSE)</f>
        <v>Tr-e</v>
      </c>
      <c r="V218" s="1" t="str">
        <f>VLOOKUP(TblData[[#This Row],[Trainee Salary Code]],
TblTrainee[],
MATCH(V$1,TblTrainee[#Headers],0),
FALSE)</f>
        <v>Tr. Engineer</v>
      </c>
      <c r="W218" s="1" t="str">
        <f>VLOOKUP(TblData[[#This Row],[Trainee Salary Code]],
TblTrainee[],
MATCH(W$1,TblTrainee[#Headers],0),
FALSE)</f>
        <v>Research &amp; Development</v>
      </c>
      <c r="X218" s="1">
        <f>AVERAGE(TblData[[#This Row],[Relevance]:[Presentation]])</f>
        <v>8.4</v>
      </c>
      <c r="Y218" s="1">
        <f>MONTH(TblData[[#This Row],[Date of Training]])</f>
        <v>1</v>
      </c>
      <c r="Z218" s="1">
        <f>YEAR(TblData[[#This Row],[Date of Training]])</f>
        <v>2016</v>
      </c>
      <c r="AA218" s="83">
        <f>DATE(TblData[[#This Row],[Year]],TblData[[#This Row],[Month]],1)</f>
        <v>42370</v>
      </c>
    </row>
    <row r="219" spans="1:27" x14ac:dyDescent="0.25">
      <c r="A219">
        <v>219</v>
      </c>
      <c r="B219" s="1">
        <v>20</v>
      </c>
      <c r="C219" s="1">
        <v>14404</v>
      </c>
      <c r="D219">
        <v>9</v>
      </c>
      <c r="E219">
        <v>8.5</v>
      </c>
      <c r="F219">
        <v>9</v>
      </c>
      <c r="G219">
        <v>8.5</v>
      </c>
      <c r="H219">
        <v>8</v>
      </c>
      <c r="I219" t="s">
        <v>1354</v>
      </c>
      <c r="J219" t="s">
        <v>1354</v>
      </c>
      <c r="K219" s="1">
        <v>1.75</v>
      </c>
      <c r="L219" s="1"/>
      <c r="M219" s="1" t="str">
        <f>VLOOKUP(TblData[[#This Row],[Session ID]],
TblSession[],
MATCH(M$1,TblSession[#Headers],0),
FALSE)</f>
        <v>7 QC Tools</v>
      </c>
      <c r="N219" s="102">
        <f>VLOOKUP(TblData[[#This Row],[Session ID]],
TblSession[],
MATCH(N$1,TblSession[#Headers],0),
FALSE)</f>
        <v>42371</v>
      </c>
      <c r="O219" s="102" t="str">
        <f>VLOOKUP(TblData[[#This Row],[Session ID]],
TblSession[],
MATCH(O$1,TblSession[#Headers],0),
FALSE)</f>
        <v>R&amp;D- GIL Conference Room</v>
      </c>
      <c r="P219" s="102" t="str">
        <f>VLOOKUP(TblData[[#This Row],[Session ID]],
TblSession[],
MATCH(P$1,TblSession[#Headers],0),
FALSE)</f>
        <v>Vaibhav Garg</v>
      </c>
      <c r="Q219" s="1">
        <f>VLOOKUP(TblData[[#This Row],[Session ID]],
TblSession[],
MATCH(Q$1,TblSession[#Headers],0),
FALSE)</f>
        <v>2</v>
      </c>
      <c r="R219" s="102" t="str">
        <f>VLOOKUP(TblData[[#This Row],[Session ID]],
TblSession[],
MATCH(R$1,TblSession[#Headers],0),
FALSE)</f>
        <v>Internal</v>
      </c>
      <c r="S219" s="1" t="str">
        <f>VLOOKUP(TblData[[#This Row],[Session ID]],
TblSession[],
MATCH(S$1,TblSession[#Headers],0),
FALSE)</f>
        <v>Multiple</v>
      </c>
      <c r="T219" s="1" t="str">
        <f>VLOOKUP(TblData[[#This Row],[Trainee Salary Code]],
TblTrainee[],
MATCH(T$1,TblTrainee[#Headers],0),
FALSE)</f>
        <v>Bharat  Kakra</v>
      </c>
      <c r="U219" s="1" t="str">
        <f>VLOOKUP(TblData[[#This Row],[Trainee Salary Code]],
TblTrainee[],
MATCH(U$1,TblTrainee[#Headers],0),
FALSE)</f>
        <v>E-2</v>
      </c>
      <c r="V219" s="1" t="str">
        <f>VLOOKUP(TblData[[#This Row],[Trainee Salary Code]],
TblTrainee[],
MATCH(V$1,TblTrainee[#Headers],0),
FALSE)</f>
        <v>Engineer</v>
      </c>
      <c r="W219" s="1" t="str">
        <f>VLOOKUP(TblData[[#This Row],[Trainee Salary Code]],
TblTrainee[],
MATCH(W$1,TblTrainee[#Headers],0),
FALSE)</f>
        <v>Research &amp; Development</v>
      </c>
      <c r="X219" s="1">
        <f>AVERAGE(TblData[[#This Row],[Relevance]:[Presentation]])</f>
        <v>8.6</v>
      </c>
      <c r="Y219" s="1">
        <f>MONTH(TblData[[#This Row],[Date of Training]])</f>
        <v>1</v>
      </c>
      <c r="Z219" s="1">
        <f>YEAR(TblData[[#This Row],[Date of Training]])</f>
        <v>2016</v>
      </c>
      <c r="AA219" s="83">
        <f>DATE(TblData[[#This Row],[Year]],TblData[[#This Row],[Month]],1)</f>
        <v>42370</v>
      </c>
    </row>
    <row r="220" spans="1:27" x14ac:dyDescent="0.25">
      <c r="A220">
        <v>220</v>
      </c>
      <c r="B220" s="1">
        <v>20</v>
      </c>
      <c r="C220" s="1">
        <v>13972</v>
      </c>
      <c r="D220">
        <v>7</v>
      </c>
      <c r="E220">
        <v>7</v>
      </c>
      <c r="F220">
        <v>8</v>
      </c>
      <c r="G220">
        <v>8</v>
      </c>
      <c r="H220">
        <v>8</v>
      </c>
      <c r="I220" t="s">
        <v>1548</v>
      </c>
      <c r="J220" t="s">
        <v>1549</v>
      </c>
      <c r="K220" s="1"/>
      <c r="L220" s="1"/>
      <c r="M220" s="1" t="str">
        <f>VLOOKUP(TblData[[#This Row],[Session ID]],
TblSession[],
MATCH(M$1,TblSession[#Headers],0),
FALSE)</f>
        <v>7 QC Tools</v>
      </c>
      <c r="N220" s="102">
        <f>VLOOKUP(TblData[[#This Row],[Session ID]],
TblSession[],
MATCH(N$1,TblSession[#Headers],0),
FALSE)</f>
        <v>42371</v>
      </c>
      <c r="O220" s="102" t="str">
        <f>VLOOKUP(TblData[[#This Row],[Session ID]],
TblSession[],
MATCH(O$1,TblSession[#Headers],0),
FALSE)</f>
        <v>R&amp;D- GIL Conference Room</v>
      </c>
      <c r="P220" s="102" t="str">
        <f>VLOOKUP(TblData[[#This Row],[Session ID]],
TblSession[],
MATCH(P$1,TblSession[#Headers],0),
FALSE)</f>
        <v>Vaibhav Garg</v>
      </c>
      <c r="Q220" s="1">
        <f>VLOOKUP(TblData[[#This Row],[Session ID]],
TblSession[],
MATCH(Q$1,TblSession[#Headers],0),
FALSE)</f>
        <v>2</v>
      </c>
      <c r="R220" s="102" t="str">
        <f>VLOOKUP(TblData[[#This Row],[Session ID]],
TblSession[],
MATCH(R$1,TblSession[#Headers],0),
FALSE)</f>
        <v>Internal</v>
      </c>
      <c r="S220" s="1" t="str">
        <f>VLOOKUP(TblData[[#This Row],[Session ID]],
TblSession[],
MATCH(S$1,TblSession[#Headers],0),
FALSE)</f>
        <v>Multiple</v>
      </c>
      <c r="T220" s="1" t="str">
        <f>VLOOKUP(TblData[[#This Row],[Trainee Salary Code]],
TblTrainee[],
MATCH(T$1,TblTrainee[#Headers],0),
FALSE)</f>
        <v>Sobhag  Prajapat</v>
      </c>
      <c r="U220" s="1" t="str">
        <f>VLOOKUP(TblData[[#This Row],[Trainee Salary Code]],
TblTrainee[],
MATCH(U$1,TblTrainee[#Headers],0),
FALSE)</f>
        <v>E-2</v>
      </c>
      <c r="V220" s="1" t="str">
        <f>VLOOKUP(TblData[[#This Row],[Trainee Salary Code]],
TblTrainee[],
MATCH(V$1,TblTrainee[#Headers],0),
FALSE)</f>
        <v>Engineer</v>
      </c>
      <c r="W220" s="1" t="str">
        <f>VLOOKUP(TblData[[#This Row],[Trainee Salary Code]],
TblTrainee[],
MATCH(W$1,TblTrainee[#Headers],0),
FALSE)</f>
        <v>Research &amp; Development</v>
      </c>
      <c r="X220" s="1">
        <f>AVERAGE(TblData[[#This Row],[Relevance]:[Presentation]])</f>
        <v>7.6</v>
      </c>
      <c r="Y220" s="1">
        <f>MONTH(TblData[[#This Row],[Date of Training]])</f>
        <v>1</v>
      </c>
      <c r="Z220" s="1">
        <f>YEAR(TblData[[#This Row],[Date of Training]])</f>
        <v>2016</v>
      </c>
      <c r="AA220" s="83">
        <f>DATE(TblData[[#This Row],[Year]],TblData[[#This Row],[Month]],1)</f>
        <v>42370</v>
      </c>
    </row>
    <row r="221" spans="1:27" x14ac:dyDescent="0.25">
      <c r="A221">
        <v>221</v>
      </c>
      <c r="B221" s="1">
        <v>20</v>
      </c>
      <c r="C221" s="1">
        <v>12605</v>
      </c>
      <c r="D221">
        <v>8</v>
      </c>
      <c r="E221">
        <v>8</v>
      </c>
      <c r="F221">
        <v>9</v>
      </c>
      <c r="G221">
        <v>8.5</v>
      </c>
      <c r="H221">
        <v>9</v>
      </c>
      <c r="I221" t="s">
        <v>1550</v>
      </c>
      <c r="J221" t="s">
        <v>1552</v>
      </c>
      <c r="K221" s="1">
        <v>4.75</v>
      </c>
      <c r="L221" s="1"/>
      <c r="M221" s="1" t="str">
        <f>VLOOKUP(TblData[[#This Row],[Session ID]],
TblSession[],
MATCH(M$1,TblSession[#Headers],0),
FALSE)</f>
        <v>7 QC Tools</v>
      </c>
      <c r="N221" s="102">
        <f>VLOOKUP(TblData[[#This Row],[Session ID]],
TblSession[],
MATCH(N$1,TblSession[#Headers],0),
FALSE)</f>
        <v>42371</v>
      </c>
      <c r="O221" s="102" t="str">
        <f>VLOOKUP(TblData[[#This Row],[Session ID]],
TblSession[],
MATCH(O$1,TblSession[#Headers],0),
FALSE)</f>
        <v>R&amp;D- GIL Conference Room</v>
      </c>
      <c r="P221" s="102" t="str">
        <f>VLOOKUP(TblData[[#This Row],[Session ID]],
TblSession[],
MATCH(P$1,TblSession[#Headers],0),
FALSE)</f>
        <v>Vaibhav Garg</v>
      </c>
      <c r="Q221" s="1">
        <f>VLOOKUP(TblData[[#This Row],[Session ID]],
TblSession[],
MATCH(Q$1,TblSession[#Headers],0),
FALSE)</f>
        <v>2</v>
      </c>
      <c r="R221" s="102" t="str">
        <f>VLOOKUP(TblData[[#This Row],[Session ID]],
TblSession[],
MATCH(R$1,TblSession[#Headers],0),
FALSE)</f>
        <v>Internal</v>
      </c>
      <c r="S221" s="1" t="str">
        <f>VLOOKUP(TblData[[#This Row],[Session ID]],
TblSession[],
MATCH(S$1,TblSession[#Headers],0),
FALSE)</f>
        <v>Multiple</v>
      </c>
      <c r="T221" s="1" t="str">
        <f>VLOOKUP(TblData[[#This Row],[Trainee Salary Code]],
TblTrainee[],
MATCH(T$1,TblTrainee[#Headers],0),
FALSE)</f>
        <v>Jalaj  Mathur</v>
      </c>
      <c r="U221" s="1" t="str">
        <f>VLOOKUP(TblData[[#This Row],[Trainee Salary Code]],
TblTrainee[],
MATCH(U$1,TblTrainee[#Headers],0),
FALSE)</f>
        <v>M-1</v>
      </c>
      <c r="V221" s="1" t="str">
        <f>VLOOKUP(TblData[[#This Row],[Trainee Salary Code]],
TblTrainee[],
MATCH(V$1,TblTrainee[#Headers],0),
FALSE)</f>
        <v>Asstt. Manager</v>
      </c>
      <c r="W221" s="1" t="str">
        <f>VLOOKUP(TblData[[#This Row],[Trainee Salary Code]],
TblTrainee[],
MATCH(W$1,TblTrainee[#Headers],0),
FALSE)</f>
        <v>Research &amp; Development</v>
      </c>
      <c r="X221" s="1">
        <f>AVERAGE(TblData[[#This Row],[Relevance]:[Presentation]])</f>
        <v>8.5</v>
      </c>
      <c r="Y221" s="1">
        <f>MONTH(TblData[[#This Row],[Date of Training]])</f>
        <v>1</v>
      </c>
      <c r="Z221" s="1">
        <f>YEAR(TblData[[#This Row],[Date of Training]])</f>
        <v>2016</v>
      </c>
      <c r="AA221" s="83">
        <f>DATE(TblData[[#This Row],[Year]],TblData[[#This Row],[Month]],1)</f>
        <v>42370</v>
      </c>
    </row>
    <row r="222" spans="1:27" x14ac:dyDescent="0.25">
      <c r="A222">
        <v>222</v>
      </c>
      <c r="B222" s="1">
        <v>20</v>
      </c>
      <c r="C222" s="1">
        <v>15115</v>
      </c>
      <c r="D222">
        <v>9</v>
      </c>
      <c r="E222">
        <v>8.5</v>
      </c>
      <c r="F222">
        <v>8</v>
      </c>
      <c r="G222">
        <v>9</v>
      </c>
      <c r="H222">
        <v>9</v>
      </c>
      <c r="I222" t="s">
        <v>1551</v>
      </c>
      <c r="J222" t="s">
        <v>1354</v>
      </c>
      <c r="K222" s="1">
        <v>1</v>
      </c>
      <c r="L222" s="1"/>
      <c r="M222" s="1" t="str">
        <f>VLOOKUP(TblData[[#This Row],[Session ID]],
TblSession[],
MATCH(M$1,TblSession[#Headers],0),
FALSE)</f>
        <v>7 QC Tools</v>
      </c>
      <c r="N222" s="102">
        <f>VLOOKUP(TblData[[#This Row],[Session ID]],
TblSession[],
MATCH(N$1,TblSession[#Headers],0),
FALSE)</f>
        <v>42371</v>
      </c>
      <c r="O222" s="102" t="str">
        <f>VLOOKUP(TblData[[#This Row],[Session ID]],
TblSession[],
MATCH(O$1,TblSession[#Headers],0),
FALSE)</f>
        <v>R&amp;D- GIL Conference Room</v>
      </c>
      <c r="P222" s="102" t="str">
        <f>VLOOKUP(TblData[[#This Row],[Session ID]],
TblSession[],
MATCH(P$1,TblSession[#Headers],0),
FALSE)</f>
        <v>Vaibhav Garg</v>
      </c>
      <c r="Q222" s="1">
        <f>VLOOKUP(TblData[[#This Row],[Session ID]],
TblSession[],
MATCH(Q$1,TblSession[#Headers],0),
FALSE)</f>
        <v>2</v>
      </c>
      <c r="R222" s="102" t="str">
        <f>VLOOKUP(TblData[[#This Row],[Session ID]],
TblSession[],
MATCH(R$1,TblSession[#Headers],0),
FALSE)</f>
        <v>Internal</v>
      </c>
      <c r="S222" s="1" t="str">
        <f>VLOOKUP(TblData[[#This Row],[Session ID]],
TblSession[],
MATCH(S$1,TblSession[#Headers],0),
FALSE)</f>
        <v>Multiple</v>
      </c>
      <c r="T222" s="1" t="str">
        <f>VLOOKUP(TblData[[#This Row],[Trainee Salary Code]],
TblTrainee[],
MATCH(T$1,TblTrainee[#Headers],0),
FALSE)</f>
        <v>Bharti Sharma</v>
      </c>
      <c r="U222" s="1">
        <f>VLOOKUP(TblData[[#This Row],[Trainee Salary Code]],
TblTrainee[],
MATCH(U$1,TblTrainee[#Headers],0),
FALSE)</f>
        <v>0</v>
      </c>
      <c r="V222" s="1" t="str">
        <f>VLOOKUP(TblData[[#This Row],[Trainee Salary Code]],
TblTrainee[],
MATCH(V$1,TblTrainee[#Headers],0),
FALSE)</f>
        <v>Sr. Engineer</v>
      </c>
      <c r="W222" s="1" t="str">
        <f>VLOOKUP(TblData[[#This Row],[Trainee Salary Code]],
TblTrainee[],
MATCH(W$1,TblTrainee[#Headers],0),
FALSE)</f>
        <v>Research &amp; Development</v>
      </c>
      <c r="X222" s="1">
        <f>AVERAGE(TblData[[#This Row],[Relevance]:[Presentation]])</f>
        <v>8.6999999999999993</v>
      </c>
      <c r="Y222" s="1">
        <f>MONTH(TblData[[#This Row],[Date of Training]])</f>
        <v>1</v>
      </c>
      <c r="Z222" s="1">
        <f>YEAR(TblData[[#This Row],[Date of Training]])</f>
        <v>2016</v>
      </c>
      <c r="AA222" s="83">
        <f>DATE(TblData[[#This Row],[Year]],TblData[[#This Row],[Month]],1)</f>
        <v>42370</v>
      </c>
    </row>
    <row r="223" spans="1:27" x14ac:dyDescent="0.25">
      <c r="A223">
        <v>223</v>
      </c>
      <c r="B223" s="1">
        <v>20</v>
      </c>
      <c r="C223" s="1">
        <v>13407</v>
      </c>
      <c r="D223">
        <v>8</v>
      </c>
      <c r="E223">
        <v>8.5</v>
      </c>
      <c r="F223">
        <v>10</v>
      </c>
      <c r="G223">
        <v>9</v>
      </c>
      <c r="H223">
        <v>10</v>
      </c>
      <c r="I223" t="s">
        <v>1354</v>
      </c>
      <c r="J223" t="s">
        <v>1354</v>
      </c>
      <c r="K223" s="1">
        <v>3.5</v>
      </c>
      <c r="L223" s="1"/>
      <c r="M223" s="1" t="str">
        <f>VLOOKUP(TblData[[#This Row],[Session ID]],
TblSession[],
MATCH(M$1,TblSession[#Headers],0),
FALSE)</f>
        <v>7 QC Tools</v>
      </c>
      <c r="N223" s="102">
        <f>VLOOKUP(TblData[[#This Row],[Session ID]],
TblSession[],
MATCH(N$1,TblSession[#Headers],0),
FALSE)</f>
        <v>42371</v>
      </c>
      <c r="O223" s="102" t="str">
        <f>VLOOKUP(TblData[[#This Row],[Session ID]],
TblSession[],
MATCH(O$1,TblSession[#Headers],0),
FALSE)</f>
        <v>R&amp;D- GIL Conference Room</v>
      </c>
      <c r="P223" s="102" t="str">
        <f>VLOOKUP(TblData[[#This Row],[Session ID]],
TblSession[],
MATCH(P$1,TblSession[#Headers],0),
FALSE)</f>
        <v>Vaibhav Garg</v>
      </c>
      <c r="Q223" s="1">
        <f>VLOOKUP(TblData[[#This Row],[Session ID]],
TblSession[],
MATCH(Q$1,TblSession[#Headers],0),
FALSE)</f>
        <v>2</v>
      </c>
      <c r="R223" s="102" t="str">
        <f>VLOOKUP(TblData[[#This Row],[Session ID]],
TblSession[],
MATCH(R$1,TblSession[#Headers],0),
FALSE)</f>
        <v>Internal</v>
      </c>
      <c r="S223" s="1" t="str">
        <f>VLOOKUP(TblData[[#This Row],[Session ID]],
TblSession[],
MATCH(S$1,TblSession[#Headers],0),
FALSE)</f>
        <v>Multiple</v>
      </c>
      <c r="T223" s="1" t="str">
        <f>VLOOKUP(TblData[[#This Row],[Trainee Salary Code]],
TblTrainee[],
MATCH(T$1,TblTrainee[#Headers],0),
FALSE)</f>
        <v>Manindera  Singh</v>
      </c>
      <c r="U223" s="1" t="str">
        <f>VLOOKUP(TblData[[#This Row],[Trainee Salary Code]],
TblTrainee[],
MATCH(U$1,TblTrainee[#Headers],0),
FALSE)</f>
        <v>E-3</v>
      </c>
      <c r="V223" s="1" t="str">
        <f>VLOOKUP(TblData[[#This Row],[Trainee Salary Code]],
TblTrainee[],
MATCH(V$1,TblTrainee[#Headers],0),
FALSE)</f>
        <v>Sr. Engineer</v>
      </c>
      <c r="W223" s="1" t="str">
        <f>VLOOKUP(TblData[[#This Row],[Trainee Salary Code]],
TblTrainee[],
MATCH(W$1,TblTrainee[#Headers],0),
FALSE)</f>
        <v>Research &amp; Development</v>
      </c>
      <c r="X223" s="1">
        <f>AVERAGE(TblData[[#This Row],[Relevance]:[Presentation]])</f>
        <v>9.1</v>
      </c>
      <c r="Y223" s="1">
        <f>MONTH(TblData[[#This Row],[Date of Training]])</f>
        <v>1</v>
      </c>
      <c r="Z223" s="1">
        <f>YEAR(TblData[[#This Row],[Date of Training]])</f>
        <v>2016</v>
      </c>
      <c r="AA223" s="83">
        <f>DATE(TblData[[#This Row],[Year]],TblData[[#This Row],[Month]],1)</f>
        <v>42370</v>
      </c>
    </row>
    <row r="224" spans="1:27" x14ac:dyDescent="0.25">
      <c r="A224">
        <v>224</v>
      </c>
      <c r="B224" s="1">
        <v>21</v>
      </c>
      <c r="C224" s="1">
        <v>13953</v>
      </c>
      <c r="D224">
        <v>8</v>
      </c>
      <c r="E224">
        <v>8.5</v>
      </c>
      <c r="F224">
        <v>8</v>
      </c>
      <c r="G224">
        <v>8</v>
      </c>
      <c r="H224">
        <v>9</v>
      </c>
      <c r="I224" t="s">
        <v>1553</v>
      </c>
      <c r="J224" t="s">
        <v>1354</v>
      </c>
      <c r="K224" s="1"/>
      <c r="L224" s="1"/>
      <c r="M224" s="1" t="str">
        <f>VLOOKUP(TblData[[#This Row],[Session ID]],
TblSession[],
MATCH(M$1,TblSession[#Headers],0),
FALSE)</f>
        <v>5S</v>
      </c>
      <c r="N224" s="102">
        <f>VLOOKUP(TblData[[#This Row],[Session ID]],
TblSession[],
MATCH(N$1,TblSession[#Headers],0),
FALSE)</f>
        <v>42397</v>
      </c>
      <c r="O224" s="102" t="str">
        <f>VLOOKUP(TblData[[#This Row],[Session ID]],
TblSession[],
MATCH(O$1,TblSession[#Headers],0),
FALSE)</f>
        <v>R&amp;D- GIL Conference Room</v>
      </c>
      <c r="P224" s="102" t="str">
        <f>VLOOKUP(TblData[[#This Row],[Session ID]],
TblSession[],
MATCH(P$1,TblSession[#Headers],0),
FALSE)</f>
        <v>Bivash Mukherjee</v>
      </c>
      <c r="Q224" s="1">
        <f>VLOOKUP(TblData[[#This Row],[Session ID]],
TblSession[],
MATCH(Q$1,TblSession[#Headers],0),
FALSE)</f>
        <v>2</v>
      </c>
      <c r="R224" s="102" t="str">
        <f>VLOOKUP(TblData[[#This Row],[Session ID]],
TblSession[],
MATCH(R$1,TblSession[#Headers],0),
FALSE)</f>
        <v>Internal</v>
      </c>
      <c r="S224" s="1" t="str">
        <f>VLOOKUP(TblData[[#This Row],[Session ID]],
TblSession[],
MATCH(S$1,TblSession[#Headers],0),
FALSE)</f>
        <v>Multiple</v>
      </c>
      <c r="T224" s="1" t="str">
        <f>VLOOKUP(TblData[[#This Row],[Trainee Salary Code]],
TblTrainee[],
MATCH(T$1,TblTrainee[#Headers],0),
FALSE)</f>
        <v>Pawan Kumar Sharma</v>
      </c>
      <c r="U224" s="1" t="str">
        <f>VLOOKUP(TblData[[#This Row],[Trainee Salary Code]],
TblTrainee[],
MATCH(U$1,TblTrainee[#Headers],0),
FALSE)</f>
        <v>S-3</v>
      </c>
      <c r="V224" s="1" t="str">
        <f>VLOOKUP(TblData[[#This Row],[Trainee Salary Code]],
TblTrainee[],
MATCH(V$1,TblTrainee[#Headers],0),
FALSE)</f>
        <v>Sr. Technician</v>
      </c>
      <c r="W224" s="1" t="str">
        <f>VLOOKUP(TblData[[#This Row],[Trainee Salary Code]],
TblTrainee[],
MATCH(W$1,TblTrainee[#Headers],0),
FALSE)</f>
        <v>Research &amp; Development</v>
      </c>
      <c r="X224" s="1">
        <f>AVERAGE(TblData[[#This Row],[Relevance]:[Presentation]])</f>
        <v>8.3000000000000007</v>
      </c>
      <c r="Y224" s="1">
        <f>MONTH(TblData[[#This Row],[Date of Training]])</f>
        <v>1</v>
      </c>
      <c r="Z224" s="1">
        <f>YEAR(TblData[[#This Row],[Date of Training]])</f>
        <v>2016</v>
      </c>
      <c r="AA224" s="83">
        <f>DATE(TblData[[#This Row],[Year]],TblData[[#This Row],[Month]],1)</f>
        <v>42370</v>
      </c>
    </row>
    <row r="225" spans="1:27" x14ac:dyDescent="0.25">
      <c r="A225">
        <v>225</v>
      </c>
      <c r="B225" s="1">
        <v>21</v>
      </c>
      <c r="C225" s="1">
        <v>13052</v>
      </c>
      <c r="D225">
        <v>9</v>
      </c>
      <c r="E225">
        <v>8.25</v>
      </c>
      <c r="F225">
        <v>7</v>
      </c>
      <c r="G225">
        <v>8.5</v>
      </c>
      <c r="H225">
        <v>9</v>
      </c>
      <c r="I225" t="s">
        <v>1554</v>
      </c>
      <c r="J225" t="s">
        <v>1354</v>
      </c>
      <c r="K225" s="1"/>
      <c r="L225" s="1"/>
      <c r="M225" s="1" t="str">
        <f>VLOOKUP(TblData[[#This Row],[Session ID]],
TblSession[],
MATCH(M$1,TblSession[#Headers],0),
FALSE)</f>
        <v>5S</v>
      </c>
      <c r="N225" s="102">
        <f>VLOOKUP(TblData[[#This Row],[Session ID]],
TblSession[],
MATCH(N$1,TblSession[#Headers],0),
FALSE)</f>
        <v>42397</v>
      </c>
      <c r="O225" s="102" t="str">
        <f>VLOOKUP(TblData[[#This Row],[Session ID]],
TblSession[],
MATCH(O$1,TblSession[#Headers],0),
FALSE)</f>
        <v>R&amp;D- GIL Conference Room</v>
      </c>
      <c r="P225" s="102" t="str">
        <f>VLOOKUP(TblData[[#This Row],[Session ID]],
TblSession[],
MATCH(P$1,TblSession[#Headers],0),
FALSE)</f>
        <v>Bivash Mukherjee</v>
      </c>
      <c r="Q225" s="1">
        <f>VLOOKUP(TblData[[#This Row],[Session ID]],
TblSession[],
MATCH(Q$1,TblSession[#Headers],0),
FALSE)</f>
        <v>2</v>
      </c>
      <c r="R225" s="102" t="str">
        <f>VLOOKUP(TblData[[#This Row],[Session ID]],
TblSession[],
MATCH(R$1,TblSession[#Headers],0),
FALSE)</f>
        <v>Internal</v>
      </c>
      <c r="S225" s="1" t="str">
        <f>VLOOKUP(TblData[[#This Row],[Session ID]],
TblSession[],
MATCH(S$1,TblSession[#Headers],0),
FALSE)</f>
        <v>Multiple</v>
      </c>
      <c r="T225" s="1" t="str">
        <f>VLOOKUP(TblData[[#This Row],[Trainee Salary Code]],
TblTrainee[],
MATCH(T$1,TblTrainee[#Headers],0),
FALSE)</f>
        <v>Ramashish  Kumar</v>
      </c>
      <c r="U225" s="1" t="str">
        <f>VLOOKUP(TblData[[#This Row],[Trainee Salary Code]],
TblTrainee[],
MATCH(U$1,TblTrainee[#Headers],0),
FALSE)</f>
        <v>S-3</v>
      </c>
      <c r="V225" s="1" t="str">
        <f>VLOOKUP(TblData[[#This Row],[Trainee Salary Code]],
TblTrainee[],
MATCH(V$1,TblTrainee[#Headers],0),
FALSE)</f>
        <v>Sr. Technician</v>
      </c>
      <c r="W225" s="1" t="str">
        <f>VLOOKUP(TblData[[#This Row],[Trainee Salary Code]],
TblTrainee[],
MATCH(W$1,TblTrainee[#Headers],0),
FALSE)</f>
        <v>Research &amp; Development</v>
      </c>
      <c r="X225" s="1">
        <f>AVERAGE(TblData[[#This Row],[Relevance]:[Presentation]])</f>
        <v>8.35</v>
      </c>
      <c r="Y225" s="1">
        <f>MONTH(TblData[[#This Row],[Date of Training]])</f>
        <v>1</v>
      </c>
      <c r="Z225" s="1">
        <f>YEAR(TblData[[#This Row],[Date of Training]])</f>
        <v>2016</v>
      </c>
      <c r="AA225" s="83">
        <f>DATE(TblData[[#This Row],[Year]],TblData[[#This Row],[Month]],1)</f>
        <v>42370</v>
      </c>
    </row>
    <row r="226" spans="1:27" x14ac:dyDescent="0.25">
      <c r="A226">
        <v>226</v>
      </c>
      <c r="B226" s="1">
        <v>21</v>
      </c>
      <c r="C226" s="1">
        <v>15118</v>
      </c>
      <c r="D226">
        <v>9</v>
      </c>
      <c r="E226">
        <v>8.75</v>
      </c>
      <c r="F226">
        <v>10</v>
      </c>
      <c r="G226">
        <v>10</v>
      </c>
      <c r="H226">
        <v>9</v>
      </c>
      <c r="I226" t="s">
        <v>1354</v>
      </c>
      <c r="J226" t="s">
        <v>1354</v>
      </c>
      <c r="K226" s="1"/>
      <c r="L226" s="1"/>
      <c r="M226" s="1" t="str">
        <f>VLOOKUP(TblData[[#This Row],[Session ID]],
TblSession[],
MATCH(M$1,TblSession[#Headers],0),
FALSE)</f>
        <v>5S</v>
      </c>
      <c r="N226" s="102">
        <f>VLOOKUP(TblData[[#This Row],[Session ID]],
TblSession[],
MATCH(N$1,TblSession[#Headers],0),
FALSE)</f>
        <v>42397</v>
      </c>
      <c r="O226" s="102" t="str">
        <f>VLOOKUP(TblData[[#This Row],[Session ID]],
TblSession[],
MATCH(O$1,TblSession[#Headers],0),
FALSE)</f>
        <v>R&amp;D- GIL Conference Room</v>
      </c>
      <c r="P226" s="102" t="str">
        <f>VLOOKUP(TblData[[#This Row],[Session ID]],
TblSession[],
MATCH(P$1,TblSession[#Headers],0),
FALSE)</f>
        <v>Bivash Mukherjee</v>
      </c>
      <c r="Q226" s="1">
        <f>VLOOKUP(TblData[[#This Row],[Session ID]],
TblSession[],
MATCH(Q$1,TblSession[#Headers],0),
FALSE)</f>
        <v>2</v>
      </c>
      <c r="R226" s="102" t="str">
        <f>VLOOKUP(TblData[[#This Row],[Session ID]],
TblSession[],
MATCH(R$1,TblSession[#Headers],0),
FALSE)</f>
        <v>Internal</v>
      </c>
      <c r="S226" s="1" t="str">
        <f>VLOOKUP(TblData[[#This Row],[Session ID]],
TblSession[],
MATCH(S$1,TblSession[#Headers],0),
FALSE)</f>
        <v>Multiple</v>
      </c>
      <c r="T226" s="1" t="str">
        <f>VLOOKUP(TblData[[#This Row],[Trainee Salary Code]],
TblTrainee[],
MATCH(T$1,TblTrainee[#Headers],0),
FALSE)</f>
        <v>Deendayal</v>
      </c>
      <c r="U226" s="1">
        <f>VLOOKUP(TblData[[#This Row],[Trainee Salary Code]],
TblTrainee[],
MATCH(U$1,TblTrainee[#Headers],0),
FALSE)</f>
        <v>0</v>
      </c>
      <c r="V226" s="1" t="str">
        <f>VLOOKUP(TblData[[#This Row],[Trainee Salary Code]],
TblTrainee[],
MATCH(V$1,TblTrainee[#Headers],0),
FALSE)</f>
        <v>Tr. Jr. Engineer</v>
      </c>
      <c r="W226" s="1" t="str">
        <f>VLOOKUP(TblData[[#This Row],[Trainee Salary Code]],
TblTrainee[],
MATCH(W$1,TblTrainee[#Headers],0),
FALSE)</f>
        <v>Research &amp; Development</v>
      </c>
      <c r="X226" s="1">
        <f>AVERAGE(TblData[[#This Row],[Relevance]:[Presentation]])</f>
        <v>9.35</v>
      </c>
      <c r="Y226" s="1">
        <f>MONTH(TblData[[#This Row],[Date of Training]])</f>
        <v>1</v>
      </c>
      <c r="Z226" s="1">
        <f>YEAR(TblData[[#This Row],[Date of Training]])</f>
        <v>2016</v>
      </c>
      <c r="AA226" s="83">
        <f>DATE(TblData[[#This Row],[Year]],TblData[[#This Row],[Month]],1)</f>
        <v>42370</v>
      </c>
    </row>
    <row r="227" spans="1:27" x14ac:dyDescent="0.25">
      <c r="A227">
        <v>227</v>
      </c>
      <c r="B227" s="1">
        <v>21</v>
      </c>
      <c r="C227" s="1">
        <v>14698</v>
      </c>
      <c r="D227">
        <v>10</v>
      </c>
      <c r="E227">
        <v>9.5</v>
      </c>
      <c r="F227">
        <v>9</v>
      </c>
      <c r="G227">
        <v>8.5</v>
      </c>
      <c r="H227">
        <v>9</v>
      </c>
      <c r="I227" t="s">
        <v>1354</v>
      </c>
      <c r="J227" t="s">
        <v>1556</v>
      </c>
      <c r="K227" s="1"/>
      <c r="L227" s="1"/>
      <c r="M227" s="1" t="str">
        <f>VLOOKUP(TblData[[#This Row],[Session ID]],
TblSession[],
MATCH(M$1,TblSession[#Headers],0),
FALSE)</f>
        <v>5S</v>
      </c>
      <c r="N227" s="102">
        <f>VLOOKUP(TblData[[#This Row],[Session ID]],
TblSession[],
MATCH(N$1,TblSession[#Headers],0),
FALSE)</f>
        <v>42397</v>
      </c>
      <c r="O227" s="102" t="str">
        <f>VLOOKUP(TblData[[#This Row],[Session ID]],
TblSession[],
MATCH(O$1,TblSession[#Headers],0),
FALSE)</f>
        <v>R&amp;D- GIL Conference Room</v>
      </c>
      <c r="P227" s="102" t="str">
        <f>VLOOKUP(TblData[[#This Row],[Session ID]],
TblSession[],
MATCH(P$1,TblSession[#Headers],0),
FALSE)</f>
        <v>Bivash Mukherjee</v>
      </c>
      <c r="Q227" s="1">
        <f>VLOOKUP(TblData[[#This Row],[Session ID]],
TblSession[],
MATCH(Q$1,TblSession[#Headers],0),
FALSE)</f>
        <v>2</v>
      </c>
      <c r="R227" s="102" t="str">
        <f>VLOOKUP(TblData[[#This Row],[Session ID]],
TblSession[],
MATCH(R$1,TblSession[#Headers],0),
FALSE)</f>
        <v>Internal</v>
      </c>
      <c r="S227" s="1" t="str">
        <f>VLOOKUP(TblData[[#This Row],[Session ID]],
TblSession[],
MATCH(S$1,TblSession[#Headers],0),
FALSE)</f>
        <v>Multiple</v>
      </c>
      <c r="T227" s="1" t="str">
        <f>VLOOKUP(TblData[[#This Row],[Trainee Salary Code]],
TblTrainee[],
MATCH(T$1,TblTrainee[#Headers],0),
FALSE)</f>
        <v>Munesh  Tripathi</v>
      </c>
      <c r="U227" s="1" t="str">
        <f>VLOOKUP(TblData[[#This Row],[Trainee Salary Code]],
TblTrainee[],
MATCH(U$1,TblTrainee[#Headers],0),
FALSE)</f>
        <v>Tr-e</v>
      </c>
      <c r="V227" s="1" t="str">
        <f>VLOOKUP(TblData[[#This Row],[Trainee Salary Code]],
TblTrainee[],
MATCH(V$1,TblTrainee[#Headers],0),
FALSE)</f>
        <v>Tr. Engineer</v>
      </c>
      <c r="W227" s="1" t="str">
        <f>VLOOKUP(TblData[[#This Row],[Trainee Salary Code]],
TblTrainee[],
MATCH(W$1,TblTrainee[#Headers],0),
FALSE)</f>
        <v>Research &amp; Development</v>
      </c>
      <c r="X227" s="1">
        <f>AVERAGE(TblData[[#This Row],[Relevance]:[Presentation]])</f>
        <v>9.1999999999999993</v>
      </c>
      <c r="Y227" s="1">
        <f>MONTH(TblData[[#This Row],[Date of Training]])</f>
        <v>1</v>
      </c>
      <c r="Z227" s="1">
        <f>YEAR(TblData[[#This Row],[Date of Training]])</f>
        <v>2016</v>
      </c>
      <c r="AA227" s="83">
        <f>DATE(TblData[[#This Row],[Year]],TblData[[#This Row],[Month]],1)</f>
        <v>42370</v>
      </c>
    </row>
    <row r="228" spans="1:27" x14ac:dyDescent="0.25">
      <c r="A228">
        <v>228</v>
      </c>
      <c r="B228" s="1">
        <v>21</v>
      </c>
      <c r="C228" s="1">
        <v>14644</v>
      </c>
      <c r="D228">
        <v>8</v>
      </c>
      <c r="E228">
        <v>9</v>
      </c>
      <c r="F228">
        <v>10</v>
      </c>
      <c r="G228">
        <v>8</v>
      </c>
      <c r="H228">
        <v>9</v>
      </c>
      <c r="I228" t="s">
        <v>1555</v>
      </c>
      <c r="J228" t="s">
        <v>1354</v>
      </c>
      <c r="K228" s="1"/>
      <c r="L228" s="1"/>
      <c r="M228" s="1" t="str">
        <f>VLOOKUP(TblData[[#This Row],[Session ID]],
TblSession[],
MATCH(M$1,TblSession[#Headers],0),
FALSE)</f>
        <v>5S</v>
      </c>
      <c r="N228" s="102">
        <f>VLOOKUP(TblData[[#This Row],[Session ID]],
TblSession[],
MATCH(N$1,TblSession[#Headers],0),
FALSE)</f>
        <v>42397</v>
      </c>
      <c r="O228" s="102" t="str">
        <f>VLOOKUP(TblData[[#This Row],[Session ID]],
TblSession[],
MATCH(O$1,TblSession[#Headers],0),
FALSE)</f>
        <v>R&amp;D- GIL Conference Room</v>
      </c>
      <c r="P228" s="102" t="str">
        <f>VLOOKUP(TblData[[#This Row],[Session ID]],
TblSession[],
MATCH(P$1,TblSession[#Headers],0),
FALSE)</f>
        <v>Bivash Mukherjee</v>
      </c>
      <c r="Q228" s="1">
        <f>VLOOKUP(TblData[[#This Row],[Session ID]],
TblSession[],
MATCH(Q$1,TblSession[#Headers],0),
FALSE)</f>
        <v>2</v>
      </c>
      <c r="R228" s="102" t="str">
        <f>VLOOKUP(TblData[[#This Row],[Session ID]],
TblSession[],
MATCH(R$1,TblSession[#Headers],0),
FALSE)</f>
        <v>Internal</v>
      </c>
      <c r="S228" s="1" t="str">
        <f>VLOOKUP(TblData[[#This Row],[Session ID]],
TblSession[],
MATCH(S$1,TblSession[#Headers],0),
FALSE)</f>
        <v>Multiple</v>
      </c>
      <c r="T228" s="1" t="str">
        <f>VLOOKUP(TblData[[#This Row],[Trainee Salary Code]],
TblTrainee[],
MATCH(T$1,TblTrainee[#Headers],0),
FALSE)</f>
        <v>Umesh  Likhitkar</v>
      </c>
      <c r="U228" s="1" t="str">
        <f>VLOOKUP(TblData[[#This Row],[Trainee Salary Code]],
TblTrainee[],
MATCH(U$1,TblTrainee[#Headers],0),
FALSE)</f>
        <v>Tr-e</v>
      </c>
      <c r="V228" s="1" t="str">
        <f>VLOOKUP(TblData[[#This Row],[Trainee Salary Code]],
TblTrainee[],
MATCH(V$1,TblTrainee[#Headers],0),
FALSE)</f>
        <v>Tr. Engineer</v>
      </c>
      <c r="W228" s="1" t="str">
        <f>VLOOKUP(TblData[[#This Row],[Trainee Salary Code]],
TblTrainee[],
MATCH(W$1,TblTrainee[#Headers],0),
FALSE)</f>
        <v>Research &amp; Development</v>
      </c>
      <c r="X228" s="1">
        <f>AVERAGE(TblData[[#This Row],[Relevance]:[Presentation]])</f>
        <v>8.8000000000000007</v>
      </c>
      <c r="Y228" s="1">
        <f>MONTH(TblData[[#This Row],[Date of Training]])</f>
        <v>1</v>
      </c>
      <c r="Z228" s="1">
        <f>YEAR(TblData[[#This Row],[Date of Training]])</f>
        <v>2016</v>
      </c>
      <c r="AA228" s="83">
        <f>DATE(TblData[[#This Row],[Year]],TblData[[#This Row],[Month]],1)</f>
        <v>42370</v>
      </c>
    </row>
    <row r="229" spans="1:27" x14ac:dyDescent="0.25">
      <c r="A229">
        <v>229</v>
      </c>
      <c r="B229" s="1">
        <v>22</v>
      </c>
      <c r="C229" s="1">
        <v>12605</v>
      </c>
      <c r="D229">
        <v>7</v>
      </c>
      <c r="E229">
        <v>7.25</v>
      </c>
      <c r="F229">
        <v>9</v>
      </c>
      <c r="G229">
        <v>7</v>
      </c>
      <c r="H229">
        <v>8</v>
      </c>
      <c r="I229" t="s">
        <v>1558</v>
      </c>
      <c r="J229" t="s">
        <v>1559</v>
      </c>
      <c r="K229" s="1"/>
      <c r="L229" s="1"/>
      <c r="M229" s="1" t="str">
        <f>VLOOKUP(TblData[[#This Row],[Session ID]],
TblSession[],
MATCH(M$1,TblSession[#Headers],0),
FALSE)</f>
        <v>Comm and Negotiation Skills</v>
      </c>
      <c r="N229" s="102">
        <f>VLOOKUP(TblData[[#This Row],[Session ID]],
TblSession[],
MATCH(N$1,TblSession[#Headers],0),
FALSE)</f>
        <v>42399</v>
      </c>
      <c r="O229" s="102" t="str">
        <f>VLOOKUP(TblData[[#This Row],[Session ID]],
TblSession[],
MATCH(O$1,TblSession[#Headers],0),
FALSE)</f>
        <v>R&amp;D- GIL Conference Room</v>
      </c>
      <c r="P229" s="102" t="str">
        <f>VLOOKUP(TblData[[#This Row],[Session ID]],
TblSession[],
MATCH(P$1,TblSession[#Headers],0),
FALSE)</f>
        <v>Rajeev Choudhary</v>
      </c>
      <c r="Q229" s="1">
        <f>VLOOKUP(TblData[[#This Row],[Session ID]],
TblSession[],
MATCH(Q$1,TblSession[#Headers],0),
FALSE)</f>
        <v>2</v>
      </c>
      <c r="R229" s="102" t="str">
        <f>VLOOKUP(TblData[[#This Row],[Session ID]],
TblSession[],
MATCH(R$1,TblSession[#Headers],0),
FALSE)</f>
        <v>External</v>
      </c>
      <c r="S229" s="1" t="str">
        <f>VLOOKUP(TblData[[#This Row],[Session ID]],
TblSession[],
MATCH(S$1,TblSession[#Headers],0),
FALSE)</f>
        <v>Multiple</v>
      </c>
      <c r="T229" s="1" t="str">
        <f>VLOOKUP(TblData[[#This Row],[Trainee Salary Code]],
TblTrainee[],
MATCH(T$1,TblTrainee[#Headers],0),
FALSE)</f>
        <v>Jalaj  Mathur</v>
      </c>
      <c r="U229" s="1" t="str">
        <f>VLOOKUP(TblData[[#This Row],[Trainee Salary Code]],
TblTrainee[],
MATCH(U$1,TblTrainee[#Headers],0),
FALSE)</f>
        <v>M-1</v>
      </c>
      <c r="V229" s="1" t="str">
        <f>VLOOKUP(TblData[[#This Row],[Trainee Salary Code]],
TblTrainee[],
MATCH(V$1,TblTrainee[#Headers],0),
FALSE)</f>
        <v>Asstt. Manager</v>
      </c>
      <c r="W229" s="1" t="str">
        <f>VLOOKUP(TblData[[#This Row],[Trainee Salary Code]],
TblTrainee[],
MATCH(W$1,TblTrainee[#Headers],0),
FALSE)</f>
        <v>Research &amp; Development</v>
      </c>
      <c r="X229" s="1">
        <f>AVERAGE(TblData[[#This Row],[Relevance]:[Presentation]])</f>
        <v>7.65</v>
      </c>
      <c r="Y229" s="1">
        <f>MONTH(TblData[[#This Row],[Date of Training]])</f>
        <v>1</v>
      </c>
      <c r="Z229" s="1">
        <f>YEAR(TblData[[#This Row],[Date of Training]])</f>
        <v>2016</v>
      </c>
      <c r="AA229" s="83">
        <f>DATE(TblData[[#This Row],[Year]],TblData[[#This Row],[Month]],1)</f>
        <v>42370</v>
      </c>
    </row>
    <row r="230" spans="1:27" x14ac:dyDescent="0.25">
      <c r="A230">
        <v>230</v>
      </c>
      <c r="B230" s="1">
        <v>22</v>
      </c>
      <c r="C230" s="1">
        <v>13993</v>
      </c>
      <c r="D230">
        <v>10</v>
      </c>
      <c r="E230">
        <v>8.5</v>
      </c>
      <c r="F230">
        <v>10</v>
      </c>
      <c r="G230">
        <v>9</v>
      </c>
      <c r="H230">
        <v>9</v>
      </c>
      <c r="I230" t="s">
        <v>1565</v>
      </c>
      <c r="J230" t="s">
        <v>1354</v>
      </c>
      <c r="K230" s="1"/>
      <c r="L230" s="1"/>
      <c r="M230" s="1" t="str">
        <f>VLOOKUP(TblData[[#This Row],[Session ID]],
TblSession[],
MATCH(M$1,TblSession[#Headers],0),
FALSE)</f>
        <v>Comm and Negotiation Skills</v>
      </c>
      <c r="N230" s="102">
        <f>VLOOKUP(TblData[[#This Row],[Session ID]],
TblSession[],
MATCH(N$1,TblSession[#Headers],0),
FALSE)</f>
        <v>42399</v>
      </c>
      <c r="O230" s="102" t="str">
        <f>VLOOKUP(TblData[[#This Row],[Session ID]],
TblSession[],
MATCH(O$1,TblSession[#Headers],0),
FALSE)</f>
        <v>R&amp;D- GIL Conference Room</v>
      </c>
      <c r="P230" s="102" t="str">
        <f>VLOOKUP(TblData[[#This Row],[Session ID]],
TblSession[],
MATCH(P$1,TblSession[#Headers],0),
FALSE)</f>
        <v>Rajeev Choudhary</v>
      </c>
      <c r="Q230" s="1">
        <f>VLOOKUP(TblData[[#This Row],[Session ID]],
TblSession[],
MATCH(Q$1,TblSession[#Headers],0),
FALSE)</f>
        <v>2</v>
      </c>
      <c r="R230" s="102" t="str">
        <f>VLOOKUP(TblData[[#This Row],[Session ID]],
TblSession[],
MATCH(R$1,TblSession[#Headers],0),
FALSE)</f>
        <v>External</v>
      </c>
      <c r="S230" s="1" t="str">
        <f>VLOOKUP(TblData[[#This Row],[Session ID]],
TblSession[],
MATCH(S$1,TblSession[#Headers],0),
FALSE)</f>
        <v>Multiple</v>
      </c>
      <c r="T230" s="1" t="str">
        <f>VLOOKUP(TblData[[#This Row],[Trainee Salary Code]],
TblTrainee[],
MATCH(T$1,TblTrainee[#Headers],0),
FALSE)</f>
        <v>Rahul  Upadhayay</v>
      </c>
      <c r="U230" s="1" t="str">
        <f>VLOOKUP(TblData[[#This Row],[Trainee Salary Code]],
TblTrainee[],
MATCH(U$1,TblTrainee[#Headers],0),
FALSE)</f>
        <v>E-3</v>
      </c>
      <c r="V230" s="1" t="str">
        <f>VLOOKUP(TblData[[#This Row],[Trainee Salary Code]],
TblTrainee[],
MATCH(V$1,TblTrainee[#Headers],0),
FALSE)</f>
        <v>Sr. Engineer</v>
      </c>
      <c r="W230" s="1" t="str">
        <f>VLOOKUP(TblData[[#This Row],[Trainee Salary Code]],
TblTrainee[],
MATCH(W$1,TblTrainee[#Headers],0),
FALSE)</f>
        <v>Research &amp; Development</v>
      </c>
      <c r="X230" s="1">
        <f>AVERAGE(TblData[[#This Row],[Relevance]:[Presentation]])</f>
        <v>9.3000000000000007</v>
      </c>
      <c r="Y230" s="1">
        <f>MONTH(TblData[[#This Row],[Date of Training]])</f>
        <v>1</v>
      </c>
      <c r="Z230" s="1">
        <f>YEAR(TblData[[#This Row],[Date of Training]])</f>
        <v>2016</v>
      </c>
      <c r="AA230" s="83">
        <f>DATE(TblData[[#This Row],[Year]],TblData[[#This Row],[Month]],1)</f>
        <v>42370</v>
      </c>
    </row>
    <row r="231" spans="1:27" x14ac:dyDescent="0.25">
      <c r="A231">
        <v>231</v>
      </c>
      <c r="B231" s="1">
        <v>22</v>
      </c>
      <c r="C231" s="1">
        <v>14109</v>
      </c>
      <c r="D231">
        <v>9</v>
      </c>
      <c r="E231">
        <v>9</v>
      </c>
      <c r="F231">
        <v>10</v>
      </c>
      <c r="G231">
        <v>9</v>
      </c>
      <c r="H231">
        <v>9</v>
      </c>
      <c r="I231" t="s">
        <v>1566</v>
      </c>
      <c r="J231" t="s">
        <v>1560</v>
      </c>
      <c r="K231" s="1"/>
      <c r="L231" s="1"/>
      <c r="M231" s="1" t="str">
        <f>VLOOKUP(TblData[[#This Row],[Session ID]],
TblSession[],
MATCH(M$1,TblSession[#Headers],0),
FALSE)</f>
        <v>Comm and Negotiation Skills</v>
      </c>
      <c r="N231" s="102">
        <f>VLOOKUP(TblData[[#This Row],[Session ID]],
TblSession[],
MATCH(N$1,TblSession[#Headers],0),
FALSE)</f>
        <v>42399</v>
      </c>
      <c r="O231" s="102" t="str">
        <f>VLOOKUP(TblData[[#This Row],[Session ID]],
TblSession[],
MATCH(O$1,TblSession[#Headers],0),
FALSE)</f>
        <v>R&amp;D- GIL Conference Room</v>
      </c>
      <c r="P231" s="102" t="str">
        <f>VLOOKUP(TblData[[#This Row],[Session ID]],
TblSession[],
MATCH(P$1,TblSession[#Headers],0),
FALSE)</f>
        <v>Rajeev Choudhary</v>
      </c>
      <c r="Q231" s="1">
        <f>VLOOKUP(TblData[[#This Row],[Session ID]],
TblSession[],
MATCH(Q$1,TblSession[#Headers],0),
FALSE)</f>
        <v>2</v>
      </c>
      <c r="R231" s="102" t="str">
        <f>VLOOKUP(TblData[[#This Row],[Session ID]],
TblSession[],
MATCH(R$1,TblSession[#Headers],0),
FALSE)</f>
        <v>External</v>
      </c>
      <c r="S231" s="1" t="str">
        <f>VLOOKUP(TblData[[#This Row],[Session ID]],
TblSession[],
MATCH(S$1,TblSession[#Headers],0),
FALSE)</f>
        <v>Multiple</v>
      </c>
      <c r="T231" s="1" t="str">
        <f>VLOOKUP(TblData[[#This Row],[Trainee Salary Code]],
TblTrainee[],
MATCH(T$1,TblTrainee[#Headers],0),
FALSE)</f>
        <v>Naveen  Rajpurohit</v>
      </c>
      <c r="U231" s="1" t="str">
        <f>VLOOKUP(TblData[[#This Row],[Trainee Salary Code]],
TblTrainee[],
MATCH(U$1,TblTrainee[#Headers],0),
FALSE)</f>
        <v>E-2</v>
      </c>
      <c r="V231" s="1" t="str">
        <f>VLOOKUP(TblData[[#This Row],[Trainee Salary Code]],
TblTrainee[],
MATCH(V$1,TblTrainee[#Headers],0),
FALSE)</f>
        <v>Engineer</v>
      </c>
      <c r="W231" s="1" t="str">
        <f>VLOOKUP(TblData[[#This Row],[Trainee Salary Code]],
TblTrainee[],
MATCH(W$1,TblTrainee[#Headers],0),
FALSE)</f>
        <v>Research &amp; Development</v>
      </c>
      <c r="X231" s="1">
        <f>AVERAGE(TblData[[#This Row],[Relevance]:[Presentation]])</f>
        <v>9.1999999999999993</v>
      </c>
      <c r="Y231" s="1">
        <f>MONTH(TblData[[#This Row],[Date of Training]])</f>
        <v>1</v>
      </c>
      <c r="Z231" s="1">
        <f>YEAR(TblData[[#This Row],[Date of Training]])</f>
        <v>2016</v>
      </c>
      <c r="AA231" s="83">
        <f>DATE(TblData[[#This Row],[Year]],TblData[[#This Row],[Month]],1)</f>
        <v>42370</v>
      </c>
    </row>
    <row r="232" spans="1:27" x14ac:dyDescent="0.25">
      <c r="A232">
        <v>232</v>
      </c>
      <c r="B232" s="1">
        <v>22</v>
      </c>
      <c r="C232" s="1">
        <v>14191</v>
      </c>
      <c r="D232">
        <v>7</v>
      </c>
      <c r="E232">
        <v>6.5</v>
      </c>
      <c r="F232">
        <v>6</v>
      </c>
      <c r="G232">
        <v>6</v>
      </c>
      <c r="H232">
        <v>6</v>
      </c>
      <c r="I232" t="s">
        <v>1354</v>
      </c>
      <c r="J232" t="s">
        <v>1561</v>
      </c>
      <c r="K232" s="1"/>
      <c r="L232" s="1"/>
      <c r="M232" s="1" t="str">
        <f>VLOOKUP(TblData[[#This Row],[Session ID]],
TblSession[],
MATCH(M$1,TblSession[#Headers],0),
FALSE)</f>
        <v>Comm and Negotiation Skills</v>
      </c>
      <c r="N232" s="102">
        <f>VLOOKUP(TblData[[#This Row],[Session ID]],
TblSession[],
MATCH(N$1,TblSession[#Headers],0),
FALSE)</f>
        <v>42399</v>
      </c>
      <c r="O232" s="102" t="str">
        <f>VLOOKUP(TblData[[#This Row],[Session ID]],
TblSession[],
MATCH(O$1,TblSession[#Headers],0),
FALSE)</f>
        <v>R&amp;D- GIL Conference Room</v>
      </c>
      <c r="P232" s="102" t="str">
        <f>VLOOKUP(TblData[[#This Row],[Session ID]],
TblSession[],
MATCH(P$1,TblSession[#Headers],0),
FALSE)</f>
        <v>Rajeev Choudhary</v>
      </c>
      <c r="Q232" s="1">
        <f>VLOOKUP(TblData[[#This Row],[Session ID]],
TblSession[],
MATCH(Q$1,TblSession[#Headers],0),
FALSE)</f>
        <v>2</v>
      </c>
      <c r="R232" s="102" t="str">
        <f>VLOOKUP(TblData[[#This Row],[Session ID]],
TblSession[],
MATCH(R$1,TblSession[#Headers],0),
FALSE)</f>
        <v>External</v>
      </c>
      <c r="S232" s="1" t="str">
        <f>VLOOKUP(TblData[[#This Row],[Session ID]],
TblSession[],
MATCH(S$1,TblSession[#Headers],0),
FALSE)</f>
        <v>Multiple</v>
      </c>
      <c r="T232" s="1" t="str">
        <f>VLOOKUP(TblData[[#This Row],[Trainee Salary Code]],
TblTrainee[],
MATCH(T$1,TblTrainee[#Headers],0),
FALSE)</f>
        <v>Deepesh  Jain</v>
      </c>
      <c r="U232" s="1" t="str">
        <f>VLOOKUP(TblData[[#This Row],[Trainee Salary Code]],
TblTrainee[],
MATCH(U$1,TblTrainee[#Headers],0),
FALSE)</f>
        <v>E-2</v>
      </c>
      <c r="V232" s="1" t="str">
        <f>VLOOKUP(TblData[[#This Row],[Trainee Salary Code]],
TblTrainee[],
MATCH(V$1,TblTrainee[#Headers],0),
FALSE)</f>
        <v>Engineer</v>
      </c>
      <c r="W232" s="1" t="str">
        <f>VLOOKUP(TblData[[#This Row],[Trainee Salary Code]],
TblTrainee[],
MATCH(W$1,TblTrainee[#Headers],0),
FALSE)</f>
        <v>Sales</v>
      </c>
      <c r="X232" s="1">
        <f>AVERAGE(TblData[[#This Row],[Relevance]:[Presentation]])</f>
        <v>6.3</v>
      </c>
      <c r="Y232" s="1">
        <f>MONTH(TblData[[#This Row],[Date of Training]])</f>
        <v>1</v>
      </c>
      <c r="Z232" s="1">
        <f>YEAR(TblData[[#This Row],[Date of Training]])</f>
        <v>2016</v>
      </c>
      <c r="AA232" s="83">
        <f>DATE(TblData[[#This Row],[Year]],TblData[[#This Row],[Month]],1)</f>
        <v>42370</v>
      </c>
    </row>
    <row r="233" spans="1:27" x14ac:dyDescent="0.25">
      <c r="A233">
        <v>233</v>
      </c>
      <c r="B233" s="1">
        <v>22</v>
      </c>
      <c r="C233" s="1">
        <v>14724</v>
      </c>
      <c r="D233">
        <v>7</v>
      </c>
      <c r="E233">
        <v>5.75</v>
      </c>
      <c r="F233">
        <v>7</v>
      </c>
      <c r="G233">
        <v>8</v>
      </c>
      <c r="H233">
        <v>7</v>
      </c>
      <c r="I233" t="s">
        <v>1354</v>
      </c>
      <c r="J233" t="s">
        <v>1354</v>
      </c>
      <c r="K233" s="1"/>
      <c r="L233" s="1"/>
      <c r="M233" s="1" t="str">
        <f>VLOOKUP(TblData[[#This Row],[Session ID]],
TblSession[],
MATCH(M$1,TblSession[#Headers],0),
FALSE)</f>
        <v>Comm and Negotiation Skills</v>
      </c>
      <c r="N233" s="102">
        <f>VLOOKUP(TblData[[#This Row],[Session ID]],
TblSession[],
MATCH(N$1,TblSession[#Headers],0),
FALSE)</f>
        <v>42399</v>
      </c>
      <c r="O233" s="102" t="str">
        <f>VLOOKUP(TblData[[#This Row],[Session ID]],
TblSession[],
MATCH(O$1,TblSession[#Headers],0),
FALSE)</f>
        <v>R&amp;D- GIL Conference Room</v>
      </c>
      <c r="P233" s="102" t="str">
        <f>VLOOKUP(TblData[[#This Row],[Session ID]],
TblSession[],
MATCH(P$1,TblSession[#Headers],0),
FALSE)</f>
        <v>Rajeev Choudhary</v>
      </c>
      <c r="Q233" s="1">
        <f>VLOOKUP(TblData[[#This Row],[Session ID]],
TblSession[],
MATCH(Q$1,TblSession[#Headers],0),
FALSE)</f>
        <v>2</v>
      </c>
      <c r="R233" s="102" t="str">
        <f>VLOOKUP(TblData[[#This Row],[Session ID]],
TblSession[],
MATCH(R$1,TblSession[#Headers],0),
FALSE)</f>
        <v>External</v>
      </c>
      <c r="S233" s="1" t="str">
        <f>VLOOKUP(TblData[[#This Row],[Session ID]],
TblSession[],
MATCH(S$1,TblSession[#Headers],0),
FALSE)</f>
        <v>Multiple</v>
      </c>
      <c r="T233" s="1" t="str">
        <f>VLOOKUP(TblData[[#This Row],[Trainee Salary Code]],
TblTrainee[],
MATCH(T$1,TblTrainee[#Headers],0),
FALSE)</f>
        <v>Sandeep  Jain</v>
      </c>
      <c r="U233" s="1" t="str">
        <f>VLOOKUP(TblData[[#This Row],[Trainee Salary Code]],
TblTrainee[],
MATCH(U$1,TblTrainee[#Headers],0),
FALSE)</f>
        <v>M-2</v>
      </c>
      <c r="V233" s="1" t="str">
        <f>VLOOKUP(TblData[[#This Row],[Trainee Salary Code]],
TblTrainee[],
MATCH(V$1,TblTrainee[#Headers],0),
FALSE)</f>
        <v>Dy. Manager</v>
      </c>
      <c r="W233" s="1" t="str">
        <f>VLOOKUP(TblData[[#This Row],[Trainee Salary Code]],
TblTrainee[],
MATCH(W$1,TblTrainee[#Headers],0),
FALSE)</f>
        <v>Research &amp; Development</v>
      </c>
      <c r="X233" s="1">
        <f>AVERAGE(TblData[[#This Row],[Relevance]:[Presentation]])</f>
        <v>6.95</v>
      </c>
      <c r="Y233" s="1">
        <f>MONTH(TblData[[#This Row],[Date of Training]])</f>
        <v>1</v>
      </c>
      <c r="Z233" s="1">
        <f>YEAR(TblData[[#This Row],[Date of Training]])</f>
        <v>2016</v>
      </c>
      <c r="AA233" s="83">
        <f>DATE(TblData[[#This Row],[Year]],TblData[[#This Row],[Month]],1)</f>
        <v>42370</v>
      </c>
    </row>
    <row r="234" spans="1:27" x14ac:dyDescent="0.25">
      <c r="A234">
        <v>234</v>
      </c>
      <c r="B234" s="1">
        <v>22</v>
      </c>
      <c r="C234" s="1">
        <v>14404</v>
      </c>
      <c r="D234">
        <v>9</v>
      </c>
      <c r="E234">
        <v>7.75</v>
      </c>
      <c r="F234">
        <v>9</v>
      </c>
      <c r="G234">
        <v>8</v>
      </c>
      <c r="H234">
        <v>9</v>
      </c>
      <c r="I234" t="s">
        <v>1354</v>
      </c>
      <c r="J234" t="s">
        <v>1562</v>
      </c>
      <c r="K234" s="1"/>
      <c r="L234" s="1"/>
      <c r="M234" s="1" t="str">
        <f>VLOOKUP(TblData[[#This Row],[Session ID]],
TblSession[],
MATCH(M$1,TblSession[#Headers],0),
FALSE)</f>
        <v>Comm and Negotiation Skills</v>
      </c>
      <c r="N234" s="102">
        <f>VLOOKUP(TblData[[#This Row],[Session ID]],
TblSession[],
MATCH(N$1,TblSession[#Headers],0),
FALSE)</f>
        <v>42399</v>
      </c>
      <c r="O234" s="102" t="str">
        <f>VLOOKUP(TblData[[#This Row],[Session ID]],
TblSession[],
MATCH(O$1,TblSession[#Headers],0),
FALSE)</f>
        <v>R&amp;D- GIL Conference Room</v>
      </c>
      <c r="P234" s="102" t="str">
        <f>VLOOKUP(TblData[[#This Row],[Session ID]],
TblSession[],
MATCH(P$1,TblSession[#Headers],0),
FALSE)</f>
        <v>Rajeev Choudhary</v>
      </c>
      <c r="Q234" s="1">
        <f>VLOOKUP(TblData[[#This Row],[Session ID]],
TblSession[],
MATCH(Q$1,TblSession[#Headers],0),
FALSE)</f>
        <v>2</v>
      </c>
      <c r="R234" s="102" t="str">
        <f>VLOOKUP(TblData[[#This Row],[Session ID]],
TblSession[],
MATCH(R$1,TblSession[#Headers],0),
FALSE)</f>
        <v>External</v>
      </c>
      <c r="S234" s="1" t="str">
        <f>VLOOKUP(TblData[[#This Row],[Session ID]],
TblSession[],
MATCH(S$1,TblSession[#Headers],0),
FALSE)</f>
        <v>Multiple</v>
      </c>
      <c r="T234" s="1" t="str">
        <f>VLOOKUP(TblData[[#This Row],[Trainee Salary Code]],
TblTrainee[],
MATCH(T$1,TblTrainee[#Headers],0),
FALSE)</f>
        <v>Bharat  Kakra</v>
      </c>
      <c r="U234" s="1" t="str">
        <f>VLOOKUP(TblData[[#This Row],[Trainee Salary Code]],
TblTrainee[],
MATCH(U$1,TblTrainee[#Headers],0),
FALSE)</f>
        <v>E-2</v>
      </c>
      <c r="V234" s="1" t="str">
        <f>VLOOKUP(TblData[[#This Row],[Trainee Salary Code]],
TblTrainee[],
MATCH(V$1,TblTrainee[#Headers],0),
FALSE)</f>
        <v>Engineer</v>
      </c>
      <c r="W234" s="1" t="str">
        <f>VLOOKUP(TblData[[#This Row],[Trainee Salary Code]],
TblTrainee[],
MATCH(W$1,TblTrainee[#Headers],0),
FALSE)</f>
        <v>Research &amp; Development</v>
      </c>
      <c r="X234" s="1">
        <f>AVERAGE(TblData[[#This Row],[Relevance]:[Presentation]])</f>
        <v>8.5500000000000007</v>
      </c>
      <c r="Y234" s="1">
        <f>MONTH(TblData[[#This Row],[Date of Training]])</f>
        <v>1</v>
      </c>
      <c r="Z234" s="1">
        <f>YEAR(TblData[[#This Row],[Date of Training]])</f>
        <v>2016</v>
      </c>
      <c r="AA234" s="83">
        <f>DATE(TblData[[#This Row],[Year]],TblData[[#This Row],[Month]],1)</f>
        <v>42370</v>
      </c>
    </row>
    <row r="235" spans="1:27" x14ac:dyDescent="0.25">
      <c r="A235">
        <v>235</v>
      </c>
      <c r="B235" s="1">
        <v>22</v>
      </c>
      <c r="C235" s="1">
        <v>13964</v>
      </c>
      <c r="D235">
        <v>10</v>
      </c>
      <c r="E235">
        <v>9.75</v>
      </c>
      <c r="F235">
        <v>10</v>
      </c>
      <c r="G235">
        <v>9</v>
      </c>
      <c r="H235">
        <v>10</v>
      </c>
      <c r="I235" t="s">
        <v>1563</v>
      </c>
      <c r="J235" t="s">
        <v>1562</v>
      </c>
      <c r="K235" s="1"/>
      <c r="L235" s="1"/>
      <c r="M235" s="1" t="str">
        <f>VLOOKUP(TblData[[#This Row],[Session ID]],
TblSession[],
MATCH(M$1,TblSession[#Headers],0),
FALSE)</f>
        <v>Comm and Negotiation Skills</v>
      </c>
      <c r="N235" s="102">
        <f>VLOOKUP(TblData[[#This Row],[Session ID]],
TblSession[],
MATCH(N$1,TblSession[#Headers],0),
FALSE)</f>
        <v>42399</v>
      </c>
      <c r="O235" s="102" t="str">
        <f>VLOOKUP(TblData[[#This Row],[Session ID]],
TblSession[],
MATCH(O$1,TblSession[#Headers],0),
FALSE)</f>
        <v>R&amp;D- GIL Conference Room</v>
      </c>
      <c r="P235" s="102" t="str">
        <f>VLOOKUP(TblData[[#This Row],[Session ID]],
TblSession[],
MATCH(P$1,TblSession[#Headers],0),
FALSE)</f>
        <v>Rajeev Choudhary</v>
      </c>
      <c r="Q235" s="1">
        <f>VLOOKUP(TblData[[#This Row],[Session ID]],
TblSession[],
MATCH(Q$1,TblSession[#Headers],0),
FALSE)</f>
        <v>2</v>
      </c>
      <c r="R235" s="102" t="str">
        <f>VLOOKUP(TblData[[#This Row],[Session ID]],
TblSession[],
MATCH(R$1,TblSession[#Headers],0),
FALSE)</f>
        <v>External</v>
      </c>
      <c r="S235" s="1" t="str">
        <f>VLOOKUP(TblData[[#This Row],[Session ID]],
TblSession[],
MATCH(S$1,TblSession[#Headers],0),
FALSE)</f>
        <v>Multiple</v>
      </c>
      <c r="T235" s="1" t="str">
        <f>VLOOKUP(TblData[[#This Row],[Trainee Salary Code]],
TblTrainee[],
MATCH(T$1,TblTrainee[#Headers],0),
FALSE)</f>
        <v>Pawan  Kumar</v>
      </c>
      <c r="U235" s="1" t="str">
        <f>VLOOKUP(TblData[[#This Row],[Trainee Salary Code]],
TblTrainee[],
MATCH(U$1,TblTrainee[#Headers],0),
FALSE)</f>
        <v>M-3</v>
      </c>
      <c r="V235" s="1" t="str">
        <f>VLOOKUP(TblData[[#This Row],[Trainee Salary Code]],
TblTrainee[],
MATCH(V$1,TblTrainee[#Headers],0),
FALSE)</f>
        <v>Manager</v>
      </c>
      <c r="W235" s="1" t="str">
        <f>VLOOKUP(TblData[[#This Row],[Trainee Salary Code]],
TblTrainee[],
MATCH(W$1,TblTrainee[#Headers],0),
FALSE)</f>
        <v>Research &amp; Development</v>
      </c>
      <c r="X235" s="1">
        <f>AVERAGE(TblData[[#This Row],[Relevance]:[Presentation]])</f>
        <v>9.75</v>
      </c>
      <c r="Y235" s="1">
        <f>MONTH(TblData[[#This Row],[Date of Training]])</f>
        <v>1</v>
      </c>
      <c r="Z235" s="1">
        <f>YEAR(TblData[[#This Row],[Date of Training]])</f>
        <v>2016</v>
      </c>
      <c r="AA235" s="83">
        <f>DATE(TblData[[#This Row],[Year]],TblData[[#This Row],[Month]],1)</f>
        <v>42370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149"/>
  <sheetViews>
    <sheetView topLeftCell="F1" zoomScale="85" zoomScaleNormal="85" workbookViewId="0">
      <selection activeCell="I11" sqref="I11"/>
    </sheetView>
  </sheetViews>
  <sheetFormatPr defaultRowHeight="15" x14ac:dyDescent="0.25"/>
  <cols>
    <col min="1" max="1" width="17.42578125" customWidth="1"/>
    <col min="10" max="10" width="22.85546875" customWidth="1"/>
    <col min="14" max="14" width="12.28515625" customWidth="1"/>
    <col min="27" max="27" width="11.5703125" customWidth="1"/>
  </cols>
  <sheetData>
    <row r="3" spans="2:31" x14ac:dyDescent="0.25">
      <c r="B3">
        <f>'Trainer feedback'!C2</f>
        <v>11</v>
      </c>
    </row>
    <row r="4" spans="2:3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</row>
    <row r="5" spans="2:31" ht="45" x14ac:dyDescent="0.25">
      <c r="B5" s="14" t="s">
        <v>43</v>
      </c>
      <c r="C5" s="15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63</v>
      </c>
      <c r="K5" s="10" t="s">
        <v>64</v>
      </c>
      <c r="L5" s="10" t="s">
        <v>58</v>
      </c>
      <c r="M5" s="10" t="s">
        <v>59</v>
      </c>
      <c r="N5" s="11" t="s">
        <v>60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50</v>
      </c>
      <c r="U5" s="12" t="s">
        <v>1</v>
      </c>
      <c r="V5" s="12" t="s">
        <v>2</v>
      </c>
      <c r="W5" s="12" t="s">
        <v>3</v>
      </c>
      <c r="X5" s="13" t="s">
        <v>42</v>
      </c>
      <c r="Y5" s="44" t="s">
        <v>75</v>
      </c>
      <c r="Z5" s="44" t="s">
        <v>76</v>
      </c>
      <c r="AB5" t="s">
        <v>70</v>
      </c>
      <c r="AD5" t="s">
        <v>71</v>
      </c>
      <c r="AE5" t="s">
        <v>72</v>
      </c>
    </row>
    <row r="6" spans="2:31" x14ac:dyDescent="0.25">
      <c r="B6">
        <f t="array" ref="B6">IFERROR(INDEX(TblData[],SMALL(IF(TblData[Session ID]=$B$3,ROW(TblData[Session ID])),ROW($A1))-1,B$4),"")</f>
        <v>119</v>
      </c>
      <c r="C6">
        <f t="array" ref="C6">IFERROR(INDEX(TblData[],SMALL(IF(TblData[Session ID]=$B$3,ROW(TblData[Session ID])),ROW($A1))-1,C$4),"")</f>
        <v>11</v>
      </c>
      <c r="D6">
        <f t="array" ref="D6">IFERROR(INDEX(TblData[],SMALL(IF(TblData[Session ID]=$B$3,ROW(TblData[Session ID])),ROW($A1))-1,D$4),"")</f>
        <v>13993</v>
      </c>
      <c r="E6">
        <f t="array" ref="E6">IFERROR(INDEX(TblData[],SMALL(IF(TblData[Session ID]=$B$3,ROW(TblData[Session ID])),ROW($A1))-1,E$4),"")</f>
        <v>10</v>
      </c>
      <c r="F6">
        <f t="array" ref="F6">IFERROR(INDEX(TblData[],SMALL(IF(TblData[Session ID]=$B$3,ROW(TblData[Session ID])),ROW($A1))-1,F$4),"")</f>
        <v>10</v>
      </c>
      <c r="G6">
        <f t="array" ref="G6">IFERROR(INDEX(TblData[],SMALL(IF(TblData[Session ID]=$B$3,ROW(TblData[Session ID])),ROW($A1))-1,G$4),"")</f>
        <v>10</v>
      </c>
      <c r="H6">
        <f t="array" ref="H6">IFERROR(INDEX(TblData[],SMALL(IF(TblData[Session ID]=$B$3,ROW(TblData[Session ID])),ROW($A1))-1,H$4),"")</f>
        <v>10</v>
      </c>
      <c r="I6">
        <f t="array" ref="I6">IFERROR(INDEX(TblData[],SMALL(IF(TblData[Session ID]=$B$3,ROW(TblData[Session ID])),ROW($A1))-1,I$4),"")</f>
        <v>10</v>
      </c>
      <c r="J6" t="str">
        <f t="array" ref="J6">IFERROR(INDEX(TblData[],SMALL(IF(TblData[Session ID]=$B$3,ROW(TblData[Session ID])),ROW($A1))-1,J$4),"")</f>
        <v>Course Content and Interactive Method</v>
      </c>
      <c r="K6" t="str">
        <f t="array" ref="K6">IFERROR(INDEX(TblData[],SMALL(IF(TblData[Session ID]=$B$3,ROW(TblData[Session ID])),ROW($A1))-1,K$4),"")</f>
        <v>*</v>
      </c>
      <c r="L6">
        <f t="array" ref="L6">IFERROR(INDEX(TblData[],SMALL(IF(TblData[Session ID]=$B$3,ROW(TblData[Session ID])),ROW($A1))-1,L$4),"")</f>
        <v>67</v>
      </c>
      <c r="M6">
        <f t="array" ref="M6">IFERROR(INDEX(TblData[],SMALL(IF(TblData[Session ID]=$B$3,ROW(TblData[Session ID])),ROW($A1))-1,M$4),"")</f>
        <v>0</v>
      </c>
      <c r="N6" t="str">
        <f t="array" ref="N6">IFERROR(INDEX(TblData[],SMALL(IF(TblData[Session ID]=$B$3,ROW(TblData[Session ID])),ROW($A1))-1,N$4),"")</f>
        <v>MS Excel</v>
      </c>
      <c r="O6">
        <f t="array" ref="O6">IFERROR(INDEX(TblData[],SMALL(IF(TblData[Session ID]=$B$3,ROW(TblData[Session ID])),ROW($A1))-1,O$4),"")</f>
        <v>42247</v>
      </c>
      <c r="P6" t="str">
        <f t="array" ref="P6">IFERROR(INDEX(TblData[],SMALL(IF(TblData[Session ID]=$B$3,ROW(TblData[Session ID])),ROW($A1))-1,P$4),"")</f>
        <v>HIP Conference</v>
      </c>
      <c r="Q6" t="str">
        <f t="array" ref="Q6">IFERROR(INDEX(TblData[],SMALL(IF(TblData[Session ID]=$B$3,ROW(TblData[Session ID])),ROW($A1))-1,Q$4),"")</f>
        <v>Vaibhav Garg</v>
      </c>
      <c r="R6">
        <f t="array" ref="R6">IFERROR(INDEX(TblData[],SMALL(IF(TblData[Session ID]=$B$3,ROW(TblData[Session ID])),ROW($A1))-1,R$4),"")</f>
        <v>3</v>
      </c>
      <c r="S6" t="str">
        <f t="array" ref="S6">IFERROR(INDEX(TblData[],SMALL(IF(TblData[Session ID]=$B$3,ROW(TblData[Session ID])),ROW($A1))-1,S$4),"")</f>
        <v>Internal</v>
      </c>
      <c r="T6" t="str">
        <f t="array" ref="T6">IFERROR(INDEX(TblData[],SMALL(IF(TblData[Session ID]=$B$3,ROW(TblData[Session ID])),ROW($A1))-1,T$4),"")</f>
        <v>Multiple</v>
      </c>
      <c r="U6" t="str">
        <f t="array" ref="U6">IFERROR(INDEX(TblData[],SMALL(IF(TblData[Session ID]=$B$3,ROW(TblData[Session ID])),ROW($A1))-1,U$4),"")</f>
        <v>Rahul  Upadhayay</v>
      </c>
      <c r="V6" t="str">
        <f t="array" ref="V6">IFERROR(INDEX(TblData[],SMALL(IF(TblData[Session ID]=$B$3,ROW(TblData[Session ID])),ROW($A1))-1,V$4),"")</f>
        <v>E-3</v>
      </c>
      <c r="W6" t="str">
        <f t="array" ref="W6">IFERROR(INDEX(TblData[],SMALL(IF(TblData[Session ID]=$B$3,ROW(TblData[Session ID])),ROW($A1))-1,W$4),"")</f>
        <v>Sr. Engineer</v>
      </c>
      <c r="X6" t="str">
        <f t="array" ref="X6">IFERROR(INDEX(TblData[],SMALL(IF(TblData[Session ID]=$B$3,ROW(TblData[Session ID])),ROW($A1))-1,X$4),"")</f>
        <v>Research &amp; Development</v>
      </c>
      <c r="Y6" t="str">
        <f>J6</f>
        <v>Course Content and Interactive Method</v>
      </c>
      <c r="Z6" t="str">
        <f>K6</f>
        <v>*</v>
      </c>
      <c r="AA6" s="10" t="s">
        <v>79</v>
      </c>
      <c r="AB6">
        <f>QUARTILE($E$6:$E$149,2)</f>
        <v>10</v>
      </c>
      <c r="AC6">
        <f>QUARTILE($E$6:$E$149,1)</f>
        <v>9</v>
      </c>
      <c r="AD6">
        <f>QUARTILE($E$6:$E$149,3)</f>
        <v>10</v>
      </c>
      <c r="AE6">
        <f>AD6-AC6</f>
        <v>1</v>
      </c>
    </row>
    <row r="7" spans="2:31" ht="30" x14ac:dyDescent="0.25">
      <c r="B7">
        <f t="array" ref="B7">IFERROR(INDEX(TblData[],SMALL(IF(TblData[Session ID]=$B$3,ROW(TblData[Session ID])),ROW($A2))-1,B$4),"")</f>
        <v>120</v>
      </c>
      <c r="C7">
        <f t="array" ref="C7">IFERROR(INDEX(TblData[],SMALL(IF(TblData[Session ID]=$B$3,ROW(TblData[Session ID])),ROW($A2))-1,C$4),"")</f>
        <v>11</v>
      </c>
      <c r="D7">
        <f t="array" ref="D7">IFERROR(INDEX(TblData[],SMALL(IF(TblData[Session ID]=$B$3,ROW(TblData[Session ID])),ROW($A2))-1,D$4),"")</f>
        <v>14334</v>
      </c>
      <c r="E7">
        <f t="array" ref="E7">IFERROR(INDEX(TblData[],SMALL(IF(TblData[Session ID]=$B$3,ROW(TblData[Session ID])),ROW($A2))-1,E$4),"")</f>
        <v>10</v>
      </c>
      <c r="F7">
        <f t="array" ref="F7">IFERROR(INDEX(TblData[],SMALL(IF(TblData[Session ID]=$B$3,ROW(TblData[Session ID])),ROW($A2))-1,F$4),"")</f>
        <v>10</v>
      </c>
      <c r="G7">
        <f t="array" ref="G7">IFERROR(INDEX(TblData[],SMALL(IF(TblData[Session ID]=$B$3,ROW(TblData[Session ID])),ROW($A2))-1,G$4),"")</f>
        <v>10</v>
      </c>
      <c r="H7">
        <f t="array" ref="H7">IFERROR(INDEX(TblData[],SMALL(IF(TblData[Session ID]=$B$3,ROW(TblData[Session ID])),ROW($A2))-1,H$4),"")</f>
        <v>10</v>
      </c>
      <c r="I7">
        <f t="array" ref="I7">IFERROR(INDEX(TblData[],SMALL(IF(TblData[Session ID]=$B$3,ROW(TblData[Session ID])),ROW($A2))-1,I$4),"")</f>
        <v>10</v>
      </c>
      <c r="J7" t="str">
        <f t="array" ref="J7">IFERROR(INDEX(TblData[],SMALL(IF(TblData[Session ID]=$B$3,ROW(TblData[Session ID])),ROW($A2))-1,J$4),"")</f>
        <v>*</v>
      </c>
      <c r="K7" t="str">
        <f t="array" ref="K7">IFERROR(INDEX(TblData[],SMALL(IF(TblData[Session ID]=$B$3,ROW(TblData[Session ID])),ROW($A2))-1,K$4),"")</f>
        <v>*</v>
      </c>
      <c r="L7">
        <f t="array" ref="L7">IFERROR(INDEX(TblData[],SMALL(IF(TblData[Session ID]=$B$3,ROW(TblData[Session ID])),ROW($A2))-1,L$4),"")</f>
        <v>0</v>
      </c>
      <c r="M7">
        <f t="array" ref="M7">IFERROR(INDEX(TblData[],SMALL(IF(TblData[Session ID]=$B$3,ROW(TblData[Session ID])),ROW($A2))-1,M$4),"")</f>
        <v>0</v>
      </c>
      <c r="N7" t="str">
        <f t="array" ref="N7">IFERROR(INDEX(TblData[],SMALL(IF(TblData[Session ID]=$B$3,ROW(TblData[Session ID])),ROW($A2))-1,N$4),"")</f>
        <v>MS Excel</v>
      </c>
      <c r="O7">
        <f t="array" ref="O7">IFERROR(INDEX(TblData[],SMALL(IF(TblData[Session ID]=$B$3,ROW(TblData[Session ID])),ROW($A2))-1,O$4),"")</f>
        <v>42247</v>
      </c>
      <c r="P7" t="str">
        <f t="array" ref="P7">IFERROR(INDEX(TblData[],SMALL(IF(TblData[Session ID]=$B$3,ROW(TblData[Session ID])),ROW($A2))-1,P$4),"")</f>
        <v>HIP Conference</v>
      </c>
      <c r="Q7" t="str">
        <f t="array" ref="Q7">IFERROR(INDEX(TblData[],SMALL(IF(TblData[Session ID]=$B$3,ROW(TblData[Session ID])),ROW($A2))-1,Q$4),"")</f>
        <v>Vaibhav Garg</v>
      </c>
      <c r="R7">
        <f t="array" ref="R7">IFERROR(INDEX(TblData[],SMALL(IF(TblData[Session ID]=$B$3,ROW(TblData[Session ID])),ROW($A2))-1,R$4),"")</f>
        <v>3</v>
      </c>
      <c r="S7" t="str">
        <f t="array" ref="S7">IFERROR(INDEX(TblData[],SMALL(IF(TblData[Session ID]=$B$3,ROW(TblData[Session ID])),ROW($A2))-1,S$4),"")</f>
        <v>Internal</v>
      </c>
      <c r="T7" t="str">
        <f t="array" ref="T7">IFERROR(INDEX(TblData[],SMALL(IF(TblData[Session ID]=$B$3,ROW(TblData[Session ID])),ROW($A2))-1,T$4),"")</f>
        <v>Multiple</v>
      </c>
      <c r="U7" t="str">
        <f t="array" ref="U7">IFERROR(INDEX(TblData[],SMALL(IF(TblData[Session ID]=$B$3,ROW(TblData[Session ID])),ROW($A2))-1,U$4),"")</f>
        <v>Chandra Shekhar Sharma</v>
      </c>
      <c r="V7" t="str">
        <f t="array" ref="V7">IFERROR(INDEX(TblData[],SMALL(IF(TblData[Session ID]=$B$3,ROW(TblData[Session ID])),ROW($A2))-1,V$4),"")</f>
        <v>M-1</v>
      </c>
      <c r="W7" t="str">
        <f t="array" ref="W7">IFERROR(INDEX(TblData[],SMALL(IF(TblData[Session ID]=$B$3,ROW(TblData[Session ID])),ROW($A2))-1,W$4),"")</f>
        <v>Asstt. Manager</v>
      </c>
      <c r="X7" t="str">
        <f t="array" ref="X7">IFERROR(INDEX(TblData[],SMALL(IF(TblData[Session ID]=$B$3,ROW(TblData[Session ID])),ROW($A2))-1,X$4),"")</f>
        <v>Research &amp; Development</v>
      </c>
      <c r="Y7" t="str">
        <f>Y6&amp; IF(LEN(J7)=0,""," | ") &amp;J7</f>
        <v>Course Content and Interactive Method | *</v>
      </c>
      <c r="Z7" s="45" t="str">
        <f>Z6&amp; IF(LEN(K7)=0,""," | ") &amp;K7</f>
        <v>* | *</v>
      </c>
      <c r="AA7" s="10" t="s">
        <v>1323</v>
      </c>
      <c r="AB7">
        <f>QUARTILE($F$6:$F$149,2)</f>
        <v>9.25</v>
      </c>
      <c r="AC7">
        <f>QUARTILE($F$6:$F$149,1)</f>
        <v>8.75</v>
      </c>
      <c r="AD7">
        <f>QUARTILE($F$6:$F$149,3)</f>
        <v>9.6875</v>
      </c>
      <c r="AE7">
        <f t="shared" ref="AE7:AE10" si="0">AD7-AC7</f>
        <v>0.9375</v>
      </c>
    </row>
    <row r="8" spans="2:31" x14ac:dyDescent="0.25">
      <c r="B8">
        <f t="array" ref="B8">IFERROR(INDEX(TblData[],SMALL(IF(TblData[Session ID]=$B$3,ROW(TblData[Session ID])),ROW($A3))-1,B$4),"")</f>
        <v>121</v>
      </c>
      <c r="C8">
        <f t="array" ref="C8">IFERROR(INDEX(TblData[],SMALL(IF(TblData[Session ID]=$B$3,ROW(TblData[Session ID])),ROW($A3))-1,C$4),"")</f>
        <v>11</v>
      </c>
      <c r="D8">
        <f t="array" ref="D8">IFERROR(INDEX(TblData[],SMALL(IF(TblData[Session ID]=$B$3,ROW(TblData[Session ID])),ROW($A3))-1,D$4),"")</f>
        <v>14297</v>
      </c>
      <c r="E8">
        <f t="array" ref="E8">IFERROR(INDEX(TblData[],SMALL(IF(TblData[Session ID]=$B$3,ROW(TblData[Session ID])),ROW($A3))-1,E$4),"")</f>
        <v>9</v>
      </c>
      <c r="F8">
        <f t="array" ref="F8">IFERROR(INDEX(TblData[],SMALL(IF(TblData[Session ID]=$B$3,ROW(TblData[Session ID])),ROW($A3))-1,F$4),"")</f>
        <v>8.75</v>
      </c>
      <c r="G8">
        <f t="array" ref="G8">IFERROR(INDEX(TblData[],SMALL(IF(TblData[Session ID]=$B$3,ROW(TblData[Session ID])),ROW($A3))-1,G$4),"")</f>
        <v>10</v>
      </c>
      <c r="H8">
        <f t="array" ref="H8">IFERROR(INDEX(TblData[],SMALL(IF(TblData[Session ID]=$B$3,ROW(TblData[Session ID])),ROW($A3))-1,H$4),"")</f>
        <v>9.5</v>
      </c>
      <c r="I8">
        <f t="array" ref="I8">IFERROR(INDEX(TblData[],SMALL(IF(TblData[Session ID]=$B$3,ROW(TblData[Session ID])),ROW($A3))-1,I$4),"")</f>
        <v>9</v>
      </c>
      <c r="J8" t="str">
        <f t="array" ref="J8">IFERROR(INDEX(TblData[],SMALL(IF(TblData[Session ID]=$B$3,ROW(TblData[Session ID])),ROW($A3))-1,J$4),"")</f>
        <v>Knowledge of Facilitator</v>
      </c>
      <c r="K8" t="str">
        <f t="array" ref="K8">IFERROR(INDEX(TblData[],SMALL(IF(TblData[Session ID]=$B$3,ROW(TblData[Session ID])),ROW($A3))-1,K$4),"")</f>
        <v>*</v>
      </c>
      <c r="L8">
        <f t="array" ref="L8">IFERROR(INDEX(TblData[],SMALL(IF(TblData[Session ID]=$B$3,ROW(TblData[Session ID])),ROW($A3))-1,L$4),"")</f>
        <v>58</v>
      </c>
      <c r="M8">
        <f t="array" ref="M8">IFERROR(INDEX(TblData[],SMALL(IF(TblData[Session ID]=$B$3,ROW(TblData[Session ID])),ROW($A3))-1,M$4),"")</f>
        <v>0</v>
      </c>
      <c r="N8" t="str">
        <f t="array" ref="N8">IFERROR(INDEX(TblData[],SMALL(IF(TblData[Session ID]=$B$3,ROW(TblData[Session ID])),ROW($A3))-1,N$4),"")</f>
        <v>MS Excel</v>
      </c>
      <c r="O8">
        <f t="array" ref="O8">IFERROR(INDEX(TblData[],SMALL(IF(TblData[Session ID]=$B$3,ROW(TblData[Session ID])),ROW($A3))-1,O$4),"")</f>
        <v>42247</v>
      </c>
      <c r="P8" t="str">
        <f t="array" ref="P8">IFERROR(INDEX(TblData[],SMALL(IF(TblData[Session ID]=$B$3,ROW(TblData[Session ID])),ROW($A3))-1,P$4),"")</f>
        <v>HIP Conference</v>
      </c>
      <c r="Q8" t="str">
        <f t="array" ref="Q8">IFERROR(INDEX(TblData[],SMALL(IF(TblData[Session ID]=$B$3,ROW(TblData[Session ID])),ROW($A3))-1,Q$4),"")</f>
        <v>Vaibhav Garg</v>
      </c>
      <c r="R8">
        <f t="array" ref="R8">IFERROR(INDEX(TblData[],SMALL(IF(TblData[Session ID]=$B$3,ROW(TblData[Session ID])),ROW($A3))-1,R$4),"")</f>
        <v>3</v>
      </c>
      <c r="S8" t="str">
        <f t="array" ref="S8">IFERROR(INDEX(TblData[],SMALL(IF(TblData[Session ID]=$B$3,ROW(TblData[Session ID])),ROW($A3))-1,S$4),"")</f>
        <v>Internal</v>
      </c>
      <c r="T8" t="str">
        <f t="array" ref="T8">IFERROR(INDEX(TblData[],SMALL(IF(TblData[Session ID]=$B$3,ROW(TblData[Session ID])),ROW($A3))-1,T$4),"")</f>
        <v>Multiple</v>
      </c>
      <c r="U8" t="str">
        <f t="array" ref="U8">IFERROR(INDEX(TblData[],SMALL(IF(TblData[Session ID]=$B$3,ROW(TblData[Session ID])),ROW($A3))-1,U$4),"")</f>
        <v>Raj Kumar Jain</v>
      </c>
      <c r="V8" t="str">
        <f t="array" ref="V8">IFERROR(INDEX(TblData[],SMALL(IF(TblData[Session ID]=$B$3,ROW(TblData[Session ID])),ROW($A3))-1,V$4),"")</f>
        <v>E-2</v>
      </c>
      <c r="W8" t="str">
        <f t="array" ref="W8">IFERROR(INDEX(TblData[],SMALL(IF(TblData[Session ID]=$B$3,ROW(TblData[Session ID])),ROW($A3))-1,W$4),"")</f>
        <v>Engineer</v>
      </c>
      <c r="X8" t="str">
        <f t="array" ref="X8">IFERROR(INDEX(TblData[],SMALL(IF(TblData[Session ID]=$B$3,ROW(TblData[Session ID])),ROW($A3))-1,X$4),"")</f>
        <v>Research &amp; Development</v>
      </c>
      <c r="Y8" t="str">
        <f t="shared" ref="Y8:Y71" si="1">Y7&amp; IF(LEN(J8)=0,""," | ") &amp;J8</f>
        <v>Course Content and Interactive Method | * | Knowledge of Facilitator</v>
      </c>
      <c r="Z8" s="45" t="str">
        <f t="shared" ref="Z8:Z12" si="2">Z7&amp; IF(LEN(K8)=0,""," | ") &amp;K8</f>
        <v>* | * | *</v>
      </c>
      <c r="AA8" s="10" t="s">
        <v>1324</v>
      </c>
      <c r="AB8">
        <f>QUARTILE($G$6:$G$149,2)</f>
        <v>10</v>
      </c>
      <c r="AC8">
        <f>QUARTILE($G$6:$G$149,1)</f>
        <v>10</v>
      </c>
      <c r="AD8">
        <f>QUARTILE($G$6:$G$149,3)</f>
        <v>10</v>
      </c>
      <c r="AE8">
        <f t="shared" si="0"/>
        <v>0</v>
      </c>
    </row>
    <row r="9" spans="2:31" x14ac:dyDescent="0.25">
      <c r="B9">
        <f t="array" ref="B9">IFERROR(INDEX(TblData[],SMALL(IF(TblData[Session ID]=$B$3,ROW(TblData[Session ID])),ROW($A4))-1,B$4),"")</f>
        <v>122</v>
      </c>
      <c r="C9">
        <f t="array" ref="C9">IFERROR(INDEX(TblData[],SMALL(IF(TblData[Session ID]=$B$3,ROW(TblData[Session ID])),ROW($A4))-1,C$4),"")</f>
        <v>11</v>
      </c>
      <c r="D9">
        <f t="array" ref="D9">IFERROR(INDEX(TblData[],SMALL(IF(TblData[Session ID]=$B$3,ROW(TblData[Session ID])),ROW($A4))-1,D$4),"")</f>
        <v>13948</v>
      </c>
      <c r="E9">
        <f t="array" ref="E9">IFERROR(INDEX(TblData[],SMALL(IF(TblData[Session ID]=$B$3,ROW(TblData[Session ID])),ROW($A4))-1,E$4),"")</f>
        <v>9</v>
      </c>
      <c r="F9">
        <f t="array" ref="F9">IFERROR(INDEX(TblData[],SMALL(IF(TblData[Session ID]=$B$3,ROW(TblData[Session ID])),ROW($A4))-1,F$4),"")</f>
        <v>9.5</v>
      </c>
      <c r="G9">
        <f t="array" ref="G9">IFERROR(INDEX(TblData[],SMALL(IF(TblData[Session ID]=$B$3,ROW(TblData[Session ID])),ROW($A4))-1,G$4),"")</f>
        <v>10</v>
      </c>
      <c r="H9">
        <f t="array" ref="H9">IFERROR(INDEX(TblData[],SMALL(IF(TblData[Session ID]=$B$3,ROW(TblData[Session ID])),ROW($A4))-1,H$4),"")</f>
        <v>9.5</v>
      </c>
      <c r="I9">
        <f t="array" ref="I9">IFERROR(INDEX(TblData[],SMALL(IF(TblData[Session ID]=$B$3,ROW(TblData[Session ID])),ROW($A4))-1,I$4),"")</f>
        <v>10</v>
      </c>
      <c r="J9" t="str">
        <f t="array" ref="J9">IFERROR(INDEX(TblData[],SMALL(IF(TblData[Session ID]=$B$3,ROW(TblData[Session ID])),ROW($A4))-1,J$4),"")</f>
        <v>Knowledge and Interaction of Facilitator</v>
      </c>
      <c r="K9" t="str">
        <f t="array" ref="K9">IFERROR(INDEX(TblData[],SMALL(IF(TblData[Session ID]=$B$3,ROW(TblData[Session ID])),ROW($A4))-1,K$4),"")</f>
        <v>*</v>
      </c>
      <c r="L9">
        <f t="array" ref="L9">IFERROR(INDEX(TblData[],SMALL(IF(TblData[Session ID]=$B$3,ROW(TblData[Session ID])),ROW($A4))-1,L$4),"")</f>
        <v>83</v>
      </c>
      <c r="M9">
        <f t="array" ref="M9">IFERROR(INDEX(TblData[],SMALL(IF(TblData[Session ID]=$B$3,ROW(TblData[Session ID])),ROW($A4))-1,M$4),"")</f>
        <v>0</v>
      </c>
      <c r="N9" t="str">
        <f t="array" ref="N9">IFERROR(INDEX(TblData[],SMALL(IF(TblData[Session ID]=$B$3,ROW(TblData[Session ID])),ROW($A4))-1,N$4),"")</f>
        <v>MS Excel</v>
      </c>
      <c r="O9">
        <f t="array" ref="O9">IFERROR(INDEX(TblData[],SMALL(IF(TblData[Session ID]=$B$3,ROW(TblData[Session ID])),ROW($A4))-1,O$4),"")</f>
        <v>42247</v>
      </c>
      <c r="P9" t="str">
        <f t="array" ref="P9">IFERROR(INDEX(TblData[],SMALL(IF(TblData[Session ID]=$B$3,ROW(TblData[Session ID])),ROW($A4))-1,P$4),"")</f>
        <v>HIP Conference</v>
      </c>
      <c r="Q9" t="str">
        <f t="array" ref="Q9">IFERROR(INDEX(TblData[],SMALL(IF(TblData[Session ID]=$B$3,ROW(TblData[Session ID])),ROW($A4))-1,Q$4),"")</f>
        <v>Vaibhav Garg</v>
      </c>
      <c r="R9">
        <f t="array" ref="R9">IFERROR(INDEX(TblData[],SMALL(IF(TblData[Session ID]=$B$3,ROW(TblData[Session ID])),ROW($A4))-1,R$4),"")</f>
        <v>3</v>
      </c>
      <c r="S9" t="str">
        <f t="array" ref="S9">IFERROR(INDEX(TblData[],SMALL(IF(TblData[Session ID]=$B$3,ROW(TblData[Session ID])),ROW($A4))-1,S$4),"")</f>
        <v>Internal</v>
      </c>
      <c r="T9" t="str">
        <f t="array" ref="T9">IFERROR(INDEX(TblData[],SMALL(IF(TblData[Session ID]=$B$3,ROW(TblData[Session ID])),ROW($A4))-1,T$4),"")</f>
        <v>Multiple</v>
      </c>
      <c r="U9" t="str">
        <f t="array" ref="U9">IFERROR(INDEX(TblData[],SMALL(IF(TblData[Session ID]=$B$3,ROW(TblData[Session ID])),ROW($A4))-1,U$4),"")</f>
        <v>Raghvendra  Thakur</v>
      </c>
      <c r="V9" t="str">
        <f t="array" ref="V9">IFERROR(INDEX(TblData[],SMALL(IF(TblData[Session ID]=$B$3,ROW(TblData[Session ID])),ROW($A4))-1,V$4),"")</f>
        <v>E-3</v>
      </c>
      <c r="W9" t="str">
        <f t="array" ref="W9">IFERROR(INDEX(TblData[],SMALL(IF(TblData[Session ID]=$B$3,ROW(TblData[Session ID])),ROW($A4))-1,W$4),"")</f>
        <v>Sr. Engineer</v>
      </c>
      <c r="X9" t="str">
        <f t="array" ref="X9">IFERROR(INDEX(TblData[],SMALL(IF(TblData[Session ID]=$B$3,ROW(TblData[Session ID])),ROW($A4))-1,X$4),"")</f>
        <v>Research &amp; Development</v>
      </c>
      <c r="Y9" t="str">
        <f t="shared" si="1"/>
        <v>Course Content and Interactive Method | * | Knowledge of Facilitator | Knowledge and Interaction of Facilitator</v>
      </c>
      <c r="Z9" s="45" t="str">
        <f t="shared" si="2"/>
        <v>* | * | * | *</v>
      </c>
      <c r="AA9" s="10" t="s">
        <v>77</v>
      </c>
      <c r="AB9">
        <f>QUARTILE($H$6:$H$149,2)</f>
        <v>9.5</v>
      </c>
      <c r="AC9">
        <f>QUARTILE($H$6:$H$149,1)</f>
        <v>8.625</v>
      </c>
      <c r="AD9">
        <f>QUARTILE(H$6:$H$149,3)</f>
        <v>9.875</v>
      </c>
      <c r="AE9">
        <f t="shared" si="0"/>
        <v>1.25</v>
      </c>
    </row>
    <row r="10" spans="2:31" ht="30" x14ac:dyDescent="0.25">
      <c r="B10">
        <f t="array" ref="B10">IFERROR(INDEX(TblData[],SMALL(IF(TblData[Session ID]=$B$3,ROW(TblData[Session ID])),ROW($A5))-1,B$4),"")</f>
        <v>123</v>
      </c>
      <c r="C10">
        <f t="array" ref="C10">IFERROR(INDEX(TblData[],SMALL(IF(TblData[Session ID]=$B$3,ROW(TblData[Session ID])),ROW($A5))-1,C$4),"")</f>
        <v>11</v>
      </c>
      <c r="D10">
        <f t="array" ref="D10">IFERROR(INDEX(TblData[],SMALL(IF(TblData[Session ID]=$B$3,ROW(TblData[Session ID])),ROW($A5))-1,D$4),"")</f>
        <v>13575</v>
      </c>
      <c r="E10">
        <f t="array" ref="E10">IFERROR(INDEX(TblData[],SMALL(IF(TblData[Session ID]=$B$3,ROW(TblData[Session ID])),ROW($A5))-1,E$4),"")</f>
        <v>10</v>
      </c>
      <c r="F10">
        <f t="array" ref="F10">IFERROR(INDEX(TblData[],SMALL(IF(TblData[Session ID]=$B$3,ROW(TblData[Session ID])),ROW($A5))-1,F$4),"")</f>
        <v>9.75</v>
      </c>
      <c r="G10">
        <f t="array" ref="G10">IFERROR(INDEX(TblData[],SMALL(IF(TblData[Session ID]=$B$3,ROW(TblData[Session ID])),ROW($A5))-1,G$4),"")</f>
        <v>10</v>
      </c>
      <c r="H10">
        <f t="array" ref="H10">IFERROR(INDEX(TblData[],SMALL(IF(TblData[Session ID]=$B$3,ROW(TblData[Session ID])),ROW($A5))-1,H$4),"")</f>
        <v>10</v>
      </c>
      <c r="I10">
        <f t="array" ref="I10">IFERROR(INDEX(TblData[],SMALL(IF(TblData[Session ID]=$B$3,ROW(TblData[Session ID])),ROW($A5))-1,I$4),"")</f>
        <v>10</v>
      </c>
      <c r="J10" t="str">
        <f t="array" ref="J10">IFERROR(INDEX(TblData[],SMALL(IF(TblData[Session ID]=$B$3,ROW(TblData[Session ID])),ROW($A5))-1,J$4),"")</f>
        <v>Communication of Facilitator</v>
      </c>
      <c r="K10" t="str">
        <f t="array" ref="K10">IFERROR(INDEX(TblData[],SMALL(IF(TblData[Session ID]=$B$3,ROW(TblData[Session ID])),ROW($A5))-1,K$4),"")</f>
        <v>*</v>
      </c>
      <c r="L10">
        <f t="array" ref="L10">IFERROR(INDEX(TblData[],SMALL(IF(TblData[Session ID]=$B$3,ROW(TblData[Session ID])),ROW($A5))-1,L$4),"")</f>
        <v>47</v>
      </c>
      <c r="M10">
        <f t="array" ref="M10">IFERROR(INDEX(TblData[],SMALL(IF(TblData[Session ID]=$B$3,ROW(TblData[Session ID])),ROW($A5))-1,M$4),"")</f>
        <v>0</v>
      </c>
      <c r="N10" t="str">
        <f t="array" ref="N10">IFERROR(INDEX(TblData[],SMALL(IF(TblData[Session ID]=$B$3,ROW(TblData[Session ID])),ROW($A5))-1,N$4),"")</f>
        <v>MS Excel</v>
      </c>
      <c r="O10">
        <f t="array" ref="O10">IFERROR(INDEX(TblData[],SMALL(IF(TblData[Session ID]=$B$3,ROW(TblData[Session ID])),ROW($A5))-1,O$4),"")</f>
        <v>42247</v>
      </c>
      <c r="P10" t="str">
        <f t="array" ref="P10">IFERROR(INDEX(TblData[],SMALL(IF(TblData[Session ID]=$B$3,ROW(TblData[Session ID])),ROW($A5))-1,P$4),"")</f>
        <v>HIP Conference</v>
      </c>
      <c r="Q10" t="str">
        <f t="array" ref="Q10">IFERROR(INDEX(TblData[],SMALL(IF(TblData[Session ID]=$B$3,ROW(TblData[Session ID])),ROW($A5))-1,Q$4),"")</f>
        <v>Vaibhav Garg</v>
      </c>
      <c r="R10">
        <f t="array" ref="R10">IFERROR(INDEX(TblData[],SMALL(IF(TblData[Session ID]=$B$3,ROW(TblData[Session ID])),ROW($A5))-1,R$4),"")</f>
        <v>3</v>
      </c>
      <c r="S10" t="str">
        <f t="array" ref="S10">IFERROR(INDEX(TblData[],SMALL(IF(TblData[Session ID]=$B$3,ROW(TblData[Session ID])),ROW($A5))-1,S$4),"")</f>
        <v>Internal</v>
      </c>
      <c r="T10" t="str">
        <f t="array" ref="T10">IFERROR(INDEX(TblData[],SMALL(IF(TblData[Session ID]=$B$3,ROW(TblData[Session ID])),ROW($A5))-1,T$4),"")</f>
        <v>Multiple</v>
      </c>
      <c r="U10" t="str">
        <f t="array" ref="U10">IFERROR(INDEX(TblData[],SMALL(IF(TblData[Session ID]=$B$3,ROW(TblData[Session ID])),ROW($A5))-1,U$4),"")</f>
        <v>Deepak  Sharma</v>
      </c>
      <c r="V10" t="str">
        <f t="array" ref="V10">IFERROR(INDEX(TblData[],SMALL(IF(TblData[Session ID]=$B$3,ROW(TblData[Session ID])),ROW($A5))-1,V$4),"")</f>
        <v>E-3</v>
      </c>
      <c r="W10" t="str">
        <f t="array" ref="W10">IFERROR(INDEX(TblData[],SMALL(IF(TblData[Session ID]=$B$3,ROW(TblData[Session ID])),ROW($A5))-1,W$4),"")</f>
        <v>Sr. Engineer</v>
      </c>
      <c r="X10" t="str">
        <f t="array" ref="X10">IFERROR(INDEX(TblData[],SMALL(IF(TblData[Session ID]=$B$3,ROW(TblData[Session ID])),ROW($A5))-1,X$4),"")</f>
        <v>Research &amp; Development</v>
      </c>
      <c r="Y10" t="str">
        <f t="shared" si="1"/>
        <v>Course Content and Interactive Method | * | Knowledge of Facilitator | Knowledge and Interaction of Facilitator | Communication of Facilitator</v>
      </c>
      <c r="Z10" s="45" t="str">
        <f t="shared" si="2"/>
        <v>* | * | * | * | *</v>
      </c>
      <c r="AA10" s="10" t="s">
        <v>78</v>
      </c>
      <c r="AB10">
        <f>QUARTILE($I$6:$I$149,2)</f>
        <v>9</v>
      </c>
      <c r="AC10">
        <f>QUARTILE($I$6:$I$149,1)</f>
        <v>9</v>
      </c>
      <c r="AD10">
        <f>QUARTILE(I$6:$I$149,3)</f>
        <v>10</v>
      </c>
      <c r="AE10">
        <f t="shared" si="0"/>
        <v>1</v>
      </c>
    </row>
    <row r="11" spans="2:31" x14ac:dyDescent="0.25">
      <c r="B11">
        <f t="array" ref="B11">IFERROR(INDEX(TblData[],SMALL(IF(TblData[Session ID]=$B$3,ROW(TblData[Session ID])),ROW($A6))-1,B$4),"")</f>
        <v>124</v>
      </c>
      <c r="C11">
        <f t="array" ref="C11">IFERROR(INDEX(TblData[],SMALL(IF(TblData[Session ID]=$B$3,ROW(TblData[Session ID])),ROW($A6))-1,C$4),"")</f>
        <v>11</v>
      </c>
      <c r="D11" t="str">
        <f t="array" ref="D11">IFERROR(INDEX(TblData[],SMALL(IF(TblData[Session ID]=$B$3,ROW(TblData[Session ID])),ROW($A6))-1,D$4),"")</f>
        <v>xxxx</v>
      </c>
      <c r="E11">
        <f t="array" ref="E11">IFERROR(INDEX(TblData[],SMALL(IF(TblData[Session ID]=$B$3,ROW(TblData[Session ID])),ROW($A6))-1,E$4),"")</f>
        <v>10</v>
      </c>
      <c r="F11">
        <f t="array" ref="F11">IFERROR(INDEX(TblData[],SMALL(IF(TblData[Session ID]=$B$3,ROW(TblData[Session ID])),ROW($A6))-1,F$4),"")</f>
        <v>8</v>
      </c>
      <c r="G11">
        <f t="array" ref="G11">IFERROR(INDEX(TblData[],SMALL(IF(TblData[Session ID]=$B$3,ROW(TblData[Session ID])),ROW($A6))-1,G$4),"")</f>
        <v>9</v>
      </c>
      <c r="H11">
        <f t="array" ref="H11">IFERROR(INDEX(TblData[],SMALL(IF(TblData[Session ID]=$B$3,ROW(TblData[Session ID])),ROW($A6))-1,H$4),"")</f>
        <v>8</v>
      </c>
      <c r="I11">
        <f t="array" ref="I11">IFERROR(INDEX(TblData[],SMALL(IF(TblData[Session ID]=$B$3,ROW(TblData[Session ID])),ROW($A6))-1,I$4),"")</f>
        <v>8</v>
      </c>
      <c r="J11" t="str">
        <f t="array" ref="J11">IFERROR(INDEX(TblData[],SMALL(IF(TblData[Session ID]=$B$3,ROW(TblData[Session ID])),ROW($A6))-1,J$4),"")</f>
        <v>Knowledge of Facilitator</v>
      </c>
      <c r="K11" t="str">
        <f t="array" ref="K11">IFERROR(INDEX(TblData[],SMALL(IF(TblData[Session ID]=$B$3,ROW(TblData[Session ID])),ROW($A6))-1,K$4),"")</f>
        <v>Dominance of Facilitator</v>
      </c>
      <c r="L11">
        <f t="array" ref="L11">IFERROR(INDEX(TblData[],SMALL(IF(TblData[Session ID]=$B$3,ROW(TblData[Session ID])),ROW($A6))-1,L$4),"")</f>
        <v>72</v>
      </c>
      <c r="M11">
        <f t="array" ref="M11">IFERROR(INDEX(TblData[],SMALL(IF(TblData[Session ID]=$B$3,ROW(TblData[Session ID])),ROW($A6))-1,M$4),"")</f>
        <v>0</v>
      </c>
      <c r="N11" t="str">
        <f t="array" ref="N11">IFERROR(INDEX(TblData[],SMALL(IF(TblData[Session ID]=$B$3,ROW(TblData[Session ID])),ROW($A6))-1,N$4),"")</f>
        <v>MS Excel</v>
      </c>
      <c r="O11">
        <f t="array" ref="O11">IFERROR(INDEX(TblData[],SMALL(IF(TblData[Session ID]=$B$3,ROW(TblData[Session ID])),ROW($A6))-1,O$4),"")</f>
        <v>42247</v>
      </c>
      <c r="P11" t="str">
        <f t="array" ref="P11">IFERROR(INDEX(TblData[],SMALL(IF(TblData[Session ID]=$B$3,ROW(TblData[Session ID])),ROW($A6))-1,P$4),"")</f>
        <v>HIP Conference</v>
      </c>
      <c r="Q11" t="str">
        <f t="array" ref="Q11">IFERROR(INDEX(TblData[],SMALL(IF(TblData[Session ID]=$B$3,ROW(TblData[Session ID])),ROW($A6))-1,Q$4),"")</f>
        <v>Vaibhav Garg</v>
      </c>
      <c r="R11">
        <f t="array" ref="R11">IFERROR(INDEX(TblData[],SMALL(IF(TblData[Session ID]=$B$3,ROW(TblData[Session ID])),ROW($A6))-1,R$4),"")</f>
        <v>3</v>
      </c>
      <c r="S11" t="str">
        <f t="array" ref="S11">IFERROR(INDEX(TblData[],SMALL(IF(TblData[Session ID]=$B$3,ROW(TblData[Session ID])),ROW($A6))-1,S$4),"")</f>
        <v>Internal</v>
      </c>
      <c r="T11" t="str">
        <f t="array" ref="T11">IFERROR(INDEX(TblData[],SMALL(IF(TblData[Session ID]=$B$3,ROW(TblData[Session ID])),ROW($A6))-1,T$4),"")</f>
        <v>Multiple</v>
      </c>
      <c r="U11" t="str">
        <f t="array" ref="U11">IFERROR(INDEX(TblData[],SMALL(IF(TblData[Session ID]=$B$3,ROW(TblData[Session ID])),ROW($A6))-1,U$4),"")</f>
        <v>Shyam Krishna Soni</v>
      </c>
      <c r="V11">
        <f t="array" ref="V11">IFERROR(INDEX(TblData[],SMALL(IF(TblData[Session ID]=$B$3,ROW(TblData[Session ID])),ROW($A6))-1,V$4),"")</f>
        <v>0</v>
      </c>
      <c r="W11">
        <f t="array" ref="W11">IFERROR(INDEX(TblData[],SMALL(IF(TblData[Session ID]=$B$3,ROW(TblData[Session ID])),ROW($A6))-1,W$4),"")</f>
        <v>0</v>
      </c>
      <c r="X11">
        <f t="array" ref="X11">IFERROR(INDEX(TblData[],SMALL(IF(TblData[Session ID]=$B$3,ROW(TblData[Session ID])),ROW($A6))-1,X$4),"")</f>
        <v>0</v>
      </c>
      <c r="Y11" t="str">
        <f t="shared" si="1"/>
        <v>Course Content and Interactive Method | * | Knowledge of Facilitator | Knowledge and Interaction of Facilitator | Communication of Facilitator | Knowledge of Facilitator</v>
      </c>
      <c r="Z11" s="45" t="str">
        <f t="shared" si="2"/>
        <v>* | * | * | * | * | Dominance of Facilitator</v>
      </c>
    </row>
    <row r="12" spans="2:31" x14ac:dyDescent="0.25">
      <c r="B12">
        <f t="array" ref="B12">IFERROR(INDEX(TblData[],SMALL(IF(TblData[Session ID]=$B$3,ROW(TblData[Session ID])),ROW($A7))-1,B$4),"")</f>
        <v>125</v>
      </c>
      <c r="C12">
        <f t="array" ref="C12">IFERROR(INDEX(TblData[],SMALL(IF(TblData[Session ID]=$B$3,ROW(TblData[Session ID])),ROW($A7))-1,C$4),"")</f>
        <v>11</v>
      </c>
      <c r="D12">
        <f t="array" ref="D12">IFERROR(INDEX(TblData[],SMALL(IF(TblData[Session ID]=$B$3,ROW(TblData[Session ID])),ROW($A7))-1,D$4),"")</f>
        <v>12605</v>
      </c>
      <c r="E12">
        <f t="array" ref="E12">IFERROR(INDEX(TblData[],SMALL(IF(TblData[Session ID]=$B$3,ROW(TblData[Session ID])),ROW($A7))-1,E$4),"")</f>
        <v>10</v>
      </c>
      <c r="F12">
        <f t="array" ref="F12">IFERROR(INDEX(TblData[],SMALL(IF(TblData[Session ID]=$B$3,ROW(TblData[Session ID])),ROW($A7))-1,F$4),"")</f>
        <v>8.75</v>
      </c>
      <c r="G12">
        <f t="array" ref="G12">IFERROR(INDEX(TblData[],SMALL(IF(TblData[Session ID]=$B$3,ROW(TblData[Session ID])),ROW($A7))-1,G$4),"")</f>
        <v>10</v>
      </c>
      <c r="H12">
        <f t="array" ref="H12">IFERROR(INDEX(TblData[],SMALL(IF(TblData[Session ID]=$B$3,ROW(TblData[Session ID])),ROW($A7))-1,H$4),"")</f>
        <v>9</v>
      </c>
      <c r="I12">
        <f t="array" ref="I12">IFERROR(INDEX(TblData[],SMALL(IF(TblData[Session ID]=$B$3,ROW(TblData[Session ID])),ROW($A7))-1,I$4),"")</f>
        <v>9</v>
      </c>
      <c r="J12" t="str">
        <f t="array" ref="J12">IFERROR(INDEX(TblData[],SMALL(IF(TblData[Session ID]=$B$3,ROW(TblData[Session ID])),ROW($A7))-1,J$4),"")</f>
        <v>Knowledge and Confidence of Facilitator</v>
      </c>
      <c r="K12" t="str">
        <f t="array" ref="K12">IFERROR(INDEX(TblData[],SMALL(IF(TblData[Session ID]=$B$3,ROW(TblData[Session ID])),ROW($A7))-1,K$4),"")</f>
        <v>More Simplicity required, speed</v>
      </c>
      <c r="L12">
        <f t="array" ref="L12">IFERROR(INDEX(TblData[],SMALL(IF(TblData[Session ID]=$B$3,ROW(TblData[Session ID])),ROW($A7))-1,L$4),"")</f>
        <v>33</v>
      </c>
      <c r="M12">
        <f t="array" ref="M12">IFERROR(INDEX(TblData[],SMALL(IF(TblData[Session ID]=$B$3,ROW(TblData[Session ID])),ROW($A7))-1,M$4),"")</f>
        <v>0</v>
      </c>
      <c r="N12" t="str">
        <f t="array" ref="N12">IFERROR(INDEX(TblData[],SMALL(IF(TblData[Session ID]=$B$3,ROW(TblData[Session ID])),ROW($A7))-1,N$4),"")</f>
        <v>MS Excel</v>
      </c>
      <c r="O12">
        <f t="array" ref="O12">IFERROR(INDEX(TblData[],SMALL(IF(TblData[Session ID]=$B$3,ROW(TblData[Session ID])),ROW($A7))-1,O$4),"")</f>
        <v>42247</v>
      </c>
      <c r="P12" t="str">
        <f t="array" ref="P12">IFERROR(INDEX(TblData[],SMALL(IF(TblData[Session ID]=$B$3,ROW(TblData[Session ID])),ROW($A7))-1,P$4),"")</f>
        <v>HIP Conference</v>
      </c>
      <c r="Q12" t="str">
        <f t="array" ref="Q12">IFERROR(INDEX(TblData[],SMALL(IF(TblData[Session ID]=$B$3,ROW(TblData[Session ID])),ROW($A7))-1,Q$4),"")</f>
        <v>Vaibhav Garg</v>
      </c>
      <c r="R12">
        <f t="array" ref="R12">IFERROR(INDEX(TblData[],SMALL(IF(TblData[Session ID]=$B$3,ROW(TblData[Session ID])),ROW($A7))-1,R$4),"")</f>
        <v>3</v>
      </c>
      <c r="S12" t="str">
        <f t="array" ref="S12">IFERROR(INDEX(TblData[],SMALL(IF(TblData[Session ID]=$B$3,ROW(TblData[Session ID])),ROW($A7))-1,S$4),"")</f>
        <v>Internal</v>
      </c>
      <c r="T12" t="str">
        <f t="array" ref="T12">IFERROR(INDEX(TblData[],SMALL(IF(TblData[Session ID]=$B$3,ROW(TblData[Session ID])),ROW($A7))-1,T$4),"")</f>
        <v>Multiple</v>
      </c>
      <c r="U12" t="str">
        <f t="array" ref="U12">IFERROR(INDEX(TblData[],SMALL(IF(TblData[Session ID]=$B$3,ROW(TblData[Session ID])),ROW($A7))-1,U$4),"")</f>
        <v>Jalaj  Mathur</v>
      </c>
      <c r="V12" t="str">
        <f t="array" ref="V12">IFERROR(INDEX(TblData[],SMALL(IF(TblData[Session ID]=$B$3,ROW(TblData[Session ID])),ROW($A7))-1,V$4),"")</f>
        <v>M-1</v>
      </c>
      <c r="W12" t="str">
        <f t="array" ref="W12">IFERROR(INDEX(TblData[],SMALL(IF(TblData[Session ID]=$B$3,ROW(TblData[Session ID])),ROW($A7))-1,W$4),"")</f>
        <v>Asstt. Manager</v>
      </c>
      <c r="X12" t="str">
        <f t="array" ref="X12">IFERROR(INDEX(TblData[],SMALL(IF(TblData[Session ID]=$B$3,ROW(TblData[Session ID])),ROW($A7))-1,X$4),"")</f>
        <v>Research &amp; Development</v>
      </c>
      <c r="Y12" t="str">
        <f t="shared" si="1"/>
        <v>Course Content and Interactive Method | * | Knowledge of Facilitator | Knowledge and Interaction of Facilitator | Communication of Facilitator | Knowledge of Facilitator | Knowledge and Confidence of Facilitator</v>
      </c>
      <c r="Z12" s="45" t="str">
        <f t="shared" si="2"/>
        <v>* | * | * | * | * | Dominance of Facilitator | More Simplicity required, speed</v>
      </c>
      <c r="AA12">
        <f t="array" ref="AA12">IFERROR(INDEX(TblData[],SMALL(IF(TblData[Session ID]=$B$3,ROW(TblData[Session ID])),ROW($A8))-1,AA$4),"")</f>
        <v>126</v>
      </c>
    </row>
    <row r="13" spans="2:31" x14ac:dyDescent="0.25">
      <c r="B13">
        <f t="array" ref="B13">IFERROR(INDEX(TblData[],SMALL(IF(TblData[Session ID]=$B$3,ROW(TblData[Session ID])),ROW($A8))-1,B$4),"")</f>
        <v>126</v>
      </c>
      <c r="C13">
        <f t="array" ref="C13">IFERROR(INDEX(TblData[],SMALL(IF(TblData[Session ID]=$B$3,ROW(TblData[Session ID])),ROW($A8))-1,C$4),"")</f>
        <v>11</v>
      </c>
      <c r="D13">
        <f t="array" ref="D13">IFERROR(INDEX(TblData[],SMALL(IF(TblData[Session ID]=$B$3,ROW(TblData[Session ID])),ROW($A8))-1,D$4),"")</f>
        <v>13407</v>
      </c>
      <c r="E13">
        <f t="array" ref="E13">IFERROR(INDEX(TblData[],SMALL(IF(TblData[Session ID]=$B$3,ROW(TblData[Session ID])),ROW($A8))-1,E$4),"")</f>
        <v>10</v>
      </c>
      <c r="F13">
        <f t="array" ref="F13">IFERROR(INDEX(TblData[],SMALL(IF(TblData[Session ID]=$B$3,ROW(TblData[Session ID])),ROW($A8))-1,F$4),"")</f>
        <v>9</v>
      </c>
      <c r="G13">
        <f t="array" ref="G13">IFERROR(INDEX(TblData[],SMALL(IF(TblData[Session ID]=$B$3,ROW(TblData[Session ID])),ROW($A8))-1,G$4),"")</f>
        <v>10</v>
      </c>
      <c r="H13">
        <f t="array" ref="H13">IFERROR(INDEX(TblData[],SMALL(IF(TblData[Session ID]=$B$3,ROW(TblData[Session ID])),ROW($A8))-1,H$4),"")</f>
        <v>8.5</v>
      </c>
      <c r="I13">
        <f t="array" ref="I13">IFERROR(INDEX(TblData[],SMALL(IF(TblData[Session ID]=$B$3,ROW(TblData[Session ID])),ROW($A8))-1,I$4),"")</f>
        <v>9</v>
      </c>
      <c r="J13" t="str">
        <f t="array" ref="J13">IFERROR(INDEX(TblData[],SMALL(IF(TblData[Session ID]=$B$3,ROW(TblData[Session ID])),ROW($A8))-1,J$4),"")</f>
        <v>Knowledge of Facilitator</v>
      </c>
      <c r="K13" t="str">
        <f t="array" ref="K13">IFERROR(INDEX(TblData[],SMALL(IF(TblData[Session ID]=$B$3,ROW(TblData[Session ID])),ROW($A8))-1,K$4),"")</f>
        <v>More time required</v>
      </c>
      <c r="L13">
        <f t="array" ref="L13">IFERROR(INDEX(TblData[],SMALL(IF(TblData[Session ID]=$B$3,ROW(TblData[Session ID])),ROW($A8))-1,L$4),"")</f>
        <v>92</v>
      </c>
      <c r="M13">
        <f t="array" ref="M13">IFERROR(INDEX(TblData[],SMALL(IF(TblData[Session ID]=$B$3,ROW(TblData[Session ID])),ROW($A8))-1,M$4),"")</f>
        <v>0</v>
      </c>
      <c r="N13" t="str">
        <f t="array" ref="N13">IFERROR(INDEX(TblData[],SMALL(IF(TblData[Session ID]=$B$3,ROW(TblData[Session ID])),ROW($A8))-1,N$4),"")</f>
        <v>MS Excel</v>
      </c>
      <c r="O13">
        <f t="array" ref="O13">IFERROR(INDEX(TblData[],SMALL(IF(TblData[Session ID]=$B$3,ROW(TblData[Session ID])),ROW($A8))-1,O$4),"")</f>
        <v>42247</v>
      </c>
      <c r="P13" t="str">
        <f t="array" ref="P13">IFERROR(INDEX(TblData[],SMALL(IF(TblData[Session ID]=$B$3,ROW(TblData[Session ID])),ROW($A8))-1,P$4),"")</f>
        <v>HIP Conference</v>
      </c>
      <c r="Q13" t="str">
        <f t="array" ref="Q13">IFERROR(INDEX(TblData[],SMALL(IF(TblData[Session ID]=$B$3,ROW(TblData[Session ID])),ROW($A8))-1,Q$4),"")</f>
        <v>Vaibhav Garg</v>
      </c>
      <c r="R13">
        <f t="array" ref="R13">IFERROR(INDEX(TblData[],SMALL(IF(TblData[Session ID]=$B$3,ROW(TblData[Session ID])),ROW($A8))-1,R$4),"")</f>
        <v>3</v>
      </c>
      <c r="S13" t="str">
        <f t="array" ref="S13">IFERROR(INDEX(TblData[],SMALL(IF(TblData[Session ID]=$B$3,ROW(TblData[Session ID])),ROW($A8))-1,S$4),"")</f>
        <v>Internal</v>
      </c>
      <c r="T13" t="str">
        <f t="array" ref="T13">IFERROR(INDEX(TblData[],SMALL(IF(TblData[Session ID]=$B$3,ROW(TblData[Session ID])),ROW($A8))-1,T$4),"")</f>
        <v>Multiple</v>
      </c>
      <c r="U13" t="str">
        <f t="array" ref="U13">IFERROR(INDEX(TblData[],SMALL(IF(TblData[Session ID]=$B$3,ROW(TblData[Session ID])),ROW($A8))-1,U$4),"")</f>
        <v>Manindera  Singh</v>
      </c>
      <c r="V13" t="str">
        <f t="array" ref="V13">IFERROR(INDEX(TblData[],SMALL(IF(TblData[Session ID]=$B$3,ROW(TblData[Session ID])),ROW($A8))-1,V$4),"")</f>
        <v>E-3</v>
      </c>
      <c r="W13" t="str">
        <f t="array" ref="W13">IFERROR(INDEX(TblData[],SMALL(IF(TblData[Session ID]=$B$3,ROW(TblData[Session ID])),ROW($A8))-1,W$4),"")</f>
        <v>Sr. Engineer</v>
      </c>
      <c r="X13" t="str">
        <f t="array" ref="X13">IFERROR(INDEX(TblData[],SMALL(IF(TblData[Session ID]=$B$3,ROW(TblData[Session ID])),ROW($A8))-1,X$4),"")</f>
        <v>Research &amp; Development</v>
      </c>
      <c r="Y1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</v>
      </c>
      <c r="Z13" s="45" t="str">
        <f>Z12&amp; IF(LEN(K13)=0,""," | ") &amp;K13</f>
        <v>* | * | * | * | * | Dominance of Facilitator | More Simplicity required, speed | More time required</v>
      </c>
      <c r="AA13">
        <f t="array" ref="AA13">IFERROR(INDEX(TblData[],SMALL(IF(TblData[Session ID]=$B$3,ROW(TblData[Session ID])),ROW($A9))-1,AA$4),"")</f>
        <v>127</v>
      </c>
    </row>
    <row r="14" spans="2:31" x14ac:dyDescent="0.25">
      <c r="B14">
        <f t="array" ref="B14">IFERROR(INDEX(TblData[],SMALL(IF(TblData[Session ID]=$B$3,ROW(TblData[Session ID])),ROW($A9))-1,B$4),"")</f>
        <v>127</v>
      </c>
      <c r="C14">
        <f t="array" ref="C14">IFERROR(INDEX(TblData[],SMALL(IF(TblData[Session ID]=$B$3,ROW(TblData[Session ID])),ROW($A9))-1,C$4),"")</f>
        <v>11</v>
      </c>
      <c r="D14">
        <f t="array" ref="D14">IFERROR(INDEX(TblData[],SMALL(IF(TblData[Session ID]=$B$3,ROW(TblData[Session ID])),ROW($A9))-1,D$4),"")</f>
        <v>14248</v>
      </c>
      <c r="E14">
        <f t="array" ref="E14">IFERROR(INDEX(TblData[],SMALL(IF(TblData[Session ID]=$B$3,ROW(TblData[Session ID])),ROW($A9))-1,E$4),"")</f>
        <v>9</v>
      </c>
      <c r="F14">
        <f t="array" ref="F14">IFERROR(INDEX(TblData[],SMALL(IF(TblData[Session ID]=$B$3,ROW(TblData[Session ID])),ROW($A9))-1,F$4),"")</f>
        <v>8.5</v>
      </c>
      <c r="G14">
        <f t="array" ref="G14">IFERROR(INDEX(TblData[],SMALL(IF(TblData[Session ID]=$B$3,ROW(TblData[Session ID])),ROW($A9))-1,G$4),"")</f>
        <v>10</v>
      </c>
      <c r="H14">
        <f t="array" ref="H14">IFERROR(INDEX(TblData[],SMALL(IF(TblData[Session ID]=$B$3,ROW(TblData[Session ID])),ROW($A9))-1,H$4),"")</f>
        <v>8.5</v>
      </c>
      <c r="I14">
        <f t="array" ref="I14">IFERROR(INDEX(TblData[],SMALL(IF(TblData[Session ID]=$B$3,ROW(TblData[Session ID])),ROW($A9))-1,I$4),"")</f>
        <v>9</v>
      </c>
      <c r="J14" t="str">
        <f t="array" ref="J14">IFERROR(INDEX(TblData[],SMALL(IF(TblData[Session ID]=$B$3,ROW(TblData[Session ID])),ROW($A9))-1,J$4),"")</f>
        <v>Good explanation</v>
      </c>
      <c r="K14" t="str">
        <f t="array" ref="K14">IFERROR(INDEX(TblData[],SMALL(IF(TblData[Session ID]=$B$3,ROW(TblData[Session ID])),ROW($A9))-1,K$4),"")</f>
        <v>*</v>
      </c>
      <c r="L14">
        <f t="array" ref="L14">IFERROR(INDEX(TblData[],SMALL(IF(TblData[Session ID]=$B$3,ROW(TblData[Session ID])),ROW($A9))-1,L$4),"")</f>
        <v>50</v>
      </c>
      <c r="M14">
        <f t="array" ref="M14">IFERROR(INDEX(TblData[],SMALL(IF(TblData[Session ID]=$B$3,ROW(TblData[Session ID])),ROW($A9))-1,M$4),"")</f>
        <v>0</v>
      </c>
      <c r="N14" t="str">
        <f t="array" ref="N14">IFERROR(INDEX(TblData[],SMALL(IF(TblData[Session ID]=$B$3,ROW(TblData[Session ID])),ROW($A9))-1,N$4),"")</f>
        <v>MS Excel</v>
      </c>
      <c r="O14">
        <f t="array" ref="O14">IFERROR(INDEX(TblData[],SMALL(IF(TblData[Session ID]=$B$3,ROW(TblData[Session ID])),ROW($A9))-1,O$4),"")</f>
        <v>42247</v>
      </c>
      <c r="P14" t="str">
        <f t="array" ref="P14">IFERROR(INDEX(TblData[],SMALL(IF(TblData[Session ID]=$B$3,ROW(TblData[Session ID])),ROW($A9))-1,P$4),"")</f>
        <v>HIP Conference</v>
      </c>
      <c r="Q14" t="str">
        <f t="array" ref="Q14">IFERROR(INDEX(TblData[],SMALL(IF(TblData[Session ID]=$B$3,ROW(TblData[Session ID])),ROW($A9))-1,Q$4),"")</f>
        <v>Vaibhav Garg</v>
      </c>
      <c r="R14">
        <f t="array" ref="R14">IFERROR(INDEX(TblData[],SMALL(IF(TblData[Session ID]=$B$3,ROW(TblData[Session ID])),ROW($A9))-1,R$4),"")</f>
        <v>3</v>
      </c>
      <c r="S14" t="str">
        <f t="array" ref="S14">IFERROR(INDEX(TblData[],SMALL(IF(TblData[Session ID]=$B$3,ROW(TblData[Session ID])),ROW($A9))-1,S$4),"")</f>
        <v>Internal</v>
      </c>
      <c r="T14" t="str">
        <f t="array" ref="T14">IFERROR(INDEX(TblData[],SMALL(IF(TblData[Session ID]=$B$3,ROW(TblData[Session ID])),ROW($A9))-1,T$4),"")</f>
        <v>Multiple</v>
      </c>
      <c r="U14" t="str">
        <f t="array" ref="U14">IFERROR(INDEX(TblData[],SMALL(IF(TblData[Session ID]=$B$3,ROW(TblData[Session ID])),ROW($A9))-1,U$4),"")</f>
        <v>Shweta  Aggarwal</v>
      </c>
      <c r="V14" t="str">
        <f t="array" ref="V14">IFERROR(INDEX(TblData[],SMALL(IF(TblData[Session ID]=$B$3,ROW(TblData[Session ID])),ROW($A9))-1,V$4),"")</f>
        <v>E-3</v>
      </c>
      <c r="W14" t="str">
        <f t="array" ref="W14">IFERROR(INDEX(TblData[],SMALL(IF(TblData[Session ID]=$B$3,ROW(TblData[Session ID])),ROW($A9))-1,W$4),"")</f>
        <v>Sr. Engineer</v>
      </c>
      <c r="X14" t="str">
        <f t="array" ref="X14">IFERROR(INDEX(TblData[],SMALL(IF(TblData[Session ID]=$B$3,ROW(TblData[Session ID])),ROW($A9))-1,X$4),"")</f>
        <v>Research &amp; Development</v>
      </c>
      <c r="Y1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</v>
      </c>
      <c r="Z14" s="45" t="str">
        <f t="shared" ref="Z14:Z77" si="3">Z13&amp; IF(LEN(K14)=0,""," | ") &amp;K14</f>
        <v>* | * | * | * | * | Dominance of Facilitator | More Simplicity required, speed | More time required | *</v>
      </c>
      <c r="AA14">
        <f t="array" ref="AA14">IFERROR(INDEX(TblData[],SMALL(IF(TblData[Session ID]=$B$3,ROW(TblData[Session ID])),ROW($A10))-1,AA$4),"")</f>
        <v>128</v>
      </c>
    </row>
    <row r="15" spans="2:31" x14ac:dyDescent="0.25">
      <c r="B15">
        <f t="array" ref="B15">IFERROR(INDEX(TblData[],SMALL(IF(TblData[Session ID]=$B$3,ROW(TblData[Session ID])),ROW($A10))-1,B$4),"")</f>
        <v>128</v>
      </c>
      <c r="C15">
        <f t="array" ref="C15">IFERROR(INDEX(TblData[],SMALL(IF(TblData[Session ID]=$B$3,ROW(TblData[Session ID])),ROW($A10))-1,C$4),"")</f>
        <v>11</v>
      </c>
      <c r="D15">
        <f t="array" ref="D15">IFERROR(INDEX(TblData[],SMALL(IF(TblData[Session ID]=$B$3,ROW(TblData[Session ID])),ROW($A10))-1,D$4),"")</f>
        <v>13964</v>
      </c>
      <c r="E15">
        <f t="array" ref="E15">IFERROR(INDEX(TblData[],SMALL(IF(TblData[Session ID]=$B$3,ROW(TblData[Session ID])),ROW($A10))-1,E$4),"")</f>
        <v>8</v>
      </c>
      <c r="F15">
        <f t="array" ref="F15">IFERROR(INDEX(TblData[],SMALL(IF(TblData[Session ID]=$B$3,ROW(TblData[Session ID])),ROW($A10))-1,F$4),"")</f>
        <v>9.5</v>
      </c>
      <c r="G15">
        <f t="array" ref="G15">IFERROR(INDEX(TblData[],SMALL(IF(TblData[Session ID]=$B$3,ROW(TblData[Session ID])),ROW($A10))-1,G$4),"")</f>
        <v>10</v>
      </c>
      <c r="H15">
        <f t="array" ref="H15">IFERROR(INDEX(TblData[],SMALL(IF(TblData[Session ID]=$B$3,ROW(TblData[Session ID])),ROW($A10))-1,H$4),"")</f>
        <v>9.5</v>
      </c>
      <c r="I15">
        <f t="array" ref="I15">IFERROR(INDEX(TblData[],SMALL(IF(TblData[Session ID]=$B$3,ROW(TblData[Session ID])),ROW($A10))-1,I$4),"")</f>
        <v>4</v>
      </c>
      <c r="J15" t="str">
        <f t="array" ref="J15">IFERROR(INDEX(TblData[],SMALL(IF(TblData[Session ID]=$B$3,ROW(TblData[Session ID])),ROW($A10))-1,J$4),"")</f>
        <v>Knowledge of Excel</v>
      </c>
      <c r="K15" t="str">
        <f t="array" ref="K15">IFERROR(INDEX(TblData[],SMALL(IF(TblData[Session ID]=$B$3,ROW(TblData[Session ID])),ROW($A10))-1,K$4),"")</f>
        <v>*</v>
      </c>
      <c r="L15">
        <f t="array" ref="L15">IFERROR(INDEX(TblData[],SMALL(IF(TblData[Session ID]=$B$3,ROW(TblData[Session ID])),ROW($A10))-1,L$4),"")</f>
        <v>45</v>
      </c>
      <c r="M15">
        <f t="array" ref="M15">IFERROR(INDEX(TblData[],SMALL(IF(TblData[Session ID]=$B$3,ROW(TblData[Session ID])),ROW($A10))-1,M$4),"")</f>
        <v>0</v>
      </c>
      <c r="N15" t="str">
        <f t="array" ref="N15">IFERROR(INDEX(TblData[],SMALL(IF(TblData[Session ID]=$B$3,ROW(TblData[Session ID])),ROW($A10))-1,N$4),"")</f>
        <v>MS Excel</v>
      </c>
      <c r="O15">
        <f t="array" ref="O15">IFERROR(INDEX(TblData[],SMALL(IF(TblData[Session ID]=$B$3,ROW(TblData[Session ID])),ROW($A10))-1,O$4),"")</f>
        <v>42247</v>
      </c>
      <c r="P15" t="str">
        <f t="array" ref="P15">IFERROR(INDEX(TblData[],SMALL(IF(TblData[Session ID]=$B$3,ROW(TblData[Session ID])),ROW($A10))-1,P$4),"")</f>
        <v>HIP Conference</v>
      </c>
      <c r="Q15" t="str">
        <f t="array" ref="Q15">IFERROR(INDEX(TblData[],SMALL(IF(TblData[Session ID]=$B$3,ROW(TblData[Session ID])),ROW($A10))-1,Q$4),"")</f>
        <v>Vaibhav Garg</v>
      </c>
      <c r="R15">
        <f t="array" ref="R15">IFERROR(INDEX(TblData[],SMALL(IF(TblData[Session ID]=$B$3,ROW(TblData[Session ID])),ROW($A10))-1,R$4),"")</f>
        <v>3</v>
      </c>
      <c r="S15" t="str">
        <f t="array" ref="S15">IFERROR(INDEX(TblData[],SMALL(IF(TblData[Session ID]=$B$3,ROW(TblData[Session ID])),ROW($A10))-1,S$4),"")</f>
        <v>Internal</v>
      </c>
      <c r="T15" t="str">
        <f t="array" ref="T15">IFERROR(INDEX(TblData[],SMALL(IF(TblData[Session ID]=$B$3,ROW(TblData[Session ID])),ROW($A10))-1,T$4),"")</f>
        <v>Multiple</v>
      </c>
      <c r="U15" t="str">
        <f t="array" ref="U15">IFERROR(INDEX(TblData[],SMALL(IF(TblData[Session ID]=$B$3,ROW(TblData[Session ID])),ROW($A10))-1,U$4),"")</f>
        <v>Pawan  Kumar</v>
      </c>
      <c r="V15" t="str">
        <f t="array" ref="V15">IFERROR(INDEX(TblData[],SMALL(IF(TblData[Session ID]=$B$3,ROW(TblData[Session ID])),ROW($A10))-1,V$4),"")</f>
        <v>M-3</v>
      </c>
      <c r="W15" t="str">
        <f t="array" ref="W15">IFERROR(INDEX(TblData[],SMALL(IF(TblData[Session ID]=$B$3,ROW(TblData[Session ID])),ROW($A10))-1,W$4),"")</f>
        <v>Manager</v>
      </c>
      <c r="X15" t="str">
        <f t="array" ref="X15">IFERROR(INDEX(TblData[],SMALL(IF(TblData[Session ID]=$B$3,ROW(TblData[Session ID])),ROW($A10))-1,X$4),"")</f>
        <v>Research &amp; Development</v>
      </c>
      <c r="Y1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5" s="45" t="str">
        <f t="shared" si="3"/>
        <v>* | * | * | * | * | Dominance of Facilitator | More Simplicity required, speed | More time required | * | *</v>
      </c>
      <c r="AA15" t="str">
        <f t="array" ref="AA15">IFERROR(INDEX(TblData[],SMALL(IF(TblData[Session ID]=$B$3,ROW(TblData[Session ID])),ROW($A11))-1,AA$4),"")</f>
        <v/>
      </c>
    </row>
    <row r="16" spans="2:31" x14ac:dyDescent="0.25">
      <c r="B16" t="str">
        <f t="array" ref="B16">IFERROR(INDEX(TblData[],SMALL(IF(TblData[Session ID]=$B$3,ROW(TblData[Session ID])),ROW($A11))-1,B$4),"")</f>
        <v/>
      </c>
      <c r="C16" t="str">
        <f t="array" ref="C16">IFERROR(INDEX(TblData[],SMALL(IF(TblData[Session ID]=$B$3,ROW(TblData[Session ID])),ROW($A11))-1,C$4),"")</f>
        <v/>
      </c>
      <c r="D16" t="str">
        <f t="array" ref="D16">IFERROR(INDEX(TblData[],SMALL(IF(TblData[Session ID]=$B$3,ROW(TblData[Session ID])),ROW($A11))-1,D$4),"")</f>
        <v/>
      </c>
      <c r="E16" t="str">
        <f t="array" ref="E16">IFERROR(INDEX(TblData[],SMALL(IF(TblData[Session ID]=$B$3,ROW(TblData[Session ID])),ROW($A11))-1,E$4),"")</f>
        <v/>
      </c>
      <c r="F16" t="str">
        <f t="array" ref="F16">IFERROR(INDEX(TblData[],SMALL(IF(TblData[Session ID]=$B$3,ROW(TblData[Session ID])),ROW($A11))-1,F$4),"")</f>
        <v/>
      </c>
      <c r="G16" t="str">
        <f t="array" ref="G16">IFERROR(INDEX(TblData[],SMALL(IF(TblData[Session ID]=$B$3,ROW(TblData[Session ID])),ROW($A11))-1,G$4),"")</f>
        <v/>
      </c>
      <c r="H16" t="str">
        <f t="array" ref="H16">IFERROR(INDEX(TblData[],SMALL(IF(TblData[Session ID]=$B$3,ROW(TblData[Session ID])),ROW($A11))-1,H$4),"")</f>
        <v/>
      </c>
      <c r="I16" t="str">
        <f t="array" ref="I16">IFERROR(INDEX(TblData[],SMALL(IF(TblData[Session ID]=$B$3,ROW(TblData[Session ID])),ROW($A11))-1,I$4),"")</f>
        <v/>
      </c>
      <c r="J16" t="str">
        <f t="array" ref="J16">IFERROR(INDEX(TblData[],SMALL(IF(TblData[Session ID]=$B$3,ROW(TblData[Session ID])),ROW($A11))-1,J$4),"")</f>
        <v/>
      </c>
      <c r="K16" t="str">
        <f t="array" ref="K16">IFERROR(INDEX(TblData[],SMALL(IF(TblData[Session ID]=$B$3,ROW(TblData[Session ID])),ROW($A11))-1,K$4),"")</f>
        <v/>
      </c>
      <c r="L16" t="str">
        <f t="array" ref="L16">IFERROR(INDEX(TblData[],SMALL(IF(TblData[Session ID]=$B$3,ROW(TblData[Session ID])),ROW($A11))-1,L$4),"")</f>
        <v/>
      </c>
      <c r="M16" t="str">
        <f t="array" ref="M16">IFERROR(INDEX(TblData[],SMALL(IF(TblData[Session ID]=$B$3,ROW(TblData[Session ID])),ROW($A11))-1,M$4),"")</f>
        <v/>
      </c>
      <c r="N16" t="str">
        <f t="array" ref="N16">IFERROR(INDEX(TblData[],SMALL(IF(TblData[Session ID]=$B$3,ROW(TblData[Session ID])),ROW($A11))-1,N$4),"")</f>
        <v/>
      </c>
      <c r="O16" t="str">
        <f t="array" ref="O16">IFERROR(INDEX(TblData[],SMALL(IF(TblData[Session ID]=$B$3,ROW(TblData[Session ID])),ROW($A11))-1,O$4),"")</f>
        <v/>
      </c>
      <c r="P16" t="str">
        <f t="array" ref="P16">IFERROR(INDEX(TblData[],SMALL(IF(TblData[Session ID]=$B$3,ROW(TblData[Session ID])),ROW($A11))-1,P$4),"")</f>
        <v/>
      </c>
      <c r="Q16" t="str">
        <f t="array" ref="Q16">IFERROR(INDEX(TblData[],SMALL(IF(TblData[Session ID]=$B$3,ROW(TblData[Session ID])),ROW($A11))-1,Q$4),"")</f>
        <v/>
      </c>
      <c r="R16" t="str">
        <f t="array" ref="R16">IFERROR(INDEX(TblData[],SMALL(IF(TblData[Session ID]=$B$3,ROW(TblData[Session ID])),ROW($A11))-1,R$4),"")</f>
        <v/>
      </c>
      <c r="S16" t="str">
        <f t="array" ref="S16">IFERROR(INDEX(TblData[],SMALL(IF(TblData[Session ID]=$B$3,ROW(TblData[Session ID])),ROW($A11))-1,S$4),"")</f>
        <v/>
      </c>
      <c r="T16" t="str">
        <f t="array" ref="T16">IFERROR(INDEX(TblData[],SMALL(IF(TblData[Session ID]=$B$3,ROW(TblData[Session ID])),ROW($A11))-1,T$4),"")</f>
        <v/>
      </c>
      <c r="U16" t="str">
        <f t="array" ref="U16">IFERROR(INDEX(TblData[],SMALL(IF(TblData[Session ID]=$B$3,ROW(TblData[Session ID])),ROW($A11))-1,U$4),"")</f>
        <v/>
      </c>
      <c r="V16" t="str">
        <f t="array" ref="V16">IFERROR(INDEX(TblData[],SMALL(IF(TblData[Session ID]=$B$3,ROW(TblData[Session ID])),ROW($A11))-1,V$4),"")</f>
        <v/>
      </c>
      <c r="W16" t="str">
        <f t="array" ref="W16">IFERROR(INDEX(TblData[],SMALL(IF(TblData[Session ID]=$B$3,ROW(TblData[Session ID])),ROW($A11))-1,W$4),"")</f>
        <v/>
      </c>
      <c r="X16" t="str">
        <f t="array" ref="X16">IFERROR(INDEX(TblData[],SMALL(IF(TblData[Session ID]=$B$3,ROW(TblData[Session ID])),ROW($A11))-1,X$4),"")</f>
        <v/>
      </c>
      <c r="Y1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6" s="45" t="str">
        <f t="shared" si="3"/>
        <v>* | * | * | * | * | Dominance of Facilitator | More Simplicity required, speed | More time required | * | *</v>
      </c>
      <c r="AA16" t="str">
        <f t="array" ref="AA16">IFERROR(INDEX(TblData[],SMALL(IF(TblData[Session ID]=$B$3,ROW(TblData[Session ID])),ROW($A12))-1,AA$4),"")</f>
        <v/>
      </c>
    </row>
    <row r="17" spans="2:27" x14ac:dyDescent="0.25">
      <c r="B17" t="str">
        <f t="array" ref="B17">IFERROR(INDEX(TblData[],SMALL(IF(TblData[Session ID]=$B$3,ROW(TblData[Session ID])),ROW($A12))-1,B$4),"")</f>
        <v/>
      </c>
      <c r="C17" t="str">
        <f t="array" ref="C17">IFERROR(INDEX(TblData[],SMALL(IF(TblData[Session ID]=$B$3,ROW(TblData[Session ID])),ROW($A12))-1,C$4),"")</f>
        <v/>
      </c>
      <c r="D17" t="str">
        <f t="array" ref="D17">IFERROR(INDEX(TblData[],SMALL(IF(TblData[Session ID]=$B$3,ROW(TblData[Session ID])),ROW($A12))-1,D$4),"")</f>
        <v/>
      </c>
      <c r="E17" t="str">
        <f t="array" ref="E17">IFERROR(INDEX(TblData[],SMALL(IF(TblData[Session ID]=$B$3,ROW(TblData[Session ID])),ROW($A12))-1,E$4),"")</f>
        <v/>
      </c>
      <c r="F17" t="str">
        <f t="array" ref="F17">IFERROR(INDEX(TblData[],SMALL(IF(TblData[Session ID]=$B$3,ROW(TblData[Session ID])),ROW($A12))-1,F$4),"")</f>
        <v/>
      </c>
      <c r="G17" t="str">
        <f t="array" ref="G17">IFERROR(INDEX(TblData[],SMALL(IF(TblData[Session ID]=$B$3,ROW(TblData[Session ID])),ROW($A12))-1,G$4),"")</f>
        <v/>
      </c>
      <c r="H17" t="str">
        <f t="array" ref="H17">IFERROR(INDEX(TblData[],SMALL(IF(TblData[Session ID]=$B$3,ROW(TblData[Session ID])),ROW($A12))-1,H$4),"")</f>
        <v/>
      </c>
      <c r="I17" t="str">
        <f t="array" ref="I17">IFERROR(INDEX(TblData[],SMALL(IF(TblData[Session ID]=$B$3,ROW(TblData[Session ID])),ROW($A12))-1,I$4),"")</f>
        <v/>
      </c>
      <c r="J17" t="str">
        <f t="array" ref="J17">IFERROR(INDEX(TblData[],SMALL(IF(TblData[Session ID]=$B$3,ROW(TblData[Session ID])),ROW($A12))-1,J$4),"")</f>
        <v/>
      </c>
      <c r="K17" t="str">
        <f t="array" ref="K17">IFERROR(INDEX(TblData[],SMALL(IF(TblData[Session ID]=$B$3,ROW(TblData[Session ID])),ROW($A12))-1,K$4),"")</f>
        <v/>
      </c>
      <c r="L17" t="str">
        <f t="array" ref="L17">IFERROR(INDEX(TblData[],SMALL(IF(TblData[Session ID]=$B$3,ROW(TblData[Session ID])),ROW($A12))-1,L$4),"")</f>
        <v/>
      </c>
      <c r="M17" t="str">
        <f t="array" ref="M17">IFERROR(INDEX(TblData[],SMALL(IF(TblData[Session ID]=$B$3,ROW(TblData[Session ID])),ROW($A12))-1,M$4),"")</f>
        <v/>
      </c>
      <c r="N17" t="str">
        <f t="array" ref="N17">IFERROR(INDEX(TblData[],SMALL(IF(TblData[Session ID]=$B$3,ROW(TblData[Session ID])),ROW($A12))-1,N$4),"")</f>
        <v/>
      </c>
      <c r="O17" t="str">
        <f t="array" ref="O17">IFERROR(INDEX(TblData[],SMALL(IF(TblData[Session ID]=$B$3,ROW(TblData[Session ID])),ROW($A12))-1,O$4),"")</f>
        <v/>
      </c>
      <c r="P17" t="str">
        <f t="array" ref="P17">IFERROR(INDEX(TblData[],SMALL(IF(TblData[Session ID]=$B$3,ROW(TblData[Session ID])),ROW($A12))-1,P$4),"")</f>
        <v/>
      </c>
      <c r="Q17" t="str">
        <f t="array" ref="Q17">IFERROR(INDEX(TblData[],SMALL(IF(TblData[Session ID]=$B$3,ROW(TblData[Session ID])),ROW($A12))-1,Q$4),"")</f>
        <v/>
      </c>
      <c r="R17" t="str">
        <f t="array" ref="R17">IFERROR(INDEX(TblData[],SMALL(IF(TblData[Session ID]=$B$3,ROW(TblData[Session ID])),ROW($A12))-1,R$4),"")</f>
        <v/>
      </c>
      <c r="S17" t="str">
        <f t="array" ref="S17">IFERROR(INDEX(TblData[],SMALL(IF(TblData[Session ID]=$B$3,ROW(TblData[Session ID])),ROW($A12))-1,S$4),"")</f>
        <v/>
      </c>
      <c r="T17" t="str">
        <f t="array" ref="T17">IFERROR(INDEX(TblData[],SMALL(IF(TblData[Session ID]=$B$3,ROW(TblData[Session ID])),ROW($A12))-1,T$4),"")</f>
        <v/>
      </c>
      <c r="U17" t="str">
        <f t="array" ref="U17">IFERROR(INDEX(TblData[],SMALL(IF(TblData[Session ID]=$B$3,ROW(TblData[Session ID])),ROW($A12))-1,U$4),"")</f>
        <v/>
      </c>
      <c r="V17" t="str">
        <f t="array" ref="V17">IFERROR(INDEX(TblData[],SMALL(IF(TblData[Session ID]=$B$3,ROW(TblData[Session ID])),ROW($A12))-1,V$4),"")</f>
        <v/>
      </c>
      <c r="W17" t="str">
        <f t="array" ref="W17">IFERROR(INDEX(TblData[],SMALL(IF(TblData[Session ID]=$B$3,ROW(TblData[Session ID])),ROW($A12))-1,W$4),"")</f>
        <v/>
      </c>
      <c r="X17" t="str">
        <f t="array" ref="X17">IFERROR(INDEX(TblData[],SMALL(IF(TblData[Session ID]=$B$3,ROW(TblData[Session ID])),ROW($A12))-1,X$4),"")</f>
        <v/>
      </c>
      <c r="Y1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7" s="45" t="str">
        <f t="shared" si="3"/>
        <v>* | * | * | * | * | Dominance of Facilitator | More Simplicity required, speed | More time required | * | *</v>
      </c>
      <c r="AA17" t="str">
        <f t="array" ref="AA17">IFERROR(INDEX(TblData[],SMALL(IF(TblData[Session ID]=$B$3,ROW(TblData[Session ID])),ROW($A13))-1,AA$4),"")</f>
        <v/>
      </c>
    </row>
    <row r="18" spans="2:27" x14ac:dyDescent="0.25">
      <c r="B18" t="str">
        <f t="array" ref="B18">IFERROR(INDEX(TblData[],SMALL(IF(TblData[Session ID]=$B$3,ROW(TblData[Session ID])),ROW($A13))-1,B$4),"")</f>
        <v/>
      </c>
      <c r="C18" t="str">
        <f t="array" ref="C18">IFERROR(INDEX(TblData[],SMALL(IF(TblData[Session ID]=$B$3,ROW(TblData[Session ID])),ROW($A13))-1,C$4),"")</f>
        <v/>
      </c>
      <c r="D18" t="str">
        <f t="array" ref="D18">IFERROR(INDEX(TblData[],SMALL(IF(TblData[Session ID]=$B$3,ROW(TblData[Session ID])),ROW($A13))-1,D$4),"")</f>
        <v/>
      </c>
      <c r="E18" t="str">
        <f t="array" ref="E18">IFERROR(INDEX(TblData[],SMALL(IF(TblData[Session ID]=$B$3,ROW(TblData[Session ID])),ROW($A13))-1,E$4),"")</f>
        <v/>
      </c>
      <c r="F18" t="str">
        <f t="array" ref="F18">IFERROR(INDEX(TblData[],SMALL(IF(TblData[Session ID]=$B$3,ROW(TblData[Session ID])),ROW($A13))-1,F$4),"")</f>
        <v/>
      </c>
      <c r="G18" t="str">
        <f t="array" ref="G18">IFERROR(INDEX(TblData[],SMALL(IF(TblData[Session ID]=$B$3,ROW(TblData[Session ID])),ROW($A13))-1,G$4),"")</f>
        <v/>
      </c>
      <c r="H18" t="str">
        <f t="array" ref="H18">IFERROR(INDEX(TblData[],SMALL(IF(TblData[Session ID]=$B$3,ROW(TblData[Session ID])),ROW($A13))-1,H$4),"")</f>
        <v/>
      </c>
      <c r="I18" t="str">
        <f t="array" ref="I18">IFERROR(INDEX(TblData[],SMALL(IF(TblData[Session ID]=$B$3,ROW(TblData[Session ID])),ROW($A13))-1,I$4),"")</f>
        <v/>
      </c>
      <c r="J18" t="str">
        <f t="array" ref="J18">IFERROR(INDEX(TblData[],SMALL(IF(TblData[Session ID]=$B$3,ROW(TblData[Session ID])),ROW($A13))-1,J$4),"")</f>
        <v/>
      </c>
      <c r="K18" t="str">
        <f t="array" ref="K18">IFERROR(INDEX(TblData[],SMALL(IF(TblData[Session ID]=$B$3,ROW(TblData[Session ID])),ROW($A13))-1,K$4),"")</f>
        <v/>
      </c>
      <c r="L18" t="str">
        <f t="array" ref="L18">IFERROR(INDEX(TblData[],SMALL(IF(TblData[Session ID]=$B$3,ROW(TblData[Session ID])),ROW($A13))-1,L$4),"")</f>
        <v/>
      </c>
      <c r="M18" t="str">
        <f t="array" ref="M18">IFERROR(INDEX(TblData[],SMALL(IF(TblData[Session ID]=$B$3,ROW(TblData[Session ID])),ROW($A13))-1,M$4),"")</f>
        <v/>
      </c>
      <c r="N18" t="str">
        <f t="array" ref="N18">IFERROR(INDEX(TblData[],SMALL(IF(TblData[Session ID]=$B$3,ROW(TblData[Session ID])),ROW($A13))-1,N$4),"")</f>
        <v/>
      </c>
      <c r="O18" t="str">
        <f t="array" ref="O18">IFERROR(INDEX(TblData[],SMALL(IF(TblData[Session ID]=$B$3,ROW(TblData[Session ID])),ROW($A13))-1,O$4),"")</f>
        <v/>
      </c>
      <c r="P18" t="str">
        <f t="array" ref="P18">IFERROR(INDEX(TblData[],SMALL(IF(TblData[Session ID]=$B$3,ROW(TblData[Session ID])),ROW($A13))-1,P$4),"")</f>
        <v/>
      </c>
      <c r="Q18" t="str">
        <f t="array" ref="Q18">IFERROR(INDEX(TblData[],SMALL(IF(TblData[Session ID]=$B$3,ROW(TblData[Session ID])),ROW($A13))-1,Q$4),"")</f>
        <v/>
      </c>
      <c r="R18" t="str">
        <f t="array" ref="R18">IFERROR(INDEX(TblData[],SMALL(IF(TblData[Session ID]=$B$3,ROW(TblData[Session ID])),ROW($A13))-1,R$4),"")</f>
        <v/>
      </c>
      <c r="S18" t="str">
        <f t="array" ref="S18">IFERROR(INDEX(TblData[],SMALL(IF(TblData[Session ID]=$B$3,ROW(TblData[Session ID])),ROW($A13))-1,S$4),"")</f>
        <v/>
      </c>
      <c r="T18" t="str">
        <f t="array" ref="T18">IFERROR(INDEX(TblData[],SMALL(IF(TblData[Session ID]=$B$3,ROW(TblData[Session ID])),ROW($A13))-1,T$4),"")</f>
        <v/>
      </c>
      <c r="U18" t="str">
        <f t="array" ref="U18">IFERROR(INDEX(TblData[],SMALL(IF(TblData[Session ID]=$B$3,ROW(TblData[Session ID])),ROW($A13))-1,U$4),"")</f>
        <v/>
      </c>
      <c r="V18" t="str">
        <f t="array" ref="V18">IFERROR(INDEX(TblData[],SMALL(IF(TblData[Session ID]=$B$3,ROW(TblData[Session ID])),ROW($A13))-1,V$4),"")</f>
        <v/>
      </c>
      <c r="W18" t="str">
        <f t="array" ref="W18">IFERROR(INDEX(TblData[],SMALL(IF(TblData[Session ID]=$B$3,ROW(TblData[Session ID])),ROW($A13))-1,W$4),"")</f>
        <v/>
      </c>
      <c r="X18" t="str">
        <f t="array" ref="X18">IFERROR(INDEX(TblData[],SMALL(IF(TblData[Session ID]=$B$3,ROW(TblData[Session ID])),ROW($A13))-1,X$4),"")</f>
        <v/>
      </c>
      <c r="Y1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8" s="45" t="str">
        <f t="shared" si="3"/>
        <v>* | * | * | * | * | Dominance of Facilitator | More Simplicity required, speed | More time required | * | *</v>
      </c>
      <c r="AA18" t="str">
        <f t="array" ref="AA18">IFERROR(INDEX(TblData[],SMALL(IF(TblData[Session ID]=$B$3,ROW(TblData[Session ID])),ROW($A14))-1,AA$4),"")</f>
        <v/>
      </c>
    </row>
    <row r="19" spans="2:27" x14ac:dyDescent="0.25">
      <c r="B19" t="str">
        <f t="array" ref="B19">IFERROR(INDEX(TblData[],SMALL(IF(TblData[Session ID]=$B$3,ROW(TblData[Session ID])),ROW($A14))-1,B$4),"")</f>
        <v/>
      </c>
      <c r="C19" t="str">
        <f t="array" ref="C19">IFERROR(INDEX(TblData[],SMALL(IF(TblData[Session ID]=$B$3,ROW(TblData[Session ID])),ROW($A14))-1,C$4),"")</f>
        <v/>
      </c>
      <c r="D19" t="str">
        <f t="array" ref="D19">IFERROR(INDEX(TblData[],SMALL(IF(TblData[Session ID]=$B$3,ROW(TblData[Session ID])),ROW($A14))-1,D$4),"")</f>
        <v/>
      </c>
      <c r="E19" t="str">
        <f t="array" ref="E19">IFERROR(INDEX(TblData[],SMALL(IF(TblData[Session ID]=$B$3,ROW(TblData[Session ID])),ROW($A14))-1,E$4),"")</f>
        <v/>
      </c>
      <c r="F19" t="str">
        <f t="array" ref="F19">IFERROR(INDEX(TblData[],SMALL(IF(TblData[Session ID]=$B$3,ROW(TblData[Session ID])),ROW($A14))-1,F$4),"")</f>
        <v/>
      </c>
      <c r="G19" t="str">
        <f t="array" ref="G19">IFERROR(INDEX(TblData[],SMALL(IF(TblData[Session ID]=$B$3,ROW(TblData[Session ID])),ROW($A14))-1,G$4),"")</f>
        <v/>
      </c>
      <c r="H19" t="str">
        <f t="array" ref="H19">IFERROR(INDEX(TblData[],SMALL(IF(TblData[Session ID]=$B$3,ROW(TblData[Session ID])),ROW($A14))-1,H$4),"")</f>
        <v/>
      </c>
      <c r="I19" t="str">
        <f t="array" ref="I19">IFERROR(INDEX(TblData[],SMALL(IF(TblData[Session ID]=$B$3,ROW(TblData[Session ID])),ROW($A14))-1,I$4),"")</f>
        <v/>
      </c>
      <c r="J19" t="str">
        <f t="array" ref="J19">IFERROR(INDEX(TblData[],SMALL(IF(TblData[Session ID]=$B$3,ROW(TblData[Session ID])),ROW($A14))-1,J$4),"")</f>
        <v/>
      </c>
      <c r="K19" t="str">
        <f t="array" ref="K19">IFERROR(INDEX(TblData[],SMALL(IF(TblData[Session ID]=$B$3,ROW(TblData[Session ID])),ROW($A14))-1,K$4),"")</f>
        <v/>
      </c>
      <c r="L19" t="str">
        <f t="array" ref="L19">IFERROR(INDEX(TblData[],SMALL(IF(TblData[Session ID]=$B$3,ROW(TblData[Session ID])),ROW($A14))-1,L$4),"")</f>
        <v/>
      </c>
      <c r="M19" t="str">
        <f t="array" ref="M19">IFERROR(INDEX(TblData[],SMALL(IF(TblData[Session ID]=$B$3,ROW(TblData[Session ID])),ROW($A14))-1,M$4),"")</f>
        <v/>
      </c>
      <c r="N19" t="str">
        <f t="array" ref="N19">IFERROR(INDEX(TblData[],SMALL(IF(TblData[Session ID]=$B$3,ROW(TblData[Session ID])),ROW($A14))-1,N$4),"")</f>
        <v/>
      </c>
      <c r="O19" t="str">
        <f t="array" ref="O19">IFERROR(INDEX(TblData[],SMALL(IF(TblData[Session ID]=$B$3,ROW(TblData[Session ID])),ROW($A14))-1,O$4),"")</f>
        <v/>
      </c>
      <c r="P19" t="str">
        <f t="array" ref="P19">IFERROR(INDEX(TblData[],SMALL(IF(TblData[Session ID]=$B$3,ROW(TblData[Session ID])),ROW($A14))-1,P$4),"")</f>
        <v/>
      </c>
      <c r="Q19" t="str">
        <f t="array" ref="Q19">IFERROR(INDEX(TblData[],SMALL(IF(TblData[Session ID]=$B$3,ROW(TblData[Session ID])),ROW($A14))-1,Q$4),"")</f>
        <v/>
      </c>
      <c r="R19" t="str">
        <f t="array" ref="R19">IFERROR(INDEX(TblData[],SMALL(IF(TblData[Session ID]=$B$3,ROW(TblData[Session ID])),ROW($A14))-1,R$4),"")</f>
        <v/>
      </c>
      <c r="S19" t="str">
        <f t="array" ref="S19">IFERROR(INDEX(TblData[],SMALL(IF(TblData[Session ID]=$B$3,ROW(TblData[Session ID])),ROW($A14))-1,S$4),"")</f>
        <v/>
      </c>
      <c r="T19" t="str">
        <f t="array" ref="T19">IFERROR(INDEX(TblData[],SMALL(IF(TblData[Session ID]=$B$3,ROW(TblData[Session ID])),ROW($A14))-1,T$4),"")</f>
        <v/>
      </c>
      <c r="U19" t="str">
        <f t="array" ref="U19">IFERROR(INDEX(TblData[],SMALL(IF(TblData[Session ID]=$B$3,ROW(TblData[Session ID])),ROW($A14))-1,U$4),"")</f>
        <v/>
      </c>
      <c r="V19" t="str">
        <f t="array" ref="V19">IFERROR(INDEX(TblData[],SMALL(IF(TblData[Session ID]=$B$3,ROW(TblData[Session ID])),ROW($A14))-1,V$4),"")</f>
        <v/>
      </c>
      <c r="W19" t="str">
        <f t="array" ref="W19">IFERROR(INDEX(TblData[],SMALL(IF(TblData[Session ID]=$B$3,ROW(TblData[Session ID])),ROW($A14))-1,W$4),"")</f>
        <v/>
      </c>
      <c r="X19" t="str">
        <f t="array" ref="X19">IFERROR(INDEX(TblData[],SMALL(IF(TblData[Session ID]=$B$3,ROW(TblData[Session ID])),ROW($A14))-1,X$4),"")</f>
        <v/>
      </c>
      <c r="Y1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9" s="45" t="str">
        <f t="shared" si="3"/>
        <v>* | * | * | * | * | Dominance of Facilitator | More Simplicity required, speed | More time required | * | *</v>
      </c>
      <c r="AA19" t="str">
        <f t="array" ref="AA19">IFERROR(INDEX(TblData[],SMALL(IF(TblData[Session ID]=$B$3,ROW(TblData[Session ID])),ROW($A15))-1,AA$4),"")</f>
        <v/>
      </c>
    </row>
    <row r="20" spans="2:27" x14ac:dyDescent="0.25">
      <c r="B20" t="str">
        <f t="array" ref="B20">IFERROR(INDEX(TblData[],SMALL(IF(TblData[Session ID]=$B$3,ROW(TblData[Session ID])),ROW($A15))-1,B$4),"")</f>
        <v/>
      </c>
      <c r="C20" t="str">
        <f t="array" ref="C20">IFERROR(INDEX(TblData[],SMALL(IF(TblData[Session ID]=$B$3,ROW(TblData[Session ID])),ROW($A15))-1,C$4),"")</f>
        <v/>
      </c>
      <c r="D20" t="str">
        <f t="array" ref="D20">IFERROR(INDEX(TblData[],SMALL(IF(TblData[Session ID]=$B$3,ROW(TblData[Session ID])),ROW($A15))-1,D$4),"")</f>
        <v/>
      </c>
      <c r="E20" t="str">
        <f t="array" ref="E20">IFERROR(INDEX(TblData[],SMALL(IF(TblData[Session ID]=$B$3,ROW(TblData[Session ID])),ROW($A15))-1,E$4),"")</f>
        <v/>
      </c>
      <c r="F20" t="str">
        <f t="array" ref="F20">IFERROR(INDEX(TblData[],SMALL(IF(TblData[Session ID]=$B$3,ROW(TblData[Session ID])),ROW($A15))-1,F$4),"")</f>
        <v/>
      </c>
      <c r="G20" t="str">
        <f t="array" ref="G20">IFERROR(INDEX(TblData[],SMALL(IF(TblData[Session ID]=$B$3,ROW(TblData[Session ID])),ROW($A15))-1,G$4),"")</f>
        <v/>
      </c>
      <c r="H20" t="str">
        <f t="array" ref="H20">IFERROR(INDEX(TblData[],SMALL(IF(TblData[Session ID]=$B$3,ROW(TblData[Session ID])),ROW($A15))-1,H$4),"")</f>
        <v/>
      </c>
      <c r="I20" t="str">
        <f t="array" ref="I20">IFERROR(INDEX(TblData[],SMALL(IF(TblData[Session ID]=$B$3,ROW(TblData[Session ID])),ROW($A15))-1,I$4),"")</f>
        <v/>
      </c>
      <c r="J20" t="str">
        <f t="array" ref="J20">IFERROR(INDEX(TblData[],SMALL(IF(TblData[Session ID]=$B$3,ROW(TblData[Session ID])),ROW($A15))-1,J$4),"")</f>
        <v/>
      </c>
      <c r="K20" t="str">
        <f t="array" ref="K20">IFERROR(INDEX(TblData[],SMALL(IF(TblData[Session ID]=$B$3,ROW(TblData[Session ID])),ROW($A15))-1,K$4),"")</f>
        <v/>
      </c>
      <c r="L20" t="str">
        <f t="array" ref="L20">IFERROR(INDEX(TblData[],SMALL(IF(TblData[Session ID]=$B$3,ROW(TblData[Session ID])),ROW($A15))-1,L$4),"")</f>
        <v/>
      </c>
      <c r="M20" t="str">
        <f t="array" ref="M20">IFERROR(INDEX(TblData[],SMALL(IF(TblData[Session ID]=$B$3,ROW(TblData[Session ID])),ROW($A15))-1,M$4),"")</f>
        <v/>
      </c>
      <c r="N20" t="str">
        <f t="array" ref="N20">IFERROR(INDEX(TblData[],SMALL(IF(TblData[Session ID]=$B$3,ROW(TblData[Session ID])),ROW($A15))-1,N$4),"")</f>
        <v/>
      </c>
      <c r="O20" t="str">
        <f t="array" ref="O20">IFERROR(INDEX(TblData[],SMALL(IF(TblData[Session ID]=$B$3,ROW(TblData[Session ID])),ROW($A15))-1,O$4),"")</f>
        <v/>
      </c>
      <c r="P20" t="str">
        <f t="array" ref="P20">IFERROR(INDEX(TblData[],SMALL(IF(TblData[Session ID]=$B$3,ROW(TblData[Session ID])),ROW($A15))-1,P$4),"")</f>
        <v/>
      </c>
      <c r="Q20" t="str">
        <f t="array" ref="Q20">IFERROR(INDEX(TblData[],SMALL(IF(TblData[Session ID]=$B$3,ROW(TblData[Session ID])),ROW($A15))-1,Q$4),"")</f>
        <v/>
      </c>
      <c r="R20" t="str">
        <f t="array" ref="R20">IFERROR(INDEX(TblData[],SMALL(IF(TblData[Session ID]=$B$3,ROW(TblData[Session ID])),ROW($A15))-1,R$4),"")</f>
        <v/>
      </c>
      <c r="S20" t="str">
        <f t="array" ref="S20">IFERROR(INDEX(TblData[],SMALL(IF(TblData[Session ID]=$B$3,ROW(TblData[Session ID])),ROW($A15))-1,S$4),"")</f>
        <v/>
      </c>
      <c r="T20" t="str">
        <f t="array" ref="T20">IFERROR(INDEX(TblData[],SMALL(IF(TblData[Session ID]=$B$3,ROW(TblData[Session ID])),ROW($A15))-1,T$4),"")</f>
        <v/>
      </c>
      <c r="U20" t="str">
        <f t="array" ref="U20">IFERROR(INDEX(TblData[],SMALL(IF(TblData[Session ID]=$B$3,ROW(TblData[Session ID])),ROW($A15))-1,U$4),"")</f>
        <v/>
      </c>
      <c r="V20" t="str">
        <f t="array" ref="V20">IFERROR(INDEX(TblData[],SMALL(IF(TblData[Session ID]=$B$3,ROW(TblData[Session ID])),ROW($A15))-1,V$4),"")</f>
        <v/>
      </c>
      <c r="W20" t="str">
        <f t="array" ref="W20">IFERROR(INDEX(TblData[],SMALL(IF(TblData[Session ID]=$B$3,ROW(TblData[Session ID])),ROW($A15))-1,W$4),"")</f>
        <v/>
      </c>
      <c r="X20" t="str">
        <f t="array" ref="X20">IFERROR(INDEX(TblData[],SMALL(IF(TblData[Session ID]=$B$3,ROW(TblData[Session ID])),ROW($A15))-1,X$4),"")</f>
        <v/>
      </c>
      <c r="Y2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0" s="45" t="str">
        <f t="shared" si="3"/>
        <v>* | * | * | * | * | Dominance of Facilitator | More Simplicity required, speed | More time required | * | *</v>
      </c>
      <c r="AA20" t="str">
        <f t="array" ref="AA20">IFERROR(INDEX(TblData[],SMALL(IF(TblData[Session ID]=$B$3,ROW(TblData[Session ID])),ROW($A16))-1,AA$4),"")</f>
        <v/>
      </c>
    </row>
    <row r="21" spans="2:27" x14ac:dyDescent="0.25">
      <c r="B21" t="str">
        <f t="array" ref="B21">IFERROR(INDEX(TblData[],SMALL(IF(TblData[Session ID]=$B$3,ROW(TblData[Session ID])),ROW($A16))-1,B$4),"")</f>
        <v/>
      </c>
      <c r="C21" t="str">
        <f t="array" ref="C21">IFERROR(INDEX(TblData[],SMALL(IF(TblData[Session ID]=$B$3,ROW(TblData[Session ID])),ROW($A16))-1,C$4),"")</f>
        <v/>
      </c>
      <c r="D21" t="str">
        <f t="array" ref="D21">IFERROR(INDEX(TblData[],SMALL(IF(TblData[Session ID]=$B$3,ROW(TblData[Session ID])),ROW($A16))-1,D$4),"")</f>
        <v/>
      </c>
      <c r="E21" t="str">
        <f t="array" ref="E21">IFERROR(INDEX(TblData[],SMALL(IF(TblData[Session ID]=$B$3,ROW(TblData[Session ID])),ROW($A16))-1,E$4),"")</f>
        <v/>
      </c>
      <c r="F21" t="str">
        <f t="array" ref="F21">IFERROR(INDEX(TblData[],SMALL(IF(TblData[Session ID]=$B$3,ROW(TblData[Session ID])),ROW($A16))-1,F$4),"")</f>
        <v/>
      </c>
      <c r="G21" t="str">
        <f t="array" ref="G21">IFERROR(INDEX(TblData[],SMALL(IF(TblData[Session ID]=$B$3,ROW(TblData[Session ID])),ROW($A16))-1,G$4),"")</f>
        <v/>
      </c>
      <c r="H21" t="str">
        <f t="array" ref="H21">IFERROR(INDEX(TblData[],SMALL(IF(TblData[Session ID]=$B$3,ROW(TblData[Session ID])),ROW($A16))-1,H$4),"")</f>
        <v/>
      </c>
      <c r="I21" t="str">
        <f t="array" ref="I21">IFERROR(INDEX(TblData[],SMALL(IF(TblData[Session ID]=$B$3,ROW(TblData[Session ID])),ROW($A16))-1,I$4),"")</f>
        <v/>
      </c>
      <c r="J21" t="str">
        <f t="array" ref="J21">IFERROR(INDEX(TblData[],SMALL(IF(TblData[Session ID]=$B$3,ROW(TblData[Session ID])),ROW($A16))-1,J$4),"")</f>
        <v/>
      </c>
      <c r="K21" t="str">
        <f t="array" ref="K21">IFERROR(INDEX(TblData[],SMALL(IF(TblData[Session ID]=$B$3,ROW(TblData[Session ID])),ROW($A16))-1,K$4),"")</f>
        <v/>
      </c>
      <c r="L21" t="str">
        <f t="array" ref="L21">IFERROR(INDEX(TblData[],SMALL(IF(TblData[Session ID]=$B$3,ROW(TblData[Session ID])),ROW($A16))-1,L$4),"")</f>
        <v/>
      </c>
      <c r="M21" t="str">
        <f t="array" ref="M21">IFERROR(INDEX(TblData[],SMALL(IF(TblData[Session ID]=$B$3,ROW(TblData[Session ID])),ROW($A16))-1,M$4),"")</f>
        <v/>
      </c>
      <c r="N21" t="str">
        <f t="array" ref="N21">IFERROR(INDEX(TblData[],SMALL(IF(TblData[Session ID]=$B$3,ROW(TblData[Session ID])),ROW($A16))-1,N$4),"")</f>
        <v/>
      </c>
      <c r="O21" t="str">
        <f t="array" ref="O21">IFERROR(INDEX(TblData[],SMALL(IF(TblData[Session ID]=$B$3,ROW(TblData[Session ID])),ROW($A16))-1,O$4),"")</f>
        <v/>
      </c>
      <c r="P21" t="str">
        <f t="array" ref="P21">IFERROR(INDEX(TblData[],SMALL(IF(TblData[Session ID]=$B$3,ROW(TblData[Session ID])),ROW($A16))-1,P$4),"")</f>
        <v/>
      </c>
      <c r="Q21" t="str">
        <f t="array" ref="Q21">IFERROR(INDEX(TblData[],SMALL(IF(TblData[Session ID]=$B$3,ROW(TblData[Session ID])),ROW($A16))-1,Q$4),"")</f>
        <v/>
      </c>
      <c r="R21" t="str">
        <f t="array" ref="R21">IFERROR(INDEX(TblData[],SMALL(IF(TblData[Session ID]=$B$3,ROW(TblData[Session ID])),ROW($A16))-1,R$4),"")</f>
        <v/>
      </c>
      <c r="S21" t="str">
        <f t="array" ref="S21">IFERROR(INDEX(TblData[],SMALL(IF(TblData[Session ID]=$B$3,ROW(TblData[Session ID])),ROW($A16))-1,S$4),"")</f>
        <v/>
      </c>
      <c r="T21" t="str">
        <f t="array" ref="T21">IFERROR(INDEX(TblData[],SMALL(IF(TblData[Session ID]=$B$3,ROW(TblData[Session ID])),ROW($A16))-1,T$4),"")</f>
        <v/>
      </c>
      <c r="U21" t="str">
        <f t="array" ref="U21">IFERROR(INDEX(TblData[],SMALL(IF(TblData[Session ID]=$B$3,ROW(TblData[Session ID])),ROW($A16))-1,U$4),"")</f>
        <v/>
      </c>
      <c r="V21" t="str">
        <f t="array" ref="V21">IFERROR(INDEX(TblData[],SMALL(IF(TblData[Session ID]=$B$3,ROW(TblData[Session ID])),ROW($A16))-1,V$4),"")</f>
        <v/>
      </c>
      <c r="W21" t="str">
        <f t="array" ref="W21">IFERROR(INDEX(TblData[],SMALL(IF(TblData[Session ID]=$B$3,ROW(TblData[Session ID])),ROW($A16))-1,W$4),"")</f>
        <v/>
      </c>
      <c r="X21" t="str">
        <f t="array" ref="X21">IFERROR(INDEX(TblData[],SMALL(IF(TblData[Session ID]=$B$3,ROW(TblData[Session ID])),ROW($A16))-1,X$4),"")</f>
        <v/>
      </c>
      <c r="Y2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1" s="45" t="str">
        <f t="shared" si="3"/>
        <v>* | * | * | * | * | Dominance of Facilitator | More Simplicity required, speed | More time required | * | *</v>
      </c>
      <c r="AA21" t="str">
        <f t="array" ref="AA21">IFERROR(INDEX(TblData[],SMALL(IF(TblData[Session ID]=$B$3,ROW(TblData[Session ID])),ROW($A17))-1,AA$4),"")</f>
        <v/>
      </c>
    </row>
    <row r="22" spans="2:27" x14ac:dyDescent="0.25">
      <c r="B22" t="str">
        <f t="array" ref="B22">IFERROR(INDEX(TblData[],SMALL(IF(TblData[Session ID]=$B$3,ROW(TblData[Session ID])),ROW($A17))-1,B$4),"")</f>
        <v/>
      </c>
      <c r="C22" t="str">
        <f t="array" ref="C22">IFERROR(INDEX(TblData[],SMALL(IF(TblData[Session ID]=$B$3,ROW(TblData[Session ID])),ROW($A17))-1,C$4),"")</f>
        <v/>
      </c>
      <c r="D22" t="str">
        <f t="array" ref="D22">IFERROR(INDEX(TblData[],SMALL(IF(TblData[Session ID]=$B$3,ROW(TblData[Session ID])),ROW($A17))-1,D$4),"")</f>
        <v/>
      </c>
      <c r="E22" t="str">
        <f t="array" ref="E22">IFERROR(INDEX(TblData[],SMALL(IF(TblData[Session ID]=$B$3,ROW(TblData[Session ID])),ROW($A17))-1,E$4),"")</f>
        <v/>
      </c>
      <c r="F22" t="str">
        <f t="array" ref="F22">IFERROR(INDEX(TblData[],SMALL(IF(TblData[Session ID]=$B$3,ROW(TblData[Session ID])),ROW($A17))-1,F$4),"")</f>
        <v/>
      </c>
      <c r="G22" t="str">
        <f t="array" ref="G22">IFERROR(INDEX(TblData[],SMALL(IF(TblData[Session ID]=$B$3,ROW(TblData[Session ID])),ROW($A17))-1,G$4),"")</f>
        <v/>
      </c>
      <c r="H22" t="str">
        <f t="array" ref="H22">IFERROR(INDEX(TblData[],SMALL(IF(TblData[Session ID]=$B$3,ROW(TblData[Session ID])),ROW($A17))-1,H$4),"")</f>
        <v/>
      </c>
      <c r="I22" t="str">
        <f t="array" ref="I22">IFERROR(INDEX(TblData[],SMALL(IF(TblData[Session ID]=$B$3,ROW(TblData[Session ID])),ROW($A17))-1,I$4),"")</f>
        <v/>
      </c>
      <c r="J22" t="str">
        <f t="array" ref="J22">IFERROR(INDEX(TblData[],SMALL(IF(TblData[Session ID]=$B$3,ROW(TblData[Session ID])),ROW($A17))-1,J$4),"")</f>
        <v/>
      </c>
      <c r="K22" t="str">
        <f t="array" ref="K22">IFERROR(INDEX(TblData[],SMALL(IF(TblData[Session ID]=$B$3,ROW(TblData[Session ID])),ROW($A17))-1,K$4),"")</f>
        <v/>
      </c>
      <c r="L22" t="str">
        <f t="array" ref="L22">IFERROR(INDEX(TblData[],SMALL(IF(TblData[Session ID]=$B$3,ROW(TblData[Session ID])),ROW($A17))-1,L$4),"")</f>
        <v/>
      </c>
      <c r="M22" t="str">
        <f t="array" ref="M22">IFERROR(INDEX(TblData[],SMALL(IF(TblData[Session ID]=$B$3,ROW(TblData[Session ID])),ROW($A17))-1,M$4),"")</f>
        <v/>
      </c>
      <c r="N22" t="str">
        <f t="array" ref="N22">IFERROR(INDEX(TblData[],SMALL(IF(TblData[Session ID]=$B$3,ROW(TblData[Session ID])),ROW($A17))-1,N$4),"")</f>
        <v/>
      </c>
      <c r="O22" t="str">
        <f t="array" ref="O22">IFERROR(INDEX(TblData[],SMALL(IF(TblData[Session ID]=$B$3,ROW(TblData[Session ID])),ROW($A17))-1,O$4),"")</f>
        <v/>
      </c>
      <c r="P22" t="str">
        <f t="array" ref="P22">IFERROR(INDEX(TblData[],SMALL(IF(TblData[Session ID]=$B$3,ROW(TblData[Session ID])),ROW($A17))-1,P$4),"")</f>
        <v/>
      </c>
      <c r="Q22" t="str">
        <f t="array" ref="Q22">IFERROR(INDEX(TblData[],SMALL(IF(TblData[Session ID]=$B$3,ROW(TblData[Session ID])),ROW($A17))-1,Q$4),"")</f>
        <v/>
      </c>
      <c r="R22" t="str">
        <f t="array" ref="R22">IFERROR(INDEX(TblData[],SMALL(IF(TblData[Session ID]=$B$3,ROW(TblData[Session ID])),ROW($A17))-1,R$4),"")</f>
        <v/>
      </c>
      <c r="S22" t="str">
        <f t="array" ref="S22">IFERROR(INDEX(TblData[],SMALL(IF(TblData[Session ID]=$B$3,ROW(TblData[Session ID])),ROW($A17))-1,S$4),"")</f>
        <v/>
      </c>
      <c r="T22" t="str">
        <f t="array" ref="T22">IFERROR(INDEX(TblData[],SMALL(IF(TblData[Session ID]=$B$3,ROW(TblData[Session ID])),ROW($A17))-1,T$4),"")</f>
        <v/>
      </c>
      <c r="U22" t="str">
        <f t="array" ref="U22">IFERROR(INDEX(TblData[],SMALL(IF(TblData[Session ID]=$B$3,ROW(TblData[Session ID])),ROW($A17))-1,U$4),"")</f>
        <v/>
      </c>
      <c r="V22" t="str">
        <f t="array" ref="V22">IFERROR(INDEX(TblData[],SMALL(IF(TblData[Session ID]=$B$3,ROW(TblData[Session ID])),ROW($A17))-1,V$4),"")</f>
        <v/>
      </c>
      <c r="W22" t="str">
        <f t="array" ref="W22">IFERROR(INDEX(TblData[],SMALL(IF(TblData[Session ID]=$B$3,ROW(TblData[Session ID])),ROW($A17))-1,W$4),"")</f>
        <v/>
      </c>
      <c r="X22" t="str">
        <f t="array" ref="X22">IFERROR(INDEX(TblData[],SMALL(IF(TblData[Session ID]=$B$3,ROW(TblData[Session ID])),ROW($A17))-1,X$4),"")</f>
        <v/>
      </c>
      <c r="Y22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2" s="45" t="str">
        <f t="shared" si="3"/>
        <v>* | * | * | * | * | Dominance of Facilitator | More Simplicity required, speed | More time required | * | *</v>
      </c>
      <c r="AA22" t="str">
        <f t="array" ref="AA22">IFERROR(INDEX(TblData[],SMALL(IF(TblData[Session ID]=$B$3,ROW(TblData[Session ID])),ROW($A18))-1,AA$4),"")</f>
        <v/>
      </c>
    </row>
    <row r="23" spans="2:27" x14ac:dyDescent="0.25">
      <c r="B23" t="str">
        <f t="array" ref="B23">IFERROR(INDEX(TblData[],SMALL(IF(TblData[Session ID]=$B$3,ROW(TblData[Session ID])),ROW($A18))-1,B$4),"")</f>
        <v/>
      </c>
      <c r="C23" t="str">
        <f t="array" ref="C23">IFERROR(INDEX(TblData[],SMALL(IF(TblData[Session ID]=$B$3,ROW(TblData[Session ID])),ROW($A18))-1,C$4),"")</f>
        <v/>
      </c>
      <c r="D23" t="str">
        <f t="array" ref="D23">IFERROR(INDEX(TblData[],SMALL(IF(TblData[Session ID]=$B$3,ROW(TblData[Session ID])),ROW($A18))-1,D$4),"")</f>
        <v/>
      </c>
      <c r="E23" t="str">
        <f t="array" ref="E23">IFERROR(INDEX(TblData[],SMALL(IF(TblData[Session ID]=$B$3,ROW(TblData[Session ID])),ROW($A18))-1,E$4),"")</f>
        <v/>
      </c>
      <c r="F23" t="str">
        <f t="array" ref="F23">IFERROR(INDEX(TblData[],SMALL(IF(TblData[Session ID]=$B$3,ROW(TblData[Session ID])),ROW($A18))-1,F$4),"")</f>
        <v/>
      </c>
      <c r="G23" t="str">
        <f t="array" ref="G23">IFERROR(INDEX(TblData[],SMALL(IF(TblData[Session ID]=$B$3,ROW(TblData[Session ID])),ROW($A18))-1,G$4),"")</f>
        <v/>
      </c>
      <c r="H23" t="str">
        <f t="array" ref="H23">IFERROR(INDEX(TblData[],SMALL(IF(TblData[Session ID]=$B$3,ROW(TblData[Session ID])),ROW($A18))-1,H$4),"")</f>
        <v/>
      </c>
      <c r="I23" t="str">
        <f t="array" ref="I23">IFERROR(INDEX(TblData[],SMALL(IF(TblData[Session ID]=$B$3,ROW(TblData[Session ID])),ROW($A18))-1,I$4),"")</f>
        <v/>
      </c>
      <c r="J23" t="str">
        <f t="array" ref="J23">IFERROR(INDEX(TblData[],SMALL(IF(TblData[Session ID]=$B$3,ROW(TblData[Session ID])),ROW($A18))-1,J$4),"")</f>
        <v/>
      </c>
      <c r="K23" t="str">
        <f t="array" ref="K23">IFERROR(INDEX(TblData[],SMALL(IF(TblData[Session ID]=$B$3,ROW(TblData[Session ID])),ROW($A18))-1,K$4),"")</f>
        <v/>
      </c>
      <c r="L23" t="str">
        <f t="array" ref="L23">IFERROR(INDEX(TblData[],SMALL(IF(TblData[Session ID]=$B$3,ROW(TblData[Session ID])),ROW($A18))-1,L$4),"")</f>
        <v/>
      </c>
      <c r="M23" t="str">
        <f t="array" ref="M23">IFERROR(INDEX(TblData[],SMALL(IF(TblData[Session ID]=$B$3,ROW(TblData[Session ID])),ROW($A18))-1,M$4),"")</f>
        <v/>
      </c>
      <c r="N23" t="str">
        <f t="array" ref="N23">IFERROR(INDEX(TblData[],SMALL(IF(TblData[Session ID]=$B$3,ROW(TblData[Session ID])),ROW($A18))-1,N$4),"")</f>
        <v/>
      </c>
      <c r="O23" t="str">
        <f t="array" ref="O23">IFERROR(INDEX(TblData[],SMALL(IF(TblData[Session ID]=$B$3,ROW(TblData[Session ID])),ROW($A18))-1,O$4),"")</f>
        <v/>
      </c>
      <c r="P23" t="str">
        <f t="array" ref="P23">IFERROR(INDEX(TblData[],SMALL(IF(TblData[Session ID]=$B$3,ROW(TblData[Session ID])),ROW($A18))-1,P$4),"")</f>
        <v/>
      </c>
      <c r="Q23" t="str">
        <f t="array" ref="Q23">IFERROR(INDEX(TblData[],SMALL(IF(TblData[Session ID]=$B$3,ROW(TblData[Session ID])),ROW($A18))-1,Q$4),"")</f>
        <v/>
      </c>
      <c r="R23" t="str">
        <f t="array" ref="R23">IFERROR(INDEX(TblData[],SMALL(IF(TblData[Session ID]=$B$3,ROW(TblData[Session ID])),ROW($A18))-1,R$4),"")</f>
        <v/>
      </c>
      <c r="S23" t="str">
        <f t="array" ref="S23">IFERROR(INDEX(TblData[],SMALL(IF(TblData[Session ID]=$B$3,ROW(TblData[Session ID])),ROW($A18))-1,S$4),"")</f>
        <v/>
      </c>
      <c r="T23" t="str">
        <f t="array" ref="T23">IFERROR(INDEX(TblData[],SMALL(IF(TblData[Session ID]=$B$3,ROW(TblData[Session ID])),ROW($A18))-1,T$4),"")</f>
        <v/>
      </c>
      <c r="U23" t="str">
        <f t="array" ref="U23">IFERROR(INDEX(TblData[],SMALL(IF(TblData[Session ID]=$B$3,ROW(TblData[Session ID])),ROW($A18))-1,U$4),"")</f>
        <v/>
      </c>
      <c r="V23" t="str">
        <f t="array" ref="V23">IFERROR(INDEX(TblData[],SMALL(IF(TblData[Session ID]=$B$3,ROW(TblData[Session ID])),ROW($A18))-1,V$4),"")</f>
        <v/>
      </c>
      <c r="W23" t="str">
        <f t="array" ref="W23">IFERROR(INDEX(TblData[],SMALL(IF(TblData[Session ID]=$B$3,ROW(TblData[Session ID])),ROW($A18))-1,W$4),"")</f>
        <v/>
      </c>
      <c r="X23" t="str">
        <f t="array" ref="X23">IFERROR(INDEX(TblData[],SMALL(IF(TblData[Session ID]=$B$3,ROW(TblData[Session ID])),ROW($A18))-1,X$4),"")</f>
        <v/>
      </c>
      <c r="Y2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3" s="45" t="str">
        <f t="shared" si="3"/>
        <v>* | * | * | * | * | Dominance of Facilitator | More Simplicity required, speed | More time required | * | *</v>
      </c>
      <c r="AA23" t="str">
        <f t="array" ref="AA23">IFERROR(INDEX(TblData[],SMALL(IF(TblData[Session ID]=$B$3,ROW(TblData[Session ID])),ROW($A19))-1,AA$4),"")</f>
        <v/>
      </c>
    </row>
    <row r="24" spans="2:27" x14ac:dyDescent="0.25">
      <c r="B24" t="str">
        <f t="array" ref="B24">IFERROR(INDEX(TblData[],SMALL(IF(TblData[Session ID]=$B$3,ROW(TblData[Session ID])),ROW($A19))-1,B$4),"")</f>
        <v/>
      </c>
      <c r="C24" t="str">
        <f t="array" ref="C24">IFERROR(INDEX(TblData[],SMALL(IF(TblData[Session ID]=$B$3,ROW(TblData[Session ID])),ROW($A19))-1,C$4),"")</f>
        <v/>
      </c>
      <c r="D24" t="str">
        <f t="array" ref="D24">IFERROR(INDEX(TblData[],SMALL(IF(TblData[Session ID]=$B$3,ROW(TblData[Session ID])),ROW($A19))-1,D$4),"")</f>
        <v/>
      </c>
      <c r="E24" t="str">
        <f t="array" ref="E24">IFERROR(INDEX(TblData[],SMALL(IF(TblData[Session ID]=$B$3,ROW(TblData[Session ID])),ROW($A19))-1,E$4),"")</f>
        <v/>
      </c>
      <c r="F24" t="str">
        <f t="array" ref="F24">IFERROR(INDEX(TblData[],SMALL(IF(TblData[Session ID]=$B$3,ROW(TblData[Session ID])),ROW($A19))-1,F$4),"")</f>
        <v/>
      </c>
      <c r="G24" t="str">
        <f t="array" ref="G24">IFERROR(INDEX(TblData[],SMALL(IF(TblData[Session ID]=$B$3,ROW(TblData[Session ID])),ROW($A19))-1,G$4),"")</f>
        <v/>
      </c>
      <c r="H24" t="str">
        <f t="array" ref="H24">IFERROR(INDEX(TblData[],SMALL(IF(TblData[Session ID]=$B$3,ROW(TblData[Session ID])),ROW($A19))-1,H$4),"")</f>
        <v/>
      </c>
      <c r="I24" t="str">
        <f t="array" ref="I24">IFERROR(INDEX(TblData[],SMALL(IF(TblData[Session ID]=$B$3,ROW(TblData[Session ID])),ROW($A19))-1,I$4),"")</f>
        <v/>
      </c>
      <c r="J24" t="str">
        <f t="array" ref="J24">IFERROR(INDEX(TblData[],SMALL(IF(TblData[Session ID]=$B$3,ROW(TblData[Session ID])),ROW($A19))-1,J$4),"")</f>
        <v/>
      </c>
      <c r="K24" t="str">
        <f t="array" ref="K24">IFERROR(INDEX(TblData[],SMALL(IF(TblData[Session ID]=$B$3,ROW(TblData[Session ID])),ROW($A19))-1,K$4),"")</f>
        <v/>
      </c>
      <c r="L24" t="str">
        <f t="array" ref="L24">IFERROR(INDEX(TblData[],SMALL(IF(TblData[Session ID]=$B$3,ROW(TblData[Session ID])),ROW($A19))-1,L$4),"")</f>
        <v/>
      </c>
      <c r="M24" t="str">
        <f t="array" ref="M24">IFERROR(INDEX(TblData[],SMALL(IF(TblData[Session ID]=$B$3,ROW(TblData[Session ID])),ROW($A19))-1,M$4),"")</f>
        <v/>
      </c>
      <c r="N24" t="str">
        <f t="array" ref="N24">IFERROR(INDEX(TblData[],SMALL(IF(TblData[Session ID]=$B$3,ROW(TblData[Session ID])),ROW($A19))-1,N$4),"")</f>
        <v/>
      </c>
      <c r="O24" t="str">
        <f t="array" ref="O24">IFERROR(INDEX(TblData[],SMALL(IF(TblData[Session ID]=$B$3,ROW(TblData[Session ID])),ROW($A19))-1,O$4),"")</f>
        <v/>
      </c>
      <c r="P24" t="str">
        <f t="array" ref="P24">IFERROR(INDEX(TblData[],SMALL(IF(TblData[Session ID]=$B$3,ROW(TblData[Session ID])),ROW($A19))-1,P$4),"")</f>
        <v/>
      </c>
      <c r="Q24" t="str">
        <f t="array" ref="Q24">IFERROR(INDEX(TblData[],SMALL(IF(TblData[Session ID]=$B$3,ROW(TblData[Session ID])),ROW($A19))-1,Q$4),"")</f>
        <v/>
      </c>
      <c r="R24" t="str">
        <f t="array" ref="R24">IFERROR(INDEX(TblData[],SMALL(IF(TblData[Session ID]=$B$3,ROW(TblData[Session ID])),ROW($A19))-1,R$4),"")</f>
        <v/>
      </c>
      <c r="S24" t="str">
        <f t="array" ref="S24">IFERROR(INDEX(TblData[],SMALL(IF(TblData[Session ID]=$B$3,ROW(TblData[Session ID])),ROW($A19))-1,S$4),"")</f>
        <v/>
      </c>
      <c r="T24" t="str">
        <f t="array" ref="T24">IFERROR(INDEX(TblData[],SMALL(IF(TblData[Session ID]=$B$3,ROW(TblData[Session ID])),ROW($A19))-1,T$4),"")</f>
        <v/>
      </c>
      <c r="U24" t="str">
        <f t="array" ref="U24">IFERROR(INDEX(TblData[],SMALL(IF(TblData[Session ID]=$B$3,ROW(TblData[Session ID])),ROW($A19))-1,U$4),"")</f>
        <v/>
      </c>
      <c r="V24" t="str">
        <f t="array" ref="V24">IFERROR(INDEX(TblData[],SMALL(IF(TblData[Session ID]=$B$3,ROW(TblData[Session ID])),ROW($A19))-1,V$4),"")</f>
        <v/>
      </c>
      <c r="W24" t="str">
        <f t="array" ref="W24">IFERROR(INDEX(TblData[],SMALL(IF(TblData[Session ID]=$B$3,ROW(TblData[Session ID])),ROW($A19))-1,W$4),"")</f>
        <v/>
      </c>
      <c r="X24" t="str">
        <f t="array" ref="X24">IFERROR(INDEX(TblData[],SMALL(IF(TblData[Session ID]=$B$3,ROW(TblData[Session ID])),ROW($A19))-1,X$4),"")</f>
        <v/>
      </c>
      <c r="Y2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4" s="45" t="str">
        <f t="shared" si="3"/>
        <v>* | * | * | * | * | Dominance of Facilitator | More Simplicity required, speed | More time required | * | *</v>
      </c>
      <c r="AA24" t="str">
        <f t="array" ref="AA24">IFERROR(INDEX(TblData[],SMALL(IF(TblData[Session ID]=$B$3,ROW(TblData[Session ID])),ROW($A20))-1,AA$4),"")</f>
        <v/>
      </c>
    </row>
    <row r="25" spans="2:27" x14ac:dyDescent="0.25">
      <c r="B25" t="str">
        <f t="array" ref="B25">IFERROR(INDEX(TblData[],SMALL(IF(TblData[Session ID]=$B$3,ROW(TblData[Session ID])),ROW($A20))-1,B$4),"")</f>
        <v/>
      </c>
      <c r="C25" t="str">
        <f t="array" ref="C25">IFERROR(INDEX(TblData[],SMALL(IF(TblData[Session ID]=$B$3,ROW(TblData[Session ID])),ROW($A20))-1,C$4),"")</f>
        <v/>
      </c>
      <c r="D25" t="str">
        <f t="array" ref="D25">IFERROR(INDEX(TblData[],SMALL(IF(TblData[Session ID]=$B$3,ROW(TblData[Session ID])),ROW($A20))-1,D$4),"")</f>
        <v/>
      </c>
      <c r="E25" t="str">
        <f t="array" ref="E25">IFERROR(INDEX(TblData[],SMALL(IF(TblData[Session ID]=$B$3,ROW(TblData[Session ID])),ROW($A20))-1,E$4),"")</f>
        <v/>
      </c>
      <c r="F25" t="str">
        <f t="array" ref="F25">IFERROR(INDEX(TblData[],SMALL(IF(TblData[Session ID]=$B$3,ROW(TblData[Session ID])),ROW($A20))-1,F$4),"")</f>
        <v/>
      </c>
      <c r="G25" t="str">
        <f t="array" ref="G25">IFERROR(INDEX(TblData[],SMALL(IF(TblData[Session ID]=$B$3,ROW(TblData[Session ID])),ROW($A20))-1,G$4),"")</f>
        <v/>
      </c>
      <c r="H25" t="str">
        <f t="array" ref="H25">IFERROR(INDEX(TblData[],SMALL(IF(TblData[Session ID]=$B$3,ROW(TblData[Session ID])),ROW($A20))-1,H$4),"")</f>
        <v/>
      </c>
      <c r="I25" t="str">
        <f t="array" ref="I25">IFERROR(INDEX(TblData[],SMALL(IF(TblData[Session ID]=$B$3,ROW(TblData[Session ID])),ROW($A20))-1,I$4),"")</f>
        <v/>
      </c>
      <c r="J25" t="str">
        <f t="array" ref="J25">IFERROR(INDEX(TblData[],SMALL(IF(TblData[Session ID]=$B$3,ROW(TblData[Session ID])),ROW($A20))-1,J$4),"")</f>
        <v/>
      </c>
      <c r="K25" t="str">
        <f t="array" ref="K25">IFERROR(INDEX(TblData[],SMALL(IF(TblData[Session ID]=$B$3,ROW(TblData[Session ID])),ROW($A20))-1,K$4),"")</f>
        <v/>
      </c>
      <c r="L25" t="str">
        <f t="array" ref="L25">IFERROR(INDEX(TblData[],SMALL(IF(TblData[Session ID]=$B$3,ROW(TblData[Session ID])),ROW($A20))-1,L$4),"")</f>
        <v/>
      </c>
      <c r="M25" t="str">
        <f t="array" ref="M25">IFERROR(INDEX(TblData[],SMALL(IF(TblData[Session ID]=$B$3,ROW(TblData[Session ID])),ROW($A20))-1,M$4),"")</f>
        <v/>
      </c>
      <c r="N25" t="str">
        <f t="array" ref="N25">IFERROR(INDEX(TblData[],SMALL(IF(TblData[Session ID]=$B$3,ROW(TblData[Session ID])),ROW($A20))-1,N$4),"")</f>
        <v/>
      </c>
      <c r="O25" t="str">
        <f t="array" ref="O25">IFERROR(INDEX(TblData[],SMALL(IF(TblData[Session ID]=$B$3,ROW(TblData[Session ID])),ROW($A20))-1,O$4),"")</f>
        <v/>
      </c>
      <c r="P25" t="str">
        <f t="array" ref="P25">IFERROR(INDEX(TblData[],SMALL(IF(TblData[Session ID]=$B$3,ROW(TblData[Session ID])),ROW($A20))-1,P$4),"")</f>
        <v/>
      </c>
      <c r="Q25" t="str">
        <f t="array" ref="Q25">IFERROR(INDEX(TblData[],SMALL(IF(TblData[Session ID]=$B$3,ROW(TblData[Session ID])),ROW($A20))-1,Q$4),"")</f>
        <v/>
      </c>
      <c r="R25" t="str">
        <f t="array" ref="R25">IFERROR(INDEX(TblData[],SMALL(IF(TblData[Session ID]=$B$3,ROW(TblData[Session ID])),ROW($A20))-1,R$4),"")</f>
        <v/>
      </c>
      <c r="S25" t="str">
        <f t="array" ref="S25">IFERROR(INDEX(TblData[],SMALL(IF(TblData[Session ID]=$B$3,ROW(TblData[Session ID])),ROW($A20))-1,S$4),"")</f>
        <v/>
      </c>
      <c r="T25" t="str">
        <f t="array" ref="T25">IFERROR(INDEX(TblData[],SMALL(IF(TblData[Session ID]=$B$3,ROW(TblData[Session ID])),ROW($A20))-1,T$4),"")</f>
        <v/>
      </c>
      <c r="U25" t="str">
        <f t="array" ref="U25">IFERROR(INDEX(TblData[],SMALL(IF(TblData[Session ID]=$B$3,ROW(TblData[Session ID])),ROW($A20))-1,U$4),"")</f>
        <v/>
      </c>
      <c r="V25" t="str">
        <f t="array" ref="V25">IFERROR(INDEX(TblData[],SMALL(IF(TblData[Session ID]=$B$3,ROW(TblData[Session ID])),ROW($A20))-1,V$4),"")</f>
        <v/>
      </c>
      <c r="W25" t="str">
        <f t="array" ref="W25">IFERROR(INDEX(TblData[],SMALL(IF(TblData[Session ID]=$B$3,ROW(TblData[Session ID])),ROW($A20))-1,W$4),"")</f>
        <v/>
      </c>
      <c r="X25" t="str">
        <f t="array" ref="X25">IFERROR(INDEX(TblData[],SMALL(IF(TblData[Session ID]=$B$3,ROW(TblData[Session ID])),ROW($A20))-1,X$4),"")</f>
        <v/>
      </c>
      <c r="Y2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5" s="45" t="str">
        <f t="shared" si="3"/>
        <v>* | * | * | * | * | Dominance of Facilitator | More Simplicity required, speed | More time required | * | *</v>
      </c>
      <c r="AA25" t="str">
        <f t="array" ref="AA25">IFERROR(INDEX(TblData[],SMALL(IF(TblData[Session ID]=$B$3,ROW(TblData[Session ID])),ROW($A21))-1,AA$4),"")</f>
        <v/>
      </c>
    </row>
    <row r="26" spans="2:27" x14ac:dyDescent="0.25">
      <c r="B26" t="str">
        <f t="array" ref="B26">IFERROR(INDEX(TblData[],SMALL(IF(TblData[Session ID]=$B$3,ROW(TblData[Session ID])),ROW($A21))-1,B$4),"")</f>
        <v/>
      </c>
      <c r="C26" t="str">
        <f t="array" ref="C26">IFERROR(INDEX(TblData[],SMALL(IF(TblData[Session ID]=$B$3,ROW(TblData[Session ID])),ROW($A21))-1,C$4),"")</f>
        <v/>
      </c>
      <c r="D26" t="str">
        <f t="array" ref="D26">IFERROR(INDEX(TblData[],SMALL(IF(TblData[Session ID]=$B$3,ROW(TblData[Session ID])),ROW($A21))-1,D$4),"")</f>
        <v/>
      </c>
      <c r="E26" t="str">
        <f t="array" ref="E26">IFERROR(INDEX(TblData[],SMALL(IF(TblData[Session ID]=$B$3,ROW(TblData[Session ID])),ROW($A21))-1,E$4),"")</f>
        <v/>
      </c>
      <c r="F26" t="str">
        <f t="array" ref="F26">IFERROR(INDEX(TblData[],SMALL(IF(TblData[Session ID]=$B$3,ROW(TblData[Session ID])),ROW($A21))-1,F$4),"")</f>
        <v/>
      </c>
      <c r="G26" t="str">
        <f t="array" ref="G26">IFERROR(INDEX(TblData[],SMALL(IF(TblData[Session ID]=$B$3,ROW(TblData[Session ID])),ROW($A21))-1,G$4),"")</f>
        <v/>
      </c>
      <c r="H26" t="str">
        <f t="array" ref="H26">IFERROR(INDEX(TblData[],SMALL(IF(TblData[Session ID]=$B$3,ROW(TblData[Session ID])),ROW($A21))-1,H$4),"")</f>
        <v/>
      </c>
      <c r="I26" t="str">
        <f t="array" ref="I26">IFERROR(INDEX(TblData[],SMALL(IF(TblData[Session ID]=$B$3,ROW(TblData[Session ID])),ROW($A21))-1,I$4),"")</f>
        <v/>
      </c>
      <c r="J26" t="str">
        <f t="array" ref="J26">IFERROR(INDEX(TblData[],SMALL(IF(TblData[Session ID]=$B$3,ROW(TblData[Session ID])),ROW($A21))-1,J$4),"")</f>
        <v/>
      </c>
      <c r="K26" t="str">
        <f t="array" ref="K26">IFERROR(INDEX(TblData[],SMALL(IF(TblData[Session ID]=$B$3,ROW(TblData[Session ID])),ROW($A21))-1,K$4),"")</f>
        <v/>
      </c>
      <c r="L26" t="str">
        <f t="array" ref="L26">IFERROR(INDEX(TblData[],SMALL(IF(TblData[Session ID]=$B$3,ROW(TblData[Session ID])),ROW($A21))-1,L$4),"")</f>
        <v/>
      </c>
      <c r="M26" t="str">
        <f t="array" ref="M26">IFERROR(INDEX(TblData[],SMALL(IF(TblData[Session ID]=$B$3,ROW(TblData[Session ID])),ROW($A21))-1,M$4),"")</f>
        <v/>
      </c>
      <c r="N26" t="str">
        <f t="array" ref="N26">IFERROR(INDEX(TblData[],SMALL(IF(TblData[Session ID]=$B$3,ROW(TblData[Session ID])),ROW($A21))-1,N$4),"")</f>
        <v/>
      </c>
      <c r="O26" t="str">
        <f t="array" ref="O26">IFERROR(INDEX(TblData[],SMALL(IF(TblData[Session ID]=$B$3,ROW(TblData[Session ID])),ROW($A21))-1,O$4),"")</f>
        <v/>
      </c>
      <c r="P26" t="str">
        <f t="array" ref="P26">IFERROR(INDEX(TblData[],SMALL(IF(TblData[Session ID]=$B$3,ROW(TblData[Session ID])),ROW($A21))-1,P$4),"")</f>
        <v/>
      </c>
      <c r="Q26" t="str">
        <f t="array" ref="Q26">IFERROR(INDEX(TblData[],SMALL(IF(TblData[Session ID]=$B$3,ROW(TblData[Session ID])),ROW($A21))-1,Q$4),"")</f>
        <v/>
      </c>
      <c r="R26" t="str">
        <f t="array" ref="R26">IFERROR(INDEX(TblData[],SMALL(IF(TblData[Session ID]=$B$3,ROW(TblData[Session ID])),ROW($A21))-1,R$4),"")</f>
        <v/>
      </c>
      <c r="S26" t="str">
        <f t="array" ref="S26">IFERROR(INDEX(TblData[],SMALL(IF(TblData[Session ID]=$B$3,ROW(TblData[Session ID])),ROW($A21))-1,S$4),"")</f>
        <v/>
      </c>
      <c r="T26" t="str">
        <f t="array" ref="T26">IFERROR(INDEX(TblData[],SMALL(IF(TblData[Session ID]=$B$3,ROW(TblData[Session ID])),ROW($A21))-1,T$4),"")</f>
        <v/>
      </c>
      <c r="U26" t="str">
        <f t="array" ref="U26">IFERROR(INDEX(TblData[],SMALL(IF(TblData[Session ID]=$B$3,ROW(TblData[Session ID])),ROW($A21))-1,U$4),"")</f>
        <v/>
      </c>
      <c r="V26" t="str">
        <f t="array" ref="V26">IFERROR(INDEX(TblData[],SMALL(IF(TblData[Session ID]=$B$3,ROW(TblData[Session ID])),ROW($A21))-1,V$4),"")</f>
        <v/>
      </c>
      <c r="W26" t="str">
        <f t="array" ref="W26">IFERROR(INDEX(TblData[],SMALL(IF(TblData[Session ID]=$B$3,ROW(TblData[Session ID])),ROW($A21))-1,W$4),"")</f>
        <v/>
      </c>
      <c r="X26" t="str">
        <f t="array" ref="X26">IFERROR(INDEX(TblData[],SMALL(IF(TblData[Session ID]=$B$3,ROW(TblData[Session ID])),ROW($A21))-1,X$4),"")</f>
        <v/>
      </c>
      <c r="Y2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6" s="45" t="str">
        <f t="shared" si="3"/>
        <v>* | * | * | * | * | Dominance of Facilitator | More Simplicity required, speed | More time required | * | *</v>
      </c>
      <c r="AA26" t="str">
        <f t="array" ref="AA26">IFERROR(INDEX(TblData[],SMALL(IF(TblData[Session ID]=$B$3,ROW(TblData[Session ID])),ROW($A22))-1,AA$4),"")</f>
        <v/>
      </c>
    </row>
    <row r="27" spans="2:27" x14ac:dyDescent="0.25">
      <c r="B27" t="str">
        <f t="array" ref="B27">IFERROR(INDEX(TblData[],SMALL(IF(TblData[Session ID]=$B$3,ROW(TblData[Session ID])),ROW($A22))-1,B$4),"")</f>
        <v/>
      </c>
      <c r="C27" t="str">
        <f t="array" ref="C27">IFERROR(INDEX(TblData[],SMALL(IF(TblData[Session ID]=$B$3,ROW(TblData[Session ID])),ROW($A22))-1,C$4),"")</f>
        <v/>
      </c>
      <c r="D27" t="str">
        <f t="array" ref="D27">IFERROR(INDEX(TblData[],SMALL(IF(TblData[Session ID]=$B$3,ROW(TblData[Session ID])),ROW($A22))-1,D$4),"")</f>
        <v/>
      </c>
      <c r="E27" t="str">
        <f t="array" ref="E27">IFERROR(INDEX(TblData[],SMALL(IF(TblData[Session ID]=$B$3,ROW(TblData[Session ID])),ROW($A22))-1,E$4),"")</f>
        <v/>
      </c>
      <c r="F27" t="str">
        <f t="array" ref="F27">IFERROR(INDEX(TblData[],SMALL(IF(TblData[Session ID]=$B$3,ROW(TblData[Session ID])),ROW($A22))-1,F$4),"")</f>
        <v/>
      </c>
      <c r="G27" t="str">
        <f t="array" ref="G27">IFERROR(INDEX(TblData[],SMALL(IF(TblData[Session ID]=$B$3,ROW(TblData[Session ID])),ROW($A22))-1,G$4),"")</f>
        <v/>
      </c>
      <c r="H27" t="str">
        <f t="array" ref="H27">IFERROR(INDEX(TblData[],SMALL(IF(TblData[Session ID]=$B$3,ROW(TblData[Session ID])),ROW($A22))-1,H$4),"")</f>
        <v/>
      </c>
      <c r="I27" t="str">
        <f t="array" ref="I27">IFERROR(INDEX(TblData[],SMALL(IF(TblData[Session ID]=$B$3,ROW(TblData[Session ID])),ROW($A22))-1,I$4),"")</f>
        <v/>
      </c>
      <c r="J27" t="str">
        <f t="array" ref="J27">IFERROR(INDEX(TblData[],SMALL(IF(TblData[Session ID]=$B$3,ROW(TblData[Session ID])),ROW($A22))-1,J$4),"")</f>
        <v/>
      </c>
      <c r="K27" t="str">
        <f t="array" ref="K27">IFERROR(INDEX(TblData[],SMALL(IF(TblData[Session ID]=$B$3,ROW(TblData[Session ID])),ROW($A22))-1,K$4),"")</f>
        <v/>
      </c>
      <c r="L27" t="str">
        <f t="array" ref="L27">IFERROR(INDEX(TblData[],SMALL(IF(TblData[Session ID]=$B$3,ROW(TblData[Session ID])),ROW($A22))-1,L$4),"")</f>
        <v/>
      </c>
      <c r="M27" t="str">
        <f t="array" ref="M27">IFERROR(INDEX(TblData[],SMALL(IF(TblData[Session ID]=$B$3,ROW(TblData[Session ID])),ROW($A22))-1,M$4),"")</f>
        <v/>
      </c>
      <c r="N27" t="str">
        <f t="array" ref="N27">IFERROR(INDEX(TblData[],SMALL(IF(TblData[Session ID]=$B$3,ROW(TblData[Session ID])),ROW($A22))-1,N$4),"")</f>
        <v/>
      </c>
      <c r="O27" t="str">
        <f t="array" ref="O27">IFERROR(INDEX(TblData[],SMALL(IF(TblData[Session ID]=$B$3,ROW(TblData[Session ID])),ROW($A22))-1,O$4),"")</f>
        <v/>
      </c>
      <c r="P27" t="str">
        <f t="array" ref="P27">IFERROR(INDEX(TblData[],SMALL(IF(TblData[Session ID]=$B$3,ROW(TblData[Session ID])),ROW($A22))-1,P$4),"")</f>
        <v/>
      </c>
      <c r="Q27" t="str">
        <f t="array" ref="Q27">IFERROR(INDEX(TblData[],SMALL(IF(TblData[Session ID]=$B$3,ROW(TblData[Session ID])),ROW($A22))-1,Q$4),"")</f>
        <v/>
      </c>
      <c r="R27" t="str">
        <f t="array" ref="R27">IFERROR(INDEX(TblData[],SMALL(IF(TblData[Session ID]=$B$3,ROW(TblData[Session ID])),ROW($A22))-1,R$4),"")</f>
        <v/>
      </c>
      <c r="S27" t="str">
        <f t="array" ref="S27">IFERROR(INDEX(TblData[],SMALL(IF(TblData[Session ID]=$B$3,ROW(TblData[Session ID])),ROW($A22))-1,S$4),"")</f>
        <v/>
      </c>
      <c r="T27" t="str">
        <f t="array" ref="T27">IFERROR(INDEX(TblData[],SMALL(IF(TblData[Session ID]=$B$3,ROW(TblData[Session ID])),ROW($A22))-1,T$4),"")</f>
        <v/>
      </c>
      <c r="U27" t="str">
        <f t="array" ref="U27">IFERROR(INDEX(TblData[],SMALL(IF(TblData[Session ID]=$B$3,ROW(TblData[Session ID])),ROW($A22))-1,U$4),"")</f>
        <v/>
      </c>
      <c r="V27" t="str">
        <f t="array" ref="V27">IFERROR(INDEX(TblData[],SMALL(IF(TblData[Session ID]=$B$3,ROW(TblData[Session ID])),ROW($A22))-1,V$4),"")</f>
        <v/>
      </c>
      <c r="W27" t="str">
        <f t="array" ref="W27">IFERROR(INDEX(TblData[],SMALL(IF(TblData[Session ID]=$B$3,ROW(TblData[Session ID])),ROW($A22))-1,W$4),"")</f>
        <v/>
      </c>
      <c r="X27" t="str">
        <f t="array" ref="X27">IFERROR(INDEX(TblData[],SMALL(IF(TblData[Session ID]=$B$3,ROW(TblData[Session ID])),ROW($A22))-1,X$4),"")</f>
        <v/>
      </c>
      <c r="Y2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7" s="45" t="str">
        <f t="shared" si="3"/>
        <v>* | * | * | * | * | Dominance of Facilitator | More Simplicity required, speed | More time required | * | *</v>
      </c>
      <c r="AA27" t="str">
        <f t="array" ref="AA27">IFERROR(INDEX(TblData[],SMALL(IF(TblData[Session ID]=$B$3,ROW(TblData[Session ID])),ROW($A23))-1,AA$4),"")</f>
        <v/>
      </c>
    </row>
    <row r="28" spans="2:27" x14ac:dyDescent="0.25">
      <c r="B28" t="str">
        <f t="array" ref="B28">IFERROR(INDEX(TblData[],SMALL(IF(TblData[Session ID]=$B$3,ROW(TblData[Session ID])),ROW($A23))-1,B$4),"")</f>
        <v/>
      </c>
      <c r="C28" t="str">
        <f t="array" ref="C28">IFERROR(INDEX(TblData[],SMALL(IF(TblData[Session ID]=$B$3,ROW(TblData[Session ID])),ROW($A23))-1,C$4),"")</f>
        <v/>
      </c>
      <c r="D28" t="str">
        <f t="array" ref="D28">IFERROR(INDEX(TblData[],SMALL(IF(TblData[Session ID]=$B$3,ROW(TblData[Session ID])),ROW($A23))-1,D$4),"")</f>
        <v/>
      </c>
      <c r="E28" t="str">
        <f t="array" ref="E28">IFERROR(INDEX(TblData[],SMALL(IF(TblData[Session ID]=$B$3,ROW(TblData[Session ID])),ROW($A23))-1,E$4),"")</f>
        <v/>
      </c>
      <c r="F28" t="str">
        <f t="array" ref="F28">IFERROR(INDEX(TblData[],SMALL(IF(TblData[Session ID]=$B$3,ROW(TblData[Session ID])),ROW($A23))-1,F$4),"")</f>
        <v/>
      </c>
      <c r="G28" t="str">
        <f t="array" ref="G28">IFERROR(INDEX(TblData[],SMALL(IF(TblData[Session ID]=$B$3,ROW(TblData[Session ID])),ROW($A23))-1,G$4),"")</f>
        <v/>
      </c>
      <c r="H28" t="str">
        <f t="array" ref="H28">IFERROR(INDEX(TblData[],SMALL(IF(TblData[Session ID]=$B$3,ROW(TblData[Session ID])),ROW($A23))-1,H$4),"")</f>
        <v/>
      </c>
      <c r="I28" t="str">
        <f t="array" ref="I28">IFERROR(INDEX(TblData[],SMALL(IF(TblData[Session ID]=$B$3,ROW(TblData[Session ID])),ROW($A23))-1,I$4),"")</f>
        <v/>
      </c>
      <c r="J28" t="str">
        <f t="array" ref="J28">IFERROR(INDEX(TblData[],SMALL(IF(TblData[Session ID]=$B$3,ROW(TblData[Session ID])),ROW($A23))-1,J$4),"")</f>
        <v/>
      </c>
      <c r="K28" t="str">
        <f t="array" ref="K28">IFERROR(INDEX(TblData[],SMALL(IF(TblData[Session ID]=$B$3,ROW(TblData[Session ID])),ROW($A23))-1,K$4),"")</f>
        <v/>
      </c>
      <c r="L28" t="str">
        <f t="array" ref="L28">IFERROR(INDEX(TblData[],SMALL(IF(TblData[Session ID]=$B$3,ROW(TblData[Session ID])),ROW($A23))-1,L$4),"")</f>
        <v/>
      </c>
      <c r="M28" t="str">
        <f t="array" ref="M28">IFERROR(INDEX(TblData[],SMALL(IF(TblData[Session ID]=$B$3,ROW(TblData[Session ID])),ROW($A23))-1,M$4),"")</f>
        <v/>
      </c>
      <c r="N28" t="str">
        <f t="array" ref="N28">IFERROR(INDEX(TblData[],SMALL(IF(TblData[Session ID]=$B$3,ROW(TblData[Session ID])),ROW($A23))-1,N$4),"")</f>
        <v/>
      </c>
      <c r="O28" t="str">
        <f t="array" ref="O28">IFERROR(INDEX(TblData[],SMALL(IF(TblData[Session ID]=$B$3,ROW(TblData[Session ID])),ROW($A23))-1,O$4),"")</f>
        <v/>
      </c>
      <c r="P28" t="str">
        <f t="array" ref="P28">IFERROR(INDEX(TblData[],SMALL(IF(TblData[Session ID]=$B$3,ROW(TblData[Session ID])),ROW($A23))-1,P$4),"")</f>
        <v/>
      </c>
      <c r="Q28" t="str">
        <f t="array" ref="Q28">IFERROR(INDEX(TblData[],SMALL(IF(TblData[Session ID]=$B$3,ROW(TblData[Session ID])),ROW($A23))-1,Q$4),"")</f>
        <v/>
      </c>
      <c r="R28" t="str">
        <f t="array" ref="R28">IFERROR(INDEX(TblData[],SMALL(IF(TblData[Session ID]=$B$3,ROW(TblData[Session ID])),ROW($A23))-1,R$4),"")</f>
        <v/>
      </c>
      <c r="S28" t="str">
        <f t="array" ref="S28">IFERROR(INDEX(TblData[],SMALL(IF(TblData[Session ID]=$B$3,ROW(TblData[Session ID])),ROW($A23))-1,S$4),"")</f>
        <v/>
      </c>
      <c r="T28" t="str">
        <f t="array" ref="T28">IFERROR(INDEX(TblData[],SMALL(IF(TblData[Session ID]=$B$3,ROW(TblData[Session ID])),ROW($A23))-1,T$4),"")</f>
        <v/>
      </c>
      <c r="U28" t="str">
        <f t="array" ref="U28">IFERROR(INDEX(TblData[],SMALL(IF(TblData[Session ID]=$B$3,ROW(TblData[Session ID])),ROW($A23))-1,U$4),"")</f>
        <v/>
      </c>
      <c r="V28" t="str">
        <f t="array" ref="V28">IFERROR(INDEX(TblData[],SMALL(IF(TblData[Session ID]=$B$3,ROW(TblData[Session ID])),ROW($A23))-1,V$4),"")</f>
        <v/>
      </c>
      <c r="W28" t="str">
        <f t="array" ref="W28">IFERROR(INDEX(TblData[],SMALL(IF(TblData[Session ID]=$B$3,ROW(TblData[Session ID])),ROW($A23))-1,W$4),"")</f>
        <v/>
      </c>
      <c r="X28" t="str">
        <f t="array" ref="X28">IFERROR(INDEX(TblData[],SMALL(IF(TblData[Session ID]=$B$3,ROW(TblData[Session ID])),ROW($A23))-1,X$4),"")</f>
        <v/>
      </c>
      <c r="Y2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8" s="45" t="str">
        <f t="shared" si="3"/>
        <v>* | * | * | * | * | Dominance of Facilitator | More Simplicity required, speed | More time required | * | *</v>
      </c>
      <c r="AA28" t="str">
        <f t="array" ref="AA28">IFERROR(INDEX(TblData[],SMALL(IF(TblData[Session ID]=$B$3,ROW(TblData[Session ID])),ROW($A24))-1,AA$4),"")</f>
        <v/>
      </c>
    </row>
    <row r="29" spans="2:27" x14ac:dyDescent="0.25">
      <c r="B29" t="str">
        <f t="array" ref="B29">IFERROR(INDEX(TblData[],SMALL(IF(TblData[Session ID]=$B$3,ROW(TblData[Session ID])),ROW($A24))-1,B$4),"")</f>
        <v/>
      </c>
      <c r="C29" t="str">
        <f t="array" ref="C29">IFERROR(INDEX(TblData[],SMALL(IF(TblData[Session ID]=$B$3,ROW(TblData[Session ID])),ROW($A24))-1,C$4),"")</f>
        <v/>
      </c>
      <c r="D29" t="str">
        <f t="array" ref="D29">IFERROR(INDEX(TblData[],SMALL(IF(TblData[Session ID]=$B$3,ROW(TblData[Session ID])),ROW($A24))-1,D$4),"")</f>
        <v/>
      </c>
      <c r="E29" t="str">
        <f t="array" ref="E29">IFERROR(INDEX(TblData[],SMALL(IF(TblData[Session ID]=$B$3,ROW(TblData[Session ID])),ROW($A24))-1,E$4),"")</f>
        <v/>
      </c>
      <c r="F29" t="str">
        <f t="array" ref="F29">IFERROR(INDEX(TblData[],SMALL(IF(TblData[Session ID]=$B$3,ROW(TblData[Session ID])),ROW($A24))-1,F$4),"")</f>
        <v/>
      </c>
      <c r="G29" t="str">
        <f t="array" ref="G29">IFERROR(INDEX(TblData[],SMALL(IF(TblData[Session ID]=$B$3,ROW(TblData[Session ID])),ROW($A24))-1,G$4),"")</f>
        <v/>
      </c>
      <c r="H29" t="str">
        <f t="array" ref="H29">IFERROR(INDEX(TblData[],SMALL(IF(TblData[Session ID]=$B$3,ROW(TblData[Session ID])),ROW($A24))-1,H$4),"")</f>
        <v/>
      </c>
      <c r="I29" t="str">
        <f t="array" ref="I29">IFERROR(INDEX(TblData[],SMALL(IF(TblData[Session ID]=$B$3,ROW(TblData[Session ID])),ROW($A24))-1,I$4),"")</f>
        <v/>
      </c>
      <c r="J29" t="str">
        <f t="array" ref="J29">IFERROR(INDEX(TblData[],SMALL(IF(TblData[Session ID]=$B$3,ROW(TblData[Session ID])),ROW($A24))-1,J$4),"")</f>
        <v/>
      </c>
      <c r="K29" t="str">
        <f t="array" ref="K29">IFERROR(INDEX(TblData[],SMALL(IF(TblData[Session ID]=$B$3,ROW(TblData[Session ID])),ROW($A24))-1,K$4),"")</f>
        <v/>
      </c>
      <c r="L29" t="str">
        <f t="array" ref="L29">IFERROR(INDEX(TblData[],SMALL(IF(TblData[Session ID]=$B$3,ROW(TblData[Session ID])),ROW($A24))-1,L$4),"")</f>
        <v/>
      </c>
      <c r="M29" t="str">
        <f t="array" ref="M29">IFERROR(INDEX(TblData[],SMALL(IF(TblData[Session ID]=$B$3,ROW(TblData[Session ID])),ROW($A24))-1,M$4),"")</f>
        <v/>
      </c>
      <c r="N29" t="str">
        <f t="array" ref="N29">IFERROR(INDEX(TblData[],SMALL(IF(TblData[Session ID]=$B$3,ROW(TblData[Session ID])),ROW($A24))-1,N$4),"")</f>
        <v/>
      </c>
      <c r="O29" t="str">
        <f t="array" ref="O29">IFERROR(INDEX(TblData[],SMALL(IF(TblData[Session ID]=$B$3,ROW(TblData[Session ID])),ROW($A24))-1,O$4),"")</f>
        <v/>
      </c>
      <c r="P29" t="str">
        <f t="array" ref="P29">IFERROR(INDEX(TblData[],SMALL(IF(TblData[Session ID]=$B$3,ROW(TblData[Session ID])),ROW($A24))-1,P$4),"")</f>
        <v/>
      </c>
      <c r="Q29" t="str">
        <f t="array" ref="Q29">IFERROR(INDEX(TblData[],SMALL(IF(TblData[Session ID]=$B$3,ROW(TblData[Session ID])),ROW($A24))-1,Q$4),"")</f>
        <v/>
      </c>
      <c r="R29" t="str">
        <f t="array" ref="R29">IFERROR(INDEX(TblData[],SMALL(IF(TblData[Session ID]=$B$3,ROW(TblData[Session ID])),ROW($A24))-1,R$4),"")</f>
        <v/>
      </c>
      <c r="S29" t="str">
        <f t="array" ref="S29">IFERROR(INDEX(TblData[],SMALL(IF(TblData[Session ID]=$B$3,ROW(TblData[Session ID])),ROW($A24))-1,S$4),"")</f>
        <v/>
      </c>
      <c r="T29" t="str">
        <f t="array" ref="T29">IFERROR(INDEX(TblData[],SMALL(IF(TblData[Session ID]=$B$3,ROW(TblData[Session ID])),ROW($A24))-1,T$4),"")</f>
        <v/>
      </c>
      <c r="U29" t="str">
        <f t="array" ref="U29">IFERROR(INDEX(TblData[],SMALL(IF(TblData[Session ID]=$B$3,ROW(TblData[Session ID])),ROW($A24))-1,U$4),"")</f>
        <v/>
      </c>
      <c r="V29" t="str">
        <f t="array" ref="V29">IFERROR(INDEX(TblData[],SMALL(IF(TblData[Session ID]=$B$3,ROW(TblData[Session ID])),ROW($A24))-1,V$4),"")</f>
        <v/>
      </c>
      <c r="W29" t="str">
        <f t="array" ref="W29">IFERROR(INDEX(TblData[],SMALL(IF(TblData[Session ID]=$B$3,ROW(TblData[Session ID])),ROW($A24))-1,W$4),"")</f>
        <v/>
      </c>
      <c r="X29" t="str">
        <f t="array" ref="X29">IFERROR(INDEX(TblData[],SMALL(IF(TblData[Session ID]=$B$3,ROW(TblData[Session ID])),ROW($A24))-1,X$4),"")</f>
        <v/>
      </c>
      <c r="Y2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29" s="45" t="str">
        <f t="shared" si="3"/>
        <v>* | * | * | * | * | Dominance of Facilitator | More Simplicity required, speed | More time required | * | *</v>
      </c>
      <c r="AA29" t="str">
        <f t="array" ref="AA29">IFERROR(INDEX(TblData[],SMALL(IF(TblData[Session ID]=$B$3,ROW(TblData[Session ID])),ROW($A25))-1,AA$4),"")</f>
        <v/>
      </c>
    </row>
    <row r="30" spans="2:27" x14ac:dyDescent="0.25">
      <c r="B30" t="str">
        <f t="array" ref="B30">IFERROR(INDEX(TblData[],SMALL(IF(TblData[Session ID]=$B$3,ROW(TblData[Session ID])),ROW($A25))-1,B$4),"")</f>
        <v/>
      </c>
      <c r="C30" t="str">
        <f t="array" ref="C30">IFERROR(INDEX(TblData[],SMALL(IF(TblData[Session ID]=$B$3,ROW(TblData[Session ID])),ROW($A25))-1,C$4),"")</f>
        <v/>
      </c>
      <c r="D30" t="str">
        <f t="array" ref="D30">IFERROR(INDEX(TblData[],SMALL(IF(TblData[Session ID]=$B$3,ROW(TblData[Session ID])),ROW($A25))-1,D$4),"")</f>
        <v/>
      </c>
      <c r="E30" t="str">
        <f t="array" ref="E30">IFERROR(INDEX(TblData[],SMALL(IF(TblData[Session ID]=$B$3,ROW(TblData[Session ID])),ROW($A25))-1,E$4),"")</f>
        <v/>
      </c>
      <c r="F30" t="str">
        <f t="array" ref="F30">IFERROR(INDEX(TblData[],SMALL(IF(TblData[Session ID]=$B$3,ROW(TblData[Session ID])),ROW($A25))-1,F$4),"")</f>
        <v/>
      </c>
      <c r="G30" t="str">
        <f t="array" ref="G30">IFERROR(INDEX(TblData[],SMALL(IF(TblData[Session ID]=$B$3,ROW(TblData[Session ID])),ROW($A25))-1,G$4),"")</f>
        <v/>
      </c>
      <c r="H30" t="str">
        <f t="array" ref="H30">IFERROR(INDEX(TblData[],SMALL(IF(TblData[Session ID]=$B$3,ROW(TblData[Session ID])),ROW($A25))-1,H$4),"")</f>
        <v/>
      </c>
      <c r="I30" t="str">
        <f t="array" ref="I30">IFERROR(INDEX(TblData[],SMALL(IF(TblData[Session ID]=$B$3,ROW(TblData[Session ID])),ROW($A25))-1,I$4),"")</f>
        <v/>
      </c>
      <c r="J30" t="str">
        <f t="array" ref="J30">IFERROR(INDEX(TblData[],SMALL(IF(TblData[Session ID]=$B$3,ROW(TblData[Session ID])),ROW($A25))-1,J$4),"")</f>
        <v/>
      </c>
      <c r="K30" t="str">
        <f t="array" ref="K30">IFERROR(INDEX(TblData[],SMALL(IF(TblData[Session ID]=$B$3,ROW(TblData[Session ID])),ROW($A25))-1,K$4),"")</f>
        <v/>
      </c>
      <c r="L30" t="str">
        <f t="array" ref="L30">IFERROR(INDEX(TblData[],SMALL(IF(TblData[Session ID]=$B$3,ROW(TblData[Session ID])),ROW($A25))-1,L$4),"")</f>
        <v/>
      </c>
      <c r="M30" t="str">
        <f t="array" ref="M30">IFERROR(INDEX(TblData[],SMALL(IF(TblData[Session ID]=$B$3,ROW(TblData[Session ID])),ROW($A25))-1,M$4),"")</f>
        <v/>
      </c>
      <c r="N30" t="str">
        <f t="array" ref="N30">IFERROR(INDEX(TblData[],SMALL(IF(TblData[Session ID]=$B$3,ROW(TblData[Session ID])),ROW($A25))-1,N$4),"")</f>
        <v/>
      </c>
      <c r="O30" t="str">
        <f t="array" ref="O30">IFERROR(INDEX(TblData[],SMALL(IF(TblData[Session ID]=$B$3,ROW(TblData[Session ID])),ROW($A25))-1,O$4),"")</f>
        <v/>
      </c>
      <c r="P30" t="str">
        <f t="array" ref="P30">IFERROR(INDEX(TblData[],SMALL(IF(TblData[Session ID]=$B$3,ROW(TblData[Session ID])),ROW($A25))-1,P$4),"")</f>
        <v/>
      </c>
      <c r="Q30" t="str">
        <f t="array" ref="Q30">IFERROR(INDEX(TblData[],SMALL(IF(TblData[Session ID]=$B$3,ROW(TblData[Session ID])),ROW($A25))-1,Q$4),"")</f>
        <v/>
      </c>
      <c r="R30" t="str">
        <f t="array" ref="R30">IFERROR(INDEX(TblData[],SMALL(IF(TblData[Session ID]=$B$3,ROW(TblData[Session ID])),ROW($A25))-1,R$4),"")</f>
        <v/>
      </c>
      <c r="S30" t="str">
        <f t="array" ref="S30">IFERROR(INDEX(TblData[],SMALL(IF(TblData[Session ID]=$B$3,ROW(TblData[Session ID])),ROW($A25))-1,S$4),"")</f>
        <v/>
      </c>
      <c r="T30" t="str">
        <f t="array" ref="T30">IFERROR(INDEX(TblData[],SMALL(IF(TblData[Session ID]=$B$3,ROW(TblData[Session ID])),ROW($A25))-1,T$4),"")</f>
        <v/>
      </c>
      <c r="U30" t="str">
        <f t="array" ref="U30">IFERROR(INDEX(TblData[],SMALL(IF(TblData[Session ID]=$B$3,ROW(TblData[Session ID])),ROW($A25))-1,U$4),"")</f>
        <v/>
      </c>
      <c r="V30" t="str">
        <f t="array" ref="V30">IFERROR(INDEX(TblData[],SMALL(IF(TblData[Session ID]=$B$3,ROW(TblData[Session ID])),ROW($A25))-1,V$4),"")</f>
        <v/>
      </c>
      <c r="W30" t="str">
        <f t="array" ref="W30">IFERROR(INDEX(TblData[],SMALL(IF(TblData[Session ID]=$B$3,ROW(TblData[Session ID])),ROW($A25))-1,W$4),"")</f>
        <v/>
      </c>
      <c r="X30" t="str">
        <f t="array" ref="X30">IFERROR(INDEX(TblData[],SMALL(IF(TblData[Session ID]=$B$3,ROW(TblData[Session ID])),ROW($A25))-1,X$4),"")</f>
        <v/>
      </c>
      <c r="Y3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0" s="45" t="str">
        <f t="shared" si="3"/>
        <v>* | * | * | * | * | Dominance of Facilitator | More Simplicity required, speed | More time required | * | *</v>
      </c>
      <c r="AA30" t="str">
        <f t="array" ref="AA30">IFERROR(INDEX(TblData[],SMALL(IF(TblData[Session ID]=$B$3,ROW(TblData[Session ID])),ROW($A26))-1,AA$4),"")</f>
        <v/>
      </c>
    </row>
    <row r="31" spans="2:27" x14ac:dyDescent="0.25">
      <c r="B31" t="str">
        <f t="array" ref="B31">IFERROR(INDEX(TblData[],SMALL(IF(TblData[Session ID]=$B$3,ROW(TblData[Session ID])),ROW($A26))-1,B$4),"")</f>
        <v/>
      </c>
      <c r="C31" t="str">
        <f t="array" ref="C31">IFERROR(INDEX(TblData[],SMALL(IF(TblData[Session ID]=$B$3,ROW(TblData[Session ID])),ROW($A26))-1,C$4),"")</f>
        <v/>
      </c>
      <c r="D31" t="str">
        <f t="array" ref="D31">IFERROR(INDEX(TblData[],SMALL(IF(TblData[Session ID]=$B$3,ROW(TblData[Session ID])),ROW($A26))-1,D$4),"")</f>
        <v/>
      </c>
      <c r="E31" t="str">
        <f t="array" ref="E31">IFERROR(INDEX(TblData[],SMALL(IF(TblData[Session ID]=$B$3,ROW(TblData[Session ID])),ROW($A26))-1,E$4),"")</f>
        <v/>
      </c>
      <c r="F31" t="str">
        <f t="array" ref="F31">IFERROR(INDEX(TblData[],SMALL(IF(TblData[Session ID]=$B$3,ROW(TblData[Session ID])),ROW($A26))-1,F$4),"")</f>
        <v/>
      </c>
      <c r="G31" t="str">
        <f t="array" ref="G31">IFERROR(INDEX(TblData[],SMALL(IF(TblData[Session ID]=$B$3,ROW(TblData[Session ID])),ROW($A26))-1,G$4),"")</f>
        <v/>
      </c>
      <c r="H31" t="str">
        <f t="array" ref="H31">IFERROR(INDEX(TblData[],SMALL(IF(TblData[Session ID]=$B$3,ROW(TblData[Session ID])),ROW($A26))-1,H$4),"")</f>
        <v/>
      </c>
      <c r="I31" t="str">
        <f t="array" ref="I31">IFERROR(INDEX(TblData[],SMALL(IF(TblData[Session ID]=$B$3,ROW(TblData[Session ID])),ROW($A26))-1,I$4),"")</f>
        <v/>
      </c>
      <c r="J31" t="str">
        <f t="array" ref="J31">IFERROR(INDEX(TblData[],SMALL(IF(TblData[Session ID]=$B$3,ROW(TblData[Session ID])),ROW($A26))-1,J$4),"")</f>
        <v/>
      </c>
      <c r="K31" t="str">
        <f t="array" ref="K31">IFERROR(INDEX(TblData[],SMALL(IF(TblData[Session ID]=$B$3,ROW(TblData[Session ID])),ROW($A26))-1,K$4),"")</f>
        <v/>
      </c>
      <c r="L31" t="str">
        <f t="array" ref="L31">IFERROR(INDEX(TblData[],SMALL(IF(TblData[Session ID]=$B$3,ROW(TblData[Session ID])),ROW($A26))-1,L$4),"")</f>
        <v/>
      </c>
      <c r="M31" t="str">
        <f t="array" ref="M31">IFERROR(INDEX(TblData[],SMALL(IF(TblData[Session ID]=$B$3,ROW(TblData[Session ID])),ROW($A26))-1,M$4),"")</f>
        <v/>
      </c>
      <c r="N31" t="str">
        <f t="array" ref="N31">IFERROR(INDEX(TblData[],SMALL(IF(TblData[Session ID]=$B$3,ROW(TblData[Session ID])),ROW($A26))-1,N$4),"")</f>
        <v/>
      </c>
      <c r="O31" t="str">
        <f t="array" ref="O31">IFERROR(INDEX(TblData[],SMALL(IF(TblData[Session ID]=$B$3,ROW(TblData[Session ID])),ROW($A26))-1,O$4),"")</f>
        <v/>
      </c>
      <c r="P31" t="str">
        <f t="array" ref="P31">IFERROR(INDEX(TblData[],SMALL(IF(TblData[Session ID]=$B$3,ROW(TblData[Session ID])),ROW($A26))-1,P$4),"")</f>
        <v/>
      </c>
      <c r="Q31" t="str">
        <f t="array" ref="Q31">IFERROR(INDEX(TblData[],SMALL(IF(TblData[Session ID]=$B$3,ROW(TblData[Session ID])),ROW($A26))-1,Q$4),"")</f>
        <v/>
      </c>
      <c r="R31" t="str">
        <f t="array" ref="R31">IFERROR(INDEX(TblData[],SMALL(IF(TblData[Session ID]=$B$3,ROW(TblData[Session ID])),ROW($A26))-1,R$4),"")</f>
        <v/>
      </c>
      <c r="S31" t="str">
        <f t="array" ref="S31">IFERROR(INDEX(TblData[],SMALL(IF(TblData[Session ID]=$B$3,ROW(TblData[Session ID])),ROW($A26))-1,S$4),"")</f>
        <v/>
      </c>
      <c r="T31" t="str">
        <f t="array" ref="T31">IFERROR(INDEX(TblData[],SMALL(IF(TblData[Session ID]=$B$3,ROW(TblData[Session ID])),ROW($A26))-1,T$4),"")</f>
        <v/>
      </c>
      <c r="U31" t="str">
        <f t="array" ref="U31">IFERROR(INDEX(TblData[],SMALL(IF(TblData[Session ID]=$B$3,ROW(TblData[Session ID])),ROW($A26))-1,U$4),"")</f>
        <v/>
      </c>
      <c r="V31" t="str">
        <f t="array" ref="V31">IFERROR(INDEX(TblData[],SMALL(IF(TblData[Session ID]=$B$3,ROW(TblData[Session ID])),ROW($A26))-1,V$4),"")</f>
        <v/>
      </c>
      <c r="W31" t="str">
        <f t="array" ref="W31">IFERROR(INDEX(TblData[],SMALL(IF(TblData[Session ID]=$B$3,ROW(TblData[Session ID])),ROW($A26))-1,W$4),"")</f>
        <v/>
      </c>
      <c r="X31" t="str">
        <f t="array" ref="X31">IFERROR(INDEX(TblData[],SMALL(IF(TblData[Session ID]=$B$3,ROW(TblData[Session ID])),ROW($A26))-1,X$4),"")</f>
        <v/>
      </c>
      <c r="Y3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1" s="45" t="str">
        <f t="shared" si="3"/>
        <v>* | * | * | * | * | Dominance of Facilitator | More Simplicity required, speed | More time required | * | *</v>
      </c>
      <c r="AA31" t="str">
        <f t="array" ref="AA31">IFERROR(INDEX(TblData[],SMALL(IF(TblData[Session ID]=$B$3,ROW(TblData[Session ID])),ROW($A27))-1,AA$4),"")</f>
        <v/>
      </c>
    </row>
    <row r="32" spans="2:27" x14ac:dyDescent="0.25">
      <c r="B32" t="str">
        <f t="array" ref="B32">IFERROR(INDEX(TblData[],SMALL(IF(TblData[Session ID]=$B$3,ROW(TblData[Session ID])),ROW($A27))-1,B$4),"")</f>
        <v/>
      </c>
      <c r="C32" t="str">
        <f t="array" ref="C32">IFERROR(INDEX(TblData[],SMALL(IF(TblData[Session ID]=$B$3,ROW(TblData[Session ID])),ROW($A27))-1,C$4),"")</f>
        <v/>
      </c>
      <c r="D32" t="str">
        <f t="array" ref="D32">IFERROR(INDEX(TblData[],SMALL(IF(TblData[Session ID]=$B$3,ROW(TblData[Session ID])),ROW($A27))-1,D$4),"")</f>
        <v/>
      </c>
      <c r="E32" t="str">
        <f t="array" ref="E32">IFERROR(INDEX(TblData[],SMALL(IF(TblData[Session ID]=$B$3,ROW(TblData[Session ID])),ROW($A27))-1,E$4),"")</f>
        <v/>
      </c>
      <c r="F32" t="str">
        <f t="array" ref="F32">IFERROR(INDEX(TblData[],SMALL(IF(TblData[Session ID]=$B$3,ROW(TblData[Session ID])),ROW($A27))-1,F$4),"")</f>
        <v/>
      </c>
      <c r="G32" t="str">
        <f t="array" ref="G32">IFERROR(INDEX(TblData[],SMALL(IF(TblData[Session ID]=$B$3,ROW(TblData[Session ID])),ROW($A27))-1,G$4),"")</f>
        <v/>
      </c>
      <c r="H32" t="str">
        <f t="array" ref="H32">IFERROR(INDEX(TblData[],SMALL(IF(TblData[Session ID]=$B$3,ROW(TblData[Session ID])),ROW($A27))-1,H$4),"")</f>
        <v/>
      </c>
      <c r="I32" t="str">
        <f t="array" ref="I32">IFERROR(INDEX(TblData[],SMALL(IF(TblData[Session ID]=$B$3,ROW(TblData[Session ID])),ROW($A27))-1,I$4),"")</f>
        <v/>
      </c>
      <c r="J32" t="str">
        <f t="array" ref="J32">IFERROR(INDEX(TblData[],SMALL(IF(TblData[Session ID]=$B$3,ROW(TblData[Session ID])),ROW($A27))-1,J$4),"")</f>
        <v/>
      </c>
      <c r="K32" t="str">
        <f t="array" ref="K32">IFERROR(INDEX(TblData[],SMALL(IF(TblData[Session ID]=$B$3,ROW(TblData[Session ID])),ROW($A27))-1,K$4),"")</f>
        <v/>
      </c>
      <c r="L32" t="str">
        <f t="array" ref="L32">IFERROR(INDEX(TblData[],SMALL(IF(TblData[Session ID]=$B$3,ROW(TblData[Session ID])),ROW($A27))-1,L$4),"")</f>
        <v/>
      </c>
      <c r="M32" t="str">
        <f t="array" ref="M32">IFERROR(INDEX(TblData[],SMALL(IF(TblData[Session ID]=$B$3,ROW(TblData[Session ID])),ROW($A27))-1,M$4),"")</f>
        <v/>
      </c>
      <c r="N32" t="str">
        <f t="array" ref="N32">IFERROR(INDEX(TblData[],SMALL(IF(TblData[Session ID]=$B$3,ROW(TblData[Session ID])),ROW($A27))-1,N$4),"")</f>
        <v/>
      </c>
      <c r="O32" t="str">
        <f t="array" ref="O32">IFERROR(INDEX(TblData[],SMALL(IF(TblData[Session ID]=$B$3,ROW(TblData[Session ID])),ROW($A27))-1,O$4),"")</f>
        <v/>
      </c>
      <c r="P32" t="str">
        <f t="array" ref="P32">IFERROR(INDEX(TblData[],SMALL(IF(TblData[Session ID]=$B$3,ROW(TblData[Session ID])),ROW($A27))-1,P$4),"")</f>
        <v/>
      </c>
      <c r="Q32" t="str">
        <f t="array" ref="Q32">IFERROR(INDEX(TblData[],SMALL(IF(TblData[Session ID]=$B$3,ROW(TblData[Session ID])),ROW($A27))-1,Q$4),"")</f>
        <v/>
      </c>
      <c r="R32" t="str">
        <f t="array" ref="R32">IFERROR(INDEX(TblData[],SMALL(IF(TblData[Session ID]=$B$3,ROW(TblData[Session ID])),ROW($A27))-1,R$4),"")</f>
        <v/>
      </c>
      <c r="S32" t="str">
        <f t="array" ref="S32">IFERROR(INDEX(TblData[],SMALL(IF(TblData[Session ID]=$B$3,ROW(TblData[Session ID])),ROW($A27))-1,S$4),"")</f>
        <v/>
      </c>
      <c r="T32" t="str">
        <f t="array" ref="T32">IFERROR(INDEX(TblData[],SMALL(IF(TblData[Session ID]=$B$3,ROW(TblData[Session ID])),ROW($A27))-1,T$4),"")</f>
        <v/>
      </c>
      <c r="U32" t="str">
        <f t="array" ref="U32">IFERROR(INDEX(TblData[],SMALL(IF(TblData[Session ID]=$B$3,ROW(TblData[Session ID])),ROW($A27))-1,U$4),"")</f>
        <v/>
      </c>
      <c r="V32" t="str">
        <f t="array" ref="V32">IFERROR(INDEX(TblData[],SMALL(IF(TblData[Session ID]=$B$3,ROW(TblData[Session ID])),ROW($A27))-1,V$4),"")</f>
        <v/>
      </c>
      <c r="W32" t="str">
        <f t="array" ref="W32">IFERROR(INDEX(TblData[],SMALL(IF(TblData[Session ID]=$B$3,ROW(TblData[Session ID])),ROW($A27))-1,W$4),"")</f>
        <v/>
      </c>
      <c r="X32" t="str">
        <f t="array" ref="X32">IFERROR(INDEX(TblData[],SMALL(IF(TblData[Session ID]=$B$3,ROW(TblData[Session ID])),ROW($A27))-1,X$4),"")</f>
        <v/>
      </c>
      <c r="Y32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2" s="45" t="str">
        <f t="shared" si="3"/>
        <v>* | * | * | * | * | Dominance of Facilitator | More Simplicity required, speed | More time required | * | *</v>
      </c>
      <c r="AA32" t="str">
        <f t="array" ref="AA32">IFERROR(INDEX(TblData[],SMALL(IF(TblData[Session ID]=$B$3,ROW(TblData[Session ID])),ROW($A28))-1,AA$4),"")</f>
        <v/>
      </c>
    </row>
    <row r="33" spans="2:27" x14ac:dyDescent="0.25">
      <c r="B33" t="str">
        <f t="array" ref="B33">IFERROR(INDEX(TblData[],SMALL(IF(TblData[Session ID]=$B$3,ROW(TblData[Session ID])),ROW($A28))-1,B$4),"")</f>
        <v/>
      </c>
      <c r="C33" t="str">
        <f t="array" ref="C33">IFERROR(INDEX(TblData[],SMALL(IF(TblData[Session ID]=$B$3,ROW(TblData[Session ID])),ROW($A28))-1,C$4),"")</f>
        <v/>
      </c>
      <c r="D33" t="str">
        <f t="array" ref="D33">IFERROR(INDEX(TblData[],SMALL(IF(TblData[Session ID]=$B$3,ROW(TblData[Session ID])),ROW($A28))-1,D$4),"")</f>
        <v/>
      </c>
      <c r="E33" t="str">
        <f t="array" ref="E33">IFERROR(INDEX(TblData[],SMALL(IF(TblData[Session ID]=$B$3,ROW(TblData[Session ID])),ROW($A28))-1,E$4),"")</f>
        <v/>
      </c>
      <c r="F33" t="str">
        <f t="array" ref="F33">IFERROR(INDEX(TblData[],SMALL(IF(TblData[Session ID]=$B$3,ROW(TblData[Session ID])),ROW($A28))-1,F$4),"")</f>
        <v/>
      </c>
      <c r="G33" t="str">
        <f t="array" ref="G33">IFERROR(INDEX(TblData[],SMALL(IF(TblData[Session ID]=$B$3,ROW(TblData[Session ID])),ROW($A28))-1,G$4),"")</f>
        <v/>
      </c>
      <c r="H33" t="str">
        <f t="array" ref="H33">IFERROR(INDEX(TblData[],SMALL(IF(TblData[Session ID]=$B$3,ROW(TblData[Session ID])),ROW($A28))-1,H$4),"")</f>
        <v/>
      </c>
      <c r="I33" t="str">
        <f t="array" ref="I33">IFERROR(INDEX(TblData[],SMALL(IF(TblData[Session ID]=$B$3,ROW(TblData[Session ID])),ROW($A28))-1,I$4),"")</f>
        <v/>
      </c>
      <c r="J33" t="str">
        <f t="array" ref="J33">IFERROR(INDEX(TblData[],SMALL(IF(TblData[Session ID]=$B$3,ROW(TblData[Session ID])),ROW($A28))-1,J$4),"")</f>
        <v/>
      </c>
      <c r="K33" t="str">
        <f t="array" ref="K33">IFERROR(INDEX(TblData[],SMALL(IF(TblData[Session ID]=$B$3,ROW(TblData[Session ID])),ROW($A28))-1,K$4),"")</f>
        <v/>
      </c>
      <c r="L33" t="str">
        <f t="array" ref="L33">IFERROR(INDEX(TblData[],SMALL(IF(TblData[Session ID]=$B$3,ROW(TblData[Session ID])),ROW($A28))-1,L$4),"")</f>
        <v/>
      </c>
      <c r="M33" t="str">
        <f t="array" ref="M33">IFERROR(INDEX(TblData[],SMALL(IF(TblData[Session ID]=$B$3,ROW(TblData[Session ID])),ROW($A28))-1,M$4),"")</f>
        <v/>
      </c>
      <c r="N33" t="str">
        <f t="array" ref="N33">IFERROR(INDEX(TblData[],SMALL(IF(TblData[Session ID]=$B$3,ROW(TblData[Session ID])),ROW($A28))-1,N$4),"")</f>
        <v/>
      </c>
      <c r="O33" t="str">
        <f t="array" ref="O33">IFERROR(INDEX(TblData[],SMALL(IF(TblData[Session ID]=$B$3,ROW(TblData[Session ID])),ROW($A28))-1,O$4),"")</f>
        <v/>
      </c>
      <c r="P33" t="str">
        <f t="array" ref="P33">IFERROR(INDEX(TblData[],SMALL(IF(TblData[Session ID]=$B$3,ROW(TblData[Session ID])),ROW($A28))-1,P$4),"")</f>
        <v/>
      </c>
      <c r="Q33" t="str">
        <f t="array" ref="Q33">IFERROR(INDEX(TblData[],SMALL(IF(TblData[Session ID]=$B$3,ROW(TblData[Session ID])),ROW($A28))-1,Q$4),"")</f>
        <v/>
      </c>
      <c r="R33" t="str">
        <f t="array" ref="R33">IFERROR(INDEX(TblData[],SMALL(IF(TblData[Session ID]=$B$3,ROW(TblData[Session ID])),ROW($A28))-1,R$4),"")</f>
        <v/>
      </c>
      <c r="S33" t="str">
        <f t="array" ref="S33">IFERROR(INDEX(TblData[],SMALL(IF(TblData[Session ID]=$B$3,ROW(TblData[Session ID])),ROW($A28))-1,S$4),"")</f>
        <v/>
      </c>
      <c r="T33" t="str">
        <f t="array" ref="T33">IFERROR(INDEX(TblData[],SMALL(IF(TblData[Session ID]=$B$3,ROW(TblData[Session ID])),ROW($A28))-1,T$4),"")</f>
        <v/>
      </c>
      <c r="U33" t="str">
        <f t="array" ref="U33">IFERROR(INDEX(TblData[],SMALL(IF(TblData[Session ID]=$B$3,ROW(TblData[Session ID])),ROW($A28))-1,U$4),"")</f>
        <v/>
      </c>
      <c r="V33" t="str">
        <f t="array" ref="V33">IFERROR(INDEX(TblData[],SMALL(IF(TblData[Session ID]=$B$3,ROW(TblData[Session ID])),ROW($A28))-1,V$4),"")</f>
        <v/>
      </c>
      <c r="W33" t="str">
        <f t="array" ref="W33">IFERROR(INDEX(TblData[],SMALL(IF(TblData[Session ID]=$B$3,ROW(TblData[Session ID])),ROW($A28))-1,W$4),"")</f>
        <v/>
      </c>
      <c r="X33" t="str">
        <f t="array" ref="X33">IFERROR(INDEX(TblData[],SMALL(IF(TblData[Session ID]=$B$3,ROW(TblData[Session ID])),ROW($A28))-1,X$4),"")</f>
        <v/>
      </c>
      <c r="Y3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3" s="45" t="str">
        <f t="shared" si="3"/>
        <v>* | * | * | * | * | Dominance of Facilitator | More Simplicity required, speed | More time required | * | *</v>
      </c>
      <c r="AA33" t="str">
        <f t="array" ref="AA33">IFERROR(INDEX(TblData[],SMALL(IF(TblData[Session ID]=$B$3,ROW(TblData[Session ID])),ROW($A29))-1,AA$4),"")</f>
        <v/>
      </c>
    </row>
    <row r="34" spans="2:27" x14ac:dyDescent="0.25">
      <c r="B34" t="str">
        <f t="array" ref="B34">IFERROR(INDEX(TblData[],SMALL(IF(TblData[Session ID]=$B$3,ROW(TblData[Session ID])),ROW($A29))-1,B$4),"")</f>
        <v/>
      </c>
      <c r="C34" t="str">
        <f t="array" ref="C34">IFERROR(INDEX(TblData[],SMALL(IF(TblData[Session ID]=$B$3,ROW(TblData[Session ID])),ROW($A29))-1,C$4),"")</f>
        <v/>
      </c>
      <c r="D34" t="str">
        <f t="array" ref="D34">IFERROR(INDEX(TblData[],SMALL(IF(TblData[Session ID]=$B$3,ROW(TblData[Session ID])),ROW($A29))-1,D$4),"")</f>
        <v/>
      </c>
      <c r="E34" t="str">
        <f t="array" ref="E34">IFERROR(INDEX(TblData[],SMALL(IF(TblData[Session ID]=$B$3,ROW(TblData[Session ID])),ROW($A29))-1,E$4),"")</f>
        <v/>
      </c>
      <c r="F34" t="str">
        <f t="array" ref="F34">IFERROR(INDEX(TblData[],SMALL(IF(TblData[Session ID]=$B$3,ROW(TblData[Session ID])),ROW($A29))-1,F$4),"")</f>
        <v/>
      </c>
      <c r="G34" t="str">
        <f t="array" ref="G34">IFERROR(INDEX(TblData[],SMALL(IF(TblData[Session ID]=$B$3,ROW(TblData[Session ID])),ROW($A29))-1,G$4),"")</f>
        <v/>
      </c>
      <c r="H34" t="str">
        <f t="array" ref="H34">IFERROR(INDEX(TblData[],SMALL(IF(TblData[Session ID]=$B$3,ROW(TblData[Session ID])),ROW($A29))-1,H$4),"")</f>
        <v/>
      </c>
      <c r="I34" t="str">
        <f t="array" ref="I34">IFERROR(INDEX(TblData[],SMALL(IF(TblData[Session ID]=$B$3,ROW(TblData[Session ID])),ROW($A29))-1,I$4),"")</f>
        <v/>
      </c>
      <c r="J34" t="str">
        <f t="array" ref="J34">IFERROR(INDEX(TblData[],SMALL(IF(TblData[Session ID]=$B$3,ROW(TblData[Session ID])),ROW($A29))-1,J$4),"")</f>
        <v/>
      </c>
      <c r="K34" t="str">
        <f t="array" ref="K34">IFERROR(INDEX(TblData[],SMALL(IF(TblData[Session ID]=$B$3,ROW(TblData[Session ID])),ROW($A29))-1,K$4),"")</f>
        <v/>
      </c>
      <c r="L34" t="str">
        <f t="array" ref="L34">IFERROR(INDEX(TblData[],SMALL(IF(TblData[Session ID]=$B$3,ROW(TblData[Session ID])),ROW($A29))-1,L$4),"")</f>
        <v/>
      </c>
      <c r="M34" t="str">
        <f t="array" ref="M34">IFERROR(INDEX(TblData[],SMALL(IF(TblData[Session ID]=$B$3,ROW(TblData[Session ID])),ROW($A29))-1,M$4),"")</f>
        <v/>
      </c>
      <c r="N34" t="str">
        <f t="array" ref="N34">IFERROR(INDEX(TblData[],SMALL(IF(TblData[Session ID]=$B$3,ROW(TblData[Session ID])),ROW($A29))-1,N$4),"")</f>
        <v/>
      </c>
      <c r="O34" t="str">
        <f t="array" ref="O34">IFERROR(INDEX(TblData[],SMALL(IF(TblData[Session ID]=$B$3,ROW(TblData[Session ID])),ROW($A29))-1,O$4),"")</f>
        <v/>
      </c>
      <c r="P34" t="str">
        <f t="array" ref="P34">IFERROR(INDEX(TblData[],SMALL(IF(TblData[Session ID]=$B$3,ROW(TblData[Session ID])),ROW($A29))-1,P$4),"")</f>
        <v/>
      </c>
      <c r="Q34" t="str">
        <f t="array" ref="Q34">IFERROR(INDEX(TblData[],SMALL(IF(TblData[Session ID]=$B$3,ROW(TblData[Session ID])),ROW($A29))-1,Q$4),"")</f>
        <v/>
      </c>
      <c r="R34" t="str">
        <f t="array" ref="R34">IFERROR(INDEX(TblData[],SMALL(IF(TblData[Session ID]=$B$3,ROW(TblData[Session ID])),ROW($A29))-1,R$4),"")</f>
        <v/>
      </c>
      <c r="S34" t="str">
        <f t="array" ref="S34">IFERROR(INDEX(TblData[],SMALL(IF(TblData[Session ID]=$B$3,ROW(TblData[Session ID])),ROW($A29))-1,S$4),"")</f>
        <v/>
      </c>
      <c r="T34" t="str">
        <f t="array" ref="T34">IFERROR(INDEX(TblData[],SMALL(IF(TblData[Session ID]=$B$3,ROW(TblData[Session ID])),ROW($A29))-1,T$4),"")</f>
        <v/>
      </c>
      <c r="U34" t="str">
        <f t="array" ref="U34">IFERROR(INDEX(TblData[],SMALL(IF(TblData[Session ID]=$B$3,ROW(TblData[Session ID])),ROW($A29))-1,U$4),"")</f>
        <v/>
      </c>
      <c r="V34" t="str">
        <f t="array" ref="V34">IFERROR(INDEX(TblData[],SMALL(IF(TblData[Session ID]=$B$3,ROW(TblData[Session ID])),ROW($A29))-1,V$4),"")</f>
        <v/>
      </c>
      <c r="W34" t="str">
        <f t="array" ref="W34">IFERROR(INDEX(TblData[],SMALL(IF(TblData[Session ID]=$B$3,ROW(TblData[Session ID])),ROW($A29))-1,W$4),"")</f>
        <v/>
      </c>
      <c r="X34" t="str">
        <f t="array" ref="X34">IFERROR(INDEX(TblData[],SMALL(IF(TblData[Session ID]=$B$3,ROW(TblData[Session ID])),ROW($A29))-1,X$4),"")</f>
        <v/>
      </c>
      <c r="Y3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4" s="45" t="str">
        <f t="shared" si="3"/>
        <v>* | * | * | * | * | Dominance of Facilitator | More Simplicity required, speed | More time required | * | *</v>
      </c>
      <c r="AA34" t="str">
        <f t="array" ref="AA34">IFERROR(INDEX(TblData[],SMALL(IF(TblData[Session ID]=$B$3,ROW(TblData[Session ID])),ROW($A30))-1,AA$4),"")</f>
        <v/>
      </c>
    </row>
    <row r="35" spans="2:27" x14ac:dyDescent="0.25">
      <c r="B35" t="str">
        <f t="array" ref="B35">IFERROR(INDEX(TblData[],SMALL(IF(TblData[Session ID]=$B$3,ROW(TblData[Session ID])),ROW($A30))-1,B$4),"")</f>
        <v/>
      </c>
      <c r="C35" t="str">
        <f t="array" ref="C35">IFERROR(INDEX(TblData[],SMALL(IF(TblData[Session ID]=$B$3,ROW(TblData[Session ID])),ROW($A30))-1,C$4),"")</f>
        <v/>
      </c>
      <c r="D35" t="str">
        <f t="array" ref="D35">IFERROR(INDEX(TblData[],SMALL(IF(TblData[Session ID]=$B$3,ROW(TblData[Session ID])),ROW($A30))-1,D$4),"")</f>
        <v/>
      </c>
      <c r="E35" t="str">
        <f t="array" ref="E35">IFERROR(INDEX(TblData[],SMALL(IF(TblData[Session ID]=$B$3,ROW(TblData[Session ID])),ROW($A30))-1,E$4),"")</f>
        <v/>
      </c>
      <c r="F35" t="str">
        <f t="array" ref="F35">IFERROR(INDEX(TblData[],SMALL(IF(TblData[Session ID]=$B$3,ROW(TblData[Session ID])),ROW($A30))-1,F$4),"")</f>
        <v/>
      </c>
      <c r="G35" t="str">
        <f t="array" ref="G35">IFERROR(INDEX(TblData[],SMALL(IF(TblData[Session ID]=$B$3,ROW(TblData[Session ID])),ROW($A30))-1,G$4),"")</f>
        <v/>
      </c>
      <c r="H35" t="str">
        <f t="array" ref="H35">IFERROR(INDEX(TblData[],SMALL(IF(TblData[Session ID]=$B$3,ROW(TblData[Session ID])),ROW($A30))-1,H$4),"")</f>
        <v/>
      </c>
      <c r="I35" t="str">
        <f t="array" ref="I35">IFERROR(INDEX(TblData[],SMALL(IF(TblData[Session ID]=$B$3,ROW(TblData[Session ID])),ROW($A30))-1,I$4),"")</f>
        <v/>
      </c>
      <c r="J35" t="str">
        <f t="array" ref="J35">IFERROR(INDEX(TblData[],SMALL(IF(TblData[Session ID]=$B$3,ROW(TblData[Session ID])),ROW($A30))-1,J$4),"")</f>
        <v/>
      </c>
      <c r="K35" t="str">
        <f t="array" ref="K35">IFERROR(INDEX(TblData[],SMALL(IF(TblData[Session ID]=$B$3,ROW(TblData[Session ID])),ROW($A30))-1,K$4),"")</f>
        <v/>
      </c>
      <c r="L35" t="str">
        <f t="array" ref="L35">IFERROR(INDEX(TblData[],SMALL(IF(TblData[Session ID]=$B$3,ROW(TblData[Session ID])),ROW($A30))-1,L$4),"")</f>
        <v/>
      </c>
      <c r="M35" t="str">
        <f t="array" ref="M35">IFERROR(INDEX(TblData[],SMALL(IF(TblData[Session ID]=$B$3,ROW(TblData[Session ID])),ROW($A30))-1,M$4),"")</f>
        <v/>
      </c>
      <c r="N35" t="str">
        <f t="array" ref="N35">IFERROR(INDEX(TblData[],SMALL(IF(TblData[Session ID]=$B$3,ROW(TblData[Session ID])),ROW($A30))-1,N$4),"")</f>
        <v/>
      </c>
      <c r="O35" t="str">
        <f t="array" ref="O35">IFERROR(INDEX(TblData[],SMALL(IF(TblData[Session ID]=$B$3,ROW(TblData[Session ID])),ROW($A30))-1,O$4),"")</f>
        <v/>
      </c>
      <c r="P35" t="str">
        <f t="array" ref="P35">IFERROR(INDEX(TblData[],SMALL(IF(TblData[Session ID]=$B$3,ROW(TblData[Session ID])),ROW($A30))-1,P$4),"")</f>
        <v/>
      </c>
      <c r="Q35" t="str">
        <f t="array" ref="Q35">IFERROR(INDEX(TblData[],SMALL(IF(TblData[Session ID]=$B$3,ROW(TblData[Session ID])),ROW($A30))-1,Q$4),"")</f>
        <v/>
      </c>
      <c r="R35" t="str">
        <f t="array" ref="R35">IFERROR(INDEX(TblData[],SMALL(IF(TblData[Session ID]=$B$3,ROW(TblData[Session ID])),ROW($A30))-1,R$4),"")</f>
        <v/>
      </c>
      <c r="S35" t="str">
        <f t="array" ref="S35">IFERROR(INDEX(TblData[],SMALL(IF(TblData[Session ID]=$B$3,ROW(TblData[Session ID])),ROW($A30))-1,S$4),"")</f>
        <v/>
      </c>
      <c r="T35" t="str">
        <f t="array" ref="T35">IFERROR(INDEX(TblData[],SMALL(IF(TblData[Session ID]=$B$3,ROW(TblData[Session ID])),ROW($A30))-1,T$4),"")</f>
        <v/>
      </c>
      <c r="U35" t="str">
        <f t="array" ref="U35">IFERROR(INDEX(TblData[],SMALL(IF(TblData[Session ID]=$B$3,ROW(TblData[Session ID])),ROW($A30))-1,U$4),"")</f>
        <v/>
      </c>
      <c r="V35" t="str">
        <f t="array" ref="V35">IFERROR(INDEX(TblData[],SMALL(IF(TblData[Session ID]=$B$3,ROW(TblData[Session ID])),ROW($A30))-1,V$4),"")</f>
        <v/>
      </c>
      <c r="W35" t="str">
        <f t="array" ref="W35">IFERROR(INDEX(TblData[],SMALL(IF(TblData[Session ID]=$B$3,ROW(TblData[Session ID])),ROW($A30))-1,W$4),"")</f>
        <v/>
      </c>
      <c r="X35" t="str">
        <f t="array" ref="X35">IFERROR(INDEX(TblData[],SMALL(IF(TblData[Session ID]=$B$3,ROW(TblData[Session ID])),ROW($A30))-1,X$4),"")</f>
        <v/>
      </c>
      <c r="Y3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5" s="45" t="str">
        <f t="shared" si="3"/>
        <v>* | * | * | * | * | Dominance of Facilitator | More Simplicity required, speed | More time required | * | *</v>
      </c>
      <c r="AA35" t="str">
        <f t="array" ref="AA35">IFERROR(INDEX(TblData[],SMALL(IF(TblData[Session ID]=$B$3,ROW(TblData[Session ID])),ROW($A31))-1,AA$4),"")</f>
        <v/>
      </c>
    </row>
    <row r="36" spans="2:27" x14ac:dyDescent="0.25">
      <c r="B36" t="str">
        <f t="array" ref="B36">IFERROR(INDEX(TblData[],SMALL(IF(TblData[Session ID]=$B$3,ROW(TblData[Session ID])),ROW($A31))-1,B$4),"")</f>
        <v/>
      </c>
      <c r="C36" t="str">
        <f t="array" ref="C36">IFERROR(INDEX(TblData[],SMALL(IF(TblData[Session ID]=$B$3,ROW(TblData[Session ID])),ROW($A31))-1,C$4),"")</f>
        <v/>
      </c>
      <c r="D36" t="str">
        <f t="array" ref="D36">IFERROR(INDEX(TblData[],SMALL(IF(TblData[Session ID]=$B$3,ROW(TblData[Session ID])),ROW($A31))-1,D$4),"")</f>
        <v/>
      </c>
      <c r="E36" t="str">
        <f t="array" ref="E36">IFERROR(INDEX(TblData[],SMALL(IF(TblData[Session ID]=$B$3,ROW(TblData[Session ID])),ROW($A31))-1,E$4),"")</f>
        <v/>
      </c>
      <c r="F36" t="str">
        <f t="array" ref="F36">IFERROR(INDEX(TblData[],SMALL(IF(TblData[Session ID]=$B$3,ROW(TblData[Session ID])),ROW($A31))-1,F$4),"")</f>
        <v/>
      </c>
      <c r="G36" t="str">
        <f t="array" ref="G36">IFERROR(INDEX(TblData[],SMALL(IF(TblData[Session ID]=$B$3,ROW(TblData[Session ID])),ROW($A31))-1,G$4),"")</f>
        <v/>
      </c>
      <c r="H36" t="str">
        <f t="array" ref="H36">IFERROR(INDEX(TblData[],SMALL(IF(TblData[Session ID]=$B$3,ROW(TblData[Session ID])),ROW($A31))-1,H$4),"")</f>
        <v/>
      </c>
      <c r="I36" t="str">
        <f t="array" ref="I36">IFERROR(INDEX(TblData[],SMALL(IF(TblData[Session ID]=$B$3,ROW(TblData[Session ID])),ROW($A31))-1,I$4),"")</f>
        <v/>
      </c>
      <c r="J36" t="str">
        <f t="array" ref="J36">IFERROR(INDEX(TblData[],SMALL(IF(TblData[Session ID]=$B$3,ROW(TblData[Session ID])),ROW($A31))-1,J$4),"")</f>
        <v/>
      </c>
      <c r="K36" t="str">
        <f t="array" ref="K36">IFERROR(INDEX(TblData[],SMALL(IF(TblData[Session ID]=$B$3,ROW(TblData[Session ID])),ROW($A31))-1,K$4),"")</f>
        <v/>
      </c>
      <c r="L36" t="str">
        <f t="array" ref="L36">IFERROR(INDEX(TblData[],SMALL(IF(TblData[Session ID]=$B$3,ROW(TblData[Session ID])),ROW($A31))-1,L$4),"")</f>
        <v/>
      </c>
      <c r="M36" t="str">
        <f t="array" ref="M36">IFERROR(INDEX(TblData[],SMALL(IF(TblData[Session ID]=$B$3,ROW(TblData[Session ID])),ROW($A31))-1,M$4),"")</f>
        <v/>
      </c>
      <c r="N36" t="str">
        <f t="array" ref="N36">IFERROR(INDEX(TblData[],SMALL(IF(TblData[Session ID]=$B$3,ROW(TblData[Session ID])),ROW($A31))-1,N$4),"")</f>
        <v/>
      </c>
      <c r="O36" t="str">
        <f t="array" ref="O36">IFERROR(INDEX(TblData[],SMALL(IF(TblData[Session ID]=$B$3,ROW(TblData[Session ID])),ROW($A31))-1,O$4),"")</f>
        <v/>
      </c>
      <c r="P36" t="str">
        <f t="array" ref="P36">IFERROR(INDEX(TblData[],SMALL(IF(TblData[Session ID]=$B$3,ROW(TblData[Session ID])),ROW($A31))-1,P$4),"")</f>
        <v/>
      </c>
      <c r="Q36" t="str">
        <f t="array" ref="Q36">IFERROR(INDEX(TblData[],SMALL(IF(TblData[Session ID]=$B$3,ROW(TblData[Session ID])),ROW($A31))-1,Q$4),"")</f>
        <v/>
      </c>
      <c r="R36" t="str">
        <f t="array" ref="R36">IFERROR(INDEX(TblData[],SMALL(IF(TblData[Session ID]=$B$3,ROW(TblData[Session ID])),ROW($A31))-1,R$4),"")</f>
        <v/>
      </c>
      <c r="S36" t="str">
        <f t="array" ref="S36">IFERROR(INDEX(TblData[],SMALL(IF(TblData[Session ID]=$B$3,ROW(TblData[Session ID])),ROW($A31))-1,S$4),"")</f>
        <v/>
      </c>
      <c r="T36" t="str">
        <f t="array" ref="T36">IFERROR(INDEX(TblData[],SMALL(IF(TblData[Session ID]=$B$3,ROW(TblData[Session ID])),ROW($A31))-1,T$4),"")</f>
        <v/>
      </c>
      <c r="U36" t="str">
        <f t="array" ref="U36">IFERROR(INDEX(TblData[],SMALL(IF(TblData[Session ID]=$B$3,ROW(TblData[Session ID])),ROW($A31))-1,U$4),"")</f>
        <v/>
      </c>
      <c r="V36" t="str">
        <f t="array" ref="V36">IFERROR(INDEX(TblData[],SMALL(IF(TblData[Session ID]=$B$3,ROW(TblData[Session ID])),ROW($A31))-1,V$4),"")</f>
        <v/>
      </c>
      <c r="W36" t="str">
        <f t="array" ref="W36">IFERROR(INDEX(TblData[],SMALL(IF(TblData[Session ID]=$B$3,ROW(TblData[Session ID])),ROW($A31))-1,W$4),"")</f>
        <v/>
      </c>
      <c r="X36" t="str">
        <f t="array" ref="X36">IFERROR(INDEX(TblData[],SMALL(IF(TblData[Session ID]=$B$3,ROW(TblData[Session ID])),ROW($A31))-1,X$4),"")</f>
        <v/>
      </c>
      <c r="Y3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6" s="45" t="str">
        <f t="shared" si="3"/>
        <v>* | * | * | * | * | Dominance of Facilitator | More Simplicity required, speed | More time required | * | *</v>
      </c>
      <c r="AA36" t="str">
        <f t="array" ref="AA36">IFERROR(INDEX(TblData[],SMALL(IF(TblData[Session ID]=$B$3,ROW(TblData[Session ID])),ROW($A32))-1,AA$4),"")</f>
        <v/>
      </c>
    </row>
    <row r="37" spans="2:27" x14ac:dyDescent="0.25">
      <c r="B37" t="str">
        <f t="array" ref="B37">IFERROR(INDEX(TblData[],SMALL(IF(TblData[Session ID]=$B$3,ROW(TblData[Session ID])),ROW($A32))-1,B$4),"")</f>
        <v/>
      </c>
      <c r="C37" t="str">
        <f t="array" ref="C37">IFERROR(INDEX(TblData[],SMALL(IF(TblData[Session ID]=$B$3,ROW(TblData[Session ID])),ROW($A32))-1,C$4),"")</f>
        <v/>
      </c>
      <c r="D37" t="str">
        <f t="array" ref="D37">IFERROR(INDEX(TblData[],SMALL(IF(TblData[Session ID]=$B$3,ROW(TblData[Session ID])),ROW($A32))-1,D$4),"")</f>
        <v/>
      </c>
      <c r="E37" t="str">
        <f t="array" ref="E37">IFERROR(INDEX(TblData[],SMALL(IF(TblData[Session ID]=$B$3,ROW(TblData[Session ID])),ROW($A32))-1,E$4),"")</f>
        <v/>
      </c>
      <c r="F37" t="str">
        <f t="array" ref="F37">IFERROR(INDEX(TblData[],SMALL(IF(TblData[Session ID]=$B$3,ROW(TblData[Session ID])),ROW($A32))-1,F$4),"")</f>
        <v/>
      </c>
      <c r="G37" t="str">
        <f t="array" ref="G37">IFERROR(INDEX(TblData[],SMALL(IF(TblData[Session ID]=$B$3,ROW(TblData[Session ID])),ROW($A32))-1,G$4),"")</f>
        <v/>
      </c>
      <c r="H37" t="str">
        <f t="array" ref="H37">IFERROR(INDEX(TblData[],SMALL(IF(TblData[Session ID]=$B$3,ROW(TblData[Session ID])),ROW($A32))-1,H$4),"")</f>
        <v/>
      </c>
      <c r="I37" t="str">
        <f t="array" ref="I37">IFERROR(INDEX(TblData[],SMALL(IF(TblData[Session ID]=$B$3,ROW(TblData[Session ID])),ROW($A32))-1,I$4),"")</f>
        <v/>
      </c>
      <c r="J37" t="str">
        <f t="array" ref="J37">IFERROR(INDEX(TblData[],SMALL(IF(TblData[Session ID]=$B$3,ROW(TblData[Session ID])),ROW($A32))-1,J$4),"")</f>
        <v/>
      </c>
      <c r="K37" t="str">
        <f t="array" ref="K37">IFERROR(INDEX(TblData[],SMALL(IF(TblData[Session ID]=$B$3,ROW(TblData[Session ID])),ROW($A32))-1,K$4),"")</f>
        <v/>
      </c>
      <c r="L37" t="str">
        <f t="array" ref="L37">IFERROR(INDEX(TblData[],SMALL(IF(TblData[Session ID]=$B$3,ROW(TblData[Session ID])),ROW($A32))-1,L$4),"")</f>
        <v/>
      </c>
      <c r="M37" t="str">
        <f t="array" ref="M37">IFERROR(INDEX(TblData[],SMALL(IF(TblData[Session ID]=$B$3,ROW(TblData[Session ID])),ROW($A32))-1,M$4),"")</f>
        <v/>
      </c>
      <c r="N37" t="str">
        <f t="array" ref="N37">IFERROR(INDEX(TblData[],SMALL(IF(TblData[Session ID]=$B$3,ROW(TblData[Session ID])),ROW($A32))-1,N$4),"")</f>
        <v/>
      </c>
      <c r="O37" t="str">
        <f t="array" ref="O37">IFERROR(INDEX(TblData[],SMALL(IF(TblData[Session ID]=$B$3,ROW(TblData[Session ID])),ROW($A32))-1,O$4),"")</f>
        <v/>
      </c>
      <c r="P37" t="str">
        <f t="array" ref="P37">IFERROR(INDEX(TblData[],SMALL(IF(TblData[Session ID]=$B$3,ROW(TblData[Session ID])),ROW($A32))-1,P$4),"")</f>
        <v/>
      </c>
      <c r="Q37" t="str">
        <f t="array" ref="Q37">IFERROR(INDEX(TblData[],SMALL(IF(TblData[Session ID]=$B$3,ROW(TblData[Session ID])),ROW($A32))-1,Q$4),"")</f>
        <v/>
      </c>
      <c r="R37" t="str">
        <f t="array" ref="R37">IFERROR(INDEX(TblData[],SMALL(IF(TblData[Session ID]=$B$3,ROW(TblData[Session ID])),ROW($A32))-1,R$4),"")</f>
        <v/>
      </c>
      <c r="S37" t="str">
        <f t="array" ref="S37">IFERROR(INDEX(TblData[],SMALL(IF(TblData[Session ID]=$B$3,ROW(TblData[Session ID])),ROW($A32))-1,S$4),"")</f>
        <v/>
      </c>
      <c r="T37" t="str">
        <f t="array" ref="T37">IFERROR(INDEX(TblData[],SMALL(IF(TblData[Session ID]=$B$3,ROW(TblData[Session ID])),ROW($A32))-1,T$4),"")</f>
        <v/>
      </c>
      <c r="U37" t="str">
        <f t="array" ref="U37">IFERROR(INDEX(TblData[],SMALL(IF(TblData[Session ID]=$B$3,ROW(TblData[Session ID])),ROW($A32))-1,U$4),"")</f>
        <v/>
      </c>
      <c r="V37" t="str">
        <f t="array" ref="V37">IFERROR(INDEX(TblData[],SMALL(IF(TblData[Session ID]=$B$3,ROW(TblData[Session ID])),ROW($A32))-1,V$4),"")</f>
        <v/>
      </c>
      <c r="W37" t="str">
        <f t="array" ref="W37">IFERROR(INDEX(TblData[],SMALL(IF(TblData[Session ID]=$B$3,ROW(TblData[Session ID])),ROW($A32))-1,W$4),"")</f>
        <v/>
      </c>
      <c r="X37" t="str">
        <f t="array" ref="X37">IFERROR(INDEX(TblData[],SMALL(IF(TblData[Session ID]=$B$3,ROW(TblData[Session ID])),ROW($A32))-1,X$4),"")</f>
        <v/>
      </c>
      <c r="Y3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7" s="45" t="str">
        <f t="shared" si="3"/>
        <v>* | * | * | * | * | Dominance of Facilitator | More Simplicity required, speed | More time required | * | *</v>
      </c>
      <c r="AA37" t="str">
        <f t="array" ref="AA37">IFERROR(INDEX(TblData[],SMALL(IF(TblData[Session ID]=$B$3,ROW(TblData[Session ID])),ROW($A33))-1,AA$4),"")</f>
        <v/>
      </c>
    </row>
    <row r="38" spans="2:27" x14ac:dyDescent="0.25">
      <c r="B38" t="str">
        <f t="array" ref="B38">IFERROR(INDEX(TblData[],SMALL(IF(TblData[Session ID]=$B$3,ROW(TblData[Session ID])),ROW($A33))-1,B$4),"")</f>
        <v/>
      </c>
      <c r="C38" t="str">
        <f t="array" ref="C38">IFERROR(INDEX(TblData[],SMALL(IF(TblData[Session ID]=$B$3,ROW(TblData[Session ID])),ROW($A33))-1,C$4),"")</f>
        <v/>
      </c>
      <c r="D38" t="str">
        <f t="array" ref="D38">IFERROR(INDEX(TblData[],SMALL(IF(TblData[Session ID]=$B$3,ROW(TblData[Session ID])),ROW($A33))-1,D$4),"")</f>
        <v/>
      </c>
      <c r="E38" t="str">
        <f t="array" ref="E38">IFERROR(INDEX(TblData[],SMALL(IF(TblData[Session ID]=$B$3,ROW(TblData[Session ID])),ROW($A33))-1,E$4),"")</f>
        <v/>
      </c>
      <c r="F38" t="str">
        <f t="array" ref="F38">IFERROR(INDEX(TblData[],SMALL(IF(TblData[Session ID]=$B$3,ROW(TblData[Session ID])),ROW($A33))-1,F$4),"")</f>
        <v/>
      </c>
      <c r="G38" t="str">
        <f t="array" ref="G38">IFERROR(INDEX(TblData[],SMALL(IF(TblData[Session ID]=$B$3,ROW(TblData[Session ID])),ROW($A33))-1,G$4),"")</f>
        <v/>
      </c>
      <c r="H38" t="str">
        <f t="array" ref="H38">IFERROR(INDEX(TblData[],SMALL(IF(TblData[Session ID]=$B$3,ROW(TblData[Session ID])),ROW($A33))-1,H$4),"")</f>
        <v/>
      </c>
      <c r="I38" t="str">
        <f t="array" ref="I38">IFERROR(INDEX(TblData[],SMALL(IF(TblData[Session ID]=$B$3,ROW(TblData[Session ID])),ROW($A33))-1,I$4),"")</f>
        <v/>
      </c>
      <c r="J38" t="str">
        <f t="array" ref="J38">IFERROR(INDEX(TblData[],SMALL(IF(TblData[Session ID]=$B$3,ROW(TblData[Session ID])),ROW($A33))-1,J$4),"")</f>
        <v/>
      </c>
      <c r="K38" t="str">
        <f t="array" ref="K38">IFERROR(INDEX(TblData[],SMALL(IF(TblData[Session ID]=$B$3,ROW(TblData[Session ID])),ROW($A33))-1,K$4),"")</f>
        <v/>
      </c>
      <c r="L38" t="str">
        <f t="array" ref="L38">IFERROR(INDEX(TblData[],SMALL(IF(TblData[Session ID]=$B$3,ROW(TblData[Session ID])),ROW($A33))-1,L$4),"")</f>
        <v/>
      </c>
      <c r="M38" t="str">
        <f t="array" ref="M38">IFERROR(INDEX(TblData[],SMALL(IF(TblData[Session ID]=$B$3,ROW(TblData[Session ID])),ROW($A33))-1,M$4),"")</f>
        <v/>
      </c>
      <c r="N38" t="str">
        <f t="array" ref="N38">IFERROR(INDEX(TblData[],SMALL(IF(TblData[Session ID]=$B$3,ROW(TblData[Session ID])),ROW($A33))-1,N$4),"")</f>
        <v/>
      </c>
      <c r="O38" t="str">
        <f t="array" ref="O38">IFERROR(INDEX(TblData[],SMALL(IF(TblData[Session ID]=$B$3,ROW(TblData[Session ID])),ROW($A33))-1,O$4),"")</f>
        <v/>
      </c>
      <c r="P38" t="str">
        <f t="array" ref="P38">IFERROR(INDEX(TblData[],SMALL(IF(TblData[Session ID]=$B$3,ROW(TblData[Session ID])),ROW($A33))-1,P$4),"")</f>
        <v/>
      </c>
      <c r="Q38" t="str">
        <f t="array" ref="Q38">IFERROR(INDEX(TblData[],SMALL(IF(TblData[Session ID]=$B$3,ROW(TblData[Session ID])),ROW($A33))-1,Q$4),"")</f>
        <v/>
      </c>
      <c r="R38" t="str">
        <f t="array" ref="R38">IFERROR(INDEX(TblData[],SMALL(IF(TblData[Session ID]=$B$3,ROW(TblData[Session ID])),ROW($A33))-1,R$4),"")</f>
        <v/>
      </c>
      <c r="S38" t="str">
        <f t="array" ref="S38">IFERROR(INDEX(TblData[],SMALL(IF(TblData[Session ID]=$B$3,ROW(TblData[Session ID])),ROW($A33))-1,S$4),"")</f>
        <v/>
      </c>
      <c r="T38" t="str">
        <f t="array" ref="T38">IFERROR(INDEX(TblData[],SMALL(IF(TblData[Session ID]=$B$3,ROW(TblData[Session ID])),ROW($A33))-1,T$4),"")</f>
        <v/>
      </c>
      <c r="U38" t="str">
        <f t="array" ref="U38">IFERROR(INDEX(TblData[],SMALL(IF(TblData[Session ID]=$B$3,ROW(TblData[Session ID])),ROW($A33))-1,U$4),"")</f>
        <v/>
      </c>
      <c r="V38" t="str">
        <f t="array" ref="V38">IFERROR(INDEX(TblData[],SMALL(IF(TblData[Session ID]=$B$3,ROW(TblData[Session ID])),ROW($A33))-1,V$4),"")</f>
        <v/>
      </c>
      <c r="W38" t="str">
        <f t="array" ref="W38">IFERROR(INDEX(TblData[],SMALL(IF(TblData[Session ID]=$B$3,ROW(TblData[Session ID])),ROW($A33))-1,W$4),"")</f>
        <v/>
      </c>
      <c r="X38" t="str">
        <f t="array" ref="X38">IFERROR(INDEX(TblData[],SMALL(IF(TblData[Session ID]=$B$3,ROW(TblData[Session ID])),ROW($A33))-1,X$4),"")</f>
        <v/>
      </c>
      <c r="Y3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8" s="45" t="str">
        <f t="shared" si="3"/>
        <v>* | * | * | * | * | Dominance of Facilitator | More Simplicity required, speed | More time required | * | *</v>
      </c>
      <c r="AA38" t="str">
        <f t="array" ref="AA38">IFERROR(INDEX(TblData[],SMALL(IF(TblData[Session ID]=$B$3,ROW(TblData[Session ID])),ROW($A34))-1,AA$4),"")</f>
        <v/>
      </c>
    </row>
    <row r="39" spans="2:27" x14ac:dyDescent="0.25">
      <c r="B39" t="str">
        <f t="array" ref="B39">IFERROR(INDEX(TblData[],SMALL(IF(TblData[Session ID]=$B$3,ROW(TblData[Session ID])),ROW($A34))-1,B$4),"")</f>
        <v/>
      </c>
      <c r="C39" t="str">
        <f t="array" ref="C39">IFERROR(INDEX(TblData[],SMALL(IF(TblData[Session ID]=$B$3,ROW(TblData[Session ID])),ROW($A34))-1,C$4),"")</f>
        <v/>
      </c>
      <c r="D39" t="str">
        <f t="array" ref="D39">IFERROR(INDEX(TblData[],SMALL(IF(TblData[Session ID]=$B$3,ROW(TblData[Session ID])),ROW($A34))-1,D$4),"")</f>
        <v/>
      </c>
      <c r="E39" t="str">
        <f t="array" ref="E39">IFERROR(INDEX(TblData[],SMALL(IF(TblData[Session ID]=$B$3,ROW(TblData[Session ID])),ROW($A34))-1,E$4),"")</f>
        <v/>
      </c>
      <c r="F39" t="str">
        <f t="array" ref="F39">IFERROR(INDEX(TblData[],SMALL(IF(TblData[Session ID]=$B$3,ROW(TblData[Session ID])),ROW($A34))-1,F$4),"")</f>
        <v/>
      </c>
      <c r="G39" t="str">
        <f t="array" ref="G39">IFERROR(INDEX(TblData[],SMALL(IF(TblData[Session ID]=$B$3,ROW(TblData[Session ID])),ROW($A34))-1,G$4),"")</f>
        <v/>
      </c>
      <c r="H39" t="str">
        <f t="array" ref="H39">IFERROR(INDEX(TblData[],SMALL(IF(TblData[Session ID]=$B$3,ROW(TblData[Session ID])),ROW($A34))-1,H$4),"")</f>
        <v/>
      </c>
      <c r="I39" t="str">
        <f t="array" ref="I39">IFERROR(INDEX(TblData[],SMALL(IF(TblData[Session ID]=$B$3,ROW(TblData[Session ID])),ROW($A34))-1,I$4),"")</f>
        <v/>
      </c>
      <c r="J39" t="str">
        <f t="array" ref="J39">IFERROR(INDEX(TblData[],SMALL(IF(TblData[Session ID]=$B$3,ROW(TblData[Session ID])),ROW($A34))-1,J$4),"")</f>
        <v/>
      </c>
      <c r="K39" t="str">
        <f t="array" ref="K39">IFERROR(INDEX(TblData[],SMALL(IF(TblData[Session ID]=$B$3,ROW(TblData[Session ID])),ROW($A34))-1,K$4),"")</f>
        <v/>
      </c>
      <c r="L39" t="str">
        <f t="array" ref="L39">IFERROR(INDEX(TblData[],SMALL(IF(TblData[Session ID]=$B$3,ROW(TblData[Session ID])),ROW($A34))-1,L$4),"")</f>
        <v/>
      </c>
      <c r="M39" t="str">
        <f t="array" ref="M39">IFERROR(INDEX(TblData[],SMALL(IF(TblData[Session ID]=$B$3,ROW(TblData[Session ID])),ROW($A34))-1,M$4),"")</f>
        <v/>
      </c>
      <c r="N39" t="str">
        <f t="array" ref="N39">IFERROR(INDEX(TblData[],SMALL(IF(TblData[Session ID]=$B$3,ROW(TblData[Session ID])),ROW($A34))-1,N$4),"")</f>
        <v/>
      </c>
      <c r="O39" t="str">
        <f t="array" ref="O39">IFERROR(INDEX(TblData[],SMALL(IF(TblData[Session ID]=$B$3,ROW(TblData[Session ID])),ROW($A34))-1,O$4),"")</f>
        <v/>
      </c>
      <c r="P39" t="str">
        <f t="array" ref="P39">IFERROR(INDEX(TblData[],SMALL(IF(TblData[Session ID]=$B$3,ROW(TblData[Session ID])),ROW($A34))-1,P$4),"")</f>
        <v/>
      </c>
      <c r="Q39" t="str">
        <f t="array" ref="Q39">IFERROR(INDEX(TblData[],SMALL(IF(TblData[Session ID]=$B$3,ROW(TblData[Session ID])),ROW($A34))-1,Q$4),"")</f>
        <v/>
      </c>
      <c r="R39" t="str">
        <f t="array" ref="R39">IFERROR(INDEX(TblData[],SMALL(IF(TblData[Session ID]=$B$3,ROW(TblData[Session ID])),ROW($A34))-1,R$4),"")</f>
        <v/>
      </c>
      <c r="S39" t="str">
        <f t="array" ref="S39">IFERROR(INDEX(TblData[],SMALL(IF(TblData[Session ID]=$B$3,ROW(TblData[Session ID])),ROW($A34))-1,S$4),"")</f>
        <v/>
      </c>
      <c r="T39" t="str">
        <f t="array" ref="T39">IFERROR(INDEX(TblData[],SMALL(IF(TblData[Session ID]=$B$3,ROW(TblData[Session ID])),ROW($A34))-1,T$4),"")</f>
        <v/>
      </c>
      <c r="U39" t="str">
        <f t="array" ref="U39">IFERROR(INDEX(TblData[],SMALL(IF(TblData[Session ID]=$B$3,ROW(TblData[Session ID])),ROW($A34))-1,U$4),"")</f>
        <v/>
      </c>
      <c r="V39" t="str">
        <f t="array" ref="V39">IFERROR(INDEX(TblData[],SMALL(IF(TblData[Session ID]=$B$3,ROW(TblData[Session ID])),ROW($A34))-1,V$4),"")</f>
        <v/>
      </c>
      <c r="W39" t="str">
        <f t="array" ref="W39">IFERROR(INDEX(TblData[],SMALL(IF(TblData[Session ID]=$B$3,ROW(TblData[Session ID])),ROW($A34))-1,W$4),"")</f>
        <v/>
      </c>
      <c r="X39" t="str">
        <f t="array" ref="X39">IFERROR(INDEX(TblData[],SMALL(IF(TblData[Session ID]=$B$3,ROW(TblData[Session ID])),ROW($A34))-1,X$4),"")</f>
        <v/>
      </c>
      <c r="Y3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39" s="45" t="str">
        <f t="shared" si="3"/>
        <v>* | * | * | * | * | Dominance of Facilitator | More Simplicity required, speed | More time required | * | *</v>
      </c>
      <c r="AA39" t="str">
        <f t="array" ref="AA39">IFERROR(INDEX(TblData[],SMALL(IF(TblData[Session ID]=$B$3,ROW(TblData[Session ID])),ROW($A35))-1,AA$4),"")</f>
        <v/>
      </c>
    </row>
    <row r="40" spans="2:27" x14ac:dyDescent="0.25">
      <c r="B40" t="str">
        <f t="array" ref="B40">IFERROR(INDEX(TblData[],SMALL(IF(TblData[Session ID]=$B$3,ROW(TblData[Session ID])),ROW($A35))-1,B$4),"")</f>
        <v/>
      </c>
      <c r="C40" t="str">
        <f t="array" ref="C40">IFERROR(INDEX(TblData[],SMALL(IF(TblData[Session ID]=$B$3,ROW(TblData[Session ID])),ROW($A35))-1,C$4),"")</f>
        <v/>
      </c>
      <c r="D40" t="str">
        <f t="array" ref="D40">IFERROR(INDEX(TblData[],SMALL(IF(TblData[Session ID]=$B$3,ROW(TblData[Session ID])),ROW($A35))-1,D$4),"")</f>
        <v/>
      </c>
      <c r="E40" t="str">
        <f t="array" ref="E40">IFERROR(INDEX(TblData[],SMALL(IF(TblData[Session ID]=$B$3,ROW(TblData[Session ID])),ROW($A35))-1,E$4),"")</f>
        <v/>
      </c>
      <c r="F40" t="str">
        <f t="array" ref="F40">IFERROR(INDEX(TblData[],SMALL(IF(TblData[Session ID]=$B$3,ROW(TblData[Session ID])),ROW($A35))-1,F$4),"")</f>
        <v/>
      </c>
      <c r="G40" t="str">
        <f t="array" ref="G40">IFERROR(INDEX(TblData[],SMALL(IF(TblData[Session ID]=$B$3,ROW(TblData[Session ID])),ROW($A35))-1,G$4),"")</f>
        <v/>
      </c>
      <c r="H40" t="str">
        <f t="array" ref="H40">IFERROR(INDEX(TblData[],SMALL(IF(TblData[Session ID]=$B$3,ROW(TblData[Session ID])),ROW($A35))-1,H$4),"")</f>
        <v/>
      </c>
      <c r="I40" t="str">
        <f t="array" ref="I40">IFERROR(INDEX(TblData[],SMALL(IF(TblData[Session ID]=$B$3,ROW(TblData[Session ID])),ROW($A35))-1,I$4),"")</f>
        <v/>
      </c>
      <c r="J40" t="str">
        <f t="array" ref="J40">IFERROR(INDEX(TblData[],SMALL(IF(TblData[Session ID]=$B$3,ROW(TblData[Session ID])),ROW($A35))-1,J$4),"")</f>
        <v/>
      </c>
      <c r="K40" t="str">
        <f t="array" ref="K40">IFERROR(INDEX(TblData[],SMALL(IF(TblData[Session ID]=$B$3,ROW(TblData[Session ID])),ROW($A35))-1,K$4),"")</f>
        <v/>
      </c>
      <c r="L40" t="str">
        <f t="array" ref="L40">IFERROR(INDEX(TblData[],SMALL(IF(TblData[Session ID]=$B$3,ROW(TblData[Session ID])),ROW($A35))-1,L$4),"")</f>
        <v/>
      </c>
      <c r="M40" t="str">
        <f t="array" ref="M40">IFERROR(INDEX(TblData[],SMALL(IF(TblData[Session ID]=$B$3,ROW(TblData[Session ID])),ROW($A35))-1,M$4),"")</f>
        <v/>
      </c>
      <c r="N40" t="str">
        <f t="array" ref="N40">IFERROR(INDEX(TblData[],SMALL(IF(TblData[Session ID]=$B$3,ROW(TblData[Session ID])),ROW($A35))-1,N$4),"")</f>
        <v/>
      </c>
      <c r="O40" t="str">
        <f t="array" ref="O40">IFERROR(INDEX(TblData[],SMALL(IF(TblData[Session ID]=$B$3,ROW(TblData[Session ID])),ROW($A35))-1,O$4),"")</f>
        <v/>
      </c>
      <c r="P40" t="str">
        <f t="array" ref="P40">IFERROR(INDEX(TblData[],SMALL(IF(TblData[Session ID]=$B$3,ROW(TblData[Session ID])),ROW($A35))-1,P$4),"")</f>
        <v/>
      </c>
      <c r="Q40" t="str">
        <f t="array" ref="Q40">IFERROR(INDEX(TblData[],SMALL(IF(TblData[Session ID]=$B$3,ROW(TblData[Session ID])),ROW($A35))-1,Q$4),"")</f>
        <v/>
      </c>
      <c r="R40" t="str">
        <f t="array" ref="R40">IFERROR(INDEX(TblData[],SMALL(IF(TblData[Session ID]=$B$3,ROW(TblData[Session ID])),ROW($A35))-1,R$4),"")</f>
        <v/>
      </c>
      <c r="S40" t="str">
        <f t="array" ref="S40">IFERROR(INDEX(TblData[],SMALL(IF(TblData[Session ID]=$B$3,ROW(TblData[Session ID])),ROW($A35))-1,S$4),"")</f>
        <v/>
      </c>
      <c r="T40" t="str">
        <f t="array" ref="T40">IFERROR(INDEX(TblData[],SMALL(IF(TblData[Session ID]=$B$3,ROW(TblData[Session ID])),ROW($A35))-1,T$4),"")</f>
        <v/>
      </c>
      <c r="U40" t="str">
        <f t="array" ref="U40">IFERROR(INDEX(TblData[],SMALL(IF(TblData[Session ID]=$B$3,ROW(TblData[Session ID])),ROW($A35))-1,U$4),"")</f>
        <v/>
      </c>
      <c r="V40" t="str">
        <f t="array" ref="V40">IFERROR(INDEX(TblData[],SMALL(IF(TblData[Session ID]=$B$3,ROW(TblData[Session ID])),ROW($A35))-1,V$4),"")</f>
        <v/>
      </c>
      <c r="W40" t="str">
        <f t="array" ref="W40">IFERROR(INDEX(TblData[],SMALL(IF(TblData[Session ID]=$B$3,ROW(TblData[Session ID])),ROW($A35))-1,W$4),"")</f>
        <v/>
      </c>
      <c r="X40" t="str">
        <f t="array" ref="X40">IFERROR(INDEX(TblData[],SMALL(IF(TblData[Session ID]=$B$3,ROW(TblData[Session ID])),ROW($A35))-1,X$4),"")</f>
        <v/>
      </c>
      <c r="Y4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0" s="45" t="str">
        <f t="shared" si="3"/>
        <v>* | * | * | * | * | Dominance of Facilitator | More Simplicity required, speed | More time required | * | *</v>
      </c>
      <c r="AA40" t="str">
        <f t="array" ref="AA40">IFERROR(INDEX(TblData[],SMALL(IF(TblData[Session ID]=$B$3,ROW(TblData[Session ID])),ROW($A36))-1,AA$4),"")</f>
        <v/>
      </c>
    </row>
    <row r="41" spans="2:27" x14ac:dyDescent="0.25">
      <c r="B41" t="str">
        <f t="array" ref="B41">IFERROR(INDEX(TblData[],SMALL(IF(TblData[Session ID]=$B$3,ROW(TblData[Session ID])),ROW($A36))-1,B$4),"")</f>
        <v/>
      </c>
      <c r="C41" t="str">
        <f t="array" ref="C41">IFERROR(INDEX(TblData[],SMALL(IF(TblData[Session ID]=$B$3,ROW(TblData[Session ID])),ROW($A36))-1,C$4),"")</f>
        <v/>
      </c>
      <c r="D41" t="str">
        <f t="array" ref="D41">IFERROR(INDEX(TblData[],SMALL(IF(TblData[Session ID]=$B$3,ROW(TblData[Session ID])),ROW($A36))-1,D$4),"")</f>
        <v/>
      </c>
      <c r="E41" t="str">
        <f t="array" ref="E41">IFERROR(INDEX(TblData[],SMALL(IF(TblData[Session ID]=$B$3,ROW(TblData[Session ID])),ROW($A36))-1,E$4),"")</f>
        <v/>
      </c>
      <c r="F41" t="str">
        <f t="array" ref="F41">IFERROR(INDEX(TblData[],SMALL(IF(TblData[Session ID]=$B$3,ROW(TblData[Session ID])),ROW($A36))-1,F$4),"")</f>
        <v/>
      </c>
      <c r="G41" t="str">
        <f t="array" ref="G41">IFERROR(INDEX(TblData[],SMALL(IF(TblData[Session ID]=$B$3,ROW(TblData[Session ID])),ROW($A36))-1,G$4),"")</f>
        <v/>
      </c>
      <c r="H41" t="str">
        <f t="array" ref="H41">IFERROR(INDEX(TblData[],SMALL(IF(TblData[Session ID]=$B$3,ROW(TblData[Session ID])),ROW($A36))-1,H$4),"")</f>
        <v/>
      </c>
      <c r="I41" t="str">
        <f t="array" ref="I41">IFERROR(INDEX(TblData[],SMALL(IF(TblData[Session ID]=$B$3,ROW(TblData[Session ID])),ROW($A36))-1,I$4),"")</f>
        <v/>
      </c>
      <c r="J41" t="str">
        <f t="array" ref="J41">IFERROR(INDEX(TblData[],SMALL(IF(TblData[Session ID]=$B$3,ROW(TblData[Session ID])),ROW($A36))-1,J$4),"")</f>
        <v/>
      </c>
      <c r="K41" t="str">
        <f t="array" ref="K41">IFERROR(INDEX(TblData[],SMALL(IF(TblData[Session ID]=$B$3,ROW(TblData[Session ID])),ROW($A36))-1,K$4),"")</f>
        <v/>
      </c>
      <c r="L41" t="str">
        <f t="array" ref="L41">IFERROR(INDEX(TblData[],SMALL(IF(TblData[Session ID]=$B$3,ROW(TblData[Session ID])),ROW($A36))-1,L$4),"")</f>
        <v/>
      </c>
      <c r="M41" t="str">
        <f t="array" ref="M41">IFERROR(INDEX(TblData[],SMALL(IF(TblData[Session ID]=$B$3,ROW(TblData[Session ID])),ROW($A36))-1,M$4),"")</f>
        <v/>
      </c>
      <c r="N41" t="str">
        <f t="array" ref="N41">IFERROR(INDEX(TblData[],SMALL(IF(TblData[Session ID]=$B$3,ROW(TblData[Session ID])),ROW($A36))-1,N$4),"")</f>
        <v/>
      </c>
      <c r="O41" t="str">
        <f t="array" ref="O41">IFERROR(INDEX(TblData[],SMALL(IF(TblData[Session ID]=$B$3,ROW(TblData[Session ID])),ROW($A36))-1,O$4),"")</f>
        <v/>
      </c>
      <c r="P41" t="str">
        <f t="array" ref="P41">IFERROR(INDEX(TblData[],SMALL(IF(TblData[Session ID]=$B$3,ROW(TblData[Session ID])),ROW($A36))-1,P$4),"")</f>
        <v/>
      </c>
      <c r="Q41" t="str">
        <f t="array" ref="Q41">IFERROR(INDEX(TblData[],SMALL(IF(TblData[Session ID]=$B$3,ROW(TblData[Session ID])),ROW($A36))-1,Q$4),"")</f>
        <v/>
      </c>
      <c r="R41" t="str">
        <f t="array" ref="R41">IFERROR(INDEX(TblData[],SMALL(IF(TblData[Session ID]=$B$3,ROW(TblData[Session ID])),ROW($A36))-1,R$4),"")</f>
        <v/>
      </c>
      <c r="S41" t="str">
        <f t="array" ref="S41">IFERROR(INDEX(TblData[],SMALL(IF(TblData[Session ID]=$B$3,ROW(TblData[Session ID])),ROW($A36))-1,S$4),"")</f>
        <v/>
      </c>
      <c r="T41" t="str">
        <f t="array" ref="T41">IFERROR(INDEX(TblData[],SMALL(IF(TblData[Session ID]=$B$3,ROW(TblData[Session ID])),ROW($A36))-1,T$4),"")</f>
        <v/>
      </c>
      <c r="U41" t="str">
        <f t="array" ref="U41">IFERROR(INDEX(TblData[],SMALL(IF(TblData[Session ID]=$B$3,ROW(TblData[Session ID])),ROW($A36))-1,U$4),"")</f>
        <v/>
      </c>
      <c r="V41" t="str">
        <f t="array" ref="V41">IFERROR(INDEX(TblData[],SMALL(IF(TblData[Session ID]=$B$3,ROW(TblData[Session ID])),ROW($A36))-1,V$4),"")</f>
        <v/>
      </c>
      <c r="W41" t="str">
        <f t="array" ref="W41">IFERROR(INDEX(TblData[],SMALL(IF(TblData[Session ID]=$B$3,ROW(TblData[Session ID])),ROW($A36))-1,W$4),"")</f>
        <v/>
      </c>
      <c r="X41" t="str">
        <f t="array" ref="X41">IFERROR(INDEX(TblData[],SMALL(IF(TblData[Session ID]=$B$3,ROW(TblData[Session ID])),ROW($A36))-1,X$4),"")</f>
        <v/>
      </c>
      <c r="Y4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1" s="45" t="str">
        <f t="shared" si="3"/>
        <v>* | * | * | * | * | Dominance of Facilitator | More Simplicity required, speed | More time required | * | *</v>
      </c>
      <c r="AA41" t="str">
        <f t="array" ref="AA41">IFERROR(INDEX(TblData[],SMALL(IF(TblData[Session ID]=$B$3,ROW(TblData[Session ID])),ROW($A37))-1,AA$4),"")</f>
        <v/>
      </c>
    </row>
    <row r="42" spans="2:27" x14ac:dyDescent="0.25">
      <c r="B42" t="str">
        <f t="array" ref="B42">IFERROR(INDEX(TblData[],SMALL(IF(TblData[Session ID]=$B$3,ROW(TblData[Session ID])),ROW($A37))-1,B$4),"")</f>
        <v/>
      </c>
      <c r="C42" t="str">
        <f t="array" ref="C42">IFERROR(INDEX(TblData[],SMALL(IF(TblData[Session ID]=$B$3,ROW(TblData[Session ID])),ROW($A37))-1,C$4),"")</f>
        <v/>
      </c>
      <c r="D42" t="str">
        <f t="array" ref="D42">IFERROR(INDEX(TblData[],SMALL(IF(TblData[Session ID]=$B$3,ROW(TblData[Session ID])),ROW($A37))-1,D$4),"")</f>
        <v/>
      </c>
      <c r="E42" t="str">
        <f t="array" ref="E42">IFERROR(INDEX(TblData[],SMALL(IF(TblData[Session ID]=$B$3,ROW(TblData[Session ID])),ROW($A37))-1,E$4),"")</f>
        <v/>
      </c>
      <c r="F42" t="str">
        <f t="array" ref="F42">IFERROR(INDEX(TblData[],SMALL(IF(TblData[Session ID]=$B$3,ROW(TblData[Session ID])),ROW($A37))-1,F$4),"")</f>
        <v/>
      </c>
      <c r="G42" t="str">
        <f t="array" ref="G42">IFERROR(INDEX(TblData[],SMALL(IF(TblData[Session ID]=$B$3,ROW(TblData[Session ID])),ROW($A37))-1,G$4),"")</f>
        <v/>
      </c>
      <c r="H42" t="str">
        <f t="array" ref="H42">IFERROR(INDEX(TblData[],SMALL(IF(TblData[Session ID]=$B$3,ROW(TblData[Session ID])),ROW($A37))-1,H$4),"")</f>
        <v/>
      </c>
      <c r="I42" t="str">
        <f t="array" ref="I42">IFERROR(INDEX(TblData[],SMALL(IF(TblData[Session ID]=$B$3,ROW(TblData[Session ID])),ROW($A37))-1,I$4),"")</f>
        <v/>
      </c>
      <c r="J42" t="str">
        <f t="array" ref="J42">IFERROR(INDEX(TblData[],SMALL(IF(TblData[Session ID]=$B$3,ROW(TblData[Session ID])),ROW($A37))-1,J$4),"")</f>
        <v/>
      </c>
      <c r="K42" t="str">
        <f t="array" ref="K42">IFERROR(INDEX(TblData[],SMALL(IF(TblData[Session ID]=$B$3,ROW(TblData[Session ID])),ROW($A37))-1,K$4),"")</f>
        <v/>
      </c>
      <c r="L42" t="str">
        <f t="array" ref="L42">IFERROR(INDEX(TblData[],SMALL(IF(TblData[Session ID]=$B$3,ROW(TblData[Session ID])),ROW($A37))-1,L$4),"")</f>
        <v/>
      </c>
      <c r="M42" t="str">
        <f t="array" ref="M42">IFERROR(INDEX(TblData[],SMALL(IF(TblData[Session ID]=$B$3,ROW(TblData[Session ID])),ROW($A37))-1,M$4),"")</f>
        <v/>
      </c>
      <c r="N42" t="str">
        <f t="array" ref="N42">IFERROR(INDEX(TblData[],SMALL(IF(TblData[Session ID]=$B$3,ROW(TblData[Session ID])),ROW($A37))-1,N$4),"")</f>
        <v/>
      </c>
      <c r="O42" t="str">
        <f t="array" ref="O42">IFERROR(INDEX(TblData[],SMALL(IF(TblData[Session ID]=$B$3,ROW(TblData[Session ID])),ROW($A37))-1,O$4),"")</f>
        <v/>
      </c>
      <c r="P42" t="str">
        <f t="array" ref="P42">IFERROR(INDEX(TblData[],SMALL(IF(TblData[Session ID]=$B$3,ROW(TblData[Session ID])),ROW($A37))-1,P$4),"")</f>
        <v/>
      </c>
      <c r="Q42" t="str">
        <f t="array" ref="Q42">IFERROR(INDEX(TblData[],SMALL(IF(TblData[Session ID]=$B$3,ROW(TblData[Session ID])),ROW($A37))-1,Q$4),"")</f>
        <v/>
      </c>
      <c r="R42" t="str">
        <f t="array" ref="R42">IFERROR(INDEX(TblData[],SMALL(IF(TblData[Session ID]=$B$3,ROW(TblData[Session ID])),ROW($A37))-1,R$4),"")</f>
        <v/>
      </c>
      <c r="S42" t="str">
        <f t="array" ref="S42">IFERROR(INDEX(TblData[],SMALL(IF(TblData[Session ID]=$B$3,ROW(TblData[Session ID])),ROW($A37))-1,S$4),"")</f>
        <v/>
      </c>
      <c r="T42" t="str">
        <f t="array" ref="T42">IFERROR(INDEX(TblData[],SMALL(IF(TblData[Session ID]=$B$3,ROW(TblData[Session ID])),ROW($A37))-1,T$4),"")</f>
        <v/>
      </c>
      <c r="U42" t="str">
        <f t="array" ref="U42">IFERROR(INDEX(TblData[],SMALL(IF(TblData[Session ID]=$B$3,ROW(TblData[Session ID])),ROW($A37))-1,U$4),"")</f>
        <v/>
      </c>
      <c r="V42" t="str">
        <f t="array" ref="V42">IFERROR(INDEX(TblData[],SMALL(IF(TblData[Session ID]=$B$3,ROW(TblData[Session ID])),ROW($A37))-1,V$4),"")</f>
        <v/>
      </c>
      <c r="W42" t="str">
        <f t="array" ref="W42">IFERROR(INDEX(TblData[],SMALL(IF(TblData[Session ID]=$B$3,ROW(TblData[Session ID])),ROW($A37))-1,W$4),"")</f>
        <v/>
      </c>
      <c r="X42" t="str">
        <f t="array" ref="X42">IFERROR(INDEX(TblData[],SMALL(IF(TblData[Session ID]=$B$3,ROW(TblData[Session ID])),ROW($A37))-1,X$4),"")</f>
        <v/>
      </c>
      <c r="Y42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2" s="45" t="str">
        <f t="shared" si="3"/>
        <v>* | * | * | * | * | Dominance of Facilitator | More Simplicity required, speed | More time required | * | *</v>
      </c>
      <c r="AA42" t="str">
        <f t="array" ref="AA42">IFERROR(INDEX(TblData[],SMALL(IF(TblData[Session ID]=$B$3,ROW(TblData[Session ID])),ROW($A38))-1,AA$4),"")</f>
        <v/>
      </c>
    </row>
    <row r="43" spans="2:27" x14ac:dyDescent="0.25">
      <c r="B43" t="str">
        <f t="array" ref="B43">IFERROR(INDEX(TblData[],SMALL(IF(TblData[Session ID]=$B$3,ROW(TblData[Session ID])),ROW($A38))-1,B$4),"")</f>
        <v/>
      </c>
      <c r="C43" t="str">
        <f t="array" ref="C43">IFERROR(INDEX(TblData[],SMALL(IF(TblData[Session ID]=$B$3,ROW(TblData[Session ID])),ROW($A38))-1,C$4),"")</f>
        <v/>
      </c>
      <c r="D43" t="str">
        <f t="array" ref="D43">IFERROR(INDEX(TblData[],SMALL(IF(TblData[Session ID]=$B$3,ROW(TblData[Session ID])),ROW($A38))-1,D$4),"")</f>
        <v/>
      </c>
      <c r="E43" t="str">
        <f t="array" ref="E43">IFERROR(INDEX(TblData[],SMALL(IF(TblData[Session ID]=$B$3,ROW(TblData[Session ID])),ROW($A38))-1,E$4),"")</f>
        <v/>
      </c>
      <c r="F43" t="str">
        <f t="array" ref="F43">IFERROR(INDEX(TblData[],SMALL(IF(TblData[Session ID]=$B$3,ROW(TblData[Session ID])),ROW($A38))-1,F$4),"")</f>
        <v/>
      </c>
      <c r="G43" t="str">
        <f t="array" ref="G43">IFERROR(INDEX(TblData[],SMALL(IF(TblData[Session ID]=$B$3,ROW(TblData[Session ID])),ROW($A38))-1,G$4),"")</f>
        <v/>
      </c>
      <c r="H43" t="str">
        <f t="array" ref="H43">IFERROR(INDEX(TblData[],SMALL(IF(TblData[Session ID]=$B$3,ROW(TblData[Session ID])),ROW($A38))-1,H$4),"")</f>
        <v/>
      </c>
      <c r="I43" t="str">
        <f t="array" ref="I43">IFERROR(INDEX(TblData[],SMALL(IF(TblData[Session ID]=$B$3,ROW(TblData[Session ID])),ROW($A38))-1,I$4),"")</f>
        <v/>
      </c>
      <c r="J43" t="str">
        <f t="array" ref="J43">IFERROR(INDEX(TblData[],SMALL(IF(TblData[Session ID]=$B$3,ROW(TblData[Session ID])),ROW($A38))-1,J$4),"")</f>
        <v/>
      </c>
      <c r="K43" t="str">
        <f t="array" ref="K43">IFERROR(INDEX(TblData[],SMALL(IF(TblData[Session ID]=$B$3,ROW(TblData[Session ID])),ROW($A38))-1,K$4),"")</f>
        <v/>
      </c>
      <c r="L43" t="str">
        <f t="array" ref="L43">IFERROR(INDEX(TblData[],SMALL(IF(TblData[Session ID]=$B$3,ROW(TblData[Session ID])),ROW($A38))-1,L$4),"")</f>
        <v/>
      </c>
      <c r="M43" t="str">
        <f t="array" ref="M43">IFERROR(INDEX(TblData[],SMALL(IF(TblData[Session ID]=$B$3,ROW(TblData[Session ID])),ROW($A38))-1,M$4),"")</f>
        <v/>
      </c>
      <c r="N43" t="str">
        <f t="array" ref="N43">IFERROR(INDEX(TblData[],SMALL(IF(TblData[Session ID]=$B$3,ROW(TblData[Session ID])),ROW($A38))-1,N$4),"")</f>
        <v/>
      </c>
      <c r="O43" t="str">
        <f t="array" ref="O43">IFERROR(INDEX(TblData[],SMALL(IF(TblData[Session ID]=$B$3,ROW(TblData[Session ID])),ROW($A38))-1,O$4),"")</f>
        <v/>
      </c>
      <c r="P43" t="str">
        <f t="array" ref="P43">IFERROR(INDEX(TblData[],SMALL(IF(TblData[Session ID]=$B$3,ROW(TblData[Session ID])),ROW($A38))-1,P$4),"")</f>
        <v/>
      </c>
      <c r="Q43" t="str">
        <f t="array" ref="Q43">IFERROR(INDEX(TblData[],SMALL(IF(TblData[Session ID]=$B$3,ROW(TblData[Session ID])),ROW($A38))-1,Q$4),"")</f>
        <v/>
      </c>
      <c r="R43" t="str">
        <f t="array" ref="R43">IFERROR(INDEX(TblData[],SMALL(IF(TblData[Session ID]=$B$3,ROW(TblData[Session ID])),ROW($A38))-1,R$4),"")</f>
        <v/>
      </c>
      <c r="S43" t="str">
        <f t="array" ref="S43">IFERROR(INDEX(TblData[],SMALL(IF(TblData[Session ID]=$B$3,ROW(TblData[Session ID])),ROW($A38))-1,S$4),"")</f>
        <v/>
      </c>
      <c r="T43" t="str">
        <f t="array" ref="T43">IFERROR(INDEX(TblData[],SMALL(IF(TblData[Session ID]=$B$3,ROW(TblData[Session ID])),ROW($A38))-1,T$4),"")</f>
        <v/>
      </c>
      <c r="U43" t="str">
        <f t="array" ref="U43">IFERROR(INDEX(TblData[],SMALL(IF(TblData[Session ID]=$B$3,ROW(TblData[Session ID])),ROW($A38))-1,U$4),"")</f>
        <v/>
      </c>
      <c r="V43" t="str">
        <f t="array" ref="V43">IFERROR(INDEX(TblData[],SMALL(IF(TblData[Session ID]=$B$3,ROW(TblData[Session ID])),ROW($A38))-1,V$4),"")</f>
        <v/>
      </c>
      <c r="W43" t="str">
        <f t="array" ref="W43">IFERROR(INDEX(TblData[],SMALL(IF(TblData[Session ID]=$B$3,ROW(TblData[Session ID])),ROW($A38))-1,W$4),"")</f>
        <v/>
      </c>
      <c r="X43" t="str">
        <f t="array" ref="X43">IFERROR(INDEX(TblData[],SMALL(IF(TblData[Session ID]=$B$3,ROW(TblData[Session ID])),ROW($A38))-1,X$4),"")</f>
        <v/>
      </c>
      <c r="Y4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3" s="45" t="str">
        <f t="shared" si="3"/>
        <v>* | * | * | * | * | Dominance of Facilitator | More Simplicity required, speed | More time required | * | *</v>
      </c>
      <c r="AA43" t="str">
        <f t="array" ref="AA43">IFERROR(INDEX(TblData[],SMALL(IF(TblData[Session ID]=$B$3,ROW(TblData[Session ID])),ROW($A39))-1,AA$4),"")</f>
        <v/>
      </c>
    </row>
    <row r="44" spans="2:27" x14ac:dyDescent="0.25">
      <c r="B44" t="str">
        <f t="array" ref="B44">IFERROR(INDEX(TblData[],SMALL(IF(TblData[Session ID]=$B$3,ROW(TblData[Session ID])),ROW($A39))-1,B$4),"")</f>
        <v/>
      </c>
      <c r="C44" t="str">
        <f t="array" ref="C44">IFERROR(INDEX(TblData[],SMALL(IF(TblData[Session ID]=$B$3,ROW(TblData[Session ID])),ROW($A39))-1,C$4),"")</f>
        <v/>
      </c>
      <c r="D44" t="str">
        <f t="array" ref="D44">IFERROR(INDEX(TblData[],SMALL(IF(TblData[Session ID]=$B$3,ROW(TblData[Session ID])),ROW($A39))-1,D$4),"")</f>
        <v/>
      </c>
      <c r="E44" t="str">
        <f t="array" ref="E44">IFERROR(INDEX(TblData[],SMALL(IF(TblData[Session ID]=$B$3,ROW(TblData[Session ID])),ROW($A39))-1,E$4),"")</f>
        <v/>
      </c>
      <c r="F44" t="str">
        <f t="array" ref="F44">IFERROR(INDEX(TblData[],SMALL(IF(TblData[Session ID]=$B$3,ROW(TblData[Session ID])),ROW($A39))-1,F$4),"")</f>
        <v/>
      </c>
      <c r="G44" t="str">
        <f t="array" ref="G44">IFERROR(INDEX(TblData[],SMALL(IF(TblData[Session ID]=$B$3,ROW(TblData[Session ID])),ROW($A39))-1,G$4),"")</f>
        <v/>
      </c>
      <c r="H44" t="str">
        <f t="array" ref="H44">IFERROR(INDEX(TblData[],SMALL(IF(TblData[Session ID]=$B$3,ROW(TblData[Session ID])),ROW($A39))-1,H$4),"")</f>
        <v/>
      </c>
      <c r="I44" t="str">
        <f t="array" ref="I44">IFERROR(INDEX(TblData[],SMALL(IF(TblData[Session ID]=$B$3,ROW(TblData[Session ID])),ROW($A39))-1,I$4),"")</f>
        <v/>
      </c>
      <c r="J44" t="str">
        <f t="array" ref="J44">IFERROR(INDEX(TblData[],SMALL(IF(TblData[Session ID]=$B$3,ROW(TblData[Session ID])),ROW($A39))-1,J$4),"")</f>
        <v/>
      </c>
      <c r="K44" t="str">
        <f t="array" ref="K44">IFERROR(INDEX(TblData[],SMALL(IF(TblData[Session ID]=$B$3,ROW(TblData[Session ID])),ROW($A39))-1,K$4),"")</f>
        <v/>
      </c>
      <c r="L44" t="str">
        <f t="array" ref="L44">IFERROR(INDEX(TblData[],SMALL(IF(TblData[Session ID]=$B$3,ROW(TblData[Session ID])),ROW($A39))-1,L$4),"")</f>
        <v/>
      </c>
      <c r="M44" t="str">
        <f t="array" ref="M44">IFERROR(INDEX(TblData[],SMALL(IF(TblData[Session ID]=$B$3,ROW(TblData[Session ID])),ROW($A39))-1,M$4),"")</f>
        <v/>
      </c>
      <c r="N44" t="str">
        <f t="array" ref="N44">IFERROR(INDEX(TblData[],SMALL(IF(TblData[Session ID]=$B$3,ROW(TblData[Session ID])),ROW($A39))-1,N$4),"")</f>
        <v/>
      </c>
      <c r="O44" t="str">
        <f t="array" ref="O44">IFERROR(INDEX(TblData[],SMALL(IF(TblData[Session ID]=$B$3,ROW(TblData[Session ID])),ROW($A39))-1,O$4),"")</f>
        <v/>
      </c>
      <c r="P44" t="str">
        <f t="array" ref="P44">IFERROR(INDEX(TblData[],SMALL(IF(TblData[Session ID]=$B$3,ROW(TblData[Session ID])),ROW($A39))-1,P$4),"")</f>
        <v/>
      </c>
      <c r="Q44" t="str">
        <f t="array" ref="Q44">IFERROR(INDEX(TblData[],SMALL(IF(TblData[Session ID]=$B$3,ROW(TblData[Session ID])),ROW($A39))-1,Q$4),"")</f>
        <v/>
      </c>
      <c r="R44" t="str">
        <f t="array" ref="R44">IFERROR(INDEX(TblData[],SMALL(IF(TblData[Session ID]=$B$3,ROW(TblData[Session ID])),ROW($A39))-1,R$4),"")</f>
        <v/>
      </c>
      <c r="S44" t="str">
        <f t="array" ref="S44">IFERROR(INDEX(TblData[],SMALL(IF(TblData[Session ID]=$B$3,ROW(TblData[Session ID])),ROW($A39))-1,S$4),"")</f>
        <v/>
      </c>
      <c r="T44" t="str">
        <f t="array" ref="T44">IFERROR(INDEX(TblData[],SMALL(IF(TblData[Session ID]=$B$3,ROW(TblData[Session ID])),ROW($A39))-1,T$4),"")</f>
        <v/>
      </c>
      <c r="U44" t="str">
        <f t="array" ref="U44">IFERROR(INDEX(TblData[],SMALL(IF(TblData[Session ID]=$B$3,ROW(TblData[Session ID])),ROW($A39))-1,U$4),"")</f>
        <v/>
      </c>
      <c r="V44" t="str">
        <f t="array" ref="V44">IFERROR(INDEX(TblData[],SMALL(IF(TblData[Session ID]=$B$3,ROW(TblData[Session ID])),ROW($A39))-1,V$4),"")</f>
        <v/>
      </c>
      <c r="W44" t="str">
        <f t="array" ref="W44">IFERROR(INDEX(TblData[],SMALL(IF(TblData[Session ID]=$B$3,ROW(TblData[Session ID])),ROW($A39))-1,W$4),"")</f>
        <v/>
      </c>
      <c r="X44" t="str">
        <f t="array" ref="X44">IFERROR(INDEX(TblData[],SMALL(IF(TblData[Session ID]=$B$3,ROW(TblData[Session ID])),ROW($A39))-1,X$4),"")</f>
        <v/>
      </c>
      <c r="Y4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4" s="45" t="str">
        <f t="shared" si="3"/>
        <v>* | * | * | * | * | Dominance of Facilitator | More Simplicity required, speed | More time required | * | *</v>
      </c>
      <c r="AA44" t="str">
        <f t="array" ref="AA44">IFERROR(INDEX(TblData[],SMALL(IF(TblData[Session ID]=$B$3,ROW(TblData[Session ID])),ROW($A40))-1,AA$4),"")</f>
        <v/>
      </c>
    </row>
    <row r="45" spans="2:27" x14ac:dyDescent="0.25">
      <c r="B45" t="str">
        <f t="array" ref="B45">IFERROR(INDEX(TblData[],SMALL(IF(TblData[Session ID]=$B$3,ROW(TblData[Session ID])),ROW($A40))-1,B$4),"")</f>
        <v/>
      </c>
      <c r="C45" t="str">
        <f t="array" ref="C45">IFERROR(INDEX(TblData[],SMALL(IF(TblData[Session ID]=$B$3,ROW(TblData[Session ID])),ROW($A40))-1,C$4),"")</f>
        <v/>
      </c>
      <c r="D45" t="str">
        <f t="array" ref="D45">IFERROR(INDEX(TblData[],SMALL(IF(TblData[Session ID]=$B$3,ROW(TblData[Session ID])),ROW($A40))-1,D$4),"")</f>
        <v/>
      </c>
      <c r="E45" t="str">
        <f t="array" ref="E45">IFERROR(INDEX(TblData[],SMALL(IF(TblData[Session ID]=$B$3,ROW(TblData[Session ID])),ROW($A40))-1,E$4),"")</f>
        <v/>
      </c>
      <c r="F45" t="str">
        <f t="array" ref="F45">IFERROR(INDEX(TblData[],SMALL(IF(TblData[Session ID]=$B$3,ROW(TblData[Session ID])),ROW($A40))-1,F$4),"")</f>
        <v/>
      </c>
      <c r="G45" t="str">
        <f t="array" ref="G45">IFERROR(INDEX(TblData[],SMALL(IF(TblData[Session ID]=$B$3,ROW(TblData[Session ID])),ROW($A40))-1,G$4),"")</f>
        <v/>
      </c>
      <c r="H45" t="str">
        <f t="array" ref="H45">IFERROR(INDEX(TblData[],SMALL(IF(TblData[Session ID]=$B$3,ROW(TblData[Session ID])),ROW($A40))-1,H$4),"")</f>
        <v/>
      </c>
      <c r="I45" t="str">
        <f t="array" ref="I45">IFERROR(INDEX(TblData[],SMALL(IF(TblData[Session ID]=$B$3,ROW(TblData[Session ID])),ROW($A40))-1,I$4),"")</f>
        <v/>
      </c>
      <c r="J45" t="str">
        <f t="array" ref="J45">IFERROR(INDEX(TblData[],SMALL(IF(TblData[Session ID]=$B$3,ROW(TblData[Session ID])),ROW($A40))-1,J$4),"")</f>
        <v/>
      </c>
      <c r="K45" t="str">
        <f t="array" ref="K45">IFERROR(INDEX(TblData[],SMALL(IF(TblData[Session ID]=$B$3,ROW(TblData[Session ID])),ROW($A40))-1,K$4),"")</f>
        <v/>
      </c>
      <c r="L45" t="str">
        <f t="array" ref="L45">IFERROR(INDEX(TblData[],SMALL(IF(TblData[Session ID]=$B$3,ROW(TblData[Session ID])),ROW($A40))-1,L$4),"")</f>
        <v/>
      </c>
      <c r="M45" t="str">
        <f t="array" ref="M45">IFERROR(INDEX(TblData[],SMALL(IF(TblData[Session ID]=$B$3,ROW(TblData[Session ID])),ROW($A40))-1,M$4),"")</f>
        <v/>
      </c>
      <c r="N45" t="str">
        <f t="array" ref="N45">IFERROR(INDEX(TblData[],SMALL(IF(TblData[Session ID]=$B$3,ROW(TblData[Session ID])),ROW($A40))-1,N$4),"")</f>
        <v/>
      </c>
      <c r="O45" t="str">
        <f t="array" ref="O45">IFERROR(INDEX(TblData[],SMALL(IF(TblData[Session ID]=$B$3,ROW(TblData[Session ID])),ROW($A40))-1,O$4),"")</f>
        <v/>
      </c>
      <c r="P45" t="str">
        <f t="array" ref="P45">IFERROR(INDEX(TblData[],SMALL(IF(TblData[Session ID]=$B$3,ROW(TblData[Session ID])),ROW($A40))-1,P$4),"")</f>
        <v/>
      </c>
      <c r="Q45" t="str">
        <f t="array" ref="Q45">IFERROR(INDEX(TblData[],SMALL(IF(TblData[Session ID]=$B$3,ROW(TblData[Session ID])),ROW($A40))-1,Q$4),"")</f>
        <v/>
      </c>
      <c r="R45" t="str">
        <f t="array" ref="R45">IFERROR(INDEX(TblData[],SMALL(IF(TblData[Session ID]=$B$3,ROW(TblData[Session ID])),ROW($A40))-1,R$4),"")</f>
        <v/>
      </c>
      <c r="S45" t="str">
        <f t="array" ref="S45">IFERROR(INDEX(TblData[],SMALL(IF(TblData[Session ID]=$B$3,ROW(TblData[Session ID])),ROW($A40))-1,S$4),"")</f>
        <v/>
      </c>
      <c r="T45" t="str">
        <f t="array" ref="T45">IFERROR(INDEX(TblData[],SMALL(IF(TblData[Session ID]=$B$3,ROW(TblData[Session ID])),ROW($A40))-1,T$4),"")</f>
        <v/>
      </c>
      <c r="U45" t="str">
        <f t="array" ref="U45">IFERROR(INDEX(TblData[],SMALL(IF(TblData[Session ID]=$B$3,ROW(TblData[Session ID])),ROW($A40))-1,U$4),"")</f>
        <v/>
      </c>
      <c r="V45" t="str">
        <f t="array" ref="V45">IFERROR(INDEX(TblData[],SMALL(IF(TblData[Session ID]=$B$3,ROW(TblData[Session ID])),ROW($A40))-1,V$4),"")</f>
        <v/>
      </c>
      <c r="W45" t="str">
        <f t="array" ref="W45">IFERROR(INDEX(TblData[],SMALL(IF(TblData[Session ID]=$B$3,ROW(TblData[Session ID])),ROW($A40))-1,W$4),"")</f>
        <v/>
      </c>
      <c r="X45" t="str">
        <f t="array" ref="X45">IFERROR(INDEX(TblData[],SMALL(IF(TblData[Session ID]=$B$3,ROW(TblData[Session ID])),ROW($A40))-1,X$4),"")</f>
        <v/>
      </c>
      <c r="Y4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5" s="45" t="str">
        <f t="shared" si="3"/>
        <v>* | * | * | * | * | Dominance of Facilitator | More Simplicity required, speed | More time required | * | *</v>
      </c>
      <c r="AA45" t="str">
        <f t="array" ref="AA45">IFERROR(INDEX(TblData[],SMALL(IF(TblData[Session ID]=$B$3,ROW(TblData[Session ID])),ROW($A41))-1,AA$4),"")</f>
        <v/>
      </c>
    </row>
    <row r="46" spans="2:27" x14ac:dyDescent="0.25">
      <c r="B46" t="str">
        <f t="array" ref="B46">IFERROR(INDEX(TblData[],SMALL(IF(TblData[Session ID]=$B$3,ROW(TblData[Session ID])),ROW($A41))-1,B$4),"")</f>
        <v/>
      </c>
      <c r="C46" t="str">
        <f t="array" ref="C46">IFERROR(INDEX(TblData[],SMALL(IF(TblData[Session ID]=$B$3,ROW(TblData[Session ID])),ROW($A41))-1,C$4),"")</f>
        <v/>
      </c>
      <c r="D46" t="str">
        <f t="array" ref="D46">IFERROR(INDEX(TblData[],SMALL(IF(TblData[Session ID]=$B$3,ROW(TblData[Session ID])),ROW($A41))-1,D$4),"")</f>
        <v/>
      </c>
      <c r="E46" t="str">
        <f t="array" ref="E46">IFERROR(INDEX(TblData[],SMALL(IF(TblData[Session ID]=$B$3,ROW(TblData[Session ID])),ROW($A41))-1,E$4),"")</f>
        <v/>
      </c>
      <c r="F46" t="str">
        <f t="array" ref="F46">IFERROR(INDEX(TblData[],SMALL(IF(TblData[Session ID]=$B$3,ROW(TblData[Session ID])),ROW($A41))-1,F$4),"")</f>
        <v/>
      </c>
      <c r="G46" t="str">
        <f t="array" ref="G46">IFERROR(INDEX(TblData[],SMALL(IF(TblData[Session ID]=$B$3,ROW(TblData[Session ID])),ROW($A41))-1,G$4),"")</f>
        <v/>
      </c>
      <c r="H46" t="str">
        <f t="array" ref="H46">IFERROR(INDEX(TblData[],SMALL(IF(TblData[Session ID]=$B$3,ROW(TblData[Session ID])),ROW($A41))-1,H$4),"")</f>
        <v/>
      </c>
      <c r="I46" t="str">
        <f t="array" ref="I46">IFERROR(INDEX(TblData[],SMALL(IF(TblData[Session ID]=$B$3,ROW(TblData[Session ID])),ROW($A41))-1,I$4),"")</f>
        <v/>
      </c>
      <c r="J46" t="str">
        <f t="array" ref="J46">IFERROR(INDEX(TblData[],SMALL(IF(TblData[Session ID]=$B$3,ROW(TblData[Session ID])),ROW($A41))-1,J$4),"")</f>
        <v/>
      </c>
      <c r="K46" t="str">
        <f t="array" ref="K46">IFERROR(INDEX(TblData[],SMALL(IF(TblData[Session ID]=$B$3,ROW(TblData[Session ID])),ROW($A41))-1,K$4),"")</f>
        <v/>
      </c>
      <c r="L46" t="str">
        <f t="array" ref="L46">IFERROR(INDEX(TblData[],SMALL(IF(TblData[Session ID]=$B$3,ROW(TblData[Session ID])),ROW($A41))-1,L$4),"")</f>
        <v/>
      </c>
      <c r="M46" t="str">
        <f t="array" ref="M46">IFERROR(INDEX(TblData[],SMALL(IF(TblData[Session ID]=$B$3,ROW(TblData[Session ID])),ROW($A41))-1,M$4),"")</f>
        <v/>
      </c>
      <c r="N46" t="str">
        <f t="array" ref="N46">IFERROR(INDEX(TblData[],SMALL(IF(TblData[Session ID]=$B$3,ROW(TblData[Session ID])),ROW($A41))-1,N$4),"")</f>
        <v/>
      </c>
      <c r="O46" t="str">
        <f t="array" ref="O46">IFERROR(INDEX(TblData[],SMALL(IF(TblData[Session ID]=$B$3,ROW(TblData[Session ID])),ROW($A41))-1,O$4),"")</f>
        <v/>
      </c>
      <c r="P46" t="str">
        <f t="array" ref="P46">IFERROR(INDEX(TblData[],SMALL(IF(TblData[Session ID]=$B$3,ROW(TblData[Session ID])),ROW($A41))-1,P$4),"")</f>
        <v/>
      </c>
      <c r="Q46" t="str">
        <f t="array" ref="Q46">IFERROR(INDEX(TblData[],SMALL(IF(TblData[Session ID]=$B$3,ROW(TblData[Session ID])),ROW($A41))-1,Q$4),"")</f>
        <v/>
      </c>
      <c r="R46" t="str">
        <f t="array" ref="R46">IFERROR(INDEX(TblData[],SMALL(IF(TblData[Session ID]=$B$3,ROW(TblData[Session ID])),ROW($A41))-1,R$4),"")</f>
        <v/>
      </c>
      <c r="S46" t="str">
        <f t="array" ref="S46">IFERROR(INDEX(TblData[],SMALL(IF(TblData[Session ID]=$B$3,ROW(TblData[Session ID])),ROW($A41))-1,S$4),"")</f>
        <v/>
      </c>
      <c r="T46" t="str">
        <f t="array" ref="T46">IFERROR(INDEX(TblData[],SMALL(IF(TblData[Session ID]=$B$3,ROW(TblData[Session ID])),ROW($A41))-1,T$4),"")</f>
        <v/>
      </c>
      <c r="U46" t="str">
        <f t="array" ref="U46">IFERROR(INDEX(TblData[],SMALL(IF(TblData[Session ID]=$B$3,ROW(TblData[Session ID])),ROW($A41))-1,U$4),"")</f>
        <v/>
      </c>
      <c r="V46" t="str">
        <f t="array" ref="V46">IFERROR(INDEX(TblData[],SMALL(IF(TblData[Session ID]=$B$3,ROW(TblData[Session ID])),ROW($A41))-1,V$4),"")</f>
        <v/>
      </c>
      <c r="W46" t="str">
        <f t="array" ref="W46">IFERROR(INDEX(TblData[],SMALL(IF(TblData[Session ID]=$B$3,ROW(TblData[Session ID])),ROW($A41))-1,W$4),"")</f>
        <v/>
      </c>
      <c r="X46" t="str">
        <f t="array" ref="X46">IFERROR(INDEX(TblData[],SMALL(IF(TblData[Session ID]=$B$3,ROW(TblData[Session ID])),ROW($A41))-1,X$4),"")</f>
        <v/>
      </c>
      <c r="Y4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6" s="45" t="str">
        <f t="shared" si="3"/>
        <v>* | * | * | * | * | Dominance of Facilitator | More Simplicity required, speed | More time required | * | *</v>
      </c>
      <c r="AA46" t="str">
        <f t="array" ref="AA46">IFERROR(INDEX(TblData[],SMALL(IF(TblData[Session ID]=$B$3,ROW(TblData[Session ID])),ROW($A42))-1,AA$4),"")</f>
        <v/>
      </c>
    </row>
    <row r="47" spans="2:27" x14ac:dyDescent="0.25">
      <c r="B47" t="str">
        <f t="array" ref="B47">IFERROR(INDEX(TblData[],SMALL(IF(TblData[Session ID]=$B$3,ROW(TblData[Session ID])),ROW($A42))-1,B$4),"")</f>
        <v/>
      </c>
      <c r="C47" t="str">
        <f t="array" ref="C47">IFERROR(INDEX(TblData[],SMALL(IF(TblData[Session ID]=$B$3,ROW(TblData[Session ID])),ROW($A42))-1,C$4),"")</f>
        <v/>
      </c>
      <c r="D47" t="str">
        <f t="array" ref="D47">IFERROR(INDEX(TblData[],SMALL(IF(TblData[Session ID]=$B$3,ROW(TblData[Session ID])),ROW($A42))-1,D$4),"")</f>
        <v/>
      </c>
      <c r="E47" t="str">
        <f t="array" ref="E47">IFERROR(INDEX(TblData[],SMALL(IF(TblData[Session ID]=$B$3,ROW(TblData[Session ID])),ROW($A42))-1,E$4),"")</f>
        <v/>
      </c>
      <c r="F47" t="str">
        <f t="array" ref="F47">IFERROR(INDEX(TblData[],SMALL(IF(TblData[Session ID]=$B$3,ROW(TblData[Session ID])),ROW($A42))-1,F$4),"")</f>
        <v/>
      </c>
      <c r="G47" t="str">
        <f t="array" ref="G47">IFERROR(INDEX(TblData[],SMALL(IF(TblData[Session ID]=$B$3,ROW(TblData[Session ID])),ROW($A42))-1,G$4),"")</f>
        <v/>
      </c>
      <c r="H47" t="str">
        <f t="array" ref="H47">IFERROR(INDEX(TblData[],SMALL(IF(TblData[Session ID]=$B$3,ROW(TblData[Session ID])),ROW($A42))-1,H$4),"")</f>
        <v/>
      </c>
      <c r="I47" t="str">
        <f t="array" ref="I47">IFERROR(INDEX(TblData[],SMALL(IF(TblData[Session ID]=$B$3,ROW(TblData[Session ID])),ROW($A42))-1,I$4),"")</f>
        <v/>
      </c>
      <c r="J47" t="str">
        <f t="array" ref="J47">IFERROR(INDEX(TblData[],SMALL(IF(TblData[Session ID]=$B$3,ROW(TblData[Session ID])),ROW($A42))-1,J$4),"")</f>
        <v/>
      </c>
      <c r="K47" t="str">
        <f t="array" ref="K47">IFERROR(INDEX(TblData[],SMALL(IF(TblData[Session ID]=$B$3,ROW(TblData[Session ID])),ROW($A42))-1,K$4),"")</f>
        <v/>
      </c>
      <c r="L47" t="str">
        <f t="array" ref="L47">IFERROR(INDEX(TblData[],SMALL(IF(TblData[Session ID]=$B$3,ROW(TblData[Session ID])),ROW($A42))-1,L$4),"")</f>
        <v/>
      </c>
      <c r="M47" t="str">
        <f t="array" ref="M47">IFERROR(INDEX(TblData[],SMALL(IF(TblData[Session ID]=$B$3,ROW(TblData[Session ID])),ROW($A42))-1,M$4),"")</f>
        <v/>
      </c>
      <c r="N47" t="str">
        <f t="array" ref="N47">IFERROR(INDEX(TblData[],SMALL(IF(TblData[Session ID]=$B$3,ROW(TblData[Session ID])),ROW($A42))-1,N$4),"")</f>
        <v/>
      </c>
      <c r="O47" t="str">
        <f t="array" ref="O47">IFERROR(INDEX(TblData[],SMALL(IF(TblData[Session ID]=$B$3,ROW(TblData[Session ID])),ROW($A42))-1,O$4),"")</f>
        <v/>
      </c>
      <c r="P47" t="str">
        <f t="array" ref="P47">IFERROR(INDEX(TblData[],SMALL(IF(TblData[Session ID]=$B$3,ROW(TblData[Session ID])),ROW($A42))-1,P$4),"")</f>
        <v/>
      </c>
      <c r="Q47" t="str">
        <f t="array" ref="Q47">IFERROR(INDEX(TblData[],SMALL(IF(TblData[Session ID]=$B$3,ROW(TblData[Session ID])),ROW($A42))-1,Q$4),"")</f>
        <v/>
      </c>
      <c r="R47" t="str">
        <f t="array" ref="R47">IFERROR(INDEX(TblData[],SMALL(IF(TblData[Session ID]=$B$3,ROW(TblData[Session ID])),ROW($A42))-1,R$4),"")</f>
        <v/>
      </c>
      <c r="S47" t="str">
        <f t="array" ref="S47">IFERROR(INDEX(TblData[],SMALL(IF(TblData[Session ID]=$B$3,ROW(TblData[Session ID])),ROW($A42))-1,S$4),"")</f>
        <v/>
      </c>
      <c r="T47" t="str">
        <f t="array" ref="T47">IFERROR(INDEX(TblData[],SMALL(IF(TblData[Session ID]=$B$3,ROW(TblData[Session ID])),ROW($A42))-1,T$4),"")</f>
        <v/>
      </c>
      <c r="U47" t="str">
        <f t="array" ref="U47">IFERROR(INDEX(TblData[],SMALL(IF(TblData[Session ID]=$B$3,ROW(TblData[Session ID])),ROW($A42))-1,U$4),"")</f>
        <v/>
      </c>
      <c r="V47" t="str">
        <f t="array" ref="V47">IFERROR(INDEX(TblData[],SMALL(IF(TblData[Session ID]=$B$3,ROW(TblData[Session ID])),ROW($A42))-1,V$4),"")</f>
        <v/>
      </c>
      <c r="W47" t="str">
        <f t="array" ref="W47">IFERROR(INDEX(TblData[],SMALL(IF(TblData[Session ID]=$B$3,ROW(TblData[Session ID])),ROW($A42))-1,W$4),"")</f>
        <v/>
      </c>
      <c r="X47" t="str">
        <f t="array" ref="X47">IFERROR(INDEX(TblData[],SMALL(IF(TblData[Session ID]=$B$3,ROW(TblData[Session ID])),ROW($A42))-1,X$4),"")</f>
        <v/>
      </c>
      <c r="Y4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7" s="45" t="str">
        <f t="shared" si="3"/>
        <v>* | * | * | * | * | Dominance of Facilitator | More Simplicity required, speed | More time required | * | *</v>
      </c>
      <c r="AA47" t="str">
        <f t="array" ref="AA47">IFERROR(INDEX(TblData[],SMALL(IF(TblData[Session ID]=$B$3,ROW(TblData[Session ID])),ROW($A43))-1,AA$4),"")</f>
        <v/>
      </c>
    </row>
    <row r="48" spans="2:27" x14ac:dyDescent="0.25">
      <c r="B48" t="str">
        <f t="array" ref="B48">IFERROR(INDEX(TblData[],SMALL(IF(TblData[Session ID]=$B$3,ROW(TblData[Session ID])),ROW($A43))-1,B$4),"")</f>
        <v/>
      </c>
      <c r="C48" t="str">
        <f t="array" ref="C48">IFERROR(INDEX(TblData[],SMALL(IF(TblData[Session ID]=$B$3,ROW(TblData[Session ID])),ROW($A43))-1,C$4),"")</f>
        <v/>
      </c>
      <c r="D48" t="str">
        <f t="array" ref="D48">IFERROR(INDEX(TblData[],SMALL(IF(TblData[Session ID]=$B$3,ROW(TblData[Session ID])),ROW($A43))-1,D$4),"")</f>
        <v/>
      </c>
      <c r="E48" t="str">
        <f t="array" ref="E48">IFERROR(INDEX(TblData[],SMALL(IF(TblData[Session ID]=$B$3,ROW(TblData[Session ID])),ROW($A43))-1,E$4),"")</f>
        <v/>
      </c>
      <c r="F48" t="str">
        <f t="array" ref="F48">IFERROR(INDEX(TblData[],SMALL(IF(TblData[Session ID]=$B$3,ROW(TblData[Session ID])),ROW($A43))-1,F$4),"")</f>
        <v/>
      </c>
      <c r="G48" t="str">
        <f t="array" ref="G48">IFERROR(INDEX(TblData[],SMALL(IF(TblData[Session ID]=$B$3,ROW(TblData[Session ID])),ROW($A43))-1,G$4),"")</f>
        <v/>
      </c>
      <c r="H48" t="str">
        <f t="array" ref="H48">IFERROR(INDEX(TblData[],SMALL(IF(TblData[Session ID]=$B$3,ROW(TblData[Session ID])),ROW($A43))-1,H$4),"")</f>
        <v/>
      </c>
      <c r="I48" t="str">
        <f t="array" ref="I48">IFERROR(INDEX(TblData[],SMALL(IF(TblData[Session ID]=$B$3,ROW(TblData[Session ID])),ROW($A43))-1,I$4),"")</f>
        <v/>
      </c>
      <c r="J48" t="str">
        <f t="array" ref="J48">IFERROR(INDEX(TblData[],SMALL(IF(TblData[Session ID]=$B$3,ROW(TblData[Session ID])),ROW($A43))-1,J$4),"")</f>
        <v/>
      </c>
      <c r="K48" t="str">
        <f t="array" ref="K48">IFERROR(INDEX(TblData[],SMALL(IF(TblData[Session ID]=$B$3,ROW(TblData[Session ID])),ROW($A43))-1,K$4),"")</f>
        <v/>
      </c>
      <c r="L48" t="str">
        <f t="array" ref="L48">IFERROR(INDEX(TblData[],SMALL(IF(TblData[Session ID]=$B$3,ROW(TblData[Session ID])),ROW($A43))-1,L$4),"")</f>
        <v/>
      </c>
      <c r="M48" t="str">
        <f t="array" ref="M48">IFERROR(INDEX(TblData[],SMALL(IF(TblData[Session ID]=$B$3,ROW(TblData[Session ID])),ROW($A43))-1,M$4),"")</f>
        <v/>
      </c>
      <c r="N48" t="str">
        <f t="array" ref="N48">IFERROR(INDEX(TblData[],SMALL(IF(TblData[Session ID]=$B$3,ROW(TblData[Session ID])),ROW($A43))-1,N$4),"")</f>
        <v/>
      </c>
      <c r="O48" t="str">
        <f t="array" ref="O48">IFERROR(INDEX(TblData[],SMALL(IF(TblData[Session ID]=$B$3,ROW(TblData[Session ID])),ROW($A43))-1,O$4),"")</f>
        <v/>
      </c>
      <c r="P48" t="str">
        <f t="array" ref="P48">IFERROR(INDEX(TblData[],SMALL(IF(TblData[Session ID]=$B$3,ROW(TblData[Session ID])),ROW($A43))-1,P$4),"")</f>
        <v/>
      </c>
      <c r="Q48" t="str">
        <f t="array" ref="Q48">IFERROR(INDEX(TblData[],SMALL(IF(TblData[Session ID]=$B$3,ROW(TblData[Session ID])),ROW($A43))-1,Q$4),"")</f>
        <v/>
      </c>
      <c r="R48" t="str">
        <f t="array" ref="R48">IFERROR(INDEX(TblData[],SMALL(IF(TblData[Session ID]=$B$3,ROW(TblData[Session ID])),ROW($A43))-1,R$4),"")</f>
        <v/>
      </c>
      <c r="S48" t="str">
        <f t="array" ref="S48">IFERROR(INDEX(TblData[],SMALL(IF(TblData[Session ID]=$B$3,ROW(TblData[Session ID])),ROW($A43))-1,S$4),"")</f>
        <v/>
      </c>
      <c r="T48" t="str">
        <f t="array" ref="T48">IFERROR(INDEX(TblData[],SMALL(IF(TblData[Session ID]=$B$3,ROW(TblData[Session ID])),ROW($A43))-1,T$4),"")</f>
        <v/>
      </c>
      <c r="U48" t="str">
        <f t="array" ref="U48">IFERROR(INDEX(TblData[],SMALL(IF(TblData[Session ID]=$B$3,ROW(TblData[Session ID])),ROW($A43))-1,U$4),"")</f>
        <v/>
      </c>
      <c r="V48" t="str">
        <f t="array" ref="V48">IFERROR(INDEX(TblData[],SMALL(IF(TblData[Session ID]=$B$3,ROW(TblData[Session ID])),ROW($A43))-1,V$4),"")</f>
        <v/>
      </c>
      <c r="W48" t="str">
        <f t="array" ref="W48">IFERROR(INDEX(TblData[],SMALL(IF(TblData[Session ID]=$B$3,ROW(TblData[Session ID])),ROW($A43))-1,W$4),"")</f>
        <v/>
      </c>
      <c r="X48" t="str">
        <f t="array" ref="X48">IFERROR(INDEX(TblData[],SMALL(IF(TblData[Session ID]=$B$3,ROW(TblData[Session ID])),ROW($A43))-1,X$4),"")</f>
        <v/>
      </c>
      <c r="Y4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8" s="45" t="str">
        <f t="shared" si="3"/>
        <v>* | * | * | * | * | Dominance of Facilitator | More Simplicity required, speed | More time required | * | *</v>
      </c>
      <c r="AA48" t="str">
        <f t="array" ref="AA48">IFERROR(INDEX(TblData[],SMALL(IF(TblData[Session ID]=$B$3,ROW(TblData[Session ID])),ROW($A44))-1,AA$4),"")</f>
        <v/>
      </c>
    </row>
    <row r="49" spans="2:27" x14ac:dyDescent="0.25">
      <c r="B49" t="str">
        <f t="array" ref="B49">IFERROR(INDEX(TblData[],SMALL(IF(TblData[Session ID]=$B$3,ROW(TblData[Session ID])),ROW($A44))-1,B$4),"")</f>
        <v/>
      </c>
      <c r="C49" t="str">
        <f t="array" ref="C49">IFERROR(INDEX(TblData[],SMALL(IF(TblData[Session ID]=$B$3,ROW(TblData[Session ID])),ROW($A44))-1,C$4),"")</f>
        <v/>
      </c>
      <c r="D49" t="str">
        <f t="array" ref="D49">IFERROR(INDEX(TblData[],SMALL(IF(TblData[Session ID]=$B$3,ROW(TblData[Session ID])),ROW($A44))-1,D$4),"")</f>
        <v/>
      </c>
      <c r="E49" t="str">
        <f t="array" ref="E49">IFERROR(INDEX(TblData[],SMALL(IF(TblData[Session ID]=$B$3,ROW(TblData[Session ID])),ROW($A44))-1,E$4),"")</f>
        <v/>
      </c>
      <c r="F49" t="str">
        <f t="array" ref="F49">IFERROR(INDEX(TblData[],SMALL(IF(TblData[Session ID]=$B$3,ROW(TblData[Session ID])),ROW($A44))-1,F$4),"")</f>
        <v/>
      </c>
      <c r="G49" t="str">
        <f t="array" ref="G49">IFERROR(INDEX(TblData[],SMALL(IF(TblData[Session ID]=$B$3,ROW(TblData[Session ID])),ROW($A44))-1,G$4),"")</f>
        <v/>
      </c>
      <c r="H49" t="str">
        <f t="array" ref="H49">IFERROR(INDEX(TblData[],SMALL(IF(TblData[Session ID]=$B$3,ROW(TblData[Session ID])),ROW($A44))-1,H$4),"")</f>
        <v/>
      </c>
      <c r="I49" t="str">
        <f t="array" ref="I49">IFERROR(INDEX(TblData[],SMALL(IF(TblData[Session ID]=$B$3,ROW(TblData[Session ID])),ROW($A44))-1,I$4),"")</f>
        <v/>
      </c>
      <c r="J49" t="str">
        <f t="array" ref="J49">IFERROR(INDEX(TblData[],SMALL(IF(TblData[Session ID]=$B$3,ROW(TblData[Session ID])),ROW($A44))-1,J$4),"")</f>
        <v/>
      </c>
      <c r="K49" t="str">
        <f t="array" ref="K49">IFERROR(INDEX(TblData[],SMALL(IF(TblData[Session ID]=$B$3,ROW(TblData[Session ID])),ROW($A44))-1,K$4),"")</f>
        <v/>
      </c>
      <c r="L49" t="str">
        <f t="array" ref="L49">IFERROR(INDEX(TblData[],SMALL(IF(TblData[Session ID]=$B$3,ROW(TblData[Session ID])),ROW($A44))-1,L$4),"")</f>
        <v/>
      </c>
      <c r="M49" t="str">
        <f t="array" ref="M49">IFERROR(INDEX(TblData[],SMALL(IF(TblData[Session ID]=$B$3,ROW(TblData[Session ID])),ROW($A44))-1,M$4),"")</f>
        <v/>
      </c>
      <c r="N49" t="str">
        <f t="array" ref="N49">IFERROR(INDEX(TblData[],SMALL(IF(TblData[Session ID]=$B$3,ROW(TblData[Session ID])),ROW($A44))-1,N$4),"")</f>
        <v/>
      </c>
      <c r="O49" t="str">
        <f t="array" ref="O49">IFERROR(INDEX(TblData[],SMALL(IF(TblData[Session ID]=$B$3,ROW(TblData[Session ID])),ROW($A44))-1,O$4),"")</f>
        <v/>
      </c>
      <c r="P49" t="str">
        <f t="array" ref="P49">IFERROR(INDEX(TblData[],SMALL(IF(TblData[Session ID]=$B$3,ROW(TblData[Session ID])),ROW($A44))-1,P$4),"")</f>
        <v/>
      </c>
      <c r="Q49" t="str">
        <f t="array" ref="Q49">IFERROR(INDEX(TblData[],SMALL(IF(TblData[Session ID]=$B$3,ROW(TblData[Session ID])),ROW($A44))-1,Q$4),"")</f>
        <v/>
      </c>
      <c r="R49" t="str">
        <f t="array" ref="R49">IFERROR(INDEX(TblData[],SMALL(IF(TblData[Session ID]=$B$3,ROW(TblData[Session ID])),ROW($A44))-1,R$4),"")</f>
        <v/>
      </c>
      <c r="S49" t="str">
        <f t="array" ref="S49">IFERROR(INDEX(TblData[],SMALL(IF(TblData[Session ID]=$B$3,ROW(TblData[Session ID])),ROW($A44))-1,S$4),"")</f>
        <v/>
      </c>
      <c r="T49" t="str">
        <f t="array" ref="T49">IFERROR(INDEX(TblData[],SMALL(IF(TblData[Session ID]=$B$3,ROW(TblData[Session ID])),ROW($A44))-1,T$4),"")</f>
        <v/>
      </c>
      <c r="U49" t="str">
        <f t="array" ref="U49">IFERROR(INDEX(TblData[],SMALL(IF(TblData[Session ID]=$B$3,ROW(TblData[Session ID])),ROW($A44))-1,U$4),"")</f>
        <v/>
      </c>
      <c r="V49" t="str">
        <f t="array" ref="V49">IFERROR(INDEX(TblData[],SMALL(IF(TblData[Session ID]=$B$3,ROW(TblData[Session ID])),ROW($A44))-1,V$4),"")</f>
        <v/>
      </c>
      <c r="W49" t="str">
        <f t="array" ref="W49">IFERROR(INDEX(TblData[],SMALL(IF(TblData[Session ID]=$B$3,ROW(TblData[Session ID])),ROW($A44))-1,W$4),"")</f>
        <v/>
      </c>
      <c r="X49" t="str">
        <f t="array" ref="X49">IFERROR(INDEX(TblData[],SMALL(IF(TblData[Session ID]=$B$3,ROW(TblData[Session ID])),ROW($A44))-1,X$4),"")</f>
        <v/>
      </c>
      <c r="Y4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49" s="45" t="str">
        <f t="shared" si="3"/>
        <v>* | * | * | * | * | Dominance of Facilitator | More Simplicity required, speed | More time required | * | *</v>
      </c>
      <c r="AA49" t="str">
        <f t="array" ref="AA49">IFERROR(INDEX(TblData[],SMALL(IF(TblData[Session ID]=$B$3,ROW(TblData[Session ID])),ROW($A45))-1,AA$4),"")</f>
        <v/>
      </c>
    </row>
    <row r="50" spans="2:27" x14ac:dyDescent="0.25">
      <c r="B50" t="str">
        <f t="array" ref="B50">IFERROR(INDEX(TblData[],SMALL(IF(TblData[Session ID]=$B$3,ROW(TblData[Session ID])),ROW($A45))-1,B$4),"")</f>
        <v/>
      </c>
      <c r="C50" t="str">
        <f t="array" ref="C50">IFERROR(INDEX(TblData[],SMALL(IF(TblData[Session ID]=$B$3,ROW(TblData[Session ID])),ROW($A45))-1,C$4),"")</f>
        <v/>
      </c>
      <c r="D50" t="str">
        <f t="array" ref="D50">IFERROR(INDEX(TblData[],SMALL(IF(TblData[Session ID]=$B$3,ROW(TblData[Session ID])),ROW($A45))-1,D$4),"")</f>
        <v/>
      </c>
      <c r="E50" t="str">
        <f t="array" ref="E50">IFERROR(INDEX(TblData[],SMALL(IF(TblData[Session ID]=$B$3,ROW(TblData[Session ID])),ROW($A45))-1,E$4),"")</f>
        <v/>
      </c>
      <c r="F50" t="str">
        <f t="array" ref="F50">IFERROR(INDEX(TblData[],SMALL(IF(TblData[Session ID]=$B$3,ROW(TblData[Session ID])),ROW($A45))-1,F$4),"")</f>
        <v/>
      </c>
      <c r="G50" t="str">
        <f t="array" ref="G50">IFERROR(INDEX(TblData[],SMALL(IF(TblData[Session ID]=$B$3,ROW(TblData[Session ID])),ROW($A45))-1,G$4),"")</f>
        <v/>
      </c>
      <c r="H50" t="str">
        <f t="array" ref="H50">IFERROR(INDEX(TblData[],SMALL(IF(TblData[Session ID]=$B$3,ROW(TblData[Session ID])),ROW($A45))-1,H$4),"")</f>
        <v/>
      </c>
      <c r="I50" t="str">
        <f t="array" ref="I50">IFERROR(INDEX(TblData[],SMALL(IF(TblData[Session ID]=$B$3,ROW(TblData[Session ID])),ROW($A45))-1,I$4),"")</f>
        <v/>
      </c>
      <c r="J50" t="str">
        <f t="array" ref="J50">IFERROR(INDEX(TblData[],SMALL(IF(TblData[Session ID]=$B$3,ROW(TblData[Session ID])),ROW($A45))-1,J$4),"")</f>
        <v/>
      </c>
      <c r="K50" t="str">
        <f t="array" ref="K50">IFERROR(INDEX(TblData[],SMALL(IF(TblData[Session ID]=$B$3,ROW(TblData[Session ID])),ROW($A45))-1,K$4),"")</f>
        <v/>
      </c>
      <c r="L50" t="str">
        <f t="array" ref="L50">IFERROR(INDEX(TblData[],SMALL(IF(TblData[Session ID]=$B$3,ROW(TblData[Session ID])),ROW($A45))-1,L$4),"")</f>
        <v/>
      </c>
      <c r="M50" t="str">
        <f t="array" ref="M50">IFERROR(INDEX(TblData[],SMALL(IF(TblData[Session ID]=$B$3,ROW(TblData[Session ID])),ROW($A45))-1,M$4),"")</f>
        <v/>
      </c>
      <c r="N50" t="str">
        <f t="array" ref="N50">IFERROR(INDEX(TblData[],SMALL(IF(TblData[Session ID]=$B$3,ROW(TblData[Session ID])),ROW($A45))-1,N$4),"")</f>
        <v/>
      </c>
      <c r="O50" t="str">
        <f t="array" ref="O50">IFERROR(INDEX(TblData[],SMALL(IF(TblData[Session ID]=$B$3,ROW(TblData[Session ID])),ROW($A45))-1,O$4),"")</f>
        <v/>
      </c>
      <c r="P50" t="str">
        <f t="array" ref="P50">IFERROR(INDEX(TblData[],SMALL(IF(TblData[Session ID]=$B$3,ROW(TblData[Session ID])),ROW($A45))-1,P$4),"")</f>
        <v/>
      </c>
      <c r="Q50" t="str">
        <f t="array" ref="Q50">IFERROR(INDEX(TblData[],SMALL(IF(TblData[Session ID]=$B$3,ROW(TblData[Session ID])),ROW($A45))-1,Q$4),"")</f>
        <v/>
      </c>
      <c r="R50" t="str">
        <f t="array" ref="R50">IFERROR(INDEX(TblData[],SMALL(IF(TblData[Session ID]=$B$3,ROW(TblData[Session ID])),ROW($A45))-1,R$4),"")</f>
        <v/>
      </c>
      <c r="S50" t="str">
        <f t="array" ref="S50">IFERROR(INDEX(TblData[],SMALL(IF(TblData[Session ID]=$B$3,ROW(TblData[Session ID])),ROW($A45))-1,S$4),"")</f>
        <v/>
      </c>
      <c r="T50" t="str">
        <f t="array" ref="T50">IFERROR(INDEX(TblData[],SMALL(IF(TblData[Session ID]=$B$3,ROW(TblData[Session ID])),ROW($A45))-1,T$4),"")</f>
        <v/>
      </c>
      <c r="U50" t="str">
        <f t="array" ref="U50">IFERROR(INDEX(TblData[],SMALL(IF(TblData[Session ID]=$B$3,ROW(TblData[Session ID])),ROW($A45))-1,U$4),"")</f>
        <v/>
      </c>
      <c r="V50" t="str">
        <f t="array" ref="V50">IFERROR(INDEX(TblData[],SMALL(IF(TblData[Session ID]=$B$3,ROW(TblData[Session ID])),ROW($A45))-1,V$4),"")</f>
        <v/>
      </c>
      <c r="W50" t="str">
        <f t="array" ref="W50">IFERROR(INDEX(TblData[],SMALL(IF(TblData[Session ID]=$B$3,ROW(TblData[Session ID])),ROW($A45))-1,W$4),"")</f>
        <v/>
      </c>
      <c r="X50" t="str">
        <f t="array" ref="X50">IFERROR(INDEX(TblData[],SMALL(IF(TblData[Session ID]=$B$3,ROW(TblData[Session ID])),ROW($A45))-1,X$4),"")</f>
        <v/>
      </c>
      <c r="Y5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0" s="45" t="str">
        <f t="shared" si="3"/>
        <v>* | * | * | * | * | Dominance of Facilitator | More Simplicity required, speed | More time required | * | *</v>
      </c>
      <c r="AA50" t="str">
        <f t="array" ref="AA50">IFERROR(INDEX(TblData[],SMALL(IF(TblData[Session ID]=$B$3,ROW(TblData[Session ID])),ROW($A46))-1,AA$4),"")</f>
        <v/>
      </c>
    </row>
    <row r="51" spans="2:27" x14ac:dyDescent="0.25">
      <c r="B51" t="str">
        <f t="array" ref="B51">IFERROR(INDEX(TblData[],SMALL(IF(TblData[Session ID]=$B$3,ROW(TblData[Session ID])),ROW($A46))-1,B$4),"")</f>
        <v/>
      </c>
      <c r="C51" t="str">
        <f t="array" ref="C51">IFERROR(INDEX(TblData[],SMALL(IF(TblData[Session ID]=$B$3,ROW(TblData[Session ID])),ROW($A46))-1,C$4),"")</f>
        <v/>
      </c>
      <c r="D51" t="str">
        <f t="array" ref="D51">IFERROR(INDEX(TblData[],SMALL(IF(TblData[Session ID]=$B$3,ROW(TblData[Session ID])),ROW($A46))-1,D$4),"")</f>
        <v/>
      </c>
      <c r="E51" t="str">
        <f t="array" ref="E51">IFERROR(INDEX(TblData[],SMALL(IF(TblData[Session ID]=$B$3,ROW(TblData[Session ID])),ROW($A46))-1,E$4),"")</f>
        <v/>
      </c>
      <c r="F51" t="str">
        <f t="array" ref="F51">IFERROR(INDEX(TblData[],SMALL(IF(TblData[Session ID]=$B$3,ROW(TblData[Session ID])),ROW($A46))-1,F$4),"")</f>
        <v/>
      </c>
      <c r="G51" t="str">
        <f t="array" ref="G51">IFERROR(INDEX(TblData[],SMALL(IF(TblData[Session ID]=$B$3,ROW(TblData[Session ID])),ROW($A46))-1,G$4),"")</f>
        <v/>
      </c>
      <c r="H51" t="str">
        <f t="array" ref="H51">IFERROR(INDEX(TblData[],SMALL(IF(TblData[Session ID]=$B$3,ROW(TblData[Session ID])),ROW($A46))-1,H$4),"")</f>
        <v/>
      </c>
      <c r="I51" t="str">
        <f t="array" ref="I51">IFERROR(INDEX(TblData[],SMALL(IF(TblData[Session ID]=$B$3,ROW(TblData[Session ID])),ROW($A46))-1,I$4),"")</f>
        <v/>
      </c>
      <c r="J51" t="str">
        <f t="array" ref="J51">IFERROR(INDEX(TblData[],SMALL(IF(TblData[Session ID]=$B$3,ROW(TblData[Session ID])),ROW($A46))-1,J$4),"")</f>
        <v/>
      </c>
      <c r="K51" t="str">
        <f t="array" ref="K51">IFERROR(INDEX(TblData[],SMALL(IF(TblData[Session ID]=$B$3,ROW(TblData[Session ID])),ROW($A46))-1,K$4),"")</f>
        <v/>
      </c>
      <c r="L51" t="str">
        <f t="array" ref="L51">IFERROR(INDEX(TblData[],SMALL(IF(TblData[Session ID]=$B$3,ROW(TblData[Session ID])),ROW($A46))-1,L$4),"")</f>
        <v/>
      </c>
      <c r="M51" t="str">
        <f t="array" ref="M51">IFERROR(INDEX(TblData[],SMALL(IF(TblData[Session ID]=$B$3,ROW(TblData[Session ID])),ROW($A46))-1,M$4),"")</f>
        <v/>
      </c>
      <c r="N51" t="str">
        <f t="array" ref="N51">IFERROR(INDEX(TblData[],SMALL(IF(TblData[Session ID]=$B$3,ROW(TblData[Session ID])),ROW($A46))-1,N$4),"")</f>
        <v/>
      </c>
      <c r="O51" t="str">
        <f t="array" ref="O51">IFERROR(INDEX(TblData[],SMALL(IF(TblData[Session ID]=$B$3,ROW(TblData[Session ID])),ROW($A46))-1,O$4),"")</f>
        <v/>
      </c>
      <c r="P51" t="str">
        <f t="array" ref="P51">IFERROR(INDEX(TblData[],SMALL(IF(TblData[Session ID]=$B$3,ROW(TblData[Session ID])),ROW($A46))-1,P$4),"")</f>
        <v/>
      </c>
      <c r="Q51" t="str">
        <f t="array" ref="Q51">IFERROR(INDEX(TblData[],SMALL(IF(TblData[Session ID]=$B$3,ROW(TblData[Session ID])),ROW($A46))-1,Q$4),"")</f>
        <v/>
      </c>
      <c r="R51" t="str">
        <f t="array" ref="R51">IFERROR(INDEX(TblData[],SMALL(IF(TblData[Session ID]=$B$3,ROW(TblData[Session ID])),ROW($A46))-1,R$4),"")</f>
        <v/>
      </c>
      <c r="S51" t="str">
        <f t="array" ref="S51">IFERROR(INDEX(TblData[],SMALL(IF(TblData[Session ID]=$B$3,ROW(TblData[Session ID])),ROW($A46))-1,S$4),"")</f>
        <v/>
      </c>
      <c r="T51" t="str">
        <f t="array" ref="T51">IFERROR(INDEX(TblData[],SMALL(IF(TblData[Session ID]=$B$3,ROW(TblData[Session ID])),ROW($A46))-1,T$4),"")</f>
        <v/>
      </c>
      <c r="U51" t="str">
        <f t="array" ref="U51">IFERROR(INDEX(TblData[],SMALL(IF(TblData[Session ID]=$B$3,ROW(TblData[Session ID])),ROW($A46))-1,U$4),"")</f>
        <v/>
      </c>
      <c r="V51" t="str">
        <f t="array" ref="V51">IFERROR(INDEX(TblData[],SMALL(IF(TblData[Session ID]=$B$3,ROW(TblData[Session ID])),ROW($A46))-1,V$4),"")</f>
        <v/>
      </c>
      <c r="W51" t="str">
        <f t="array" ref="W51">IFERROR(INDEX(TblData[],SMALL(IF(TblData[Session ID]=$B$3,ROW(TblData[Session ID])),ROW($A46))-1,W$4),"")</f>
        <v/>
      </c>
      <c r="X51" t="str">
        <f t="array" ref="X51">IFERROR(INDEX(TblData[],SMALL(IF(TblData[Session ID]=$B$3,ROW(TblData[Session ID])),ROW($A46))-1,X$4),"")</f>
        <v/>
      </c>
      <c r="Y5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1" s="45" t="str">
        <f t="shared" si="3"/>
        <v>* | * | * | * | * | Dominance of Facilitator | More Simplicity required, speed | More time required | * | *</v>
      </c>
      <c r="AA51" t="str">
        <f t="array" ref="AA51">IFERROR(INDEX(TblData[],SMALL(IF(TblData[Session ID]=$B$3,ROW(TblData[Session ID])),ROW($A47))-1,AA$4),"")</f>
        <v/>
      </c>
    </row>
    <row r="52" spans="2:27" x14ac:dyDescent="0.25">
      <c r="B52" t="str">
        <f t="array" ref="B52">IFERROR(INDEX(TblData[],SMALL(IF(TblData[Session ID]=$B$3,ROW(TblData[Session ID])),ROW($A47))-1,B$4),"")</f>
        <v/>
      </c>
      <c r="C52" t="str">
        <f t="array" ref="C52">IFERROR(INDEX(TblData[],SMALL(IF(TblData[Session ID]=$B$3,ROW(TblData[Session ID])),ROW($A47))-1,C$4),"")</f>
        <v/>
      </c>
      <c r="D52" t="str">
        <f t="array" ref="D52">IFERROR(INDEX(TblData[],SMALL(IF(TblData[Session ID]=$B$3,ROW(TblData[Session ID])),ROW($A47))-1,D$4),"")</f>
        <v/>
      </c>
      <c r="E52" t="str">
        <f t="array" ref="E52">IFERROR(INDEX(TblData[],SMALL(IF(TblData[Session ID]=$B$3,ROW(TblData[Session ID])),ROW($A47))-1,E$4),"")</f>
        <v/>
      </c>
      <c r="F52" t="str">
        <f t="array" ref="F52">IFERROR(INDEX(TblData[],SMALL(IF(TblData[Session ID]=$B$3,ROW(TblData[Session ID])),ROW($A47))-1,F$4),"")</f>
        <v/>
      </c>
      <c r="G52" t="str">
        <f t="array" ref="G52">IFERROR(INDEX(TblData[],SMALL(IF(TblData[Session ID]=$B$3,ROW(TblData[Session ID])),ROW($A47))-1,G$4),"")</f>
        <v/>
      </c>
      <c r="H52" t="str">
        <f t="array" ref="H52">IFERROR(INDEX(TblData[],SMALL(IF(TblData[Session ID]=$B$3,ROW(TblData[Session ID])),ROW($A47))-1,H$4),"")</f>
        <v/>
      </c>
      <c r="I52" t="str">
        <f t="array" ref="I52">IFERROR(INDEX(TblData[],SMALL(IF(TblData[Session ID]=$B$3,ROW(TblData[Session ID])),ROW($A47))-1,I$4),"")</f>
        <v/>
      </c>
      <c r="J52" t="str">
        <f t="array" ref="J52">IFERROR(INDEX(TblData[],SMALL(IF(TblData[Session ID]=$B$3,ROW(TblData[Session ID])),ROW($A47))-1,J$4),"")</f>
        <v/>
      </c>
      <c r="K52" t="str">
        <f t="array" ref="K52">IFERROR(INDEX(TblData[],SMALL(IF(TblData[Session ID]=$B$3,ROW(TblData[Session ID])),ROW($A47))-1,K$4),"")</f>
        <v/>
      </c>
      <c r="L52" t="str">
        <f t="array" ref="L52">IFERROR(INDEX(TblData[],SMALL(IF(TblData[Session ID]=$B$3,ROW(TblData[Session ID])),ROW($A47))-1,L$4),"")</f>
        <v/>
      </c>
      <c r="M52" t="str">
        <f t="array" ref="M52">IFERROR(INDEX(TblData[],SMALL(IF(TblData[Session ID]=$B$3,ROW(TblData[Session ID])),ROW($A47))-1,M$4),"")</f>
        <v/>
      </c>
      <c r="N52" t="str">
        <f t="array" ref="N52">IFERROR(INDEX(TblData[],SMALL(IF(TblData[Session ID]=$B$3,ROW(TblData[Session ID])),ROW($A47))-1,N$4),"")</f>
        <v/>
      </c>
      <c r="O52" t="str">
        <f t="array" ref="O52">IFERROR(INDEX(TblData[],SMALL(IF(TblData[Session ID]=$B$3,ROW(TblData[Session ID])),ROW($A47))-1,O$4),"")</f>
        <v/>
      </c>
      <c r="P52" t="str">
        <f t="array" ref="P52">IFERROR(INDEX(TblData[],SMALL(IF(TblData[Session ID]=$B$3,ROW(TblData[Session ID])),ROW($A47))-1,P$4),"")</f>
        <v/>
      </c>
      <c r="Q52" t="str">
        <f t="array" ref="Q52">IFERROR(INDEX(TblData[],SMALL(IF(TblData[Session ID]=$B$3,ROW(TblData[Session ID])),ROW($A47))-1,Q$4),"")</f>
        <v/>
      </c>
      <c r="R52" t="str">
        <f t="array" ref="R52">IFERROR(INDEX(TblData[],SMALL(IF(TblData[Session ID]=$B$3,ROW(TblData[Session ID])),ROW($A47))-1,R$4),"")</f>
        <v/>
      </c>
      <c r="S52" t="str">
        <f t="array" ref="S52">IFERROR(INDEX(TblData[],SMALL(IF(TblData[Session ID]=$B$3,ROW(TblData[Session ID])),ROW($A47))-1,S$4),"")</f>
        <v/>
      </c>
      <c r="T52" t="str">
        <f t="array" ref="T52">IFERROR(INDEX(TblData[],SMALL(IF(TblData[Session ID]=$B$3,ROW(TblData[Session ID])),ROW($A47))-1,T$4),"")</f>
        <v/>
      </c>
      <c r="U52" t="str">
        <f t="array" ref="U52">IFERROR(INDEX(TblData[],SMALL(IF(TblData[Session ID]=$B$3,ROW(TblData[Session ID])),ROW($A47))-1,U$4),"")</f>
        <v/>
      </c>
      <c r="V52" t="str">
        <f t="array" ref="V52">IFERROR(INDEX(TblData[],SMALL(IF(TblData[Session ID]=$B$3,ROW(TblData[Session ID])),ROW($A47))-1,V$4),"")</f>
        <v/>
      </c>
      <c r="W52" t="str">
        <f t="array" ref="W52">IFERROR(INDEX(TblData[],SMALL(IF(TblData[Session ID]=$B$3,ROW(TblData[Session ID])),ROW($A47))-1,W$4),"")</f>
        <v/>
      </c>
      <c r="X52" t="str">
        <f t="array" ref="X52">IFERROR(INDEX(TblData[],SMALL(IF(TblData[Session ID]=$B$3,ROW(TblData[Session ID])),ROW($A47))-1,X$4),"")</f>
        <v/>
      </c>
      <c r="Y52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2" s="45" t="str">
        <f t="shared" si="3"/>
        <v>* | * | * | * | * | Dominance of Facilitator | More Simplicity required, speed | More time required | * | *</v>
      </c>
      <c r="AA52" t="str">
        <f t="array" ref="AA52">IFERROR(INDEX(TblData[],SMALL(IF(TblData[Session ID]=$B$3,ROW(TblData[Session ID])),ROW($A48))-1,AA$4),"")</f>
        <v/>
      </c>
    </row>
    <row r="53" spans="2:27" x14ac:dyDescent="0.25">
      <c r="B53" t="str">
        <f t="array" ref="B53">IFERROR(INDEX(TblData[],SMALL(IF(TblData[Session ID]=$B$3,ROW(TblData[Session ID])),ROW($A48))-1,B$4),"")</f>
        <v/>
      </c>
      <c r="C53" t="str">
        <f t="array" ref="C53">IFERROR(INDEX(TblData[],SMALL(IF(TblData[Session ID]=$B$3,ROW(TblData[Session ID])),ROW($A48))-1,C$4),"")</f>
        <v/>
      </c>
      <c r="D53" t="str">
        <f t="array" ref="D53">IFERROR(INDEX(TblData[],SMALL(IF(TblData[Session ID]=$B$3,ROW(TblData[Session ID])),ROW($A48))-1,D$4),"")</f>
        <v/>
      </c>
      <c r="E53" t="str">
        <f t="array" ref="E53">IFERROR(INDEX(TblData[],SMALL(IF(TblData[Session ID]=$B$3,ROW(TblData[Session ID])),ROW($A48))-1,E$4),"")</f>
        <v/>
      </c>
      <c r="F53" t="str">
        <f t="array" ref="F53">IFERROR(INDEX(TblData[],SMALL(IF(TblData[Session ID]=$B$3,ROW(TblData[Session ID])),ROW($A48))-1,F$4),"")</f>
        <v/>
      </c>
      <c r="G53" t="str">
        <f t="array" ref="G53">IFERROR(INDEX(TblData[],SMALL(IF(TblData[Session ID]=$B$3,ROW(TblData[Session ID])),ROW($A48))-1,G$4),"")</f>
        <v/>
      </c>
      <c r="H53" t="str">
        <f t="array" ref="H53">IFERROR(INDEX(TblData[],SMALL(IF(TblData[Session ID]=$B$3,ROW(TblData[Session ID])),ROW($A48))-1,H$4),"")</f>
        <v/>
      </c>
      <c r="I53" t="str">
        <f t="array" ref="I53">IFERROR(INDEX(TblData[],SMALL(IF(TblData[Session ID]=$B$3,ROW(TblData[Session ID])),ROW($A48))-1,I$4),"")</f>
        <v/>
      </c>
      <c r="J53" t="str">
        <f t="array" ref="J53">IFERROR(INDEX(TblData[],SMALL(IF(TblData[Session ID]=$B$3,ROW(TblData[Session ID])),ROW($A48))-1,J$4),"")</f>
        <v/>
      </c>
      <c r="K53" t="str">
        <f t="array" ref="K53">IFERROR(INDEX(TblData[],SMALL(IF(TblData[Session ID]=$B$3,ROW(TblData[Session ID])),ROW($A48))-1,K$4),"")</f>
        <v/>
      </c>
      <c r="L53" t="str">
        <f t="array" ref="L53">IFERROR(INDEX(TblData[],SMALL(IF(TblData[Session ID]=$B$3,ROW(TblData[Session ID])),ROW($A48))-1,L$4),"")</f>
        <v/>
      </c>
      <c r="M53" t="str">
        <f t="array" ref="M53">IFERROR(INDEX(TblData[],SMALL(IF(TblData[Session ID]=$B$3,ROW(TblData[Session ID])),ROW($A48))-1,M$4),"")</f>
        <v/>
      </c>
      <c r="N53" t="str">
        <f t="array" ref="N53">IFERROR(INDEX(TblData[],SMALL(IF(TblData[Session ID]=$B$3,ROW(TblData[Session ID])),ROW($A48))-1,N$4),"")</f>
        <v/>
      </c>
      <c r="O53" t="str">
        <f t="array" ref="O53">IFERROR(INDEX(TblData[],SMALL(IF(TblData[Session ID]=$B$3,ROW(TblData[Session ID])),ROW($A48))-1,O$4),"")</f>
        <v/>
      </c>
      <c r="P53" t="str">
        <f t="array" ref="P53">IFERROR(INDEX(TblData[],SMALL(IF(TblData[Session ID]=$B$3,ROW(TblData[Session ID])),ROW($A48))-1,P$4),"")</f>
        <v/>
      </c>
      <c r="Q53" t="str">
        <f t="array" ref="Q53">IFERROR(INDEX(TblData[],SMALL(IF(TblData[Session ID]=$B$3,ROW(TblData[Session ID])),ROW($A48))-1,Q$4),"")</f>
        <v/>
      </c>
      <c r="R53" t="str">
        <f t="array" ref="R53">IFERROR(INDEX(TblData[],SMALL(IF(TblData[Session ID]=$B$3,ROW(TblData[Session ID])),ROW($A48))-1,R$4),"")</f>
        <v/>
      </c>
      <c r="S53" t="str">
        <f t="array" ref="S53">IFERROR(INDEX(TblData[],SMALL(IF(TblData[Session ID]=$B$3,ROW(TblData[Session ID])),ROW($A48))-1,S$4),"")</f>
        <v/>
      </c>
      <c r="T53" t="str">
        <f t="array" ref="T53">IFERROR(INDEX(TblData[],SMALL(IF(TblData[Session ID]=$B$3,ROW(TblData[Session ID])),ROW($A48))-1,T$4),"")</f>
        <v/>
      </c>
      <c r="U53" t="str">
        <f t="array" ref="U53">IFERROR(INDEX(TblData[],SMALL(IF(TblData[Session ID]=$B$3,ROW(TblData[Session ID])),ROW($A48))-1,U$4),"")</f>
        <v/>
      </c>
      <c r="V53" t="str">
        <f t="array" ref="V53">IFERROR(INDEX(TblData[],SMALL(IF(TblData[Session ID]=$B$3,ROW(TblData[Session ID])),ROW($A48))-1,V$4),"")</f>
        <v/>
      </c>
      <c r="W53" t="str">
        <f t="array" ref="W53">IFERROR(INDEX(TblData[],SMALL(IF(TblData[Session ID]=$B$3,ROW(TblData[Session ID])),ROW($A48))-1,W$4),"")</f>
        <v/>
      </c>
      <c r="X53" t="str">
        <f t="array" ref="X53">IFERROR(INDEX(TblData[],SMALL(IF(TblData[Session ID]=$B$3,ROW(TblData[Session ID])),ROW($A48))-1,X$4),"")</f>
        <v/>
      </c>
      <c r="Y5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3" s="45" t="str">
        <f t="shared" si="3"/>
        <v>* | * | * | * | * | Dominance of Facilitator | More Simplicity required, speed | More time required | * | *</v>
      </c>
      <c r="AA53" t="str">
        <f t="array" ref="AA53">IFERROR(INDEX(TblData[],SMALL(IF(TblData[Session ID]=$B$3,ROW(TblData[Session ID])),ROW($A49))-1,AA$4),"")</f>
        <v/>
      </c>
    </row>
    <row r="54" spans="2:27" x14ac:dyDescent="0.25">
      <c r="B54" t="str">
        <f t="array" ref="B54">IFERROR(INDEX(TblData[],SMALL(IF(TblData[Session ID]=$B$3,ROW(TblData[Session ID])),ROW($A49))-1,B$4),"")</f>
        <v/>
      </c>
      <c r="C54" t="str">
        <f t="array" ref="C54">IFERROR(INDEX(TblData[],SMALL(IF(TblData[Session ID]=$B$3,ROW(TblData[Session ID])),ROW($A49))-1,C$4),"")</f>
        <v/>
      </c>
      <c r="D54" t="str">
        <f t="array" ref="D54">IFERROR(INDEX(TblData[],SMALL(IF(TblData[Session ID]=$B$3,ROW(TblData[Session ID])),ROW($A49))-1,D$4),"")</f>
        <v/>
      </c>
      <c r="E54" t="str">
        <f t="array" ref="E54">IFERROR(INDEX(TblData[],SMALL(IF(TblData[Session ID]=$B$3,ROW(TblData[Session ID])),ROW($A49))-1,E$4),"")</f>
        <v/>
      </c>
      <c r="F54" t="str">
        <f t="array" ref="F54">IFERROR(INDEX(TblData[],SMALL(IF(TblData[Session ID]=$B$3,ROW(TblData[Session ID])),ROW($A49))-1,F$4),"")</f>
        <v/>
      </c>
      <c r="G54" t="str">
        <f t="array" ref="G54">IFERROR(INDEX(TblData[],SMALL(IF(TblData[Session ID]=$B$3,ROW(TblData[Session ID])),ROW($A49))-1,G$4),"")</f>
        <v/>
      </c>
      <c r="H54" t="str">
        <f t="array" ref="H54">IFERROR(INDEX(TblData[],SMALL(IF(TblData[Session ID]=$B$3,ROW(TblData[Session ID])),ROW($A49))-1,H$4),"")</f>
        <v/>
      </c>
      <c r="I54" t="str">
        <f t="array" ref="I54">IFERROR(INDEX(TblData[],SMALL(IF(TblData[Session ID]=$B$3,ROW(TblData[Session ID])),ROW($A49))-1,I$4),"")</f>
        <v/>
      </c>
      <c r="J54" t="str">
        <f t="array" ref="J54">IFERROR(INDEX(TblData[],SMALL(IF(TblData[Session ID]=$B$3,ROW(TblData[Session ID])),ROW($A49))-1,J$4),"")</f>
        <v/>
      </c>
      <c r="K54" t="str">
        <f t="array" ref="K54">IFERROR(INDEX(TblData[],SMALL(IF(TblData[Session ID]=$B$3,ROW(TblData[Session ID])),ROW($A49))-1,K$4),"")</f>
        <v/>
      </c>
      <c r="L54" t="str">
        <f t="array" ref="L54">IFERROR(INDEX(TblData[],SMALL(IF(TblData[Session ID]=$B$3,ROW(TblData[Session ID])),ROW($A49))-1,L$4),"")</f>
        <v/>
      </c>
      <c r="M54" t="str">
        <f t="array" ref="M54">IFERROR(INDEX(TblData[],SMALL(IF(TblData[Session ID]=$B$3,ROW(TblData[Session ID])),ROW($A49))-1,M$4),"")</f>
        <v/>
      </c>
      <c r="N54" t="str">
        <f t="array" ref="N54">IFERROR(INDEX(TblData[],SMALL(IF(TblData[Session ID]=$B$3,ROW(TblData[Session ID])),ROW($A49))-1,N$4),"")</f>
        <v/>
      </c>
      <c r="O54" t="str">
        <f t="array" ref="O54">IFERROR(INDEX(TblData[],SMALL(IF(TblData[Session ID]=$B$3,ROW(TblData[Session ID])),ROW($A49))-1,O$4),"")</f>
        <v/>
      </c>
      <c r="P54" t="str">
        <f t="array" ref="P54">IFERROR(INDEX(TblData[],SMALL(IF(TblData[Session ID]=$B$3,ROW(TblData[Session ID])),ROW($A49))-1,P$4),"")</f>
        <v/>
      </c>
      <c r="Q54" t="str">
        <f t="array" ref="Q54">IFERROR(INDEX(TblData[],SMALL(IF(TblData[Session ID]=$B$3,ROW(TblData[Session ID])),ROW($A49))-1,Q$4),"")</f>
        <v/>
      </c>
      <c r="R54" t="str">
        <f t="array" ref="R54">IFERROR(INDEX(TblData[],SMALL(IF(TblData[Session ID]=$B$3,ROW(TblData[Session ID])),ROW($A49))-1,R$4),"")</f>
        <v/>
      </c>
      <c r="S54" t="str">
        <f t="array" ref="S54">IFERROR(INDEX(TblData[],SMALL(IF(TblData[Session ID]=$B$3,ROW(TblData[Session ID])),ROW($A49))-1,S$4),"")</f>
        <v/>
      </c>
      <c r="T54" t="str">
        <f t="array" ref="T54">IFERROR(INDEX(TblData[],SMALL(IF(TblData[Session ID]=$B$3,ROW(TblData[Session ID])),ROW($A49))-1,T$4),"")</f>
        <v/>
      </c>
      <c r="U54" t="str">
        <f t="array" ref="U54">IFERROR(INDEX(TblData[],SMALL(IF(TblData[Session ID]=$B$3,ROW(TblData[Session ID])),ROW($A49))-1,U$4),"")</f>
        <v/>
      </c>
      <c r="V54" t="str">
        <f t="array" ref="V54">IFERROR(INDEX(TblData[],SMALL(IF(TblData[Session ID]=$B$3,ROW(TblData[Session ID])),ROW($A49))-1,V$4),"")</f>
        <v/>
      </c>
      <c r="W54" t="str">
        <f t="array" ref="W54">IFERROR(INDEX(TblData[],SMALL(IF(TblData[Session ID]=$B$3,ROW(TblData[Session ID])),ROW($A49))-1,W$4),"")</f>
        <v/>
      </c>
      <c r="X54" t="str">
        <f t="array" ref="X54">IFERROR(INDEX(TblData[],SMALL(IF(TblData[Session ID]=$B$3,ROW(TblData[Session ID])),ROW($A49))-1,X$4),"")</f>
        <v/>
      </c>
      <c r="Y5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4" s="45" t="str">
        <f t="shared" si="3"/>
        <v>* | * | * | * | * | Dominance of Facilitator | More Simplicity required, speed | More time required | * | *</v>
      </c>
      <c r="AA54" t="str">
        <f t="array" ref="AA54">IFERROR(INDEX(TblData[],SMALL(IF(TblData[Session ID]=$B$3,ROW(TblData[Session ID])),ROW($A50))-1,AA$4),"")</f>
        <v/>
      </c>
    </row>
    <row r="55" spans="2:27" x14ac:dyDescent="0.25">
      <c r="B55" t="str">
        <f t="array" ref="B55">IFERROR(INDEX(TblData[],SMALL(IF(TblData[Session ID]=$B$3,ROW(TblData[Session ID])),ROW($A50))-1,B$4),"")</f>
        <v/>
      </c>
      <c r="C55" t="str">
        <f t="array" ref="C55">IFERROR(INDEX(TblData[],SMALL(IF(TblData[Session ID]=$B$3,ROW(TblData[Session ID])),ROW($A50))-1,C$4),"")</f>
        <v/>
      </c>
      <c r="D55" t="str">
        <f t="array" ref="D55">IFERROR(INDEX(TblData[],SMALL(IF(TblData[Session ID]=$B$3,ROW(TblData[Session ID])),ROW($A50))-1,D$4),"")</f>
        <v/>
      </c>
      <c r="E55" t="str">
        <f t="array" ref="E55">IFERROR(INDEX(TblData[],SMALL(IF(TblData[Session ID]=$B$3,ROW(TblData[Session ID])),ROW($A50))-1,E$4),"")</f>
        <v/>
      </c>
      <c r="F55" t="str">
        <f t="array" ref="F55">IFERROR(INDEX(TblData[],SMALL(IF(TblData[Session ID]=$B$3,ROW(TblData[Session ID])),ROW($A50))-1,F$4),"")</f>
        <v/>
      </c>
      <c r="G55" t="str">
        <f t="array" ref="G55">IFERROR(INDEX(TblData[],SMALL(IF(TblData[Session ID]=$B$3,ROW(TblData[Session ID])),ROW($A50))-1,G$4),"")</f>
        <v/>
      </c>
      <c r="H55" t="str">
        <f t="array" ref="H55">IFERROR(INDEX(TblData[],SMALL(IF(TblData[Session ID]=$B$3,ROW(TblData[Session ID])),ROW($A50))-1,H$4),"")</f>
        <v/>
      </c>
      <c r="I55" t="str">
        <f t="array" ref="I55">IFERROR(INDEX(TblData[],SMALL(IF(TblData[Session ID]=$B$3,ROW(TblData[Session ID])),ROW($A50))-1,I$4),"")</f>
        <v/>
      </c>
      <c r="J55" t="str">
        <f t="array" ref="J55">IFERROR(INDEX(TblData[],SMALL(IF(TblData[Session ID]=$B$3,ROW(TblData[Session ID])),ROW($A50))-1,J$4),"")</f>
        <v/>
      </c>
      <c r="K55" t="str">
        <f t="array" ref="K55">IFERROR(INDEX(TblData[],SMALL(IF(TblData[Session ID]=$B$3,ROW(TblData[Session ID])),ROW($A50))-1,K$4),"")</f>
        <v/>
      </c>
      <c r="L55" t="str">
        <f t="array" ref="L55">IFERROR(INDEX(TblData[],SMALL(IF(TblData[Session ID]=$B$3,ROW(TblData[Session ID])),ROW($A50))-1,L$4),"")</f>
        <v/>
      </c>
      <c r="M55" t="str">
        <f t="array" ref="M55">IFERROR(INDEX(TblData[],SMALL(IF(TblData[Session ID]=$B$3,ROW(TblData[Session ID])),ROW($A50))-1,M$4),"")</f>
        <v/>
      </c>
      <c r="N55" t="str">
        <f t="array" ref="N55">IFERROR(INDEX(TblData[],SMALL(IF(TblData[Session ID]=$B$3,ROW(TblData[Session ID])),ROW($A50))-1,N$4),"")</f>
        <v/>
      </c>
      <c r="O55" t="str">
        <f t="array" ref="O55">IFERROR(INDEX(TblData[],SMALL(IF(TblData[Session ID]=$B$3,ROW(TblData[Session ID])),ROW($A50))-1,O$4),"")</f>
        <v/>
      </c>
      <c r="P55" t="str">
        <f t="array" ref="P55">IFERROR(INDEX(TblData[],SMALL(IF(TblData[Session ID]=$B$3,ROW(TblData[Session ID])),ROW($A50))-1,P$4),"")</f>
        <v/>
      </c>
      <c r="Q55" t="str">
        <f t="array" ref="Q55">IFERROR(INDEX(TblData[],SMALL(IF(TblData[Session ID]=$B$3,ROW(TblData[Session ID])),ROW($A50))-1,Q$4),"")</f>
        <v/>
      </c>
      <c r="R55" t="str">
        <f t="array" ref="R55">IFERROR(INDEX(TblData[],SMALL(IF(TblData[Session ID]=$B$3,ROW(TblData[Session ID])),ROW($A50))-1,R$4),"")</f>
        <v/>
      </c>
      <c r="S55" t="str">
        <f t="array" ref="S55">IFERROR(INDEX(TblData[],SMALL(IF(TblData[Session ID]=$B$3,ROW(TblData[Session ID])),ROW($A50))-1,S$4),"")</f>
        <v/>
      </c>
      <c r="T55" t="str">
        <f t="array" ref="T55">IFERROR(INDEX(TblData[],SMALL(IF(TblData[Session ID]=$B$3,ROW(TblData[Session ID])),ROW($A50))-1,T$4),"")</f>
        <v/>
      </c>
      <c r="U55" t="str">
        <f t="array" ref="U55">IFERROR(INDEX(TblData[],SMALL(IF(TblData[Session ID]=$B$3,ROW(TblData[Session ID])),ROW($A50))-1,U$4),"")</f>
        <v/>
      </c>
      <c r="V55" t="str">
        <f t="array" ref="V55">IFERROR(INDEX(TblData[],SMALL(IF(TblData[Session ID]=$B$3,ROW(TblData[Session ID])),ROW($A50))-1,V$4),"")</f>
        <v/>
      </c>
      <c r="W55" t="str">
        <f t="array" ref="W55">IFERROR(INDEX(TblData[],SMALL(IF(TblData[Session ID]=$B$3,ROW(TblData[Session ID])),ROW($A50))-1,W$4),"")</f>
        <v/>
      </c>
      <c r="X55" t="str">
        <f t="array" ref="X55">IFERROR(INDEX(TblData[],SMALL(IF(TblData[Session ID]=$B$3,ROW(TblData[Session ID])),ROW($A50))-1,X$4),"")</f>
        <v/>
      </c>
      <c r="Y5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5" s="45" t="str">
        <f t="shared" si="3"/>
        <v>* | * | * | * | * | Dominance of Facilitator | More Simplicity required, speed | More time required | * | *</v>
      </c>
      <c r="AA55" t="str">
        <f t="array" ref="AA55">IFERROR(INDEX(TblData[],SMALL(IF(TblData[Session ID]=$B$3,ROW(TblData[Session ID])),ROW($A51))-1,AA$4),"")</f>
        <v/>
      </c>
    </row>
    <row r="56" spans="2:27" x14ac:dyDescent="0.25">
      <c r="B56" t="str">
        <f t="array" ref="B56">IFERROR(INDEX(TblData[],SMALL(IF(TblData[Session ID]=$B$3,ROW(TblData[Session ID])),ROW($A51))-1,B$4),"")</f>
        <v/>
      </c>
      <c r="C56" t="str">
        <f t="array" ref="C56">IFERROR(INDEX(TblData[],SMALL(IF(TblData[Session ID]=$B$3,ROW(TblData[Session ID])),ROW($A51))-1,C$4),"")</f>
        <v/>
      </c>
      <c r="D56" t="str">
        <f t="array" ref="D56">IFERROR(INDEX(TblData[],SMALL(IF(TblData[Session ID]=$B$3,ROW(TblData[Session ID])),ROW($A51))-1,D$4),"")</f>
        <v/>
      </c>
      <c r="E56" t="str">
        <f t="array" ref="E56">IFERROR(INDEX(TblData[],SMALL(IF(TblData[Session ID]=$B$3,ROW(TblData[Session ID])),ROW($A51))-1,E$4),"")</f>
        <v/>
      </c>
      <c r="F56" t="str">
        <f t="array" ref="F56">IFERROR(INDEX(TblData[],SMALL(IF(TblData[Session ID]=$B$3,ROW(TblData[Session ID])),ROW($A51))-1,F$4),"")</f>
        <v/>
      </c>
      <c r="G56" t="str">
        <f t="array" ref="G56">IFERROR(INDEX(TblData[],SMALL(IF(TblData[Session ID]=$B$3,ROW(TblData[Session ID])),ROW($A51))-1,G$4),"")</f>
        <v/>
      </c>
      <c r="H56" t="str">
        <f t="array" ref="H56">IFERROR(INDEX(TblData[],SMALL(IF(TblData[Session ID]=$B$3,ROW(TblData[Session ID])),ROW($A51))-1,H$4),"")</f>
        <v/>
      </c>
      <c r="I56" t="str">
        <f t="array" ref="I56">IFERROR(INDEX(TblData[],SMALL(IF(TblData[Session ID]=$B$3,ROW(TblData[Session ID])),ROW($A51))-1,I$4),"")</f>
        <v/>
      </c>
      <c r="J56" t="str">
        <f t="array" ref="J56">IFERROR(INDEX(TblData[],SMALL(IF(TblData[Session ID]=$B$3,ROW(TblData[Session ID])),ROW($A51))-1,J$4),"")</f>
        <v/>
      </c>
      <c r="K56" t="str">
        <f t="array" ref="K56">IFERROR(INDEX(TblData[],SMALL(IF(TblData[Session ID]=$B$3,ROW(TblData[Session ID])),ROW($A51))-1,K$4),"")</f>
        <v/>
      </c>
      <c r="L56" t="str">
        <f t="array" ref="L56">IFERROR(INDEX(TblData[],SMALL(IF(TblData[Session ID]=$B$3,ROW(TblData[Session ID])),ROW($A51))-1,L$4),"")</f>
        <v/>
      </c>
      <c r="M56" t="str">
        <f t="array" ref="M56">IFERROR(INDEX(TblData[],SMALL(IF(TblData[Session ID]=$B$3,ROW(TblData[Session ID])),ROW($A51))-1,M$4),"")</f>
        <v/>
      </c>
      <c r="N56" t="str">
        <f t="array" ref="N56">IFERROR(INDEX(TblData[],SMALL(IF(TblData[Session ID]=$B$3,ROW(TblData[Session ID])),ROW($A51))-1,N$4),"")</f>
        <v/>
      </c>
      <c r="O56" t="str">
        <f t="array" ref="O56">IFERROR(INDEX(TblData[],SMALL(IF(TblData[Session ID]=$B$3,ROW(TblData[Session ID])),ROW($A51))-1,O$4),"")</f>
        <v/>
      </c>
      <c r="P56" t="str">
        <f t="array" ref="P56">IFERROR(INDEX(TblData[],SMALL(IF(TblData[Session ID]=$B$3,ROW(TblData[Session ID])),ROW($A51))-1,P$4),"")</f>
        <v/>
      </c>
      <c r="Q56" t="str">
        <f t="array" ref="Q56">IFERROR(INDEX(TblData[],SMALL(IF(TblData[Session ID]=$B$3,ROW(TblData[Session ID])),ROW($A51))-1,Q$4),"")</f>
        <v/>
      </c>
      <c r="R56" t="str">
        <f t="array" ref="R56">IFERROR(INDEX(TblData[],SMALL(IF(TblData[Session ID]=$B$3,ROW(TblData[Session ID])),ROW($A51))-1,R$4),"")</f>
        <v/>
      </c>
      <c r="S56" t="str">
        <f t="array" ref="S56">IFERROR(INDEX(TblData[],SMALL(IF(TblData[Session ID]=$B$3,ROW(TblData[Session ID])),ROW($A51))-1,S$4),"")</f>
        <v/>
      </c>
      <c r="T56" t="str">
        <f t="array" ref="T56">IFERROR(INDEX(TblData[],SMALL(IF(TblData[Session ID]=$B$3,ROW(TblData[Session ID])),ROW($A51))-1,T$4),"")</f>
        <v/>
      </c>
      <c r="U56" t="str">
        <f t="array" ref="U56">IFERROR(INDEX(TblData[],SMALL(IF(TblData[Session ID]=$B$3,ROW(TblData[Session ID])),ROW($A51))-1,U$4),"")</f>
        <v/>
      </c>
      <c r="V56" t="str">
        <f t="array" ref="V56">IFERROR(INDEX(TblData[],SMALL(IF(TblData[Session ID]=$B$3,ROW(TblData[Session ID])),ROW($A51))-1,V$4),"")</f>
        <v/>
      </c>
      <c r="W56" t="str">
        <f t="array" ref="W56">IFERROR(INDEX(TblData[],SMALL(IF(TblData[Session ID]=$B$3,ROW(TblData[Session ID])),ROW($A51))-1,W$4),"")</f>
        <v/>
      </c>
      <c r="X56" t="str">
        <f t="array" ref="X56">IFERROR(INDEX(TblData[],SMALL(IF(TblData[Session ID]=$B$3,ROW(TblData[Session ID])),ROW($A51))-1,X$4),"")</f>
        <v/>
      </c>
      <c r="Y5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6" s="45" t="str">
        <f t="shared" si="3"/>
        <v>* | * | * | * | * | Dominance of Facilitator | More Simplicity required, speed | More time required | * | *</v>
      </c>
      <c r="AA56" t="str">
        <f t="array" ref="AA56">IFERROR(INDEX(TblData[],SMALL(IF(TblData[Session ID]=$B$3,ROW(TblData[Session ID])),ROW($A52))-1,AA$4),"")</f>
        <v/>
      </c>
    </row>
    <row r="57" spans="2:27" x14ac:dyDescent="0.25">
      <c r="B57" t="str">
        <f t="array" ref="B57">IFERROR(INDEX(TblData[],SMALL(IF(TblData[Session ID]=$B$3,ROW(TblData[Session ID])),ROW($A52))-1,B$4),"")</f>
        <v/>
      </c>
      <c r="C57" t="str">
        <f t="array" ref="C57">IFERROR(INDEX(TblData[],SMALL(IF(TblData[Session ID]=$B$3,ROW(TblData[Session ID])),ROW($A52))-1,C$4),"")</f>
        <v/>
      </c>
      <c r="D57" t="str">
        <f t="array" ref="D57">IFERROR(INDEX(TblData[],SMALL(IF(TblData[Session ID]=$B$3,ROW(TblData[Session ID])),ROW($A52))-1,D$4),"")</f>
        <v/>
      </c>
      <c r="E57" t="str">
        <f t="array" ref="E57">IFERROR(INDEX(TblData[],SMALL(IF(TblData[Session ID]=$B$3,ROW(TblData[Session ID])),ROW($A52))-1,E$4),"")</f>
        <v/>
      </c>
      <c r="F57" t="str">
        <f t="array" ref="F57">IFERROR(INDEX(TblData[],SMALL(IF(TblData[Session ID]=$B$3,ROW(TblData[Session ID])),ROW($A52))-1,F$4),"")</f>
        <v/>
      </c>
      <c r="G57" t="str">
        <f t="array" ref="G57">IFERROR(INDEX(TblData[],SMALL(IF(TblData[Session ID]=$B$3,ROW(TblData[Session ID])),ROW($A52))-1,G$4),"")</f>
        <v/>
      </c>
      <c r="H57" t="str">
        <f t="array" ref="H57">IFERROR(INDEX(TblData[],SMALL(IF(TblData[Session ID]=$B$3,ROW(TblData[Session ID])),ROW($A52))-1,H$4),"")</f>
        <v/>
      </c>
      <c r="I57" t="str">
        <f t="array" ref="I57">IFERROR(INDEX(TblData[],SMALL(IF(TblData[Session ID]=$B$3,ROW(TblData[Session ID])),ROW($A52))-1,I$4),"")</f>
        <v/>
      </c>
      <c r="J57" t="str">
        <f t="array" ref="J57">IFERROR(INDEX(TblData[],SMALL(IF(TblData[Session ID]=$B$3,ROW(TblData[Session ID])),ROW($A52))-1,J$4),"")</f>
        <v/>
      </c>
      <c r="K57" t="str">
        <f t="array" ref="K57">IFERROR(INDEX(TblData[],SMALL(IF(TblData[Session ID]=$B$3,ROW(TblData[Session ID])),ROW($A52))-1,K$4),"")</f>
        <v/>
      </c>
      <c r="L57" t="str">
        <f t="array" ref="L57">IFERROR(INDEX(TblData[],SMALL(IF(TblData[Session ID]=$B$3,ROW(TblData[Session ID])),ROW($A52))-1,L$4),"")</f>
        <v/>
      </c>
      <c r="M57" t="str">
        <f t="array" ref="M57">IFERROR(INDEX(TblData[],SMALL(IF(TblData[Session ID]=$B$3,ROW(TblData[Session ID])),ROW($A52))-1,M$4),"")</f>
        <v/>
      </c>
      <c r="N57" t="str">
        <f t="array" ref="N57">IFERROR(INDEX(TblData[],SMALL(IF(TblData[Session ID]=$B$3,ROW(TblData[Session ID])),ROW($A52))-1,N$4),"")</f>
        <v/>
      </c>
      <c r="O57" t="str">
        <f t="array" ref="O57">IFERROR(INDEX(TblData[],SMALL(IF(TblData[Session ID]=$B$3,ROW(TblData[Session ID])),ROW($A52))-1,O$4),"")</f>
        <v/>
      </c>
      <c r="P57" t="str">
        <f t="array" ref="P57">IFERROR(INDEX(TblData[],SMALL(IF(TblData[Session ID]=$B$3,ROW(TblData[Session ID])),ROW($A52))-1,P$4),"")</f>
        <v/>
      </c>
      <c r="Q57" t="str">
        <f t="array" ref="Q57">IFERROR(INDEX(TblData[],SMALL(IF(TblData[Session ID]=$B$3,ROW(TblData[Session ID])),ROW($A52))-1,Q$4),"")</f>
        <v/>
      </c>
      <c r="R57" t="str">
        <f t="array" ref="R57">IFERROR(INDEX(TblData[],SMALL(IF(TblData[Session ID]=$B$3,ROW(TblData[Session ID])),ROW($A52))-1,R$4),"")</f>
        <v/>
      </c>
      <c r="S57" t="str">
        <f t="array" ref="S57">IFERROR(INDEX(TblData[],SMALL(IF(TblData[Session ID]=$B$3,ROW(TblData[Session ID])),ROW($A52))-1,S$4),"")</f>
        <v/>
      </c>
      <c r="T57" t="str">
        <f t="array" ref="T57">IFERROR(INDEX(TblData[],SMALL(IF(TblData[Session ID]=$B$3,ROW(TblData[Session ID])),ROW($A52))-1,T$4),"")</f>
        <v/>
      </c>
      <c r="U57" t="str">
        <f t="array" ref="U57">IFERROR(INDEX(TblData[],SMALL(IF(TblData[Session ID]=$B$3,ROW(TblData[Session ID])),ROW($A52))-1,U$4),"")</f>
        <v/>
      </c>
      <c r="V57" t="str">
        <f t="array" ref="V57">IFERROR(INDEX(TblData[],SMALL(IF(TblData[Session ID]=$B$3,ROW(TblData[Session ID])),ROW($A52))-1,V$4),"")</f>
        <v/>
      </c>
      <c r="W57" t="str">
        <f t="array" ref="W57">IFERROR(INDEX(TblData[],SMALL(IF(TblData[Session ID]=$B$3,ROW(TblData[Session ID])),ROW($A52))-1,W$4),"")</f>
        <v/>
      </c>
      <c r="X57" t="str">
        <f t="array" ref="X57">IFERROR(INDEX(TblData[],SMALL(IF(TblData[Session ID]=$B$3,ROW(TblData[Session ID])),ROW($A52))-1,X$4),"")</f>
        <v/>
      </c>
      <c r="Y5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7" s="45" t="str">
        <f t="shared" si="3"/>
        <v>* | * | * | * | * | Dominance of Facilitator | More Simplicity required, speed | More time required | * | *</v>
      </c>
      <c r="AA57" t="str">
        <f t="array" ref="AA57">IFERROR(INDEX(TblData[],SMALL(IF(TblData[Session ID]=$B$3,ROW(TblData[Session ID])),ROW($A53))-1,AA$4),"")</f>
        <v/>
      </c>
    </row>
    <row r="58" spans="2:27" x14ac:dyDescent="0.25">
      <c r="B58" t="str">
        <f t="array" ref="B58">IFERROR(INDEX(TblData[],SMALL(IF(TblData[Session ID]=$B$3,ROW(TblData[Session ID])),ROW($A53))-1,B$4),"")</f>
        <v/>
      </c>
      <c r="C58" t="str">
        <f t="array" ref="C58">IFERROR(INDEX(TblData[],SMALL(IF(TblData[Session ID]=$B$3,ROW(TblData[Session ID])),ROW($A53))-1,C$4),"")</f>
        <v/>
      </c>
      <c r="D58" t="str">
        <f t="array" ref="D58">IFERROR(INDEX(TblData[],SMALL(IF(TblData[Session ID]=$B$3,ROW(TblData[Session ID])),ROW($A53))-1,D$4),"")</f>
        <v/>
      </c>
      <c r="E58" t="str">
        <f t="array" ref="E58">IFERROR(INDEX(TblData[],SMALL(IF(TblData[Session ID]=$B$3,ROW(TblData[Session ID])),ROW($A53))-1,E$4),"")</f>
        <v/>
      </c>
      <c r="F58" t="str">
        <f t="array" ref="F58">IFERROR(INDEX(TblData[],SMALL(IF(TblData[Session ID]=$B$3,ROW(TblData[Session ID])),ROW($A53))-1,F$4),"")</f>
        <v/>
      </c>
      <c r="G58" t="str">
        <f t="array" ref="G58">IFERROR(INDEX(TblData[],SMALL(IF(TblData[Session ID]=$B$3,ROW(TblData[Session ID])),ROW($A53))-1,G$4),"")</f>
        <v/>
      </c>
      <c r="H58" t="str">
        <f t="array" ref="H58">IFERROR(INDEX(TblData[],SMALL(IF(TblData[Session ID]=$B$3,ROW(TblData[Session ID])),ROW($A53))-1,H$4),"")</f>
        <v/>
      </c>
      <c r="I58" t="str">
        <f t="array" ref="I58">IFERROR(INDEX(TblData[],SMALL(IF(TblData[Session ID]=$B$3,ROW(TblData[Session ID])),ROW($A53))-1,I$4),"")</f>
        <v/>
      </c>
      <c r="J58" t="str">
        <f t="array" ref="J58">IFERROR(INDEX(TblData[],SMALL(IF(TblData[Session ID]=$B$3,ROW(TblData[Session ID])),ROW($A53))-1,J$4),"")</f>
        <v/>
      </c>
      <c r="K58" t="str">
        <f t="array" ref="K58">IFERROR(INDEX(TblData[],SMALL(IF(TblData[Session ID]=$B$3,ROW(TblData[Session ID])),ROW($A53))-1,K$4),"")</f>
        <v/>
      </c>
      <c r="L58" t="str">
        <f t="array" ref="L58">IFERROR(INDEX(TblData[],SMALL(IF(TblData[Session ID]=$B$3,ROW(TblData[Session ID])),ROW($A53))-1,L$4),"")</f>
        <v/>
      </c>
      <c r="M58" t="str">
        <f t="array" ref="M58">IFERROR(INDEX(TblData[],SMALL(IF(TblData[Session ID]=$B$3,ROW(TblData[Session ID])),ROW($A53))-1,M$4),"")</f>
        <v/>
      </c>
      <c r="N58" t="str">
        <f t="array" ref="N58">IFERROR(INDEX(TblData[],SMALL(IF(TblData[Session ID]=$B$3,ROW(TblData[Session ID])),ROW($A53))-1,N$4),"")</f>
        <v/>
      </c>
      <c r="O58" t="str">
        <f t="array" ref="O58">IFERROR(INDEX(TblData[],SMALL(IF(TblData[Session ID]=$B$3,ROW(TblData[Session ID])),ROW($A53))-1,O$4),"")</f>
        <v/>
      </c>
      <c r="P58" t="str">
        <f t="array" ref="P58">IFERROR(INDEX(TblData[],SMALL(IF(TblData[Session ID]=$B$3,ROW(TblData[Session ID])),ROW($A53))-1,P$4),"")</f>
        <v/>
      </c>
      <c r="Q58" t="str">
        <f t="array" ref="Q58">IFERROR(INDEX(TblData[],SMALL(IF(TblData[Session ID]=$B$3,ROW(TblData[Session ID])),ROW($A53))-1,Q$4),"")</f>
        <v/>
      </c>
      <c r="R58" t="str">
        <f t="array" ref="R58">IFERROR(INDEX(TblData[],SMALL(IF(TblData[Session ID]=$B$3,ROW(TblData[Session ID])),ROW($A53))-1,R$4),"")</f>
        <v/>
      </c>
      <c r="S58" t="str">
        <f t="array" ref="S58">IFERROR(INDEX(TblData[],SMALL(IF(TblData[Session ID]=$B$3,ROW(TblData[Session ID])),ROW($A53))-1,S$4),"")</f>
        <v/>
      </c>
      <c r="T58" t="str">
        <f t="array" ref="T58">IFERROR(INDEX(TblData[],SMALL(IF(TblData[Session ID]=$B$3,ROW(TblData[Session ID])),ROW($A53))-1,T$4),"")</f>
        <v/>
      </c>
      <c r="U58" t="str">
        <f t="array" ref="U58">IFERROR(INDEX(TblData[],SMALL(IF(TblData[Session ID]=$B$3,ROW(TblData[Session ID])),ROW($A53))-1,U$4),"")</f>
        <v/>
      </c>
      <c r="V58" t="str">
        <f t="array" ref="V58">IFERROR(INDEX(TblData[],SMALL(IF(TblData[Session ID]=$B$3,ROW(TblData[Session ID])),ROW($A53))-1,V$4),"")</f>
        <v/>
      </c>
      <c r="W58" t="str">
        <f t="array" ref="W58">IFERROR(INDEX(TblData[],SMALL(IF(TblData[Session ID]=$B$3,ROW(TblData[Session ID])),ROW($A53))-1,W$4),"")</f>
        <v/>
      </c>
      <c r="X58" t="str">
        <f t="array" ref="X58">IFERROR(INDEX(TblData[],SMALL(IF(TblData[Session ID]=$B$3,ROW(TblData[Session ID])),ROW($A53))-1,X$4),"")</f>
        <v/>
      </c>
      <c r="Y5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8" s="45" t="str">
        <f t="shared" si="3"/>
        <v>* | * | * | * | * | Dominance of Facilitator | More Simplicity required, speed | More time required | * | *</v>
      </c>
      <c r="AA58" t="str">
        <f t="array" ref="AA58">IFERROR(INDEX(TblData[],SMALL(IF(TblData[Session ID]=$B$3,ROW(TblData[Session ID])),ROW($A54))-1,AA$4),"")</f>
        <v/>
      </c>
    </row>
    <row r="59" spans="2:27" x14ac:dyDescent="0.25">
      <c r="B59" t="str">
        <f t="array" ref="B59">IFERROR(INDEX(TblData[],SMALL(IF(TblData[Session ID]=$B$3,ROW(TblData[Session ID])),ROW($A54))-1,B$4),"")</f>
        <v/>
      </c>
      <c r="C59" t="str">
        <f t="array" ref="C59">IFERROR(INDEX(TblData[],SMALL(IF(TblData[Session ID]=$B$3,ROW(TblData[Session ID])),ROW($A54))-1,C$4),"")</f>
        <v/>
      </c>
      <c r="D59" t="str">
        <f t="array" ref="D59">IFERROR(INDEX(TblData[],SMALL(IF(TblData[Session ID]=$B$3,ROW(TblData[Session ID])),ROW($A54))-1,D$4),"")</f>
        <v/>
      </c>
      <c r="E59" t="str">
        <f t="array" ref="E59">IFERROR(INDEX(TblData[],SMALL(IF(TblData[Session ID]=$B$3,ROW(TblData[Session ID])),ROW($A54))-1,E$4),"")</f>
        <v/>
      </c>
      <c r="F59" t="str">
        <f t="array" ref="F59">IFERROR(INDEX(TblData[],SMALL(IF(TblData[Session ID]=$B$3,ROW(TblData[Session ID])),ROW($A54))-1,F$4),"")</f>
        <v/>
      </c>
      <c r="G59" t="str">
        <f t="array" ref="G59">IFERROR(INDEX(TblData[],SMALL(IF(TblData[Session ID]=$B$3,ROW(TblData[Session ID])),ROW($A54))-1,G$4),"")</f>
        <v/>
      </c>
      <c r="H59" t="str">
        <f t="array" ref="H59">IFERROR(INDEX(TblData[],SMALL(IF(TblData[Session ID]=$B$3,ROW(TblData[Session ID])),ROW($A54))-1,H$4),"")</f>
        <v/>
      </c>
      <c r="I59" t="str">
        <f t="array" ref="I59">IFERROR(INDEX(TblData[],SMALL(IF(TblData[Session ID]=$B$3,ROW(TblData[Session ID])),ROW($A54))-1,I$4),"")</f>
        <v/>
      </c>
      <c r="J59" t="str">
        <f t="array" ref="J59">IFERROR(INDEX(TblData[],SMALL(IF(TblData[Session ID]=$B$3,ROW(TblData[Session ID])),ROW($A54))-1,J$4),"")</f>
        <v/>
      </c>
      <c r="K59" t="str">
        <f t="array" ref="K59">IFERROR(INDEX(TblData[],SMALL(IF(TblData[Session ID]=$B$3,ROW(TblData[Session ID])),ROW($A54))-1,K$4),"")</f>
        <v/>
      </c>
      <c r="L59" t="str">
        <f t="array" ref="L59">IFERROR(INDEX(TblData[],SMALL(IF(TblData[Session ID]=$B$3,ROW(TblData[Session ID])),ROW($A54))-1,L$4),"")</f>
        <v/>
      </c>
      <c r="M59" t="str">
        <f t="array" ref="M59">IFERROR(INDEX(TblData[],SMALL(IF(TblData[Session ID]=$B$3,ROW(TblData[Session ID])),ROW($A54))-1,M$4),"")</f>
        <v/>
      </c>
      <c r="N59" t="str">
        <f t="array" ref="N59">IFERROR(INDEX(TblData[],SMALL(IF(TblData[Session ID]=$B$3,ROW(TblData[Session ID])),ROW($A54))-1,N$4),"")</f>
        <v/>
      </c>
      <c r="O59" t="str">
        <f t="array" ref="O59">IFERROR(INDEX(TblData[],SMALL(IF(TblData[Session ID]=$B$3,ROW(TblData[Session ID])),ROW($A54))-1,O$4),"")</f>
        <v/>
      </c>
      <c r="P59" t="str">
        <f t="array" ref="P59">IFERROR(INDEX(TblData[],SMALL(IF(TblData[Session ID]=$B$3,ROW(TblData[Session ID])),ROW($A54))-1,P$4),"")</f>
        <v/>
      </c>
      <c r="Q59" t="str">
        <f t="array" ref="Q59">IFERROR(INDEX(TblData[],SMALL(IF(TblData[Session ID]=$B$3,ROW(TblData[Session ID])),ROW($A54))-1,Q$4),"")</f>
        <v/>
      </c>
      <c r="R59" t="str">
        <f t="array" ref="R59">IFERROR(INDEX(TblData[],SMALL(IF(TblData[Session ID]=$B$3,ROW(TblData[Session ID])),ROW($A54))-1,R$4),"")</f>
        <v/>
      </c>
      <c r="S59" t="str">
        <f t="array" ref="S59">IFERROR(INDEX(TblData[],SMALL(IF(TblData[Session ID]=$B$3,ROW(TblData[Session ID])),ROW($A54))-1,S$4),"")</f>
        <v/>
      </c>
      <c r="T59" t="str">
        <f t="array" ref="T59">IFERROR(INDEX(TblData[],SMALL(IF(TblData[Session ID]=$B$3,ROW(TblData[Session ID])),ROW($A54))-1,T$4),"")</f>
        <v/>
      </c>
      <c r="U59" t="str">
        <f t="array" ref="U59">IFERROR(INDEX(TblData[],SMALL(IF(TblData[Session ID]=$B$3,ROW(TblData[Session ID])),ROW($A54))-1,U$4),"")</f>
        <v/>
      </c>
      <c r="V59" t="str">
        <f t="array" ref="V59">IFERROR(INDEX(TblData[],SMALL(IF(TblData[Session ID]=$B$3,ROW(TblData[Session ID])),ROW($A54))-1,V$4),"")</f>
        <v/>
      </c>
      <c r="W59" t="str">
        <f t="array" ref="W59">IFERROR(INDEX(TblData[],SMALL(IF(TblData[Session ID]=$B$3,ROW(TblData[Session ID])),ROW($A54))-1,W$4),"")</f>
        <v/>
      </c>
      <c r="X59" t="str">
        <f t="array" ref="X59">IFERROR(INDEX(TblData[],SMALL(IF(TblData[Session ID]=$B$3,ROW(TblData[Session ID])),ROW($A54))-1,X$4),"")</f>
        <v/>
      </c>
      <c r="Y5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59" s="45" t="str">
        <f t="shared" si="3"/>
        <v>* | * | * | * | * | Dominance of Facilitator | More Simplicity required, speed | More time required | * | *</v>
      </c>
      <c r="AA59" t="str">
        <f t="array" ref="AA59">IFERROR(INDEX(TblData[],SMALL(IF(TblData[Session ID]=$B$3,ROW(TblData[Session ID])),ROW($A55))-1,AA$4),"")</f>
        <v/>
      </c>
    </row>
    <row r="60" spans="2:27" x14ac:dyDescent="0.25">
      <c r="B60" t="str">
        <f t="array" ref="B60">IFERROR(INDEX(TblData[],SMALL(IF(TblData[Session ID]=$B$3,ROW(TblData[Session ID])),ROW($A55))-1,B$4),"")</f>
        <v/>
      </c>
      <c r="C60" t="str">
        <f t="array" ref="C60">IFERROR(INDEX(TblData[],SMALL(IF(TblData[Session ID]=$B$3,ROW(TblData[Session ID])),ROW($A55))-1,C$4),"")</f>
        <v/>
      </c>
      <c r="D60" t="str">
        <f t="array" ref="D60">IFERROR(INDEX(TblData[],SMALL(IF(TblData[Session ID]=$B$3,ROW(TblData[Session ID])),ROW($A55))-1,D$4),"")</f>
        <v/>
      </c>
      <c r="E60" t="str">
        <f t="array" ref="E60">IFERROR(INDEX(TblData[],SMALL(IF(TblData[Session ID]=$B$3,ROW(TblData[Session ID])),ROW($A55))-1,E$4),"")</f>
        <v/>
      </c>
      <c r="F60" t="str">
        <f t="array" ref="F60">IFERROR(INDEX(TblData[],SMALL(IF(TblData[Session ID]=$B$3,ROW(TblData[Session ID])),ROW($A55))-1,F$4),"")</f>
        <v/>
      </c>
      <c r="G60" t="str">
        <f t="array" ref="G60">IFERROR(INDEX(TblData[],SMALL(IF(TblData[Session ID]=$B$3,ROW(TblData[Session ID])),ROW($A55))-1,G$4),"")</f>
        <v/>
      </c>
      <c r="H60" t="str">
        <f t="array" ref="H60">IFERROR(INDEX(TblData[],SMALL(IF(TblData[Session ID]=$B$3,ROW(TblData[Session ID])),ROW($A55))-1,H$4),"")</f>
        <v/>
      </c>
      <c r="I60" t="str">
        <f t="array" ref="I60">IFERROR(INDEX(TblData[],SMALL(IF(TblData[Session ID]=$B$3,ROW(TblData[Session ID])),ROW($A55))-1,I$4),"")</f>
        <v/>
      </c>
      <c r="J60" t="str">
        <f t="array" ref="J60">IFERROR(INDEX(TblData[],SMALL(IF(TblData[Session ID]=$B$3,ROW(TblData[Session ID])),ROW($A55))-1,J$4),"")</f>
        <v/>
      </c>
      <c r="K60" t="str">
        <f t="array" ref="K60">IFERROR(INDEX(TblData[],SMALL(IF(TblData[Session ID]=$B$3,ROW(TblData[Session ID])),ROW($A55))-1,K$4),"")</f>
        <v/>
      </c>
      <c r="L60" t="str">
        <f t="array" ref="L60">IFERROR(INDEX(TblData[],SMALL(IF(TblData[Session ID]=$B$3,ROW(TblData[Session ID])),ROW($A55))-1,L$4),"")</f>
        <v/>
      </c>
      <c r="M60" t="str">
        <f t="array" ref="M60">IFERROR(INDEX(TblData[],SMALL(IF(TblData[Session ID]=$B$3,ROW(TblData[Session ID])),ROW($A55))-1,M$4),"")</f>
        <v/>
      </c>
      <c r="N60" t="str">
        <f t="array" ref="N60">IFERROR(INDEX(TblData[],SMALL(IF(TblData[Session ID]=$B$3,ROW(TblData[Session ID])),ROW($A55))-1,N$4),"")</f>
        <v/>
      </c>
      <c r="O60" t="str">
        <f t="array" ref="O60">IFERROR(INDEX(TblData[],SMALL(IF(TblData[Session ID]=$B$3,ROW(TblData[Session ID])),ROW($A55))-1,O$4),"")</f>
        <v/>
      </c>
      <c r="P60" t="str">
        <f t="array" ref="P60">IFERROR(INDEX(TblData[],SMALL(IF(TblData[Session ID]=$B$3,ROW(TblData[Session ID])),ROW($A55))-1,P$4),"")</f>
        <v/>
      </c>
      <c r="Q60" t="str">
        <f t="array" ref="Q60">IFERROR(INDEX(TblData[],SMALL(IF(TblData[Session ID]=$B$3,ROW(TblData[Session ID])),ROW($A55))-1,Q$4),"")</f>
        <v/>
      </c>
      <c r="R60" t="str">
        <f t="array" ref="R60">IFERROR(INDEX(TblData[],SMALL(IF(TblData[Session ID]=$B$3,ROW(TblData[Session ID])),ROW($A55))-1,R$4),"")</f>
        <v/>
      </c>
      <c r="S60" t="str">
        <f t="array" ref="S60">IFERROR(INDEX(TblData[],SMALL(IF(TblData[Session ID]=$B$3,ROW(TblData[Session ID])),ROW($A55))-1,S$4),"")</f>
        <v/>
      </c>
      <c r="T60" t="str">
        <f t="array" ref="T60">IFERROR(INDEX(TblData[],SMALL(IF(TblData[Session ID]=$B$3,ROW(TblData[Session ID])),ROW($A55))-1,T$4),"")</f>
        <v/>
      </c>
      <c r="U60" t="str">
        <f t="array" ref="U60">IFERROR(INDEX(TblData[],SMALL(IF(TblData[Session ID]=$B$3,ROW(TblData[Session ID])),ROW($A55))-1,U$4),"")</f>
        <v/>
      </c>
      <c r="V60" t="str">
        <f t="array" ref="V60">IFERROR(INDEX(TblData[],SMALL(IF(TblData[Session ID]=$B$3,ROW(TblData[Session ID])),ROW($A55))-1,V$4),"")</f>
        <v/>
      </c>
      <c r="W60" t="str">
        <f t="array" ref="W60">IFERROR(INDEX(TblData[],SMALL(IF(TblData[Session ID]=$B$3,ROW(TblData[Session ID])),ROW($A55))-1,W$4),"")</f>
        <v/>
      </c>
      <c r="X60" t="str">
        <f t="array" ref="X60">IFERROR(INDEX(TblData[],SMALL(IF(TblData[Session ID]=$B$3,ROW(TblData[Session ID])),ROW($A55))-1,X$4),"")</f>
        <v/>
      </c>
      <c r="Y6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0" s="45" t="str">
        <f t="shared" si="3"/>
        <v>* | * | * | * | * | Dominance of Facilitator | More Simplicity required, speed | More time required | * | *</v>
      </c>
      <c r="AA60" t="str">
        <f t="array" ref="AA60">IFERROR(INDEX(TblData[],SMALL(IF(TblData[Session ID]=$B$3,ROW(TblData[Session ID])),ROW($A56))-1,AA$4),"")</f>
        <v/>
      </c>
    </row>
    <row r="61" spans="2:27" x14ac:dyDescent="0.25">
      <c r="B61" t="str">
        <f t="array" ref="B61">IFERROR(INDEX(TblData[],SMALL(IF(TblData[Session ID]=$B$3,ROW(TblData[Session ID])),ROW($A56))-1,B$4),"")</f>
        <v/>
      </c>
      <c r="C61" t="str">
        <f t="array" ref="C61">IFERROR(INDEX(TblData[],SMALL(IF(TblData[Session ID]=$B$3,ROW(TblData[Session ID])),ROW($A56))-1,C$4),"")</f>
        <v/>
      </c>
      <c r="D61" t="str">
        <f t="array" ref="D61">IFERROR(INDEX(TblData[],SMALL(IF(TblData[Session ID]=$B$3,ROW(TblData[Session ID])),ROW($A56))-1,D$4),"")</f>
        <v/>
      </c>
      <c r="E61" t="str">
        <f t="array" ref="E61">IFERROR(INDEX(TblData[],SMALL(IF(TblData[Session ID]=$B$3,ROW(TblData[Session ID])),ROW($A56))-1,E$4),"")</f>
        <v/>
      </c>
      <c r="F61" t="str">
        <f t="array" ref="F61">IFERROR(INDEX(TblData[],SMALL(IF(TblData[Session ID]=$B$3,ROW(TblData[Session ID])),ROW($A56))-1,F$4),"")</f>
        <v/>
      </c>
      <c r="G61" t="str">
        <f t="array" ref="G61">IFERROR(INDEX(TblData[],SMALL(IF(TblData[Session ID]=$B$3,ROW(TblData[Session ID])),ROW($A56))-1,G$4),"")</f>
        <v/>
      </c>
      <c r="H61" t="str">
        <f t="array" ref="H61">IFERROR(INDEX(TblData[],SMALL(IF(TblData[Session ID]=$B$3,ROW(TblData[Session ID])),ROW($A56))-1,H$4),"")</f>
        <v/>
      </c>
      <c r="I61" t="str">
        <f t="array" ref="I61">IFERROR(INDEX(TblData[],SMALL(IF(TblData[Session ID]=$B$3,ROW(TblData[Session ID])),ROW($A56))-1,I$4),"")</f>
        <v/>
      </c>
      <c r="J61" t="str">
        <f t="array" ref="J61">IFERROR(INDEX(TblData[],SMALL(IF(TblData[Session ID]=$B$3,ROW(TblData[Session ID])),ROW($A56))-1,J$4),"")</f>
        <v/>
      </c>
      <c r="K61" t="str">
        <f t="array" ref="K61">IFERROR(INDEX(TblData[],SMALL(IF(TblData[Session ID]=$B$3,ROW(TblData[Session ID])),ROW($A56))-1,K$4),"")</f>
        <v/>
      </c>
      <c r="L61" t="str">
        <f t="array" ref="L61">IFERROR(INDEX(TblData[],SMALL(IF(TblData[Session ID]=$B$3,ROW(TblData[Session ID])),ROW($A56))-1,L$4),"")</f>
        <v/>
      </c>
      <c r="M61" t="str">
        <f t="array" ref="M61">IFERROR(INDEX(TblData[],SMALL(IF(TblData[Session ID]=$B$3,ROW(TblData[Session ID])),ROW($A56))-1,M$4),"")</f>
        <v/>
      </c>
      <c r="N61" t="str">
        <f t="array" ref="N61">IFERROR(INDEX(TblData[],SMALL(IF(TblData[Session ID]=$B$3,ROW(TblData[Session ID])),ROW($A56))-1,N$4),"")</f>
        <v/>
      </c>
      <c r="O61" t="str">
        <f t="array" ref="O61">IFERROR(INDEX(TblData[],SMALL(IF(TblData[Session ID]=$B$3,ROW(TblData[Session ID])),ROW($A56))-1,O$4),"")</f>
        <v/>
      </c>
      <c r="P61" t="str">
        <f t="array" ref="P61">IFERROR(INDEX(TblData[],SMALL(IF(TblData[Session ID]=$B$3,ROW(TblData[Session ID])),ROW($A56))-1,P$4),"")</f>
        <v/>
      </c>
      <c r="Q61" t="str">
        <f t="array" ref="Q61">IFERROR(INDEX(TblData[],SMALL(IF(TblData[Session ID]=$B$3,ROW(TblData[Session ID])),ROW($A56))-1,Q$4),"")</f>
        <v/>
      </c>
      <c r="R61" t="str">
        <f t="array" ref="R61">IFERROR(INDEX(TblData[],SMALL(IF(TblData[Session ID]=$B$3,ROW(TblData[Session ID])),ROW($A56))-1,R$4),"")</f>
        <v/>
      </c>
      <c r="S61" t="str">
        <f t="array" ref="S61">IFERROR(INDEX(TblData[],SMALL(IF(TblData[Session ID]=$B$3,ROW(TblData[Session ID])),ROW($A56))-1,S$4),"")</f>
        <v/>
      </c>
      <c r="T61" t="str">
        <f t="array" ref="T61">IFERROR(INDEX(TblData[],SMALL(IF(TblData[Session ID]=$B$3,ROW(TblData[Session ID])),ROW($A56))-1,T$4),"")</f>
        <v/>
      </c>
      <c r="U61" t="str">
        <f t="array" ref="U61">IFERROR(INDEX(TblData[],SMALL(IF(TblData[Session ID]=$B$3,ROW(TblData[Session ID])),ROW($A56))-1,U$4),"")</f>
        <v/>
      </c>
      <c r="V61" t="str">
        <f t="array" ref="V61">IFERROR(INDEX(TblData[],SMALL(IF(TblData[Session ID]=$B$3,ROW(TblData[Session ID])),ROW($A56))-1,V$4),"")</f>
        <v/>
      </c>
      <c r="W61" t="str">
        <f t="array" ref="W61">IFERROR(INDEX(TblData[],SMALL(IF(TblData[Session ID]=$B$3,ROW(TblData[Session ID])),ROW($A56))-1,W$4),"")</f>
        <v/>
      </c>
      <c r="X61" t="str">
        <f t="array" ref="X61">IFERROR(INDEX(TblData[],SMALL(IF(TblData[Session ID]=$B$3,ROW(TblData[Session ID])),ROW($A56))-1,X$4),"")</f>
        <v/>
      </c>
      <c r="Y6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1" s="45" t="str">
        <f t="shared" si="3"/>
        <v>* | * | * | * | * | Dominance of Facilitator | More Simplicity required, speed | More time required | * | *</v>
      </c>
      <c r="AA61" t="str">
        <f t="array" ref="AA61">IFERROR(INDEX(TblData[],SMALL(IF(TblData[Session ID]=$B$3,ROW(TblData[Session ID])),ROW($A57))-1,AA$4),"")</f>
        <v/>
      </c>
    </row>
    <row r="62" spans="2:27" x14ac:dyDescent="0.25">
      <c r="B62" t="str">
        <f t="array" ref="B62">IFERROR(INDEX(TblData[],SMALL(IF(TblData[Session ID]=$B$3,ROW(TblData[Session ID])),ROW($A57))-1,B$4),"")</f>
        <v/>
      </c>
      <c r="C62" t="str">
        <f t="array" ref="C62">IFERROR(INDEX(TblData[],SMALL(IF(TblData[Session ID]=$B$3,ROW(TblData[Session ID])),ROW($A57))-1,C$4),"")</f>
        <v/>
      </c>
      <c r="D62" t="str">
        <f t="array" ref="D62">IFERROR(INDEX(TblData[],SMALL(IF(TblData[Session ID]=$B$3,ROW(TblData[Session ID])),ROW($A57))-1,D$4),"")</f>
        <v/>
      </c>
      <c r="E62" t="str">
        <f t="array" ref="E62">IFERROR(INDEX(TblData[],SMALL(IF(TblData[Session ID]=$B$3,ROW(TblData[Session ID])),ROW($A57))-1,E$4),"")</f>
        <v/>
      </c>
      <c r="F62" t="str">
        <f t="array" ref="F62">IFERROR(INDEX(TblData[],SMALL(IF(TblData[Session ID]=$B$3,ROW(TblData[Session ID])),ROW($A57))-1,F$4),"")</f>
        <v/>
      </c>
      <c r="G62" t="str">
        <f t="array" ref="G62">IFERROR(INDEX(TblData[],SMALL(IF(TblData[Session ID]=$B$3,ROW(TblData[Session ID])),ROW($A57))-1,G$4),"")</f>
        <v/>
      </c>
      <c r="H62" t="str">
        <f t="array" ref="H62">IFERROR(INDEX(TblData[],SMALL(IF(TblData[Session ID]=$B$3,ROW(TblData[Session ID])),ROW($A57))-1,H$4),"")</f>
        <v/>
      </c>
      <c r="I62" t="str">
        <f t="array" ref="I62">IFERROR(INDEX(TblData[],SMALL(IF(TblData[Session ID]=$B$3,ROW(TblData[Session ID])),ROW($A57))-1,I$4),"")</f>
        <v/>
      </c>
      <c r="J62" t="str">
        <f t="array" ref="J62">IFERROR(INDEX(TblData[],SMALL(IF(TblData[Session ID]=$B$3,ROW(TblData[Session ID])),ROW($A57))-1,J$4),"")</f>
        <v/>
      </c>
      <c r="K62" t="str">
        <f t="array" ref="K62">IFERROR(INDEX(TblData[],SMALL(IF(TblData[Session ID]=$B$3,ROW(TblData[Session ID])),ROW($A57))-1,K$4),"")</f>
        <v/>
      </c>
      <c r="L62" t="str">
        <f t="array" ref="L62">IFERROR(INDEX(TblData[],SMALL(IF(TblData[Session ID]=$B$3,ROW(TblData[Session ID])),ROW($A57))-1,L$4),"")</f>
        <v/>
      </c>
      <c r="M62" t="str">
        <f t="array" ref="M62">IFERROR(INDEX(TblData[],SMALL(IF(TblData[Session ID]=$B$3,ROW(TblData[Session ID])),ROW($A57))-1,M$4),"")</f>
        <v/>
      </c>
      <c r="N62" t="str">
        <f t="array" ref="N62">IFERROR(INDEX(TblData[],SMALL(IF(TblData[Session ID]=$B$3,ROW(TblData[Session ID])),ROW($A57))-1,N$4),"")</f>
        <v/>
      </c>
      <c r="O62" t="str">
        <f t="array" ref="O62">IFERROR(INDEX(TblData[],SMALL(IF(TblData[Session ID]=$B$3,ROW(TblData[Session ID])),ROW($A57))-1,O$4),"")</f>
        <v/>
      </c>
      <c r="P62" t="str">
        <f t="array" ref="P62">IFERROR(INDEX(TblData[],SMALL(IF(TblData[Session ID]=$B$3,ROW(TblData[Session ID])),ROW($A57))-1,P$4),"")</f>
        <v/>
      </c>
      <c r="Q62" t="str">
        <f t="array" ref="Q62">IFERROR(INDEX(TblData[],SMALL(IF(TblData[Session ID]=$B$3,ROW(TblData[Session ID])),ROW($A57))-1,Q$4),"")</f>
        <v/>
      </c>
      <c r="R62" t="str">
        <f t="array" ref="R62">IFERROR(INDEX(TblData[],SMALL(IF(TblData[Session ID]=$B$3,ROW(TblData[Session ID])),ROW($A57))-1,R$4),"")</f>
        <v/>
      </c>
      <c r="S62" t="str">
        <f t="array" ref="S62">IFERROR(INDEX(TblData[],SMALL(IF(TblData[Session ID]=$B$3,ROW(TblData[Session ID])),ROW($A57))-1,S$4),"")</f>
        <v/>
      </c>
      <c r="T62" t="str">
        <f t="array" ref="T62">IFERROR(INDEX(TblData[],SMALL(IF(TblData[Session ID]=$B$3,ROW(TblData[Session ID])),ROW($A57))-1,T$4),"")</f>
        <v/>
      </c>
      <c r="U62" t="str">
        <f t="array" ref="U62">IFERROR(INDEX(TblData[],SMALL(IF(TblData[Session ID]=$B$3,ROW(TblData[Session ID])),ROW($A57))-1,U$4),"")</f>
        <v/>
      </c>
      <c r="V62" t="str">
        <f t="array" ref="V62">IFERROR(INDEX(TblData[],SMALL(IF(TblData[Session ID]=$B$3,ROW(TblData[Session ID])),ROW($A57))-1,V$4),"")</f>
        <v/>
      </c>
      <c r="W62" t="str">
        <f t="array" ref="W62">IFERROR(INDEX(TblData[],SMALL(IF(TblData[Session ID]=$B$3,ROW(TblData[Session ID])),ROW($A57))-1,W$4),"")</f>
        <v/>
      </c>
      <c r="X62" t="str">
        <f t="array" ref="X62">IFERROR(INDEX(TblData[],SMALL(IF(TblData[Session ID]=$B$3,ROW(TblData[Session ID])),ROW($A57))-1,X$4),"")</f>
        <v/>
      </c>
      <c r="Y62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2" s="45" t="str">
        <f t="shared" si="3"/>
        <v>* | * | * | * | * | Dominance of Facilitator | More Simplicity required, speed | More time required | * | *</v>
      </c>
      <c r="AA62" t="str">
        <f t="array" ref="AA62">IFERROR(INDEX(TblData[],SMALL(IF(TblData[Session ID]=$B$3,ROW(TblData[Session ID])),ROW($A58))-1,AA$4),"")</f>
        <v/>
      </c>
    </row>
    <row r="63" spans="2:27" x14ac:dyDescent="0.25">
      <c r="B63" t="str">
        <f t="array" ref="B63">IFERROR(INDEX(TblData[],SMALL(IF(TblData[Session ID]=$B$3,ROW(TblData[Session ID])),ROW($A58))-1,B$4),"")</f>
        <v/>
      </c>
      <c r="C63" t="str">
        <f t="array" ref="C63">IFERROR(INDEX(TblData[],SMALL(IF(TblData[Session ID]=$B$3,ROW(TblData[Session ID])),ROW($A58))-1,C$4),"")</f>
        <v/>
      </c>
      <c r="D63" t="str">
        <f t="array" ref="D63">IFERROR(INDEX(TblData[],SMALL(IF(TblData[Session ID]=$B$3,ROW(TblData[Session ID])),ROW($A58))-1,D$4),"")</f>
        <v/>
      </c>
      <c r="E63" t="str">
        <f t="array" ref="E63">IFERROR(INDEX(TblData[],SMALL(IF(TblData[Session ID]=$B$3,ROW(TblData[Session ID])),ROW($A58))-1,E$4),"")</f>
        <v/>
      </c>
      <c r="F63" t="str">
        <f t="array" ref="F63">IFERROR(INDEX(TblData[],SMALL(IF(TblData[Session ID]=$B$3,ROW(TblData[Session ID])),ROW($A58))-1,F$4),"")</f>
        <v/>
      </c>
      <c r="G63" t="str">
        <f t="array" ref="G63">IFERROR(INDEX(TblData[],SMALL(IF(TblData[Session ID]=$B$3,ROW(TblData[Session ID])),ROW($A58))-1,G$4),"")</f>
        <v/>
      </c>
      <c r="H63" t="str">
        <f t="array" ref="H63">IFERROR(INDEX(TblData[],SMALL(IF(TblData[Session ID]=$B$3,ROW(TblData[Session ID])),ROW($A58))-1,H$4),"")</f>
        <v/>
      </c>
      <c r="I63" t="str">
        <f t="array" ref="I63">IFERROR(INDEX(TblData[],SMALL(IF(TblData[Session ID]=$B$3,ROW(TblData[Session ID])),ROW($A58))-1,I$4),"")</f>
        <v/>
      </c>
      <c r="J63" t="str">
        <f t="array" ref="J63">IFERROR(INDEX(TblData[],SMALL(IF(TblData[Session ID]=$B$3,ROW(TblData[Session ID])),ROW($A58))-1,J$4),"")</f>
        <v/>
      </c>
      <c r="K63" t="str">
        <f t="array" ref="K63">IFERROR(INDEX(TblData[],SMALL(IF(TblData[Session ID]=$B$3,ROW(TblData[Session ID])),ROW($A58))-1,K$4),"")</f>
        <v/>
      </c>
      <c r="L63" t="str">
        <f t="array" ref="L63">IFERROR(INDEX(TblData[],SMALL(IF(TblData[Session ID]=$B$3,ROW(TblData[Session ID])),ROW($A58))-1,L$4),"")</f>
        <v/>
      </c>
      <c r="M63" t="str">
        <f t="array" ref="M63">IFERROR(INDEX(TblData[],SMALL(IF(TblData[Session ID]=$B$3,ROW(TblData[Session ID])),ROW($A58))-1,M$4),"")</f>
        <v/>
      </c>
      <c r="N63" t="str">
        <f t="array" ref="N63">IFERROR(INDEX(TblData[],SMALL(IF(TblData[Session ID]=$B$3,ROW(TblData[Session ID])),ROW($A58))-1,N$4),"")</f>
        <v/>
      </c>
      <c r="O63" t="str">
        <f t="array" ref="O63">IFERROR(INDEX(TblData[],SMALL(IF(TblData[Session ID]=$B$3,ROW(TblData[Session ID])),ROW($A58))-1,O$4),"")</f>
        <v/>
      </c>
      <c r="P63" t="str">
        <f t="array" ref="P63">IFERROR(INDEX(TblData[],SMALL(IF(TblData[Session ID]=$B$3,ROW(TblData[Session ID])),ROW($A58))-1,P$4),"")</f>
        <v/>
      </c>
      <c r="Q63" t="str">
        <f t="array" ref="Q63">IFERROR(INDEX(TblData[],SMALL(IF(TblData[Session ID]=$B$3,ROW(TblData[Session ID])),ROW($A58))-1,Q$4),"")</f>
        <v/>
      </c>
      <c r="R63" t="str">
        <f t="array" ref="R63">IFERROR(INDEX(TblData[],SMALL(IF(TblData[Session ID]=$B$3,ROW(TblData[Session ID])),ROW($A58))-1,R$4),"")</f>
        <v/>
      </c>
      <c r="S63" t="str">
        <f t="array" ref="S63">IFERROR(INDEX(TblData[],SMALL(IF(TblData[Session ID]=$B$3,ROW(TblData[Session ID])),ROW($A58))-1,S$4),"")</f>
        <v/>
      </c>
      <c r="T63" t="str">
        <f t="array" ref="T63">IFERROR(INDEX(TblData[],SMALL(IF(TblData[Session ID]=$B$3,ROW(TblData[Session ID])),ROW($A58))-1,T$4),"")</f>
        <v/>
      </c>
      <c r="U63" t="str">
        <f t="array" ref="U63">IFERROR(INDEX(TblData[],SMALL(IF(TblData[Session ID]=$B$3,ROW(TblData[Session ID])),ROW($A58))-1,U$4),"")</f>
        <v/>
      </c>
      <c r="V63" t="str">
        <f t="array" ref="V63">IFERROR(INDEX(TblData[],SMALL(IF(TblData[Session ID]=$B$3,ROW(TblData[Session ID])),ROW($A58))-1,V$4),"")</f>
        <v/>
      </c>
      <c r="W63" t="str">
        <f t="array" ref="W63">IFERROR(INDEX(TblData[],SMALL(IF(TblData[Session ID]=$B$3,ROW(TblData[Session ID])),ROW($A58))-1,W$4),"")</f>
        <v/>
      </c>
      <c r="X63" t="str">
        <f t="array" ref="X63">IFERROR(INDEX(TblData[],SMALL(IF(TblData[Session ID]=$B$3,ROW(TblData[Session ID])),ROW($A58))-1,X$4),"")</f>
        <v/>
      </c>
      <c r="Y63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3" s="45" t="str">
        <f t="shared" si="3"/>
        <v>* | * | * | * | * | Dominance of Facilitator | More Simplicity required, speed | More time required | * | *</v>
      </c>
      <c r="AA63" t="str">
        <f t="array" ref="AA63">IFERROR(INDEX(TblData[],SMALL(IF(TblData[Session ID]=$B$3,ROW(TblData[Session ID])),ROW($A59))-1,AA$4),"")</f>
        <v/>
      </c>
    </row>
    <row r="64" spans="2:27" x14ac:dyDescent="0.25">
      <c r="B64" t="str">
        <f t="array" ref="B64">IFERROR(INDEX(TblData[],SMALL(IF(TblData[Session ID]=$B$3,ROW(TblData[Session ID])),ROW($A59))-1,B$4),"")</f>
        <v/>
      </c>
      <c r="C64" t="str">
        <f t="array" ref="C64">IFERROR(INDEX(TblData[],SMALL(IF(TblData[Session ID]=$B$3,ROW(TblData[Session ID])),ROW($A59))-1,C$4),"")</f>
        <v/>
      </c>
      <c r="D64" t="str">
        <f t="array" ref="D64">IFERROR(INDEX(TblData[],SMALL(IF(TblData[Session ID]=$B$3,ROW(TblData[Session ID])),ROW($A59))-1,D$4),"")</f>
        <v/>
      </c>
      <c r="E64" t="str">
        <f t="array" ref="E64">IFERROR(INDEX(TblData[],SMALL(IF(TblData[Session ID]=$B$3,ROW(TblData[Session ID])),ROW($A59))-1,E$4),"")</f>
        <v/>
      </c>
      <c r="F64" t="str">
        <f t="array" ref="F64">IFERROR(INDEX(TblData[],SMALL(IF(TblData[Session ID]=$B$3,ROW(TblData[Session ID])),ROW($A59))-1,F$4),"")</f>
        <v/>
      </c>
      <c r="G64" t="str">
        <f t="array" ref="G64">IFERROR(INDEX(TblData[],SMALL(IF(TblData[Session ID]=$B$3,ROW(TblData[Session ID])),ROW($A59))-1,G$4),"")</f>
        <v/>
      </c>
      <c r="H64" t="str">
        <f t="array" ref="H64">IFERROR(INDEX(TblData[],SMALL(IF(TblData[Session ID]=$B$3,ROW(TblData[Session ID])),ROW($A59))-1,H$4),"")</f>
        <v/>
      </c>
      <c r="I64" t="str">
        <f t="array" ref="I64">IFERROR(INDEX(TblData[],SMALL(IF(TblData[Session ID]=$B$3,ROW(TblData[Session ID])),ROW($A59))-1,I$4),"")</f>
        <v/>
      </c>
      <c r="J64" t="str">
        <f t="array" ref="J64">IFERROR(INDEX(TblData[],SMALL(IF(TblData[Session ID]=$B$3,ROW(TblData[Session ID])),ROW($A59))-1,J$4),"")</f>
        <v/>
      </c>
      <c r="K64" t="str">
        <f t="array" ref="K64">IFERROR(INDEX(TblData[],SMALL(IF(TblData[Session ID]=$B$3,ROW(TblData[Session ID])),ROW($A59))-1,K$4),"")</f>
        <v/>
      </c>
      <c r="L64" t="str">
        <f t="array" ref="L64">IFERROR(INDEX(TblData[],SMALL(IF(TblData[Session ID]=$B$3,ROW(TblData[Session ID])),ROW($A59))-1,L$4),"")</f>
        <v/>
      </c>
      <c r="M64" t="str">
        <f t="array" ref="M64">IFERROR(INDEX(TblData[],SMALL(IF(TblData[Session ID]=$B$3,ROW(TblData[Session ID])),ROW($A59))-1,M$4),"")</f>
        <v/>
      </c>
      <c r="N64" t="str">
        <f t="array" ref="N64">IFERROR(INDEX(TblData[],SMALL(IF(TblData[Session ID]=$B$3,ROW(TblData[Session ID])),ROW($A59))-1,N$4),"")</f>
        <v/>
      </c>
      <c r="O64" t="str">
        <f t="array" ref="O64">IFERROR(INDEX(TblData[],SMALL(IF(TblData[Session ID]=$B$3,ROW(TblData[Session ID])),ROW($A59))-1,O$4),"")</f>
        <v/>
      </c>
      <c r="P64" t="str">
        <f t="array" ref="P64">IFERROR(INDEX(TblData[],SMALL(IF(TblData[Session ID]=$B$3,ROW(TblData[Session ID])),ROW($A59))-1,P$4),"")</f>
        <v/>
      </c>
      <c r="Q64" t="str">
        <f t="array" ref="Q64">IFERROR(INDEX(TblData[],SMALL(IF(TblData[Session ID]=$B$3,ROW(TblData[Session ID])),ROW($A59))-1,Q$4),"")</f>
        <v/>
      </c>
      <c r="R64" t="str">
        <f t="array" ref="R64">IFERROR(INDEX(TblData[],SMALL(IF(TblData[Session ID]=$B$3,ROW(TblData[Session ID])),ROW($A59))-1,R$4),"")</f>
        <v/>
      </c>
      <c r="S64" t="str">
        <f t="array" ref="S64">IFERROR(INDEX(TblData[],SMALL(IF(TblData[Session ID]=$B$3,ROW(TblData[Session ID])),ROW($A59))-1,S$4),"")</f>
        <v/>
      </c>
      <c r="T64" t="str">
        <f t="array" ref="T64">IFERROR(INDEX(TblData[],SMALL(IF(TblData[Session ID]=$B$3,ROW(TblData[Session ID])),ROW($A59))-1,T$4),"")</f>
        <v/>
      </c>
      <c r="U64" t="str">
        <f t="array" ref="U64">IFERROR(INDEX(TblData[],SMALL(IF(TblData[Session ID]=$B$3,ROW(TblData[Session ID])),ROW($A59))-1,U$4),"")</f>
        <v/>
      </c>
      <c r="V64" t="str">
        <f t="array" ref="V64">IFERROR(INDEX(TblData[],SMALL(IF(TblData[Session ID]=$B$3,ROW(TblData[Session ID])),ROW($A59))-1,V$4),"")</f>
        <v/>
      </c>
      <c r="W64" t="str">
        <f t="array" ref="W64">IFERROR(INDEX(TblData[],SMALL(IF(TblData[Session ID]=$B$3,ROW(TblData[Session ID])),ROW($A59))-1,W$4),"")</f>
        <v/>
      </c>
      <c r="X64" t="str">
        <f t="array" ref="X64">IFERROR(INDEX(TblData[],SMALL(IF(TblData[Session ID]=$B$3,ROW(TblData[Session ID])),ROW($A59))-1,X$4),"")</f>
        <v/>
      </c>
      <c r="Y64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4" s="45" t="str">
        <f t="shared" si="3"/>
        <v>* | * | * | * | * | Dominance of Facilitator | More Simplicity required, speed | More time required | * | *</v>
      </c>
      <c r="AA64" t="str">
        <f t="array" ref="AA64">IFERROR(INDEX(TblData[],SMALL(IF(TblData[Session ID]=$B$3,ROW(TblData[Session ID])),ROW($A60))-1,AA$4),"")</f>
        <v/>
      </c>
    </row>
    <row r="65" spans="2:27" x14ac:dyDescent="0.25">
      <c r="B65" t="str">
        <f t="array" ref="B65">IFERROR(INDEX(TblData[],SMALL(IF(TblData[Session ID]=$B$3,ROW(TblData[Session ID])),ROW($A60))-1,B$4),"")</f>
        <v/>
      </c>
      <c r="C65" t="str">
        <f t="array" ref="C65">IFERROR(INDEX(TblData[],SMALL(IF(TblData[Session ID]=$B$3,ROW(TblData[Session ID])),ROW($A60))-1,C$4),"")</f>
        <v/>
      </c>
      <c r="D65" t="str">
        <f t="array" ref="D65">IFERROR(INDEX(TblData[],SMALL(IF(TblData[Session ID]=$B$3,ROW(TblData[Session ID])),ROW($A60))-1,D$4),"")</f>
        <v/>
      </c>
      <c r="E65" t="str">
        <f t="array" ref="E65">IFERROR(INDEX(TblData[],SMALL(IF(TblData[Session ID]=$B$3,ROW(TblData[Session ID])),ROW($A60))-1,E$4),"")</f>
        <v/>
      </c>
      <c r="F65" t="str">
        <f t="array" ref="F65">IFERROR(INDEX(TblData[],SMALL(IF(TblData[Session ID]=$B$3,ROW(TblData[Session ID])),ROW($A60))-1,F$4),"")</f>
        <v/>
      </c>
      <c r="G65" t="str">
        <f t="array" ref="G65">IFERROR(INDEX(TblData[],SMALL(IF(TblData[Session ID]=$B$3,ROW(TblData[Session ID])),ROW($A60))-1,G$4),"")</f>
        <v/>
      </c>
      <c r="H65" t="str">
        <f t="array" ref="H65">IFERROR(INDEX(TblData[],SMALL(IF(TblData[Session ID]=$B$3,ROW(TblData[Session ID])),ROW($A60))-1,H$4),"")</f>
        <v/>
      </c>
      <c r="I65" t="str">
        <f t="array" ref="I65">IFERROR(INDEX(TblData[],SMALL(IF(TblData[Session ID]=$B$3,ROW(TblData[Session ID])),ROW($A60))-1,I$4),"")</f>
        <v/>
      </c>
      <c r="J65" t="str">
        <f t="array" ref="J65">IFERROR(INDEX(TblData[],SMALL(IF(TblData[Session ID]=$B$3,ROW(TblData[Session ID])),ROW($A60))-1,J$4),"")</f>
        <v/>
      </c>
      <c r="K65" t="str">
        <f t="array" ref="K65">IFERROR(INDEX(TblData[],SMALL(IF(TblData[Session ID]=$B$3,ROW(TblData[Session ID])),ROW($A60))-1,K$4),"")</f>
        <v/>
      </c>
      <c r="L65" t="str">
        <f t="array" ref="L65">IFERROR(INDEX(TblData[],SMALL(IF(TblData[Session ID]=$B$3,ROW(TblData[Session ID])),ROW($A60))-1,L$4),"")</f>
        <v/>
      </c>
      <c r="M65" t="str">
        <f t="array" ref="M65">IFERROR(INDEX(TblData[],SMALL(IF(TblData[Session ID]=$B$3,ROW(TblData[Session ID])),ROW($A60))-1,M$4),"")</f>
        <v/>
      </c>
      <c r="N65" t="str">
        <f t="array" ref="N65">IFERROR(INDEX(TblData[],SMALL(IF(TblData[Session ID]=$B$3,ROW(TblData[Session ID])),ROW($A60))-1,N$4),"")</f>
        <v/>
      </c>
      <c r="O65" t="str">
        <f t="array" ref="O65">IFERROR(INDEX(TblData[],SMALL(IF(TblData[Session ID]=$B$3,ROW(TblData[Session ID])),ROW($A60))-1,O$4),"")</f>
        <v/>
      </c>
      <c r="P65" t="str">
        <f t="array" ref="P65">IFERROR(INDEX(TblData[],SMALL(IF(TblData[Session ID]=$B$3,ROW(TblData[Session ID])),ROW($A60))-1,P$4),"")</f>
        <v/>
      </c>
      <c r="Q65" t="str">
        <f t="array" ref="Q65">IFERROR(INDEX(TblData[],SMALL(IF(TblData[Session ID]=$B$3,ROW(TblData[Session ID])),ROW($A60))-1,Q$4),"")</f>
        <v/>
      </c>
      <c r="R65" t="str">
        <f t="array" ref="R65">IFERROR(INDEX(TblData[],SMALL(IF(TblData[Session ID]=$B$3,ROW(TblData[Session ID])),ROW($A60))-1,R$4),"")</f>
        <v/>
      </c>
      <c r="S65" t="str">
        <f t="array" ref="S65">IFERROR(INDEX(TblData[],SMALL(IF(TblData[Session ID]=$B$3,ROW(TblData[Session ID])),ROW($A60))-1,S$4),"")</f>
        <v/>
      </c>
      <c r="T65" t="str">
        <f t="array" ref="T65">IFERROR(INDEX(TblData[],SMALL(IF(TblData[Session ID]=$B$3,ROW(TblData[Session ID])),ROW($A60))-1,T$4),"")</f>
        <v/>
      </c>
      <c r="U65" t="str">
        <f t="array" ref="U65">IFERROR(INDEX(TblData[],SMALL(IF(TblData[Session ID]=$B$3,ROW(TblData[Session ID])),ROW($A60))-1,U$4),"")</f>
        <v/>
      </c>
      <c r="V65" t="str">
        <f t="array" ref="V65">IFERROR(INDEX(TblData[],SMALL(IF(TblData[Session ID]=$B$3,ROW(TblData[Session ID])),ROW($A60))-1,V$4),"")</f>
        <v/>
      </c>
      <c r="W65" t="str">
        <f t="array" ref="W65">IFERROR(INDEX(TblData[],SMALL(IF(TblData[Session ID]=$B$3,ROW(TblData[Session ID])),ROW($A60))-1,W$4),"")</f>
        <v/>
      </c>
      <c r="X65" t="str">
        <f t="array" ref="X65">IFERROR(INDEX(TblData[],SMALL(IF(TblData[Session ID]=$B$3,ROW(TblData[Session ID])),ROW($A60))-1,X$4),"")</f>
        <v/>
      </c>
      <c r="Y65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5" s="45" t="str">
        <f t="shared" si="3"/>
        <v>* | * | * | * | * | Dominance of Facilitator | More Simplicity required, speed | More time required | * | *</v>
      </c>
      <c r="AA65" t="str">
        <f t="array" ref="AA65">IFERROR(INDEX(TblData[],SMALL(IF(TblData[Session ID]=$B$3,ROW(TblData[Session ID])),ROW($A61))-1,AA$4),"")</f>
        <v/>
      </c>
    </row>
    <row r="66" spans="2:27" x14ac:dyDescent="0.25">
      <c r="B66" t="str">
        <f t="array" ref="B66">IFERROR(INDEX(TblData[],SMALL(IF(TblData[Session ID]=$B$3,ROW(TblData[Session ID])),ROW($A61))-1,B$4),"")</f>
        <v/>
      </c>
      <c r="C66" t="str">
        <f t="array" ref="C66">IFERROR(INDEX(TblData[],SMALL(IF(TblData[Session ID]=$B$3,ROW(TblData[Session ID])),ROW($A61))-1,C$4),"")</f>
        <v/>
      </c>
      <c r="D66" t="str">
        <f t="array" ref="D66">IFERROR(INDEX(TblData[],SMALL(IF(TblData[Session ID]=$B$3,ROW(TblData[Session ID])),ROW($A61))-1,D$4),"")</f>
        <v/>
      </c>
      <c r="E66" t="str">
        <f t="array" ref="E66">IFERROR(INDEX(TblData[],SMALL(IF(TblData[Session ID]=$B$3,ROW(TblData[Session ID])),ROW($A61))-1,E$4),"")</f>
        <v/>
      </c>
      <c r="F66" t="str">
        <f t="array" ref="F66">IFERROR(INDEX(TblData[],SMALL(IF(TblData[Session ID]=$B$3,ROW(TblData[Session ID])),ROW($A61))-1,F$4),"")</f>
        <v/>
      </c>
      <c r="G66" t="str">
        <f t="array" ref="G66">IFERROR(INDEX(TblData[],SMALL(IF(TblData[Session ID]=$B$3,ROW(TblData[Session ID])),ROW($A61))-1,G$4),"")</f>
        <v/>
      </c>
      <c r="H66" t="str">
        <f t="array" ref="H66">IFERROR(INDEX(TblData[],SMALL(IF(TblData[Session ID]=$B$3,ROW(TblData[Session ID])),ROW($A61))-1,H$4),"")</f>
        <v/>
      </c>
      <c r="I66" t="str">
        <f t="array" ref="I66">IFERROR(INDEX(TblData[],SMALL(IF(TblData[Session ID]=$B$3,ROW(TblData[Session ID])),ROW($A61))-1,I$4),"")</f>
        <v/>
      </c>
      <c r="J66" t="str">
        <f t="array" ref="J66">IFERROR(INDEX(TblData[],SMALL(IF(TblData[Session ID]=$B$3,ROW(TblData[Session ID])),ROW($A61))-1,J$4),"")</f>
        <v/>
      </c>
      <c r="K66" t="str">
        <f t="array" ref="K66">IFERROR(INDEX(TblData[],SMALL(IF(TblData[Session ID]=$B$3,ROW(TblData[Session ID])),ROW($A61))-1,K$4),"")</f>
        <v/>
      </c>
      <c r="L66" t="str">
        <f t="array" ref="L66">IFERROR(INDEX(TblData[],SMALL(IF(TblData[Session ID]=$B$3,ROW(TblData[Session ID])),ROW($A61))-1,L$4),"")</f>
        <v/>
      </c>
      <c r="M66" t="str">
        <f t="array" ref="M66">IFERROR(INDEX(TblData[],SMALL(IF(TblData[Session ID]=$B$3,ROW(TblData[Session ID])),ROW($A61))-1,M$4),"")</f>
        <v/>
      </c>
      <c r="N66" t="str">
        <f t="array" ref="N66">IFERROR(INDEX(TblData[],SMALL(IF(TblData[Session ID]=$B$3,ROW(TblData[Session ID])),ROW($A61))-1,N$4),"")</f>
        <v/>
      </c>
      <c r="O66" t="str">
        <f t="array" ref="O66">IFERROR(INDEX(TblData[],SMALL(IF(TblData[Session ID]=$B$3,ROW(TblData[Session ID])),ROW($A61))-1,O$4),"")</f>
        <v/>
      </c>
      <c r="P66" t="str">
        <f t="array" ref="P66">IFERROR(INDEX(TblData[],SMALL(IF(TblData[Session ID]=$B$3,ROW(TblData[Session ID])),ROW($A61))-1,P$4),"")</f>
        <v/>
      </c>
      <c r="Q66" t="str">
        <f t="array" ref="Q66">IFERROR(INDEX(TblData[],SMALL(IF(TblData[Session ID]=$B$3,ROW(TblData[Session ID])),ROW($A61))-1,Q$4),"")</f>
        <v/>
      </c>
      <c r="R66" t="str">
        <f t="array" ref="R66">IFERROR(INDEX(TblData[],SMALL(IF(TblData[Session ID]=$B$3,ROW(TblData[Session ID])),ROW($A61))-1,R$4),"")</f>
        <v/>
      </c>
      <c r="S66" t="str">
        <f t="array" ref="S66">IFERROR(INDEX(TblData[],SMALL(IF(TblData[Session ID]=$B$3,ROW(TblData[Session ID])),ROW($A61))-1,S$4),"")</f>
        <v/>
      </c>
      <c r="T66" t="str">
        <f t="array" ref="T66">IFERROR(INDEX(TblData[],SMALL(IF(TblData[Session ID]=$B$3,ROW(TblData[Session ID])),ROW($A61))-1,T$4),"")</f>
        <v/>
      </c>
      <c r="U66" t="str">
        <f t="array" ref="U66">IFERROR(INDEX(TblData[],SMALL(IF(TblData[Session ID]=$B$3,ROW(TblData[Session ID])),ROW($A61))-1,U$4),"")</f>
        <v/>
      </c>
      <c r="V66" t="str">
        <f t="array" ref="V66">IFERROR(INDEX(TblData[],SMALL(IF(TblData[Session ID]=$B$3,ROW(TblData[Session ID])),ROW($A61))-1,V$4),"")</f>
        <v/>
      </c>
      <c r="W66" t="str">
        <f t="array" ref="W66">IFERROR(INDEX(TblData[],SMALL(IF(TblData[Session ID]=$B$3,ROW(TblData[Session ID])),ROW($A61))-1,W$4),"")</f>
        <v/>
      </c>
      <c r="X66" t="str">
        <f t="array" ref="X66">IFERROR(INDEX(TblData[],SMALL(IF(TblData[Session ID]=$B$3,ROW(TblData[Session ID])),ROW($A61))-1,X$4),"")</f>
        <v/>
      </c>
      <c r="Y66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6" s="45" t="str">
        <f t="shared" si="3"/>
        <v>* | * | * | * | * | Dominance of Facilitator | More Simplicity required, speed | More time required | * | *</v>
      </c>
      <c r="AA66" t="str">
        <f t="array" ref="AA66">IFERROR(INDEX(TblData[],SMALL(IF(TblData[Session ID]=$B$3,ROW(TblData[Session ID])),ROW($A62))-1,AA$4),"")</f>
        <v/>
      </c>
    </row>
    <row r="67" spans="2:27" x14ac:dyDescent="0.25">
      <c r="B67" t="str">
        <f t="array" ref="B67">IFERROR(INDEX(TblData[],SMALL(IF(TblData[Session ID]=$B$3,ROW(TblData[Session ID])),ROW($A62))-1,B$4),"")</f>
        <v/>
      </c>
      <c r="C67" t="str">
        <f t="array" ref="C67">IFERROR(INDEX(TblData[],SMALL(IF(TblData[Session ID]=$B$3,ROW(TblData[Session ID])),ROW($A62))-1,C$4),"")</f>
        <v/>
      </c>
      <c r="D67" t="str">
        <f t="array" ref="D67">IFERROR(INDEX(TblData[],SMALL(IF(TblData[Session ID]=$B$3,ROW(TblData[Session ID])),ROW($A62))-1,D$4),"")</f>
        <v/>
      </c>
      <c r="E67" t="str">
        <f t="array" ref="E67">IFERROR(INDEX(TblData[],SMALL(IF(TblData[Session ID]=$B$3,ROW(TblData[Session ID])),ROW($A62))-1,E$4),"")</f>
        <v/>
      </c>
      <c r="F67" t="str">
        <f t="array" ref="F67">IFERROR(INDEX(TblData[],SMALL(IF(TblData[Session ID]=$B$3,ROW(TblData[Session ID])),ROW($A62))-1,F$4),"")</f>
        <v/>
      </c>
      <c r="G67" t="str">
        <f t="array" ref="G67">IFERROR(INDEX(TblData[],SMALL(IF(TblData[Session ID]=$B$3,ROW(TblData[Session ID])),ROW($A62))-1,G$4),"")</f>
        <v/>
      </c>
      <c r="H67" t="str">
        <f t="array" ref="H67">IFERROR(INDEX(TblData[],SMALL(IF(TblData[Session ID]=$B$3,ROW(TblData[Session ID])),ROW($A62))-1,H$4),"")</f>
        <v/>
      </c>
      <c r="I67" t="str">
        <f t="array" ref="I67">IFERROR(INDEX(TblData[],SMALL(IF(TblData[Session ID]=$B$3,ROW(TblData[Session ID])),ROW($A62))-1,I$4),"")</f>
        <v/>
      </c>
      <c r="J67" t="str">
        <f t="array" ref="J67">IFERROR(INDEX(TblData[],SMALL(IF(TblData[Session ID]=$B$3,ROW(TblData[Session ID])),ROW($A62))-1,J$4),"")</f>
        <v/>
      </c>
      <c r="K67" t="str">
        <f t="array" ref="K67">IFERROR(INDEX(TblData[],SMALL(IF(TblData[Session ID]=$B$3,ROW(TblData[Session ID])),ROW($A62))-1,K$4),"")</f>
        <v/>
      </c>
      <c r="L67" t="str">
        <f t="array" ref="L67">IFERROR(INDEX(TblData[],SMALL(IF(TblData[Session ID]=$B$3,ROW(TblData[Session ID])),ROW($A62))-1,L$4),"")</f>
        <v/>
      </c>
      <c r="M67" t="str">
        <f t="array" ref="M67">IFERROR(INDEX(TblData[],SMALL(IF(TblData[Session ID]=$B$3,ROW(TblData[Session ID])),ROW($A62))-1,M$4),"")</f>
        <v/>
      </c>
      <c r="N67" t="str">
        <f t="array" ref="N67">IFERROR(INDEX(TblData[],SMALL(IF(TblData[Session ID]=$B$3,ROW(TblData[Session ID])),ROW($A62))-1,N$4),"")</f>
        <v/>
      </c>
      <c r="O67" t="str">
        <f t="array" ref="O67">IFERROR(INDEX(TblData[],SMALL(IF(TblData[Session ID]=$B$3,ROW(TblData[Session ID])),ROW($A62))-1,O$4),"")</f>
        <v/>
      </c>
      <c r="P67" t="str">
        <f t="array" ref="P67">IFERROR(INDEX(TblData[],SMALL(IF(TblData[Session ID]=$B$3,ROW(TblData[Session ID])),ROW($A62))-1,P$4),"")</f>
        <v/>
      </c>
      <c r="Q67" t="str">
        <f t="array" ref="Q67">IFERROR(INDEX(TblData[],SMALL(IF(TblData[Session ID]=$B$3,ROW(TblData[Session ID])),ROW($A62))-1,Q$4),"")</f>
        <v/>
      </c>
      <c r="R67" t="str">
        <f t="array" ref="R67">IFERROR(INDEX(TblData[],SMALL(IF(TblData[Session ID]=$B$3,ROW(TblData[Session ID])),ROW($A62))-1,R$4),"")</f>
        <v/>
      </c>
      <c r="S67" t="str">
        <f t="array" ref="S67">IFERROR(INDEX(TblData[],SMALL(IF(TblData[Session ID]=$B$3,ROW(TblData[Session ID])),ROW($A62))-1,S$4),"")</f>
        <v/>
      </c>
      <c r="T67" t="str">
        <f t="array" ref="T67">IFERROR(INDEX(TblData[],SMALL(IF(TblData[Session ID]=$B$3,ROW(TblData[Session ID])),ROW($A62))-1,T$4),"")</f>
        <v/>
      </c>
      <c r="U67" t="str">
        <f t="array" ref="U67">IFERROR(INDEX(TblData[],SMALL(IF(TblData[Session ID]=$B$3,ROW(TblData[Session ID])),ROW($A62))-1,U$4),"")</f>
        <v/>
      </c>
      <c r="V67" t="str">
        <f t="array" ref="V67">IFERROR(INDEX(TblData[],SMALL(IF(TblData[Session ID]=$B$3,ROW(TblData[Session ID])),ROW($A62))-1,V$4),"")</f>
        <v/>
      </c>
      <c r="W67" t="str">
        <f t="array" ref="W67">IFERROR(INDEX(TblData[],SMALL(IF(TblData[Session ID]=$B$3,ROW(TblData[Session ID])),ROW($A62))-1,W$4),"")</f>
        <v/>
      </c>
      <c r="X67" t="str">
        <f t="array" ref="X67">IFERROR(INDEX(TblData[],SMALL(IF(TblData[Session ID]=$B$3,ROW(TblData[Session ID])),ROW($A62))-1,X$4),"")</f>
        <v/>
      </c>
      <c r="Y67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7" s="45" t="str">
        <f t="shared" si="3"/>
        <v>* | * | * | * | * | Dominance of Facilitator | More Simplicity required, speed | More time required | * | *</v>
      </c>
      <c r="AA67" t="str">
        <f t="array" ref="AA67">IFERROR(INDEX(TblData[],SMALL(IF(TblData[Session ID]=$B$3,ROW(TblData[Session ID])),ROW($A63))-1,AA$4),"")</f>
        <v/>
      </c>
    </row>
    <row r="68" spans="2:27" x14ac:dyDescent="0.25">
      <c r="B68" t="str">
        <f t="array" ref="B68">IFERROR(INDEX(TblData[],SMALL(IF(TblData[Session ID]=$B$3,ROW(TblData[Session ID])),ROW($A63))-1,B$4),"")</f>
        <v/>
      </c>
      <c r="C68" t="str">
        <f t="array" ref="C68">IFERROR(INDEX(TblData[],SMALL(IF(TblData[Session ID]=$B$3,ROW(TblData[Session ID])),ROW($A63))-1,C$4),"")</f>
        <v/>
      </c>
      <c r="D68" t="str">
        <f t="array" ref="D68">IFERROR(INDEX(TblData[],SMALL(IF(TblData[Session ID]=$B$3,ROW(TblData[Session ID])),ROW($A63))-1,D$4),"")</f>
        <v/>
      </c>
      <c r="E68" t="str">
        <f t="array" ref="E68">IFERROR(INDEX(TblData[],SMALL(IF(TblData[Session ID]=$B$3,ROW(TblData[Session ID])),ROW($A63))-1,E$4),"")</f>
        <v/>
      </c>
      <c r="F68" t="str">
        <f t="array" ref="F68">IFERROR(INDEX(TblData[],SMALL(IF(TblData[Session ID]=$B$3,ROW(TblData[Session ID])),ROW($A63))-1,F$4),"")</f>
        <v/>
      </c>
      <c r="G68" t="str">
        <f t="array" ref="G68">IFERROR(INDEX(TblData[],SMALL(IF(TblData[Session ID]=$B$3,ROW(TblData[Session ID])),ROW($A63))-1,G$4),"")</f>
        <v/>
      </c>
      <c r="H68" t="str">
        <f t="array" ref="H68">IFERROR(INDEX(TblData[],SMALL(IF(TblData[Session ID]=$B$3,ROW(TblData[Session ID])),ROW($A63))-1,H$4),"")</f>
        <v/>
      </c>
      <c r="I68" t="str">
        <f t="array" ref="I68">IFERROR(INDEX(TblData[],SMALL(IF(TblData[Session ID]=$B$3,ROW(TblData[Session ID])),ROW($A63))-1,I$4),"")</f>
        <v/>
      </c>
      <c r="J68" t="str">
        <f t="array" ref="J68">IFERROR(INDEX(TblData[],SMALL(IF(TblData[Session ID]=$B$3,ROW(TblData[Session ID])),ROW($A63))-1,J$4),"")</f>
        <v/>
      </c>
      <c r="K68" t="str">
        <f t="array" ref="K68">IFERROR(INDEX(TblData[],SMALL(IF(TblData[Session ID]=$B$3,ROW(TblData[Session ID])),ROW($A63))-1,K$4),"")</f>
        <v/>
      </c>
      <c r="L68" t="str">
        <f t="array" ref="L68">IFERROR(INDEX(TblData[],SMALL(IF(TblData[Session ID]=$B$3,ROW(TblData[Session ID])),ROW($A63))-1,L$4),"")</f>
        <v/>
      </c>
      <c r="M68" t="str">
        <f t="array" ref="M68">IFERROR(INDEX(TblData[],SMALL(IF(TblData[Session ID]=$B$3,ROW(TblData[Session ID])),ROW($A63))-1,M$4),"")</f>
        <v/>
      </c>
      <c r="N68" t="str">
        <f t="array" ref="N68">IFERROR(INDEX(TblData[],SMALL(IF(TblData[Session ID]=$B$3,ROW(TblData[Session ID])),ROW($A63))-1,N$4),"")</f>
        <v/>
      </c>
      <c r="O68" t="str">
        <f t="array" ref="O68">IFERROR(INDEX(TblData[],SMALL(IF(TblData[Session ID]=$B$3,ROW(TblData[Session ID])),ROW($A63))-1,O$4),"")</f>
        <v/>
      </c>
      <c r="P68" t="str">
        <f t="array" ref="P68">IFERROR(INDEX(TblData[],SMALL(IF(TblData[Session ID]=$B$3,ROW(TblData[Session ID])),ROW($A63))-1,P$4),"")</f>
        <v/>
      </c>
      <c r="Q68" t="str">
        <f t="array" ref="Q68">IFERROR(INDEX(TblData[],SMALL(IF(TblData[Session ID]=$B$3,ROW(TblData[Session ID])),ROW($A63))-1,Q$4),"")</f>
        <v/>
      </c>
      <c r="R68" t="str">
        <f t="array" ref="R68">IFERROR(INDEX(TblData[],SMALL(IF(TblData[Session ID]=$B$3,ROW(TblData[Session ID])),ROW($A63))-1,R$4),"")</f>
        <v/>
      </c>
      <c r="S68" t="str">
        <f t="array" ref="S68">IFERROR(INDEX(TblData[],SMALL(IF(TblData[Session ID]=$B$3,ROW(TblData[Session ID])),ROW($A63))-1,S$4),"")</f>
        <v/>
      </c>
      <c r="T68" t="str">
        <f t="array" ref="T68">IFERROR(INDEX(TblData[],SMALL(IF(TblData[Session ID]=$B$3,ROW(TblData[Session ID])),ROW($A63))-1,T$4),"")</f>
        <v/>
      </c>
      <c r="U68" t="str">
        <f t="array" ref="U68">IFERROR(INDEX(TblData[],SMALL(IF(TblData[Session ID]=$B$3,ROW(TblData[Session ID])),ROW($A63))-1,U$4),"")</f>
        <v/>
      </c>
      <c r="V68" t="str">
        <f t="array" ref="V68">IFERROR(INDEX(TblData[],SMALL(IF(TblData[Session ID]=$B$3,ROW(TblData[Session ID])),ROW($A63))-1,V$4),"")</f>
        <v/>
      </c>
      <c r="W68" t="str">
        <f t="array" ref="W68">IFERROR(INDEX(TblData[],SMALL(IF(TblData[Session ID]=$B$3,ROW(TblData[Session ID])),ROW($A63))-1,W$4),"")</f>
        <v/>
      </c>
      <c r="X68" t="str">
        <f t="array" ref="X68">IFERROR(INDEX(TblData[],SMALL(IF(TblData[Session ID]=$B$3,ROW(TblData[Session ID])),ROW($A63))-1,X$4),"")</f>
        <v/>
      </c>
      <c r="Y68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8" s="45" t="str">
        <f t="shared" si="3"/>
        <v>* | * | * | * | * | Dominance of Facilitator | More Simplicity required, speed | More time required | * | *</v>
      </c>
      <c r="AA68" t="str">
        <f t="array" ref="AA68">IFERROR(INDEX(TblData[],SMALL(IF(TblData[Session ID]=$B$3,ROW(TblData[Session ID])),ROW($A64))-1,AA$4),"")</f>
        <v/>
      </c>
    </row>
    <row r="69" spans="2:27" x14ac:dyDescent="0.25">
      <c r="B69" t="str">
        <f t="array" ref="B69">IFERROR(INDEX(TblData[],SMALL(IF(TblData[Session ID]=$B$3,ROW(TblData[Session ID])),ROW($A64))-1,B$4),"")</f>
        <v/>
      </c>
      <c r="C69" t="str">
        <f t="array" ref="C69">IFERROR(INDEX(TblData[],SMALL(IF(TblData[Session ID]=$B$3,ROW(TblData[Session ID])),ROW($A64))-1,C$4),"")</f>
        <v/>
      </c>
      <c r="D69" t="str">
        <f t="array" ref="D69">IFERROR(INDEX(TblData[],SMALL(IF(TblData[Session ID]=$B$3,ROW(TblData[Session ID])),ROW($A64))-1,D$4),"")</f>
        <v/>
      </c>
      <c r="E69" t="str">
        <f t="array" ref="E69">IFERROR(INDEX(TblData[],SMALL(IF(TblData[Session ID]=$B$3,ROW(TblData[Session ID])),ROW($A64))-1,E$4),"")</f>
        <v/>
      </c>
      <c r="F69" t="str">
        <f t="array" ref="F69">IFERROR(INDEX(TblData[],SMALL(IF(TblData[Session ID]=$B$3,ROW(TblData[Session ID])),ROW($A64))-1,F$4),"")</f>
        <v/>
      </c>
      <c r="G69" t="str">
        <f t="array" ref="G69">IFERROR(INDEX(TblData[],SMALL(IF(TblData[Session ID]=$B$3,ROW(TblData[Session ID])),ROW($A64))-1,G$4),"")</f>
        <v/>
      </c>
      <c r="H69" t="str">
        <f t="array" ref="H69">IFERROR(INDEX(TblData[],SMALL(IF(TblData[Session ID]=$B$3,ROW(TblData[Session ID])),ROW($A64))-1,H$4),"")</f>
        <v/>
      </c>
      <c r="I69" t="str">
        <f t="array" ref="I69">IFERROR(INDEX(TblData[],SMALL(IF(TblData[Session ID]=$B$3,ROW(TblData[Session ID])),ROW($A64))-1,I$4),"")</f>
        <v/>
      </c>
      <c r="J69" t="str">
        <f t="array" ref="J69">IFERROR(INDEX(TblData[],SMALL(IF(TblData[Session ID]=$B$3,ROW(TblData[Session ID])),ROW($A64))-1,J$4),"")</f>
        <v/>
      </c>
      <c r="K69" t="str">
        <f t="array" ref="K69">IFERROR(INDEX(TblData[],SMALL(IF(TblData[Session ID]=$B$3,ROW(TblData[Session ID])),ROW($A64))-1,K$4),"")</f>
        <v/>
      </c>
      <c r="L69" t="str">
        <f t="array" ref="L69">IFERROR(INDEX(TblData[],SMALL(IF(TblData[Session ID]=$B$3,ROW(TblData[Session ID])),ROW($A64))-1,L$4),"")</f>
        <v/>
      </c>
      <c r="M69" t="str">
        <f t="array" ref="M69">IFERROR(INDEX(TblData[],SMALL(IF(TblData[Session ID]=$B$3,ROW(TblData[Session ID])),ROW($A64))-1,M$4),"")</f>
        <v/>
      </c>
      <c r="N69" t="str">
        <f t="array" ref="N69">IFERROR(INDEX(TblData[],SMALL(IF(TblData[Session ID]=$B$3,ROW(TblData[Session ID])),ROW($A64))-1,N$4),"")</f>
        <v/>
      </c>
      <c r="O69" t="str">
        <f t="array" ref="O69">IFERROR(INDEX(TblData[],SMALL(IF(TblData[Session ID]=$B$3,ROW(TblData[Session ID])),ROW($A64))-1,O$4),"")</f>
        <v/>
      </c>
      <c r="P69" t="str">
        <f t="array" ref="P69">IFERROR(INDEX(TblData[],SMALL(IF(TblData[Session ID]=$B$3,ROW(TblData[Session ID])),ROW($A64))-1,P$4),"")</f>
        <v/>
      </c>
      <c r="Q69" t="str">
        <f t="array" ref="Q69">IFERROR(INDEX(TblData[],SMALL(IF(TblData[Session ID]=$B$3,ROW(TblData[Session ID])),ROW($A64))-1,Q$4),"")</f>
        <v/>
      </c>
      <c r="R69" t="str">
        <f t="array" ref="R69">IFERROR(INDEX(TblData[],SMALL(IF(TblData[Session ID]=$B$3,ROW(TblData[Session ID])),ROW($A64))-1,R$4),"")</f>
        <v/>
      </c>
      <c r="S69" t="str">
        <f t="array" ref="S69">IFERROR(INDEX(TblData[],SMALL(IF(TblData[Session ID]=$B$3,ROW(TblData[Session ID])),ROW($A64))-1,S$4),"")</f>
        <v/>
      </c>
      <c r="T69" t="str">
        <f t="array" ref="T69">IFERROR(INDEX(TblData[],SMALL(IF(TblData[Session ID]=$B$3,ROW(TblData[Session ID])),ROW($A64))-1,T$4),"")</f>
        <v/>
      </c>
      <c r="U69" t="str">
        <f t="array" ref="U69">IFERROR(INDEX(TblData[],SMALL(IF(TblData[Session ID]=$B$3,ROW(TblData[Session ID])),ROW($A64))-1,U$4),"")</f>
        <v/>
      </c>
      <c r="V69" t="str">
        <f t="array" ref="V69">IFERROR(INDEX(TblData[],SMALL(IF(TblData[Session ID]=$B$3,ROW(TblData[Session ID])),ROW($A64))-1,V$4),"")</f>
        <v/>
      </c>
      <c r="W69" t="str">
        <f t="array" ref="W69">IFERROR(INDEX(TblData[],SMALL(IF(TblData[Session ID]=$B$3,ROW(TblData[Session ID])),ROW($A64))-1,W$4),"")</f>
        <v/>
      </c>
      <c r="X69" t="str">
        <f t="array" ref="X69">IFERROR(INDEX(TblData[],SMALL(IF(TblData[Session ID]=$B$3,ROW(TblData[Session ID])),ROW($A64))-1,X$4),"")</f>
        <v/>
      </c>
      <c r="Y69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69" s="45" t="str">
        <f t="shared" si="3"/>
        <v>* | * | * | * | * | Dominance of Facilitator | More Simplicity required, speed | More time required | * | *</v>
      </c>
      <c r="AA69" t="str">
        <f t="array" ref="AA69">IFERROR(INDEX(TblData[],SMALL(IF(TblData[Session ID]=$B$3,ROW(TblData[Session ID])),ROW($A65))-1,AA$4),"")</f>
        <v/>
      </c>
    </row>
    <row r="70" spans="2:27" x14ac:dyDescent="0.25">
      <c r="B70" t="str">
        <f t="array" ref="B70">IFERROR(INDEX(TblData[],SMALL(IF(TblData[Session ID]=$B$3,ROW(TblData[Session ID])),ROW($A65))-1,B$4),"")</f>
        <v/>
      </c>
      <c r="C70" t="str">
        <f t="array" ref="C70">IFERROR(INDEX(TblData[],SMALL(IF(TblData[Session ID]=$B$3,ROW(TblData[Session ID])),ROW($A65))-1,C$4),"")</f>
        <v/>
      </c>
      <c r="D70" t="str">
        <f t="array" ref="D70">IFERROR(INDEX(TblData[],SMALL(IF(TblData[Session ID]=$B$3,ROW(TblData[Session ID])),ROW($A65))-1,D$4),"")</f>
        <v/>
      </c>
      <c r="E70" t="str">
        <f t="array" ref="E70">IFERROR(INDEX(TblData[],SMALL(IF(TblData[Session ID]=$B$3,ROW(TblData[Session ID])),ROW($A65))-1,E$4),"")</f>
        <v/>
      </c>
      <c r="F70" t="str">
        <f t="array" ref="F70">IFERROR(INDEX(TblData[],SMALL(IF(TblData[Session ID]=$B$3,ROW(TblData[Session ID])),ROW($A65))-1,F$4),"")</f>
        <v/>
      </c>
      <c r="G70" t="str">
        <f t="array" ref="G70">IFERROR(INDEX(TblData[],SMALL(IF(TblData[Session ID]=$B$3,ROW(TblData[Session ID])),ROW($A65))-1,G$4),"")</f>
        <v/>
      </c>
      <c r="H70" t="str">
        <f t="array" ref="H70">IFERROR(INDEX(TblData[],SMALL(IF(TblData[Session ID]=$B$3,ROW(TblData[Session ID])),ROW($A65))-1,H$4),"")</f>
        <v/>
      </c>
      <c r="I70" t="str">
        <f t="array" ref="I70">IFERROR(INDEX(TblData[],SMALL(IF(TblData[Session ID]=$B$3,ROW(TblData[Session ID])),ROW($A65))-1,I$4),"")</f>
        <v/>
      </c>
      <c r="J70" t="str">
        <f t="array" ref="J70">IFERROR(INDEX(TblData[],SMALL(IF(TblData[Session ID]=$B$3,ROW(TblData[Session ID])),ROW($A65))-1,J$4),"")</f>
        <v/>
      </c>
      <c r="K70" t="str">
        <f t="array" ref="K70">IFERROR(INDEX(TblData[],SMALL(IF(TblData[Session ID]=$B$3,ROW(TblData[Session ID])),ROW($A65))-1,K$4),"")</f>
        <v/>
      </c>
      <c r="L70" t="str">
        <f t="array" ref="L70">IFERROR(INDEX(TblData[],SMALL(IF(TblData[Session ID]=$B$3,ROW(TblData[Session ID])),ROW($A65))-1,L$4),"")</f>
        <v/>
      </c>
      <c r="M70" t="str">
        <f t="array" ref="M70">IFERROR(INDEX(TblData[],SMALL(IF(TblData[Session ID]=$B$3,ROW(TblData[Session ID])),ROW($A65))-1,M$4),"")</f>
        <v/>
      </c>
      <c r="N70" t="str">
        <f t="array" ref="N70">IFERROR(INDEX(TblData[],SMALL(IF(TblData[Session ID]=$B$3,ROW(TblData[Session ID])),ROW($A65))-1,N$4),"")</f>
        <v/>
      </c>
      <c r="O70" t="str">
        <f t="array" ref="O70">IFERROR(INDEX(TblData[],SMALL(IF(TblData[Session ID]=$B$3,ROW(TblData[Session ID])),ROW($A65))-1,O$4),"")</f>
        <v/>
      </c>
      <c r="P70" t="str">
        <f t="array" ref="P70">IFERROR(INDEX(TblData[],SMALL(IF(TblData[Session ID]=$B$3,ROW(TblData[Session ID])),ROW($A65))-1,P$4),"")</f>
        <v/>
      </c>
      <c r="Q70" t="str">
        <f t="array" ref="Q70">IFERROR(INDEX(TblData[],SMALL(IF(TblData[Session ID]=$B$3,ROW(TblData[Session ID])),ROW($A65))-1,Q$4),"")</f>
        <v/>
      </c>
      <c r="R70" t="str">
        <f t="array" ref="R70">IFERROR(INDEX(TblData[],SMALL(IF(TblData[Session ID]=$B$3,ROW(TblData[Session ID])),ROW($A65))-1,R$4),"")</f>
        <v/>
      </c>
      <c r="S70" t="str">
        <f t="array" ref="S70">IFERROR(INDEX(TblData[],SMALL(IF(TblData[Session ID]=$B$3,ROW(TblData[Session ID])),ROW($A65))-1,S$4),"")</f>
        <v/>
      </c>
      <c r="T70" t="str">
        <f t="array" ref="T70">IFERROR(INDEX(TblData[],SMALL(IF(TblData[Session ID]=$B$3,ROW(TblData[Session ID])),ROW($A65))-1,T$4),"")</f>
        <v/>
      </c>
      <c r="U70" t="str">
        <f t="array" ref="U70">IFERROR(INDEX(TblData[],SMALL(IF(TblData[Session ID]=$B$3,ROW(TblData[Session ID])),ROW($A65))-1,U$4),"")</f>
        <v/>
      </c>
      <c r="V70" t="str">
        <f t="array" ref="V70">IFERROR(INDEX(TblData[],SMALL(IF(TblData[Session ID]=$B$3,ROW(TblData[Session ID])),ROW($A65))-1,V$4),"")</f>
        <v/>
      </c>
      <c r="W70" t="str">
        <f t="array" ref="W70">IFERROR(INDEX(TblData[],SMALL(IF(TblData[Session ID]=$B$3,ROW(TblData[Session ID])),ROW($A65))-1,W$4),"")</f>
        <v/>
      </c>
      <c r="X70" t="str">
        <f t="array" ref="X70">IFERROR(INDEX(TblData[],SMALL(IF(TblData[Session ID]=$B$3,ROW(TblData[Session ID])),ROW($A65))-1,X$4),"")</f>
        <v/>
      </c>
      <c r="Y70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0" s="45" t="str">
        <f t="shared" si="3"/>
        <v>* | * | * | * | * | Dominance of Facilitator | More Simplicity required, speed | More time required | * | *</v>
      </c>
      <c r="AA70" t="str">
        <f t="array" ref="AA70">IFERROR(INDEX(TblData[],SMALL(IF(TblData[Session ID]=$B$3,ROW(TblData[Session ID])),ROW($A66))-1,AA$4),"")</f>
        <v/>
      </c>
    </row>
    <row r="71" spans="2:27" x14ac:dyDescent="0.25">
      <c r="B71" t="str">
        <f t="array" ref="B71">IFERROR(INDEX(TblData[],SMALL(IF(TblData[Session ID]=$B$3,ROW(TblData[Session ID])),ROW($A66))-1,B$4),"")</f>
        <v/>
      </c>
      <c r="C71" t="str">
        <f t="array" ref="C71">IFERROR(INDEX(TblData[],SMALL(IF(TblData[Session ID]=$B$3,ROW(TblData[Session ID])),ROW($A66))-1,C$4),"")</f>
        <v/>
      </c>
      <c r="D71" t="str">
        <f t="array" ref="D71">IFERROR(INDEX(TblData[],SMALL(IF(TblData[Session ID]=$B$3,ROW(TblData[Session ID])),ROW($A66))-1,D$4),"")</f>
        <v/>
      </c>
      <c r="E71" t="str">
        <f t="array" ref="E71">IFERROR(INDEX(TblData[],SMALL(IF(TblData[Session ID]=$B$3,ROW(TblData[Session ID])),ROW($A66))-1,E$4),"")</f>
        <v/>
      </c>
      <c r="F71" t="str">
        <f t="array" ref="F71">IFERROR(INDEX(TblData[],SMALL(IF(TblData[Session ID]=$B$3,ROW(TblData[Session ID])),ROW($A66))-1,F$4),"")</f>
        <v/>
      </c>
      <c r="G71" t="str">
        <f t="array" ref="G71">IFERROR(INDEX(TblData[],SMALL(IF(TblData[Session ID]=$B$3,ROW(TblData[Session ID])),ROW($A66))-1,G$4),"")</f>
        <v/>
      </c>
      <c r="H71" t="str">
        <f t="array" ref="H71">IFERROR(INDEX(TblData[],SMALL(IF(TblData[Session ID]=$B$3,ROW(TblData[Session ID])),ROW($A66))-1,H$4),"")</f>
        <v/>
      </c>
      <c r="I71" t="str">
        <f t="array" ref="I71">IFERROR(INDEX(TblData[],SMALL(IF(TblData[Session ID]=$B$3,ROW(TblData[Session ID])),ROW($A66))-1,I$4),"")</f>
        <v/>
      </c>
      <c r="J71" t="str">
        <f t="array" ref="J71">IFERROR(INDEX(TblData[],SMALL(IF(TblData[Session ID]=$B$3,ROW(TblData[Session ID])),ROW($A66))-1,J$4),"")</f>
        <v/>
      </c>
      <c r="K71" t="str">
        <f t="array" ref="K71">IFERROR(INDEX(TblData[],SMALL(IF(TblData[Session ID]=$B$3,ROW(TblData[Session ID])),ROW($A66))-1,K$4),"")</f>
        <v/>
      </c>
      <c r="L71" t="str">
        <f t="array" ref="L71">IFERROR(INDEX(TblData[],SMALL(IF(TblData[Session ID]=$B$3,ROW(TblData[Session ID])),ROW($A66))-1,L$4),"")</f>
        <v/>
      </c>
      <c r="M71" t="str">
        <f t="array" ref="M71">IFERROR(INDEX(TblData[],SMALL(IF(TblData[Session ID]=$B$3,ROW(TblData[Session ID])),ROW($A66))-1,M$4),"")</f>
        <v/>
      </c>
      <c r="N71" t="str">
        <f t="array" ref="N71">IFERROR(INDEX(TblData[],SMALL(IF(TblData[Session ID]=$B$3,ROW(TblData[Session ID])),ROW($A66))-1,N$4),"")</f>
        <v/>
      </c>
      <c r="O71" t="str">
        <f t="array" ref="O71">IFERROR(INDEX(TblData[],SMALL(IF(TblData[Session ID]=$B$3,ROW(TblData[Session ID])),ROW($A66))-1,O$4),"")</f>
        <v/>
      </c>
      <c r="P71" t="str">
        <f t="array" ref="P71">IFERROR(INDEX(TblData[],SMALL(IF(TblData[Session ID]=$B$3,ROW(TblData[Session ID])),ROW($A66))-1,P$4),"")</f>
        <v/>
      </c>
      <c r="Q71" t="str">
        <f t="array" ref="Q71">IFERROR(INDEX(TblData[],SMALL(IF(TblData[Session ID]=$B$3,ROW(TblData[Session ID])),ROW($A66))-1,Q$4),"")</f>
        <v/>
      </c>
      <c r="R71" t="str">
        <f t="array" ref="R71">IFERROR(INDEX(TblData[],SMALL(IF(TblData[Session ID]=$B$3,ROW(TblData[Session ID])),ROW($A66))-1,R$4),"")</f>
        <v/>
      </c>
      <c r="S71" t="str">
        <f t="array" ref="S71">IFERROR(INDEX(TblData[],SMALL(IF(TblData[Session ID]=$B$3,ROW(TblData[Session ID])),ROW($A66))-1,S$4),"")</f>
        <v/>
      </c>
      <c r="T71" t="str">
        <f t="array" ref="T71">IFERROR(INDEX(TblData[],SMALL(IF(TblData[Session ID]=$B$3,ROW(TblData[Session ID])),ROW($A66))-1,T$4),"")</f>
        <v/>
      </c>
      <c r="U71" t="str">
        <f t="array" ref="U71">IFERROR(INDEX(TblData[],SMALL(IF(TblData[Session ID]=$B$3,ROW(TblData[Session ID])),ROW($A66))-1,U$4),"")</f>
        <v/>
      </c>
      <c r="V71" t="str">
        <f t="array" ref="V71">IFERROR(INDEX(TblData[],SMALL(IF(TblData[Session ID]=$B$3,ROW(TblData[Session ID])),ROW($A66))-1,V$4),"")</f>
        <v/>
      </c>
      <c r="W71" t="str">
        <f t="array" ref="W71">IFERROR(INDEX(TblData[],SMALL(IF(TblData[Session ID]=$B$3,ROW(TblData[Session ID])),ROW($A66))-1,W$4),"")</f>
        <v/>
      </c>
      <c r="X71" t="str">
        <f t="array" ref="X71">IFERROR(INDEX(TblData[],SMALL(IF(TblData[Session ID]=$B$3,ROW(TblData[Session ID])),ROW($A66))-1,X$4),"")</f>
        <v/>
      </c>
      <c r="Y71" t="str">
        <f t="shared" si="1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1" s="45" t="str">
        <f t="shared" si="3"/>
        <v>* | * | * | * | * | Dominance of Facilitator | More Simplicity required, speed | More time required | * | *</v>
      </c>
      <c r="AA71" t="str">
        <f t="array" ref="AA71">IFERROR(INDEX(TblData[],SMALL(IF(TblData[Session ID]=$B$3,ROW(TblData[Session ID])),ROW($A67))-1,AA$4),"")</f>
        <v/>
      </c>
    </row>
    <row r="72" spans="2:27" x14ac:dyDescent="0.25">
      <c r="B72" t="str">
        <f t="array" ref="B72">IFERROR(INDEX(TblData[],SMALL(IF(TblData[Session ID]=$B$3,ROW(TblData[Session ID])),ROW($A67))-1,B$4),"")</f>
        <v/>
      </c>
      <c r="C72" t="str">
        <f t="array" ref="C72">IFERROR(INDEX(TblData[],SMALL(IF(TblData[Session ID]=$B$3,ROW(TblData[Session ID])),ROW($A67))-1,C$4),"")</f>
        <v/>
      </c>
      <c r="D72" t="str">
        <f t="array" ref="D72">IFERROR(INDEX(TblData[],SMALL(IF(TblData[Session ID]=$B$3,ROW(TblData[Session ID])),ROW($A67))-1,D$4),"")</f>
        <v/>
      </c>
      <c r="E72" t="str">
        <f t="array" ref="E72">IFERROR(INDEX(TblData[],SMALL(IF(TblData[Session ID]=$B$3,ROW(TblData[Session ID])),ROW($A67))-1,E$4),"")</f>
        <v/>
      </c>
      <c r="F72" t="str">
        <f t="array" ref="F72">IFERROR(INDEX(TblData[],SMALL(IF(TblData[Session ID]=$B$3,ROW(TblData[Session ID])),ROW($A67))-1,F$4),"")</f>
        <v/>
      </c>
      <c r="G72" t="str">
        <f t="array" ref="G72">IFERROR(INDEX(TblData[],SMALL(IF(TblData[Session ID]=$B$3,ROW(TblData[Session ID])),ROW($A67))-1,G$4),"")</f>
        <v/>
      </c>
      <c r="H72" t="str">
        <f t="array" ref="H72">IFERROR(INDEX(TblData[],SMALL(IF(TblData[Session ID]=$B$3,ROW(TblData[Session ID])),ROW($A67))-1,H$4),"")</f>
        <v/>
      </c>
      <c r="I72" t="str">
        <f t="array" ref="I72">IFERROR(INDEX(TblData[],SMALL(IF(TblData[Session ID]=$B$3,ROW(TblData[Session ID])),ROW($A67))-1,I$4),"")</f>
        <v/>
      </c>
      <c r="J72" t="str">
        <f t="array" ref="J72">IFERROR(INDEX(TblData[],SMALL(IF(TblData[Session ID]=$B$3,ROW(TblData[Session ID])),ROW($A67))-1,J$4),"")</f>
        <v/>
      </c>
      <c r="K72" t="str">
        <f t="array" ref="K72">IFERROR(INDEX(TblData[],SMALL(IF(TblData[Session ID]=$B$3,ROW(TblData[Session ID])),ROW($A67))-1,K$4),"")</f>
        <v/>
      </c>
      <c r="L72" t="str">
        <f t="array" ref="L72">IFERROR(INDEX(TblData[],SMALL(IF(TblData[Session ID]=$B$3,ROW(TblData[Session ID])),ROW($A67))-1,L$4),"")</f>
        <v/>
      </c>
      <c r="M72" t="str">
        <f t="array" ref="M72">IFERROR(INDEX(TblData[],SMALL(IF(TblData[Session ID]=$B$3,ROW(TblData[Session ID])),ROW($A67))-1,M$4),"")</f>
        <v/>
      </c>
      <c r="N72" t="str">
        <f t="array" ref="N72">IFERROR(INDEX(TblData[],SMALL(IF(TblData[Session ID]=$B$3,ROW(TblData[Session ID])),ROW($A67))-1,N$4),"")</f>
        <v/>
      </c>
      <c r="O72" t="str">
        <f t="array" ref="O72">IFERROR(INDEX(TblData[],SMALL(IF(TblData[Session ID]=$B$3,ROW(TblData[Session ID])),ROW($A67))-1,O$4),"")</f>
        <v/>
      </c>
      <c r="P72" t="str">
        <f t="array" ref="P72">IFERROR(INDEX(TblData[],SMALL(IF(TblData[Session ID]=$B$3,ROW(TblData[Session ID])),ROW($A67))-1,P$4),"")</f>
        <v/>
      </c>
      <c r="Q72" t="str">
        <f t="array" ref="Q72">IFERROR(INDEX(TblData[],SMALL(IF(TblData[Session ID]=$B$3,ROW(TblData[Session ID])),ROW($A67))-1,Q$4),"")</f>
        <v/>
      </c>
      <c r="R72" t="str">
        <f t="array" ref="R72">IFERROR(INDEX(TblData[],SMALL(IF(TblData[Session ID]=$B$3,ROW(TblData[Session ID])),ROW($A67))-1,R$4),"")</f>
        <v/>
      </c>
      <c r="S72" t="str">
        <f t="array" ref="S72">IFERROR(INDEX(TblData[],SMALL(IF(TblData[Session ID]=$B$3,ROW(TblData[Session ID])),ROW($A67))-1,S$4),"")</f>
        <v/>
      </c>
      <c r="T72" t="str">
        <f t="array" ref="T72">IFERROR(INDEX(TblData[],SMALL(IF(TblData[Session ID]=$B$3,ROW(TblData[Session ID])),ROW($A67))-1,T$4),"")</f>
        <v/>
      </c>
      <c r="U72" t="str">
        <f t="array" ref="U72">IFERROR(INDEX(TblData[],SMALL(IF(TblData[Session ID]=$B$3,ROW(TblData[Session ID])),ROW($A67))-1,U$4),"")</f>
        <v/>
      </c>
      <c r="V72" t="str">
        <f t="array" ref="V72">IFERROR(INDEX(TblData[],SMALL(IF(TblData[Session ID]=$B$3,ROW(TblData[Session ID])),ROW($A67))-1,V$4),"")</f>
        <v/>
      </c>
      <c r="W72" t="str">
        <f t="array" ref="W72">IFERROR(INDEX(TblData[],SMALL(IF(TblData[Session ID]=$B$3,ROW(TblData[Session ID])),ROW($A67))-1,W$4),"")</f>
        <v/>
      </c>
      <c r="X72" t="str">
        <f t="array" ref="X72">IFERROR(INDEX(TblData[],SMALL(IF(TblData[Session ID]=$B$3,ROW(TblData[Session ID])),ROW($A67))-1,X$4),"")</f>
        <v/>
      </c>
      <c r="Y72" t="str">
        <f t="shared" ref="Y72:Z135" si="4">Y71&amp; IF(LEN(J72)=0,""," | ") &amp;J72</f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2" s="45" t="str">
        <f t="shared" si="3"/>
        <v>* | * | * | * | * | Dominance of Facilitator | More Simplicity required, speed | More time required | * | *</v>
      </c>
      <c r="AA72" t="str">
        <f t="array" ref="AA72">IFERROR(INDEX(TblData[],SMALL(IF(TblData[Session ID]=$B$3,ROW(TblData[Session ID])),ROW($A68))-1,AA$4),"")</f>
        <v/>
      </c>
    </row>
    <row r="73" spans="2:27" x14ac:dyDescent="0.25">
      <c r="B73" t="str">
        <f t="array" ref="B73">IFERROR(INDEX(TblData[],SMALL(IF(TblData[Session ID]=$B$3,ROW(TblData[Session ID])),ROW($A68))-1,B$4),"")</f>
        <v/>
      </c>
      <c r="C73" t="str">
        <f t="array" ref="C73">IFERROR(INDEX(TblData[],SMALL(IF(TblData[Session ID]=$B$3,ROW(TblData[Session ID])),ROW($A68))-1,C$4),"")</f>
        <v/>
      </c>
      <c r="D73" t="str">
        <f t="array" ref="D73">IFERROR(INDEX(TblData[],SMALL(IF(TblData[Session ID]=$B$3,ROW(TblData[Session ID])),ROW($A68))-1,D$4),"")</f>
        <v/>
      </c>
      <c r="E73" t="str">
        <f t="array" ref="E73">IFERROR(INDEX(TblData[],SMALL(IF(TblData[Session ID]=$B$3,ROW(TblData[Session ID])),ROW($A68))-1,E$4),"")</f>
        <v/>
      </c>
      <c r="F73" t="str">
        <f t="array" ref="F73">IFERROR(INDEX(TblData[],SMALL(IF(TblData[Session ID]=$B$3,ROW(TblData[Session ID])),ROW($A68))-1,F$4),"")</f>
        <v/>
      </c>
      <c r="G73" t="str">
        <f t="array" ref="G73">IFERROR(INDEX(TblData[],SMALL(IF(TblData[Session ID]=$B$3,ROW(TblData[Session ID])),ROW($A68))-1,G$4),"")</f>
        <v/>
      </c>
      <c r="H73" t="str">
        <f t="array" ref="H73">IFERROR(INDEX(TblData[],SMALL(IF(TblData[Session ID]=$B$3,ROW(TblData[Session ID])),ROW($A68))-1,H$4),"")</f>
        <v/>
      </c>
      <c r="I73" t="str">
        <f t="array" ref="I73">IFERROR(INDEX(TblData[],SMALL(IF(TblData[Session ID]=$B$3,ROW(TblData[Session ID])),ROW($A68))-1,I$4),"")</f>
        <v/>
      </c>
      <c r="J73" t="str">
        <f t="array" ref="J73">IFERROR(INDEX(TblData[],SMALL(IF(TblData[Session ID]=$B$3,ROW(TblData[Session ID])),ROW($A68))-1,J$4),"")</f>
        <v/>
      </c>
      <c r="K73" t="str">
        <f t="array" ref="K73">IFERROR(INDEX(TblData[],SMALL(IF(TblData[Session ID]=$B$3,ROW(TblData[Session ID])),ROW($A68))-1,K$4),"")</f>
        <v/>
      </c>
      <c r="L73" t="str">
        <f t="array" ref="L73">IFERROR(INDEX(TblData[],SMALL(IF(TblData[Session ID]=$B$3,ROW(TblData[Session ID])),ROW($A68))-1,L$4),"")</f>
        <v/>
      </c>
      <c r="M73" t="str">
        <f t="array" ref="M73">IFERROR(INDEX(TblData[],SMALL(IF(TblData[Session ID]=$B$3,ROW(TblData[Session ID])),ROW($A68))-1,M$4),"")</f>
        <v/>
      </c>
      <c r="N73" t="str">
        <f t="array" ref="N73">IFERROR(INDEX(TblData[],SMALL(IF(TblData[Session ID]=$B$3,ROW(TblData[Session ID])),ROW($A68))-1,N$4),"")</f>
        <v/>
      </c>
      <c r="O73" t="str">
        <f t="array" ref="O73">IFERROR(INDEX(TblData[],SMALL(IF(TblData[Session ID]=$B$3,ROW(TblData[Session ID])),ROW($A68))-1,O$4),"")</f>
        <v/>
      </c>
      <c r="P73" t="str">
        <f t="array" ref="P73">IFERROR(INDEX(TblData[],SMALL(IF(TblData[Session ID]=$B$3,ROW(TblData[Session ID])),ROW($A68))-1,P$4),"")</f>
        <v/>
      </c>
      <c r="Q73" t="str">
        <f t="array" ref="Q73">IFERROR(INDEX(TblData[],SMALL(IF(TblData[Session ID]=$B$3,ROW(TblData[Session ID])),ROW($A68))-1,Q$4),"")</f>
        <v/>
      </c>
      <c r="R73" t="str">
        <f t="array" ref="R73">IFERROR(INDEX(TblData[],SMALL(IF(TblData[Session ID]=$B$3,ROW(TblData[Session ID])),ROW($A68))-1,R$4),"")</f>
        <v/>
      </c>
      <c r="S73" t="str">
        <f t="array" ref="S73">IFERROR(INDEX(TblData[],SMALL(IF(TblData[Session ID]=$B$3,ROW(TblData[Session ID])),ROW($A68))-1,S$4),"")</f>
        <v/>
      </c>
      <c r="T73" t="str">
        <f t="array" ref="T73">IFERROR(INDEX(TblData[],SMALL(IF(TblData[Session ID]=$B$3,ROW(TblData[Session ID])),ROW($A68))-1,T$4),"")</f>
        <v/>
      </c>
      <c r="U73" t="str">
        <f t="array" ref="U73">IFERROR(INDEX(TblData[],SMALL(IF(TblData[Session ID]=$B$3,ROW(TblData[Session ID])),ROW($A68))-1,U$4),"")</f>
        <v/>
      </c>
      <c r="V73" t="str">
        <f t="array" ref="V73">IFERROR(INDEX(TblData[],SMALL(IF(TblData[Session ID]=$B$3,ROW(TblData[Session ID])),ROW($A68))-1,V$4),"")</f>
        <v/>
      </c>
      <c r="W73" t="str">
        <f t="array" ref="W73">IFERROR(INDEX(TblData[],SMALL(IF(TblData[Session ID]=$B$3,ROW(TblData[Session ID])),ROW($A68))-1,W$4),"")</f>
        <v/>
      </c>
      <c r="X73" t="str">
        <f t="array" ref="X73">IFERROR(INDEX(TblData[],SMALL(IF(TblData[Session ID]=$B$3,ROW(TblData[Session ID])),ROW($A68))-1,X$4),"")</f>
        <v/>
      </c>
      <c r="Y7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3" s="45" t="str">
        <f t="shared" si="3"/>
        <v>* | * | * | * | * | Dominance of Facilitator | More Simplicity required, speed | More time required | * | *</v>
      </c>
      <c r="AA73" t="str">
        <f t="array" ref="AA73">IFERROR(INDEX(TblData[],SMALL(IF(TblData[Session ID]=$B$3,ROW(TblData[Session ID])),ROW($A69))-1,AA$4),"")</f>
        <v/>
      </c>
    </row>
    <row r="74" spans="2:27" x14ac:dyDescent="0.25">
      <c r="B74" t="str">
        <f t="array" ref="B74">IFERROR(INDEX(TblData[],SMALL(IF(TblData[Session ID]=$B$3,ROW(TblData[Session ID])),ROW($A69))-1,B$4),"")</f>
        <v/>
      </c>
      <c r="C74" t="str">
        <f t="array" ref="C74">IFERROR(INDEX(TblData[],SMALL(IF(TblData[Session ID]=$B$3,ROW(TblData[Session ID])),ROW($A69))-1,C$4),"")</f>
        <v/>
      </c>
      <c r="D74" t="str">
        <f t="array" ref="D74">IFERROR(INDEX(TblData[],SMALL(IF(TblData[Session ID]=$B$3,ROW(TblData[Session ID])),ROW($A69))-1,D$4),"")</f>
        <v/>
      </c>
      <c r="E74" t="str">
        <f t="array" ref="E74">IFERROR(INDEX(TblData[],SMALL(IF(TblData[Session ID]=$B$3,ROW(TblData[Session ID])),ROW($A69))-1,E$4),"")</f>
        <v/>
      </c>
      <c r="F74" t="str">
        <f t="array" ref="F74">IFERROR(INDEX(TblData[],SMALL(IF(TblData[Session ID]=$B$3,ROW(TblData[Session ID])),ROW($A69))-1,F$4),"")</f>
        <v/>
      </c>
      <c r="G74" t="str">
        <f t="array" ref="G74">IFERROR(INDEX(TblData[],SMALL(IF(TblData[Session ID]=$B$3,ROW(TblData[Session ID])),ROW($A69))-1,G$4),"")</f>
        <v/>
      </c>
      <c r="H74" t="str">
        <f t="array" ref="H74">IFERROR(INDEX(TblData[],SMALL(IF(TblData[Session ID]=$B$3,ROW(TblData[Session ID])),ROW($A69))-1,H$4),"")</f>
        <v/>
      </c>
      <c r="I74" t="str">
        <f t="array" ref="I74">IFERROR(INDEX(TblData[],SMALL(IF(TblData[Session ID]=$B$3,ROW(TblData[Session ID])),ROW($A69))-1,I$4),"")</f>
        <v/>
      </c>
      <c r="J74" t="str">
        <f t="array" ref="J74">IFERROR(INDEX(TblData[],SMALL(IF(TblData[Session ID]=$B$3,ROW(TblData[Session ID])),ROW($A69))-1,J$4),"")</f>
        <v/>
      </c>
      <c r="K74" t="str">
        <f t="array" ref="K74">IFERROR(INDEX(TblData[],SMALL(IF(TblData[Session ID]=$B$3,ROW(TblData[Session ID])),ROW($A69))-1,K$4),"")</f>
        <v/>
      </c>
      <c r="L74" t="str">
        <f t="array" ref="L74">IFERROR(INDEX(TblData[],SMALL(IF(TblData[Session ID]=$B$3,ROW(TblData[Session ID])),ROW($A69))-1,L$4),"")</f>
        <v/>
      </c>
      <c r="M74" t="str">
        <f t="array" ref="M74">IFERROR(INDEX(TblData[],SMALL(IF(TblData[Session ID]=$B$3,ROW(TblData[Session ID])),ROW($A69))-1,M$4),"")</f>
        <v/>
      </c>
      <c r="N74" t="str">
        <f t="array" ref="N74">IFERROR(INDEX(TblData[],SMALL(IF(TblData[Session ID]=$B$3,ROW(TblData[Session ID])),ROW($A69))-1,N$4),"")</f>
        <v/>
      </c>
      <c r="O74" t="str">
        <f t="array" ref="O74">IFERROR(INDEX(TblData[],SMALL(IF(TblData[Session ID]=$B$3,ROW(TblData[Session ID])),ROW($A69))-1,O$4),"")</f>
        <v/>
      </c>
      <c r="P74" t="str">
        <f t="array" ref="P74">IFERROR(INDEX(TblData[],SMALL(IF(TblData[Session ID]=$B$3,ROW(TblData[Session ID])),ROW($A69))-1,P$4),"")</f>
        <v/>
      </c>
      <c r="Q74" t="str">
        <f t="array" ref="Q74">IFERROR(INDEX(TblData[],SMALL(IF(TblData[Session ID]=$B$3,ROW(TblData[Session ID])),ROW($A69))-1,Q$4),"")</f>
        <v/>
      </c>
      <c r="R74" t="str">
        <f t="array" ref="R74">IFERROR(INDEX(TblData[],SMALL(IF(TblData[Session ID]=$B$3,ROW(TblData[Session ID])),ROW($A69))-1,R$4),"")</f>
        <v/>
      </c>
      <c r="S74" t="str">
        <f t="array" ref="S74">IFERROR(INDEX(TblData[],SMALL(IF(TblData[Session ID]=$B$3,ROW(TblData[Session ID])),ROW($A69))-1,S$4),"")</f>
        <v/>
      </c>
      <c r="T74" t="str">
        <f t="array" ref="T74">IFERROR(INDEX(TblData[],SMALL(IF(TblData[Session ID]=$B$3,ROW(TblData[Session ID])),ROW($A69))-1,T$4),"")</f>
        <v/>
      </c>
      <c r="U74" t="str">
        <f t="array" ref="U74">IFERROR(INDEX(TblData[],SMALL(IF(TblData[Session ID]=$B$3,ROW(TblData[Session ID])),ROW($A69))-1,U$4),"")</f>
        <v/>
      </c>
      <c r="V74" t="str">
        <f t="array" ref="V74">IFERROR(INDEX(TblData[],SMALL(IF(TblData[Session ID]=$B$3,ROW(TblData[Session ID])),ROW($A69))-1,V$4),"")</f>
        <v/>
      </c>
      <c r="W74" t="str">
        <f t="array" ref="W74">IFERROR(INDEX(TblData[],SMALL(IF(TblData[Session ID]=$B$3,ROW(TblData[Session ID])),ROW($A69))-1,W$4),"")</f>
        <v/>
      </c>
      <c r="X74" t="str">
        <f t="array" ref="X74">IFERROR(INDEX(TblData[],SMALL(IF(TblData[Session ID]=$B$3,ROW(TblData[Session ID])),ROW($A69))-1,X$4),"")</f>
        <v/>
      </c>
      <c r="Y7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4" s="45" t="str">
        <f t="shared" si="3"/>
        <v>* | * | * | * | * | Dominance of Facilitator | More Simplicity required, speed | More time required | * | *</v>
      </c>
      <c r="AA74" t="str">
        <f t="array" ref="AA74">IFERROR(INDEX(TblData[],SMALL(IF(TblData[Session ID]=$B$3,ROW(TblData[Session ID])),ROW($A70))-1,AA$4),"")</f>
        <v/>
      </c>
    </row>
    <row r="75" spans="2:27" x14ac:dyDescent="0.25">
      <c r="B75" t="str">
        <f t="array" ref="B75">IFERROR(INDEX(TblData[],SMALL(IF(TblData[Session ID]=$B$3,ROW(TblData[Session ID])),ROW($A70))-1,B$4),"")</f>
        <v/>
      </c>
      <c r="C75" t="str">
        <f t="array" ref="C75">IFERROR(INDEX(TblData[],SMALL(IF(TblData[Session ID]=$B$3,ROW(TblData[Session ID])),ROW($A70))-1,C$4),"")</f>
        <v/>
      </c>
      <c r="D75" t="str">
        <f t="array" ref="D75">IFERROR(INDEX(TblData[],SMALL(IF(TblData[Session ID]=$B$3,ROW(TblData[Session ID])),ROW($A70))-1,D$4),"")</f>
        <v/>
      </c>
      <c r="E75" t="str">
        <f t="array" ref="E75">IFERROR(INDEX(TblData[],SMALL(IF(TblData[Session ID]=$B$3,ROW(TblData[Session ID])),ROW($A70))-1,E$4),"")</f>
        <v/>
      </c>
      <c r="F75" t="str">
        <f t="array" ref="F75">IFERROR(INDEX(TblData[],SMALL(IF(TblData[Session ID]=$B$3,ROW(TblData[Session ID])),ROW($A70))-1,F$4),"")</f>
        <v/>
      </c>
      <c r="G75" t="str">
        <f t="array" ref="G75">IFERROR(INDEX(TblData[],SMALL(IF(TblData[Session ID]=$B$3,ROW(TblData[Session ID])),ROW($A70))-1,G$4),"")</f>
        <v/>
      </c>
      <c r="H75" t="str">
        <f t="array" ref="H75">IFERROR(INDEX(TblData[],SMALL(IF(TblData[Session ID]=$B$3,ROW(TblData[Session ID])),ROW($A70))-1,H$4),"")</f>
        <v/>
      </c>
      <c r="I75" t="str">
        <f t="array" ref="I75">IFERROR(INDEX(TblData[],SMALL(IF(TblData[Session ID]=$B$3,ROW(TblData[Session ID])),ROW($A70))-1,I$4),"")</f>
        <v/>
      </c>
      <c r="J75" t="str">
        <f t="array" ref="J75">IFERROR(INDEX(TblData[],SMALL(IF(TblData[Session ID]=$B$3,ROW(TblData[Session ID])),ROW($A70))-1,J$4),"")</f>
        <v/>
      </c>
      <c r="K75" t="str">
        <f t="array" ref="K75">IFERROR(INDEX(TblData[],SMALL(IF(TblData[Session ID]=$B$3,ROW(TblData[Session ID])),ROW($A70))-1,K$4),"")</f>
        <v/>
      </c>
      <c r="L75" t="str">
        <f t="array" ref="L75">IFERROR(INDEX(TblData[],SMALL(IF(TblData[Session ID]=$B$3,ROW(TblData[Session ID])),ROW($A70))-1,L$4),"")</f>
        <v/>
      </c>
      <c r="M75" t="str">
        <f t="array" ref="M75">IFERROR(INDEX(TblData[],SMALL(IF(TblData[Session ID]=$B$3,ROW(TblData[Session ID])),ROW($A70))-1,M$4),"")</f>
        <v/>
      </c>
      <c r="N75" t="str">
        <f t="array" ref="N75">IFERROR(INDEX(TblData[],SMALL(IF(TblData[Session ID]=$B$3,ROW(TblData[Session ID])),ROW($A70))-1,N$4),"")</f>
        <v/>
      </c>
      <c r="O75" t="str">
        <f t="array" ref="O75">IFERROR(INDEX(TblData[],SMALL(IF(TblData[Session ID]=$B$3,ROW(TblData[Session ID])),ROW($A70))-1,O$4),"")</f>
        <v/>
      </c>
      <c r="P75" t="str">
        <f t="array" ref="P75">IFERROR(INDEX(TblData[],SMALL(IF(TblData[Session ID]=$B$3,ROW(TblData[Session ID])),ROW($A70))-1,P$4),"")</f>
        <v/>
      </c>
      <c r="Q75" t="str">
        <f t="array" ref="Q75">IFERROR(INDEX(TblData[],SMALL(IF(TblData[Session ID]=$B$3,ROW(TblData[Session ID])),ROW($A70))-1,Q$4),"")</f>
        <v/>
      </c>
      <c r="R75" t="str">
        <f t="array" ref="R75">IFERROR(INDEX(TblData[],SMALL(IF(TblData[Session ID]=$B$3,ROW(TblData[Session ID])),ROW($A70))-1,R$4),"")</f>
        <v/>
      </c>
      <c r="S75" t="str">
        <f t="array" ref="S75">IFERROR(INDEX(TblData[],SMALL(IF(TblData[Session ID]=$B$3,ROW(TblData[Session ID])),ROW($A70))-1,S$4),"")</f>
        <v/>
      </c>
      <c r="T75" t="str">
        <f t="array" ref="T75">IFERROR(INDEX(TblData[],SMALL(IF(TblData[Session ID]=$B$3,ROW(TblData[Session ID])),ROW($A70))-1,T$4),"")</f>
        <v/>
      </c>
      <c r="U75" t="str">
        <f t="array" ref="U75">IFERROR(INDEX(TblData[],SMALL(IF(TblData[Session ID]=$B$3,ROW(TblData[Session ID])),ROW($A70))-1,U$4),"")</f>
        <v/>
      </c>
      <c r="V75" t="str">
        <f t="array" ref="V75">IFERROR(INDEX(TblData[],SMALL(IF(TblData[Session ID]=$B$3,ROW(TblData[Session ID])),ROW($A70))-1,V$4),"")</f>
        <v/>
      </c>
      <c r="W75" t="str">
        <f t="array" ref="W75">IFERROR(INDEX(TblData[],SMALL(IF(TblData[Session ID]=$B$3,ROW(TblData[Session ID])),ROW($A70))-1,W$4),"")</f>
        <v/>
      </c>
      <c r="X75" t="str">
        <f t="array" ref="X75">IFERROR(INDEX(TblData[],SMALL(IF(TblData[Session ID]=$B$3,ROW(TblData[Session ID])),ROW($A70))-1,X$4),"")</f>
        <v/>
      </c>
      <c r="Y7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5" s="45" t="str">
        <f t="shared" si="3"/>
        <v>* | * | * | * | * | Dominance of Facilitator | More Simplicity required, speed | More time required | * | *</v>
      </c>
      <c r="AA75" t="str">
        <f t="array" ref="AA75">IFERROR(INDEX(TblData[],SMALL(IF(TblData[Session ID]=$B$3,ROW(TblData[Session ID])),ROW($A71))-1,AA$4),"")</f>
        <v/>
      </c>
    </row>
    <row r="76" spans="2:27" x14ac:dyDescent="0.25">
      <c r="B76" t="str">
        <f t="array" ref="B76">IFERROR(INDEX(TblData[],SMALL(IF(TblData[Session ID]=$B$3,ROW(TblData[Session ID])),ROW($A71))-1,B$4),"")</f>
        <v/>
      </c>
      <c r="C76" t="str">
        <f t="array" ref="C76">IFERROR(INDEX(TblData[],SMALL(IF(TblData[Session ID]=$B$3,ROW(TblData[Session ID])),ROW($A71))-1,C$4),"")</f>
        <v/>
      </c>
      <c r="D76" t="str">
        <f t="array" ref="D76">IFERROR(INDEX(TblData[],SMALL(IF(TblData[Session ID]=$B$3,ROW(TblData[Session ID])),ROW($A71))-1,D$4),"")</f>
        <v/>
      </c>
      <c r="E76" t="str">
        <f t="array" ref="E76">IFERROR(INDEX(TblData[],SMALL(IF(TblData[Session ID]=$B$3,ROW(TblData[Session ID])),ROW($A71))-1,E$4),"")</f>
        <v/>
      </c>
      <c r="F76" t="str">
        <f t="array" ref="F76">IFERROR(INDEX(TblData[],SMALL(IF(TblData[Session ID]=$B$3,ROW(TblData[Session ID])),ROW($A71))-1,F$4),"")</f>
        <v/>
      </c>
      <c r="G76" t="str">
        <f t="array" ref="G76">IFERROR(INDEX(TblData[],SMALL(IF(TblData[Session ID]=$B$3,ROW(TblData[Session ID])),ROW($A71))-1,G$4),"")</f>
        <v/>
      </c>
      <c r="H76" t="str">
        <f t="array" ref="H76">IFERROR(INDEX(TblData[],SMALL(IF(TblData[Session ID]=$B$3,ROW(TblData[Session ID])),ROW($A71))-1,H$4),"")</f>
        <v/>
      </c>
      <c r="I76" t="str">
        <f t="array" ref="I76">IFERROR(INDEX(TblData[],SMALL(IF(TblData[Session ID]=$B$3,ROW(TblData[Session ID])),ROW($A71))-1,I$4),"")</f>
        <v/>
      </c>
      <c r="J76" t="str">
        <f t="array" ref="J76">IFERROR(INDEX(TblData[],SMALL(IF(TblData[Session ID]=$B$3,ROW(TblData[Session ID])),ROW($A71))-1,J$4),"")</f>
        <v/>
      </c>
      <c r="K76" t="str">
        <f t="array" ref="K76">IFERROR(INDEX(TblData[],SMALL(IF(TblData[Session ID]=$B$3,ROW(TblData[Session ID])),ROW($A71))-1,K$4),"")</f>
        <v/>
      </c>
      <c r="L76" t="str">
        <f t="array" ref="L76">IFERROR(INDEX(TblData[],SMALL(IF(TblData[Session ID]=$B$3,ROW(TblData[Session ID])),ROW($A71))-1,L$4),"")</f>
        <v/>
      </c>
      <c r="M76" t="str">
        <f t="array" ref="M76">IFERROR(INDEX(TblData[],SMALL(IF(TblData[Session ID]=$B$3,ROW(TblData[Session ID])),ROW($A71))-1,M$4),"")</f>
        <v/>
      </c>
      <c r="N76" t="str">
        <f t="array" ref="N76">IFERROR(INDEX(TblData[],SMALL(IF(TblData[Session ID]=$B$3,ROW(TblData[Session ID])),ROW($A71))-1,N$4),"")</f>
        <v/>
      </c>
      <c r="O76" t="str">
        <f t="array" ref="O76">IFERROR(INDEX(TblData[],SMALL(IF(TblData[Session ID]=$B$3,ROW(TblData[Session ID])),ROW($A71))-1,O$4),"")</f>
        <v/>
      </c>
      <c r="P76" t="str">
        <f t="array" ref="P76">IFERROR(INDEX(TblData[],SMALL(IF(TblData[Session ID]=$B$3,ROW(TblData[Session ID])),ROW($A71))-1,P$4),"")</f>
        <v/>
      </c>
      <c r="Q76" t="str">
        <f t="array" ref="Q76">IFERROR(INDEX(TblData[],SMALL(IF(TblData[Session ID]=$B$3,ROW(TblData[Session ID])),ROW($A71))-1,Q$4),"")</f>
        <v/>
      </c>
      <c r="R76" t="str">
        <f t="array" ref="R76">IFERROR(INDEX(TblData[],SMALL(IF(TblData[Session ID]=$B$3,ROW(TblData[Session ID])),ROW($A71))-1,R$4),"")</f>
        <v/>
      </c>
      <c r="S76" t="str">
        <f t="array" ref="S76">IFERROR(INDEX(TblData[],SMALL(IF(TblData[Session ID]=$B$3,ROW(TblData[Session ID])),ROW($A71))-1,S$4),"")</f>
        <v/>
      </c>
      <c r="T76" t="str">
        <f t="array" ref="T76">IFERROR(INDEX(TblData[],SMALL(IF(TblData[Session ID]=$B$3,ROW(TblData[Session ID])),ROW($A71))-1,T$4),"")</f>
        <v/>
      </c>
      <c r="U76" t="str">
        <f t="array" ref="U76">IFERROR(INDEX(TblData[],SMALL(IF(TblData[Session ID]=$B$3,ROW(TblData[Session ID])),ROW($A71))-1,U$4),"")</f>
        <v/>
      </c>
      <c r="V76" t="str">
        <f t="array" ref="V76">IFERROR(INDEX(TblData[],SMALL(IF(TblData[Session ID]=$B$3,ROW(TblData[Session ID])),ROW($A71))-1,V$4),"")</f>
        <v/>
      </c>
      <c r="W76" t="str">
        <f t="array" ref="W76">IFERROR(INDEX(TblData[],SMALL(IF(TblData[Session ID]=$B$3,ROW(TblData[Session ID])),ROW($A71))-1,W$4),"")</f>
        <v/>
      </c>
      <c r="X76" t="str">
        <f t="array" ref="X76">IFERROR(INDEX(TblData[],SMALL(IF(TblData[Session ID]=$B$3,ROW(TblData[Session ID])),ROW($A71))-1,X$4),"")</f>
        <v/>
      </c>
      <c r="Y7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6" s="45" t="str">
        <f t="shared" si="3"/>
        <v>* | * | * | * | * | Dominance of Facilitator | More Simplicity required, speed | More time required | * | *</v>
      </c>
      <c r="AA76" t="str">
        <f t="array" ref="AA76">IFERROR(INDEX(TblData[],SMALL(IF(TblData[Session ID]=$B$3,ROW(TblData[Session ID])),ROW($A72))-1,AA$4),"")</f>
        <v/>
      </c>
    </row>
    <row r="77" spans="2:27" x14ac:dyDescent="0.25">
      <c r="B77" t="str">
        <f t="array" ref="B77">IFERROR(INDEX(TblData[],SMALL(IF(TblData[Session ID]=$B$3,ROW(TblData[Session ID])),ROW($A72))-1,B$4),"")</f>
        <v/>
      </c>
      <c r="C77" t="str">
        <f t="array" ref="C77">IFERROR(INDEX(TblData[],SMALL(IF(TblData[Session ID]=$B$3,ROW(TblData[Session ID])),ROW($A72))-1,C$4),"")</f>
        <v/>
      </c>
      <c r="D77" t="str">
        <f t="array" ref="D77">IFERROR(INDEX(TblData[],SMALL(IF(TblData[Session ID]=$B$3,ROW(TblData[Session ID])),ROW($A72))-1,D$4),"")</f>
        <v/>
      </c>
      <c r="E77" t="str">
        <f t="array" ref="E77">IFERROR(INDEX(TblData[],SMALL(IF(TblData[Session ID]=$B$3,ROW(TblData[Session ID])),ROW($A72))-1,E$4),"")</f>
        <v/>
      </c>
      <c r="F77" t="str">
        <f t="array" ref="F77">IFERROR(INDEX(TblData[],SMALL(IF(TblData[Session ID]=$B$3,ROW(TblData[Session ID])),ROW($A72))-1,F$4),"")</f>
        <v/>
      </c>
      <c r="G77" t="str">
        <f t="array" ref="G77">IFERROR(INDEX(TblData[],SMALL(IF(TblData[Session ID]=$B$3,ROW(TblData[Session ID])),ROW($A72))-1,G$4),"")</f>
        <v/>
      </c>
      <c r="H77" t="str">
        <f t="array" ref="H77">IFERROR(INDEX(TblData[],SMALL(IF(TblData[Session ID]=$B$3,ROW(TblData[Session ID])),ROW($A72))-1,H$4),"")</f>
        <v/>
      </c>
      <c r="I77" t="str">
        <f t="array" ref="I77">IFERROR(INDEX(TblData[],SMALL(IF(TblData[Session ID]=$B$3,ROW(TblData[Session ID])),ROW($A72))-1,I$4),"")</f>
        <v/>
      </c>
      <c r="J77" t="str">
        <f t="array" ref="J77">IFERROR(INDEX(TblData[],SMALL(IF(TblData[Session ID]=$B$3,ROW(TblData[Session ID])),ROW($A72))-1,J$4),"")</f>
        <v/>
      </c>
      <c r="K77" t="str">
        <f t="array" ref="K77">IFERROR(INDEX(TblData[],SMALL(IF(TblData[Session ID]=$B$3,ROW(TblData[Session ID])),ROW($A72))-1,K$4),"")</f>
        <v/>
      </c>
      <c r="L77" t="str">
        <f t="array" ref="L77">IFERROR(INDEX(TblData[],SMALL(IF(TblData[Session ID]=$B$3,ROW(TblData[Session ID])),ROW($A72))-1,L$4),"")</f>
        <v/>
      </c>
      <c r="M77" t="str">
        <f t="array" ref="M77">IFERROR(INDEX(TblData[],SMALL(IF(TblData[Session ID]=$B$3,ROW(TblData[Session ID])),ROW($A72))-1,M$4),"")</f>
        <v/>
      </c>
      <c r="N77" t="str">
        <f t="array" ref="N77">IFERROR(INDEX(TblData[],SMALL(IF(TblData[Session ID]=$B$3,ROW(TblData[Session ID])),ROW($A72))-1,N$4),"")</f>
        <v/>
      </c>
      <c r="O77" t="str">
        <f t="array" ref="O77">IFERROR(INDEX(TblData[],SMALL(IF(TblData[Session ID]=$B$3,ROW(TblData[Session ID])),ROW($A72))-1,O$4),"")</f>
        <v/>
      </c>
      <c r="P77" t="str">
        <f t="array" ref="P77">IFERROR(INDEX(TblData[],SMALL(IF(TblData[Session ID]=$B$3,ROW(TblData[Session ID])),ROW($A72))-1,P$4),"")</f>
        <v/>
      </c>
      <c r="Q77" t="str">
        <f t="array" ref="Q77">IFERROR(INDEX(TblData[],SMALL(IF(TblData[Session ID]=$B$3,ROW(TblData[Session ID])),ROW($A72))-1,Q$4),"")</f>
        <v/>
      </c>
      <c r="R77" t="str">
        <f t="array" ref="R77">IFERROR(INDEX(TblData[],SMALL(IF(TblData[Session ID]=$B$3,ROW(TblData[Session ID])),ROW($A72))-1,R$4),"")</f>
        <v/>
      </c>
      <c r="S77" t="str">
        <f t="array" ref="S77">IFERROR(INDEX(TblData[],SMALL(IF(TblData[Session ID]=$B$3,ROW(TblData[Session ID])),ROW($A72))-1,S$4),"")</f>
        <v/>
      </c>
      <c r="T77" t="str">
        <f t="array" ref="T77">IFERROR(INDEX(TblData[],SMALL(IF(TblData[Session ID]=$B$3,ROW(TblData[Session ID])),ROW($A72))-1,T$4),"")</f>
        <v/>
      </c>
      <c r="U77" t="str">
        <f t="array" ref="U77">IFERROR(INDEX(TblData[],SMALL(IF(TblData[Session ID]=$B$3,ROW(TblData[Session ID])),ROW($A72))-1,U$4),"")</f>
        <v/>
      </c>
      <c r="V77" t="str">
        <f t="array" ref="V77">IFERROR(INDEX(TblData[],SMALL(IF(TblData[Session ID]=$B$3,ROW(TblData[Session ID])),ROW($A72))-1,V$4),"")</f>
        <v/>
      </c>
      <c r="W77" t="str">
        <f t="array" ref="W77">IFERROR(INDEX(TblData[],SMALL(IF(TblData[Session ID]=$B$3,ROW(TblData[Session ID])),ROW($A72))-1,W$4),"")</f>
        <v/>
      </c>
      <c r="X77" t="str">
        <f t="array" ref="X77">IFERROR(INDEX(TblData[],SMALL(IF(TblData[Session ID]=$B$3,ROW(TblData[Session ID])),ROW($A72))-1,X$4),"")</f>
        <v/>
      </c>
      <c r="Y7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7" s="45" t="str">
        <f t="shared" si="3"/>
        <v>* | * | * | * | * | Dominance of Facilitator | More Simplicity required, speed | More time required | * | *</v>
      </c>
      <c r="AA77" t="str">
        <f t="array" ref="AA77">IFERROR(INDEX(TblData[],SMALL(IF(TblData[Session ID]=$B$3,ROW(TblData[Session ID])),ROW($A73))-1,AA$4),"")</f>
        <v/>
      </c>
    </row>
    <row r="78" spans="2:27" x14ac:dyDescent="0.25">
      <c r="B78" t="str">
        <f t="array" ref="B78">IFERROR(INDEX(TblData[],SMALL(IF(TblData[Session ID]=$B$3,ROW(TblData[Session ID])),ROW($A73))-1,B$4),"")</f>
        <v/>
      </c>
      <c r="C78" t="str">
        <f t="array" ref="C78">IFERROR(INDEX(TblData[],SMALL(IF(TblData[Session ID]=$B$3,ROW(TblData[Session ID])),ROW($A73))-1,C$4),"")</f>
        <v/>
      </c>
      <c r="D78" t="str">
        <f t="array" ref="D78">IFERROR(INDEX(TblData[],SMALL(IF(TblData[Session ID]=$B$3,ROW(TblData[Session ID])),ROW($A73))-1,D$4),"")</f>
        <v/>
      </c>
      <c r="E78" t="str">
        <f t="array" ref="E78">IFERROR(INDEX(TblData[],SMALL(IF(TblData[Session ID]=$B$3,ROW(TblData[Session ID])),ROW($A73))-1,E$4),"")</f>
        <v/>
      </c>
      <c r="F78" t="str">
        <f t="array" ref="F78">IFERROR(INDEX(TblData[],SMALL(IF(TblData[Session ID]=$B$3,ROW(TblData[Session ID])),ROW($A73))-1,F$4),"")</f>
        <v/>
      </c>
      <c r="G78" t="str">
        <f t="array" ref="G78">IFERROR(INDEX(TblData[],SMALL(IF(TblData[Session ID]=$B$3,ROW(TblData[Session ID])),ROW($A73))-1,G$4),"")</f>
        <v/>
      </c>
      <c r="H78" t="str">
        <f t="array" ref="H78">IFERROR(INDEX(TblData[],SMALL(IF(TblData[Session ID]=$B$3,ROW(TblData[Session ID])),ROW($A73))-1,H$4),"")</f>
        <v/>
      </c>
      <c r="I78" t="str">
        <f t="array" ref="I78">IFERROR(INDEX(TblData[],SMALL(IF(TblData[Session ID]=$B$3,ROW(TblData[Session ID])),ROW($A73))-1,I$4),"")</f>
        <v/>
      </c>
      <c r="J78" t="str">
        <f t="array" ref="J78">IFERROR(INDEX(TblData[],SMALL(IF(TblData[Session ID]=$B$3,ROW(TblData[Session ID])),ROW($A73))-1,J$4),"")</f>
        <v/>
      </c>
      <c r="K78" t="str">
        <f t="array" ref="K78">IFERROR(INDEX(TblData[],SMALL(IF(TblData[Session ID]=$B$3,ROW(TblData[Session ID])),ROW($A73))-1,K$4),"")</f>
        <v/>
      </c>
      <c r="L78" t="str">
        <f t="array" ref="L78">IFERROR(INDEX(TblData[],SMALL(IF(TblData[Session ID]=$B$3,ROW(TblData[Session ID])),ROW($A73))-1,L$4),"")</f>
        <v/>
      </c>
      <c r="M78" t="str">
        <f t="array" ref="M78">IFERROR(INDEX(TblData[],SMALL(IF(TblData[Session ID]=$B$3,ROW(TblData[Session ID])),ROW($A73))-1,M$4),"")</f>
        <v/>
      </c>
      <c r="N78" t="str">
        <f t="array" ref="N78">IFERROR(INDEX(TblData[],SMALL(IF(TblData[Session ID]=$B$3,ROW(TblData[Session ID])),ROW($A73))-1,N$4),"")</f>
        <v/>
      </c>
      <c r="O78" t="str">
        <f t="array" ref="O78">IFERROR(INDEX(TblData[],SMALL(IF(TblData[Session ID]=$B$3,ROW(TblData[Session ID])),ROW($A73))-1,O$4),"")</f>
        <v/>
      </c>
      <c r="P78" t="str">
        <f t="array" ref="P78">IFERROR(INDEX(TblData[],SMALL(IF(TblData[Session ID]=$B$3,ROW(TblData[Session ID])),ROW($A73))-1,P$4),"")</f>
        <v/>
      </c>
      <c r="Q78" t="str">
        <f t="array" ref="Q78">IFERROR(INDEX(TblData[],SMALL(IF(TblData[Session ID]=$B$3,ROW(TblData[Session ID])),ROW($A73))-1,Q$4),"")</f>
        <v/>
      </c>
      <c r="R78" t="str">
        <f t="array" ref="R78">IFERROR(INDEX(TblData[],SMALL(IF(TblData[Session ID]=$B$3,ROW(TblData[Session ID])),ROW($A73))-1,R$4),"")</f>
        <v/>
      </c>
      <c r="S78" t="str">
        <f t="array" ref="S78">IFERROR(INDEX(TblData[],SMALL(IF(TblData[Session ID]=$B$3,ROW(TblData[Session ID])),ROW($A73))-1,S$4),"")</f>
        <v/>
      </c>
      <c r="T78" t="str">
        <f t="array" ref="T78">IFERROR(INDEX(TblData[],SMALL(IF(TblData[Session ID]=$B$3,ROW(TblData[Session ID])),ROW($A73))-1,T$4),"")</f>
        <v/>
      </c>
      <c r="U78" t="str">
        <f t="array" ref="U78">IFERROR(INDEX(TblData[],SMALL(IF(TblData[Session ID]=$B$3,ROW(TblData[Session ID])),ROW($A73))-1,U$4),"")</f>
        <v/>
      </c>
      <c r="V78" t="str">
        <f t="array" ref="V78">IFERROR(INDEX(TblData[],SMALL(IF(TblData[Session ID]=$B$3,ROW(TblData[Session ID])),ROW($A73))-1,V$4),"")</f>
        <v/>
      </c>
      <c r="W78" t="str">
        <f t="array" ref="W78">IFERROR(INDEX(TblData[],SMALL(IF(TblData[Session ID]=$B$3,ROW(TblData[Session ID])),ROW($A73))-1,W$4),"")</f>
        <v/>
      </c>
      <c r="X78" t="str">
        <f t="array" ref="X78">IFERROR(INDEX(TblData[],SMALL(IF(TblData[Session ID]=$B$3,ROW(TblData[Session ID])),ROW($A73))-1,X$4),"")</f>
        <v/>
      </c>
      <c r="Y7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8" s="45" t="str">
        <f t="shared" si="4"/>
        <v>* | * | * | * | * | Dominance of Facilitator | More Simplicity required, speed | More time required | * | *</v>
      </c>
      <c r="AA78" t="str">
        <f t="array" ref="AA78">IFERROR(INDEX(TblData[],SMALL(IF(TblData[Session ID]=$B$3,ROW(TblData[Session ID])),ROW($A74))-1,AA$4),"")</f>
        <v/>
      </c>
    </row>
    <row r="79" spans="2:27" x14ac:dyDescent="0.25">
      <c r="B79" t="str">
        <f t="array" ref="B79">IFERROR(INDEX(TblData[],SMALL(IF(TblData[Session ID]=$B$3,ROW(TblData[Session ID])),ROW($A74))-1,B$4),"")</f>
        <v/>
      </c>
      <c r="C79" t="str">
        <f t="array" ref="C79">IFERROR(INDEX(TblData[],SMALL(IF(TblData[Session ID]=$B$3,ROW(TblData[Session ID])),ROW($A74))-1,C$4),"")</f>
        <v/>
      </c>
      <c r="D79" t="str">
        <f t="array" ref="D79">IFERROR(INDEX(TblData[],SMALL(IF(TblData[Session ID]=$B$3,ROW(TblData[Session ID])),ROW($A74))-1,D$4),"")</f>
        <v/>
      </c>
      <c r="E79" t="str">
        <f t="array" ref="E79">IFERROR(INDEX(TblData[],SMALL(IF(TblData[Session ID]=$B$3,ROW(TblData[Session ID])),ROW($A74))-1,E$4),"")</f>
        <v/>
      </c>
      <c r="F79" t="str">
        <f t="array" ref="F79">IFERROR(INDEX(TblData[],SMALL(IF(TblData[Session ID]=$B$3,ROW(TblData[Session ID])),ROW($A74))-1,F$4),"")</f>
        <v/>
      </c>
      <c r="G79" t="str">
        <f t="array" ref="G79">IFERROR(INDEX(TblData[],SMALL(IF(TblData[Session ID]=$B$3,ROW(TblData[Session ID])),ROW($A74))-1,G$4),"")</f>
        <v/>
      </c>
      <c r="H79" t="str">
        <f t="array" ref="H79">IFERROR(INDEX(TblData[],SMALL(IF(TblData[Session ID]=$B$3,ROW(TblData[Session ID])),ROW($A74))-1,H$4),"")</f>
        <v/>
      </c>
      <c r="I79" t="str">
        <f t="array" ref="I79">IFERROR(INDEX(TblData[],SMALL(IF(TblData[Session ID]=$B$3,ROW(TblData[Session ID])),ROW($A74))-1,I$4),"")</f>
        <v/>
      </c>
      <c r="J79" t="str">
        <f t="array" ref="J79">IFERROR(INDEX(TblData[],SMALL(IF(TblData[Session ID]=$B$3,ROW(TblData[Session ID])),ROW($A74))-1,J$4),"")</f>
        <v/>
      </c>
      <c r="K79" t="str">
        <f t="array" ref="K79">IFERROR(INDEX(TblData[],SMALL(IF(TblData[Session ID]=$B$3,ROW(TblData[Session ID])),ROW($A74))-1,K$4),"")</f>
        <v/>
      </c>
      <c r="L79" t="str">
        <f t="array" ref="L79">IFERROR(INDEX(TblData[],SMALL(IF(TblData[Session ID]=$B$3,ROW(TblData[Session ID])),ROW($A74))-1,L$4),"")</f>
        <v/>
      </c>
      <c r="M79" t="str">
        <f t="array" ref="M79">IFERROR(INDEX(TblData[],SMALL(IF(TblData[Session ID]=$B$3,ROW(TblData[Session ID])),ROW($A74))-1,M$4),"")</f>
        <v/>
      </c>
      <c r="N79" t="str">
        <f t="array" ref="N79">IFERROR(INDEX(TblData[],SMALL(IF(TblData[Session ID]=$B$3,ROW(TblData[Session ID])),ROW($A74))-1,N$4),"")</f>
        <v/>
      </c>
      <c r="O79" t="str">
        <f t="array" ref="O79">IFERROR(INDEX(TblData[],SMALL(IF(TblData[Session ID]=$B$3,ROW(TblData[Session ID])),ROW($A74))-1,O$4),"")</f>
        <v/>
      </c>
      <c r="P79" t="str">
        <f t="array" ref="P79">IFERROR(INDEX(TblData[],SMALL(IF(TblData[Session ID]=$B$3,ROW(TblData[Session ID])),ROW($A74))-1,P$4),"")</f>
        <v/>
      </c>
      <c r="Q79" t="str">
        <f t="array" ref="Q79">IFERROR(INDEX(TblData[],SMALL(IF(TblData[Session ID]=$B$3,ROW(TblData[Session ID])),ROW($A74))-1,Q$4),"")</f>
        <v/>
      </c>
      <c r="R79" t="str">
        <f t="array" ref="R79">IFERROR(INDEX(TblData[],SMALL(IF(TblData[Session ID]=$B$3,ROW(TblData[Session ID])),ROW($A74))-1,R$4),"")</f>
        <v/>
      </c>
      <c r="S79" t="str">
        <f t="array" ref="S79">IFERROR(INDEX(TblData[],SMALL(IF(TblData[Session ID]=$B$3,ROW(TblData[Session ID])),ROW($A74))-1,S$4),"")</f>
        <v/>
      </c>
      <c r="T79" t="str">
        <f t="array" ref="T79">IFERROR(INDEX(TblData[],SMALL(IF(TblData[Session ID]=$B$3,ROW(TblData[Session ID])),ROW($A74))-1,T$4),"")</f>
        <v/>
      </c>
      <c r="U79" t="str">
        <f t="array" ref="U79">IFERROR(INDEX(TblData[],SMALL(IF(TblData[Session ID]=$B$3,ROW(TblData[Session ID])),ROW($A74))-1,U$4),"")</f>
        <v/>
      </c>
      <c r="V79" t="str">
        <f t="array" ref="V79">IFERROR(INDEX(TblData[],SMALL(IF(TblData[Session ID]=$B$3,ROW(TblData[Session ID])),ROW($A74))-1,V$4),"")</f>
        <v/>
      </c>
      <c r="W79" t="str">
        <f t="array" ref="W79">IFERROR(INDEX(TblData[],SMALL(IF(TblData[Session ID]=$B$3,ROW(TblData[Session ID])),ROW($A74))-1,W$4),"")</f>
        <v/>
      </c>
      <c r="X79" t="str">
        <f t="array" ref="X79">IFERROR(INDEX(TblData[],SMALL(IF(TblData[Session ID]=$B$3,ROW(TblData[Session ID])),ROW($A74))-1,X$4),"")</f>
        <v/>
      </c>
      <c r="Y7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79" s="45" t="str">
        <f t="shared" si="4"/>
        <v>* | * | * | * | * | Dominance of Facilitator | More Simplicity required, speed | More time required | * | *</v>
      </c>
      <c r="AA79" t="str">
        <f t="array" ref="AA79">IFERROR(INDEX(TblData[],SMALL(IF(TblData[Session ID]=$B$3,ROW(TblData[Session ID])),ROW($A75))-1,AA$4),"")</f>
        <v/>
      </c>
    </row>
    <row r="80" spans="2:27" x14ac:dyDescent="0.25">
      <c r="B80" t="str">
        <f t="array" ref="B80">IFERROR(INDEX(TblData[],SMALL(IF(TblData[Session ID]=$B$3,ROW(TblData[Session ID])),ROW($A75))-1,B$4),"")</f>
        <v/>
      </c>
      <c r="C80" t="str">
        <f t="array" ref="C80">IFERROR(INDEX(TblData[],SMALL(IF(TblData[Session ID]=$B$3,ROW(TblData[Session ID])),ROW($A75))-1,C$4),"")</f>
        <v/>
      </c>
      <c r="D80" t="str">
        <f t="array" ref="D80">IFERROR(INDEX(TblData[],SMALL(IF(TblData[Session ID]=$B$3,ROW(TblData[Session ID])),ROW($A75))-1,D$4),"")</f>
        <v/>
      </c>
      <c r="E80" t="str">
        <f t="array" ref="E80">IFERROR(INDEX(TblData[],SMALL(IF(TblData[Session ID]=$B$3,ROW(TblData[Session ID])),ROW($A75))-1,E$4),"")</f>
        <v/>
      </c>
      <c r="F80" t="str">
        <f t="array" ref="F80">IFERROR(INDEX(TblData[],SMALL(IF(TblData[Session ID]=$B$3,ROW(TblData[Session ID])),ROW($A75))-1,F$4),"")</f>
        <v/>
      </c>
      <c r="G80" t="str">
        <f t="array" ref="G80">IFERROR(INDEX(TblData[],SMALL(IF(TblData[Session ID]=$B$3,ROW(TblData[Session ID])),ROW($A75))-1,G$4),"")</f>
        <v/>
      </c>
      <c r="H80" t="str">
        <f t="array" ref="H80">IFERROR(INDEX(TblData[],SMALL(IF(TblData[Session ID]=$B$3,ROW(TblData[Session ID])),ROW($A75))-1,H$4),"")</f>
        <v/>
      </c>
      <c r="I80" t="str">
        <f t="array" ref="I80">IFERROR(INDEX(TblData[],SMALL(IF(TblData[Session ID]=$B$3,ROW(TblData[Session ID])),ROW($A75))-1,I$4),"")</f>
        <v/>
      </c>
      <c r="J80" t="str">
        <f t="array" ref="J80">IFERROR(INDEX(TblData[],SMALL(IF(TblData[Session ID]=$B$3,ROW(TblData[Session ID])),ROW($A75))-1,J$4),"")</f>
        <v/>
      </c>
      <c r="K80" t="str">
        <f t="array" ref="K80">IFERROR(INDEX(TblData[],SMALL(IF(TblData[Session ID]=$B$3,ROW(TblData[Session ID])),ROW($A75))-1,K$4),"")</f>
        <v/>
      </c>
      <c r="L80" t="str">
        <f t="array" ref="L80">IFERROR(INDEX(TblData[],SMALL(IF(TblData[Session ID]=$B$3,ROW(TblData[Session ID])),ROW($A75))-1,L$4),"")</f>
        <v/>
      </c>
      <c r="M80" t="str">
        <f t="array" ref="M80">IFERROR(INDEX(TblData[],SMALL(IF(TblData[Session ID]=$B$3,ROW(TblData[Session ID])),ROW($A75))-1,M$4),"")</f>
        <v/>
      </c>
      <c r="N80" t="str">
        <f t="array" ref="N80">IFERROR(INDEX(TblData[],SMALL(IF(TblData[Session ID]=$B$3,ROW(TblData[Session ID])),ROW($A75))-1,N$4),"")</f>
        <v/>
      </c>
      <c r="O80" t="str">
        <f t="array" ref="O80">IFERROR(INDEX(TblData[],SMALL(IF(TblData[Session ID]=$B$3,ROW(TblData[Session ID])),ROW($A75))-1,O$4),"")</f>
        <v/>
      </c>
      <c r="P80" t="str">
        <f t="array" ref="P80">IFERROR(INDEX(TblData[],SMALL(IF(TblData[Session ID]=$B$3,ROW(TblData[Session ID])),ROW($A75))-1,P$4),"")</f>
        <v/>
      </c>
      <c r="Q80" t="str">
        <f t="array" ref="Q80">IFERROR(INDEX(TblData[],SMALL(IF(TblData[Session ID]=$B$3,ROW(TblData[Session ID])),ROW($A75))-1,Q$4),"")</f>
        <v/>
      </c>
      <c r="R80" t="str">
        <f t="array" ref="R80">IFERROR(INDEX(TblData[],SMALL(IF(TblData[Session ID]=$B$3,ROW(TblData[Session ID])),ROW($A75))-1,R$4),"")</f>
        <v/>
      </c>
      <c r="S80" t="str">
        <f t="array" ref="S80">IFERROR(INDEX(TblData[],SMALL(IF(TblData[Session ID]=$B$3,ROW(TblData[Session ID])),ROW($A75))-1,S$4),"")</f>
        <v/>
      </c>
      <c r="T80" t="str">
        <f t="array" ref="T80">IFERROR(INDEX(TblData[],SMALL(IF(TblData[Session ID]=$B$3,ROW(TblData[Session ID])),ROW($A75))-1,T$4),"")</f>
        <v/>
      </c>
      <c r="U80" t="str">
        <f t="array" ref="U80">IFERROR(INDEX(TblData[],SMALL(IF(TblData[Session ID]=$B$3,ROW(TblData[Session ID])),ROW($A75))-1,U$4),"")</f>
        <v/>
      </c>
      <c r="V80" t="str">
        <f t="array" ref="V80">IFERROR(INDEX(TblData[],SMALL(IF(TblData[Session ID]=$B$3,ROW(TblData[Session ID])),ROW($A75))-1,V$4),"")</f>
        <v/>
      </c>
      <c r="W80" t="str">
        <f t="array" ref="W80">IFERROR(INDEX(TblData[],SMALL(IF(TblData[Session ID]=$B$3,ROW(TblData[Session ID])),ROW($A75))-1,W$4),"")</f>
        <v/>
      </c>
      <c r="X80" t="str">
        <f t="array" ref="X80">IFERROR(INDEX(TblData[],SMALL(IF(TblData[Session ID]=$B$3,ROW(TblData[Session ID])),ROW($A75))-1,X$4),"")</f>
        <v/>
      </c>
      <c r="Y8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0" s="45" t="str">
        <f t="shared" si="4"/>
        <v>* | * | * | * | * | Dominance of Facilitator | More Simplicity required, speed | More time required | * | *</v>
      </c>
      <c r="AA80" t="str">
        <f t="array" ref="AA80">IFERROR(INDEX(TblData[],SMALL(IF(TblData[Session ID]=$B$3,ROW(TblData[Session ID])),ROW($A76))-1,AA$4),"")</f>
        <v/>
      </c>
    </row>
    <row r="81" spans="2:27" x14ac:dyDescent="0.25">
      <c r="B81" t="str">
        <f t="array" ref="B81">IFERROR(INDEX(TblData[],SMALL(IF(TblData[Session ID]=$B$3,ROW(TblData[Session ID])),ROW($A76))-1,B$4),"")</f>
        <v/>
      </c>
      <c r="C81" t="str">
        <f t="array" ref="C81">IFERROR(INDEX(TblData[],SMALL(IF(TblData[Session ID]=$B$3,ROW(TblData[Session ID])),ROW($A76))-1,C$4),"")</f>
        <v/>
      </c>
      <c r="D81" t="str">
        <f t="array" ref="D81">IFERROR(INDEX(TblData[],SMALL(IF(TblData[Session ID]=$B$3,ROW(TblData[Session ID])),ROW($A76))-1,D$4),"")</f>
        <v/>
      </c>
      <c r="E81" t="str">
        <f t="array" ref="E81">IFERROR(INDEX(TblData[],SMALL(IF(TblData[Session ID]=$B$3,ROW(TblData[Session ID])),ROW($A76))-1,E$4),"")</f>
        <v/>
      </c>
      <c r="F81" t="str">
        <f t="array" ref="F81">IFERROR(INDEX(TblData[],SMALL(IF(TblData[Session ID]=$B$3,ROW(TblData[Session ID])),ROW($A76))-1,F$4),"")</f>
        <v/>
      </c>
      <c r="G81" t="str">
        <f t="array" ref="G81">IFERROR(INDEX(TblData[],SMALL(IF(TblData[Session ID]=$B$3,ROW(TblData[Session ID])),ROW($A76))-1,G$4),"")</f>
        <v/>
      </c>
      <c r="H81" t="str">
        <f t="array" ref="H81">IFERROR(INDEX(TblData[],SMALL(IF(TblData[Session ID]=$B$3,ROW(TblData[Session ID])),ROW($A76))-1,H$4),"")</f>
        <v/>
      </c>
      <c r="I81" t="str">
        <f t="array" ref="I81">IFERROR(INDEX(TblData[],SMALL(IF(TblData[Session ID]=$B$3,ROW(TblData[Session ID])),ROW($A76))-1,I$4),"")</f>
        <v/>
      </c>
      <c r="J81" t="str">
        <f t="array" ref="J81">IFERROR(INDEX(TblData[],SMALL(IF(TblData[Session ID]=$B$3,ROW(TblData[Session ID])),ROW($A76))-1,J$4),"")</f>
        <v/>
      </c>
      <c r="K81" t="str">
        <f t="array" ref="K81">IFERROR(INDEX(TblData[],SMALL(IF(TblData[Session ID]=$B$3,ROW(TblData[Session ID])),ROW($A76))-1,K$4),"")</f>
        <v/>
      </c>
      <c r="L81" t="str">
        <f t="array" ref="L81">IFERROR(INDEX(TblData[],SMALL(IF(TblData[Session ID]=$B$3,ROW(TblData[Session ID])),ROW($A76))-1,L$4),"")</f>
        <v/>
      </c>
      <c r="M81" t="str">
        <f t="array" ref="M81">IFERROR(INDEX(TblData[],SMALL(IF(TblData[Session ID]=$B$3,ROW(TblData[Session ID])),ROW($A76))-1,M$4),"")</f>
        <v/>
      </c>
      <c r="N81" t="str">
        <f t="array" ref="N81">IFERROR(INDEX(TblData[],SMALL(IF(TblData[Session ID]=$B$3,ROW(TblData[Session ID])),ROW($A76))-1,N$4),"")</f>
        <v/>
      </c>
      <c r="O81" t="str">
        <f t="array" ref="O81">IFERROR(INDEX(TblData[],SMALL(IF(TblData[Session ID]=$B$3,ROW(TblData[Session ID])),ROW($A76))-1,O$4),"")</f>
        <v/>
      </c>
      <c r="P81" t="str">
        <f t="array" ref="P81">IFERROR(INDEX(TblData[],SMALL(IF(TblData[Session ID]=$B$3,ROW(TblData[Session ID])),ROW($A76))-1,P$4),"")</f>
        <v/>
      </c>
      <c r="Q81" t="str">
        <f t="array" ref="Q81">IFERROR(INDEX(TblData[],SMALL(IF(TblData[Session ID]=$B$3,ROW(TblData[Session ID])),ROW($A76))-1,Q$4),"")</f>
        <v/>
      </c>
      <c r="R81" t="str">
        <f t="array" ref="R81">IFERROR(INDEX(TblData[],SMALL(IF(TblData[Session ID]=$B$3,ROW(TblData[Session ID])),ROW($A76))-1,R$4),"")</f>
        <v/>
      </c>
      <c r="S81" t="str">
        <f t="array" ref="S81">IFERROR(INDEX(TblData[],SMALL(IF(TblData[Session ID]=$B$3,ROW(TblData[Session ID])),ROW($A76))-1,S$4),"")</f>
        <v/>
      </c>
      <c r="T81" t="str">
        <f t="array" ref="T81">IFERROR(INDEX(TblData[],SMALL(IF(TblData[Session ID]=$B$3,ROW(TblData[Session ID])),ROW($A76))-1,T$4),"")</f>
        <v/>
      </c>
      <c r="U81" t="str">
        <f t="array" ref="U81">IFERROR(INDEX(TblData[],SMALL(IF(TblData[Session ID]=$B$3,ROW(TblData[Session ID])),ROW($A76))-1,U$4),"")</f>
        <v/>
      </c>
      <c r="V81" t="str">
        <f t="array" ref="V81">IFERROR(INDEX(TblData[],SMALL(IF(TblData[Session ID]=$B$3,ROW(TblData[Session ID])),ROW($A76))-1,V$4),"")</f>
        <v/>
      </c>
      <c r="W81" t="str">
        <f t="array" ref="W81">IFERROR(INDEX(TblData[],SMALL(IF(TblData[Session ID]=$B$3,ROW(TblData[Session ID])),ROW($A76))-1,W$4),"")</f>
        <v/>
      </c>
      <c r="X81" t="str">
        <f t="array" ref="X81">IFERROR(INDEX(TblData[],SMALL(IF(TblData[Session ID]=$B$3,ROW(TblData[Session ID])),ROW($A76))-1,X$4),"")</f>
        <v/>
      </c>
      <c r="Y8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1" s="45" t="str">
        <f t="shared" si="4"/>
        <v>* | * | * | * | * | Dominance of Facilitator | More Simplicity required, speed | More time required | * | *</v>
      </c>
      <c r="AA81" t="str">
        <f t="array" ref="AA81">IFERROR(INDEX(TblData[],SMALL(IF(TblData[Session ID]=$B$3,ROW(TblData[Session ID])),ROW($A77))-1,AA$4),"")</f>
        <v/>
      </c>
    </row>
    <row r="82" spans="2:27" x14ac:dyDescent="0.25">
      <c r="B82" t="str">
        <f t="array" ref="B82">IFERROR(INDEX(TblData[],SMALL(IF(TblData[Session ID]=$B$3,ROW(TblData[Session ID])),ROW($A77))-1,B$4),"")</f>
        <v/>
      </c>
      <c r="C82" t="str">
        <f t="array" ref="C82">IFERROR(INDEX(TblData[],SMALL(IF(TblData[Session ID]=$B$3,ROW(TblData[Session ID])),ROW($A77))-1,C$4),"")</f>
        <v/>
      </c>
      <c r="D82" t="str">
        <f t="array" ref="D82">IFERROR(INDEX(TblData[],SMALL(IF(TblData[Session ID]=$B$3,ROW(TblData[Session ID])),ROW($A77))-1,D$4),"")</f>
        <v/>
      </c>
      <c r="E82" t="str">
        <f t="array" ref="E82">IFERROR(INDEX(TblData[],SMALL(IF(TblData[Session ID]=$B$3,ROW(TblData[Session ID])),ROW($A77))-1,E$4),"")</f>
        <v/>
      </c>
      <c r="F82" t="str">
        <f t="array" ref="F82">IFERROR(INDEX(TblData[],SMALL(IF(TblData[Session ID]=$B$3,ROW(TblData[Session ID])),ROW($A77))-1,F$4),"")</f>
        <v/>
      </c>
      <c r="G82" t="str">
        <f t="array" ref="G82">IFERROR(INDEX(TblData[],SMALL(IF(TblData[Session ID]=$B$3,ROW(TblData[Session ID])),ROW($A77))-1,G$4),"")</f>
        <v/>
      </c>
      <c r="H82" t="str">
        <f t="array" ref="H82">IFERROR(INDEX(TblData[],SMALL(IF(TblData[Session ID]=$B$3,ROW(TblData[Session ID])),ROW($A77))-1,H$4),"")</f>
        <v/>
      </c>
      <c r="I82" t="str">
        <f t="array" ref="I82">IFERROR(INDEX(TblData[],SMALL(IF(TblData[Session ID]=$B$3,ROW(TblData[Session ID])),ROW($A77))-1,I$4),"")</f>
        <v/>
      </c>
      <c r="J82" t="str">
        <f t="array" ref="J82">IFERROR(INDEX(TblData[],SMALL(IF(TblData[Session ID]=$B$3,ROW(TblData[Session ID])),ROW($A77))-1,J$4),"")</f>
        <v/>
      </c>
      <c r="K82" t="str">
        <f t="array" ref="K82">IFERROR(INDEX(TblData[],SMALL(IF(TblData[Session ID]=$B$3,ROW(TblData[Session ID])),ROW($A77))-1,K$4),"")</f>
        <v/>
      </c>
      <c r="L82" t="str">
        <f t="array" ref="L82">IFERROR(INDEX(TblData[],SMALL(IF(TblData[Session ID]=$B$3,ROW(TblData[Session ID])),ROW($A77))-1,L$4),"")</f>
        <v/>
      </c>
      <c r="M82" t="str">
        <f t="array" ref="M82">IFERROR(INDEX(TblData[],SMALL(IF(TblData[Session ID]=$B$3,ROW(TblData[Session ID])),ROW($A77))-1,M$4),"")</f>
        <v/>
      </c>
      <c r="N82" t="str">
        <f t="array" ref="N82">IFERROR(INDEX(TblData[],SMALL(IF(TblData[Session ID]=$B$3,ROW(TblData[Session ID])),ROW($A77))-1,N$4),"")</f>
        <v/>
      </c>
      <c r="O82" t="str">
        <f t="array" ref="O82">IFERROR(INDEX(TblData[],SMALL(IF(TblData[Session ID]=$B$3,ROW(TblData[Session ID])),ROW($A77))-1,O$4),"")</f>
        <v/>
      </c>
      <c r="P82" t="str">
        <f t="array" ref="P82">IFERROR(INDEX(TblData[],SMALL(IF(TblData[Session ID]=$B$3,ROW(TblData[Session ID])),ROW($A77))-1,P$4),"")</f>
        <v/>
      </c>
      <c r="Q82" t="str">
        <f t="array" ref="Q82">IFERROR(INDEX(TblData[],SMALL(IF(TblData[Session ID]=$B$3,ROW(TblData[Session ID])),ROW($A77))-1,Q$4),"")</f>
        <v/>
      </c>
      <c r="R82" t="str">
        <f t="array" ref="R82">IFERROR(INDEX(TblData[],SMALL(IF(TblData[Session ID]=$B$3,ROW(TblData[Session ID])),ROW($A77))-1,R$4),"")</f>
        <v/>
      </c>
      <c r="S82" t="str">
        <f t="array" ref="S82">IFERROR(INDEX(TblData[],SMALL(IF(TblData[Session ID]=$B$3,ROW(TblData[Session ID])),ROW($A77))-1,S$4),"")</f>
        <v/>
      </c>
      <c r="T82" t="str">
        <f t="array" ref="T82">IFERROR(INDEX(TblData[],SMALL(IF(TblData[Session ID]=$B$3,ROW(TblData[Session ID])),ROW($A77))-1,T$4),"")</f>
        <v/>
      </c>
      <c r="U82" t="str">
        <f t="array" ref="U82">IFERROR(INDEX(TblData[],SMALL(IF(TblData[Session ID]=$B$3,ROW(TblData[Session ID])),ROW($A77))-1,U$4),"")</f>
        <v/>
      </c>
      <c r="V82" t="str">
        <f t="array" ref="V82">IFERROR(INDEX(TblData[],SMALL(IF(TblData[Session ID]=$B$3,ROW(TblData[Session ID])),ROW($A77))-1,V$4),"")</f>
        <v/>
      </c>
      <c r="W82" t="str">
        <f t="array" ref="W82">IFERROR(INDEX(TblData[],SMALL(IF(TblData[Session ID]=$B$3,ROW(TblData[Session ID])),ROW($A77))-1,W$4),"")</f>
        <v/>
      </c>
      <c r="X82" t="str">
        <f t="array" ref="X82">IFERROR(INDEX(TblData[],SMALL(IF(TblData[Session ID]=$B$3,ROW(TblData[Session ID])),ROW($A77))-1,X$4),"")</f>
        <v/>
      </c>
      <c r="Y8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2" s="45" t="str">
        <f t="shared" si="4"/>
        <v>* | * | * | * | * | Dominance of Facilitator | More Simplicity required, speed | More time required | * | *</v>
      </c>
      <c r="AA82" t="str">
        <f t="array" ref="AA82">IFERROR(INDEX(TblData[],SMALL(IF(TblData[Session ID]=$B$3,ROW(TblData[Session ID])),ROW($A78))-1,AA$4),"")</f>
        <v/>
      </c>
    </row>
    <row r="83" spans="2:27" x14ac:dyDescent="0.25">
      <c r="B83" t="str">
        <f t="array" ref="B83">IFERROR(INDEX(TblData[],SMALL(IF(TblData[Session ID]=$B$3,ROW(TblData[Session ID])),ROW($A78))-1,B$4),"")</f>
        <v/>
      </c>
      <c r="C83" t="str">
        <f t="array" ref="C83">IFERROR(INDEX(TblData[],SMALL(IF(TblData[Session ID]=$B$3,ROW(TblData[Session ID])),ROW($A78))-1,C$4),"")</f>
        <v/>
      </c>
      <c r="D83" t="str">
        <f t="array" ref="D83">IFERROR(INDEX(TblData[],SMALL(IF(TblData[Session ID]=$B$3,ROW(TblData[Session ID])),ROW($A78))-1,D$4),"")</f>
        <v/>
      </c>
      <c r="E83" t="str">
        <f t="array" ref="E83">IFERROR(INDEX(TblData[],SMALL(IF(TblData[Session ID]=$B$3,ROW(TblData[Session ID])),ROW($A78))-1,E$4),"")</f>
        <v/>
      </c>
      <c r="F83" t="str">
        <f t="array" ref="F83">IFERROR(INDEX(TblData[],SMALL(IF(TblData[Session ID]=$B$3,ROW(TblData[Session ID])),ROW($A78))-1,F$4),"")</f>
        <v/>
      </c>
      <c r="G83" t="str">
        <f t="array" ref="G83">IFERROR(INDEX(TblData[],SMALL(IF(TblData[Session ID]=$B$3,ROW(TblData[Session ID])),ROW($A78))-1,G$4),"")</f>
        <v/>
      </c>
      <c r="H83" t="str">
        <f t="array" ref="H83">IFERROR(INDEX(TblData[],SMALL(IF(TblData[Session ID]=$B$3,ROW(TblData[Session ID])),ROW($A78))-1,H$4),"")</f>
        <v/>
      </c>
      <c r="I83" t="str">
        <f t="array" ref="I83">IFERROR(INDEX(TblData[],SMALL(IF(TblData[Session ID]=$B$3,ROW(TblData[Session ID])),ROW($A78))-1,I$4),"")</f>
        <v/>
      </c>
      <c r="J83" t="str">
        <f t="array" ref="J83">IFERROR(INDEX(TblData[],SMALL(IF(TblData[Session ID]=$B$3,ROW(TblData[Session ID])),ROW($A78))-1,J$4),"")</f>
        <v/>
      </c>
      <c r="K83" t="str">
        <f t="array" ref="K83">IFERROR(INDEX(TblData[],SMALL(IF(TblData[Session ID]=$B$3,ROW(TblData[Session ID])),ROW($A78))-1,K$4),"")</f>
        <v/>
      </c>
      <c r="L83" t="str">
        <f t="array" ref="L83">IFERROR(INDEX(TblData[],SMALL(IF(TblData[Session ID]=$B$3,ROW(TblData[Session ID])),ROW($A78))-1,L$4),"")</f>
        <v/>
      </c>
      <c r="M83" t="str">
        <f t="array" ref="M83">IFERROR(INDEX(TblData[],SMALL(IF(TblData[Session ID]=$B$3,ROW(TblData[Session ID])),ROW($A78))-1,M$4),"")</f>
        <v/>
      </c>
      <c r="N83" t="str">
        <f t="array" ref="N83">IFERROR(INDEX(TblData[],SMALL(IF(TblData[Session ID]=$B$3,ROW(TblData[Session ID])),ROW($A78))-1,N$4),"")</f>
        <v/>
      </c>
      <c r="O83" t="str">
        <f t="array" ref="O83">IFERROR(INDEX(TblData[],SMALL(IF(TblData[Session ID]=$B$3,ROW(TblData[Session ID])),ROW($A78))-1,O$4),"")</f>
        <v/>
      </c>
      <c r="P83" t="str">
        <f t="array" ref="P83">IFERROR(INDEX(TblData[],SMALL(IF(TblData[Session ID]=$B$3,ROW(TblData[Session ID])),ROW($A78))-1,P$4),"")</f>
        <v/>
      </c>
      <c r="Q83" t="str">
        <f t="array" ref="Q83">IFERROR(INDEX(TblData[],SMALL(IF(TblData[Session ID]=$B$3,ROW(TblData[Session ID])),ROW($A78))-1,Q$4),"")</f>
        <v/>
      </c>
      <c r="R83" t="str">
        <f t="array" ref="R83">IFERROR(INDEX(TblData[],SMALL(IF(TblData[Session ID]=$B$3,ROW(TblData[Session ID])),ROW($A78))-1,R$4),"")</f>
        <v/>
      </c>
      <c r="S83" t="str">
        <f t="array" ref="S83">IFERROR(INDEX(TblData[],SMALL(IF(TblData[Session ID]=$B$3,ROW(TblData[Session ID])),ROW($A78))-1,S$4),"")</f>
        <v/>
      </c>
      <c r="T83" t="str">
        <f t="array" ref="T83">IFERROR(INDEX(TblData[],SMALL(IF(TblData[Session ID]=$B$3,ROW(TblData[Session ID])),ROW($A78))-1,T$4),"")</f>
        <v/>
      </c>
      <c r="U83" t="str">
        <f t="array" ref="U83">IFERROR(INDEX(TblData[],SMALL(IF(TblData[Session ID]=$B$3,ROW(TblData[Session ID])),ROW($A78))-1,U$4),"")</f>
        <v/>
      </c>
      <c r="V83" t="str">
        <f t="array" ref="V83">IFERROR(INDEX(TblData[],SMALL(IF(TblData[Session ID]=$B$3,ROW(TblData[Session ID])),ROW($A78))-1,V$4),"")</f>
        <v/>
      </c>
      <c r="W83" t="str">
        <f t="array" ref="W83">IFERROR(INDEX(TblData[],SMALL(IF(TblData[Session ID]=$B$3,ROW(TblData[Session ID])),ROW($A78))-1,W$4),"")</f>
        <v/>
      </c>
      <c r="X83" t="str">
        <f t="array" ref="X83">IFERROR(INDEX(TblData[],SMALL(IF(TblData[Session ID]=$B$3,ROW(TblData[Session ID])),ROW($A78))-1,X$4),"")</f>
        <v/>
      </c>
      <c r="Y8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3" s="45" t="str">
        <f t="shared" si="4"/>
        <v>* | * | * | * | * | Dominance of Facilitator | More Simplicity required, speed | More time required | * | *</v>
      </c>
      <c r="AA83" t="str">
        <f t="array" ref="AA83">IFERROR(INDEX(TblData[],SMALL(IF(TblData[Session ID]=$B$3,ROW(TblData[Session ID])),ROW($A79))-1,AA$4),"")</f>
        <v/>
      </c>
    </row>
    <row r="84" spans="2:27" x14ac:dyDescent="0.25">
      <c r="B84" t="str">
        <f t="array" ref="B84">IFERROR(INDEX(TblData[],SMALL(IF(TblData[Session ID]=$B$3,ROW(TblData[Session ID])),ROW($A79))-1,B$4),"")</f>
        <v/>
      </c>
      <c r="C84" t="str">
        <f t="array" ref="C84">IFERROR(INDEX(TblData[],SMALL(IF(TblData[Session ID]=$B$3,ROW(TblData[Session ID])),ROW($A79))-1,C$4),"")</f>
        <v/>
      </c>
      <c r="D84" t="str">
        <f t="array" ref="D84">IFERROR(INDEX(TblData[],SMALL(IF(TblData[Session ID]=$B$3,ROW(TblData[Session ID])),ROW($A79))-1,D$4),"")</f>
        <v/>
      </c>
      <c r="E84" t="str">
        <f t="array" ref="E84">IFERROR(INDEX(TblData[],SMALL(IF(TblData[Session ID]=$B$3,ROW(TblData[Session ID])),ROW($A79))-1,E$4),"")</f>
        <v/>
      </c>
      <c r="F84" t="str">
        <f t="array" ref="F84">IFERROR(INDEX(TblData[],SMALL(IF(TblData[Session ID]=$B$3,ROW(TblData[Session ID])),ROW($A79))-1,F$4),"")</f>
        <v/>
      </c>
      <c r="G84" t="str">
        <f t="array" ref="G84">IFERROR(INDEX(TblData[],SMALL(IF(TblData[Session ID]=$B$3,ROW(TblData[Session ID])),ROW($A79))-1,G$4),"")</f>
        <v/>
      </c>
      <c r="H84" t="str">
        <f t="array" ref="H84">IFERROR(INDEX(TblData[],SMALL(IF(TblData[Session ID]=$B$3,ROW(TblData[Session ID])),ROW($A79))-1,H$4),"")</f>
        <v/>
      </c>
      <c r="I84" t="str">
        <f t="array" ref="I84">IFERROR(INDEX(TblData[],SMALL(IF(TblData[Session ID]=$B$3,ROW(TblData[Session ID])),ROW($A79))-1,I$4),"")</f>
        <v/>
      </c>
      <c r="J84" t="str">
        <f t="array" ref="J84">IFERROR(INDEX(TblData[],SMALL(IF(TblData[Session ID]=$B$3,ROW(TblData[Session ID])),ROW($A79))-1,J$4),"")</f>
        <v/>
      </c>
      <c r="K84" t="str">
        <f t="array" ref="K84">IFERROR(INDEX(TblData[],SMALL(IF(TblData[Session ID]=$B$3,ROW(TblData[Session ID])),ROW($A79))-1,K$4),"")</f>
        <v/>
      </c>
      <c r="L84" t="str">
        <f t="array" ref="L84">IFERROR(INDEX(TblData[],SMALL(IF(TblData[Session ID]=$B$3,ROW(TblData[Session ID])),ROW($A79))-1,L$4),"")</f>
        <v/>
      </c>
      <c r="M84" t="str">
        <f t="array" ref="M84">IFERROR(INDEX(TblData[],SMALL(IF(TblData[Session ID]=$B$3,ROW(TblData[Session ID])),ROW($A79))-1,M$4),"")</f>
        <v/>
      </c>
      <c r="N84" t="str">
        <f t="array" ref="N84">IFERROR(INDEX(TblData[],SMALL(IF(TblData[Session ID]=$B$3,ROW(TblData[Session ID])),ROW($A79))-1,N$4),"")</f>
        <v/>
      </c>
      <c r="O84" t="str">
        <f t="array" ref="O84">IFERROR(INDEX(TblData[],SMALL(IF(TblData[Session ID]=$B$3,ROW(TblData[Session ID])),ROW($A79))-1,O$4),"")</f>
        <v/>
      </c>
      <c r="P84" t="str">
        <f t="array" ref="P84">IFERROR(INDEX(TblData[],SMALL(IF(TblData[Session ID]=$B$3,ROW(TblData[Session ID])),ROW($A79))-1,P$4),"")</f>
        <v/>
      </c>
      <c r="Q84" t="str">
        <f t="array" ref="Q84">IFERROR(INDEX(TblData[],SMALL(IF(TblData[Session ID]=$B$3,ROW(TblData[Session ID])),ROW($A79))-1,Q$4),"")</f>
        <v/>
      </c>
      <c r="R84" t="str">
        <f t="array" ref="R84">IFERROR(INDEX(TblData[],SMALL(IF(TblData[Session ID]=$B$3,ROW(TblData[Session ID])),ROW($A79))-1,R$4),"")</f>
        <v/>
      </c>
      <c r="S84" t="str">
        <f t="array" ref="S84">IFERROR(INDEX(TblData[],SMALL(IF(TblData[Session ID]=$B$3,ROW(TblData[Session ID])),ROW($A79))-1,S$4),"")</f>
        <v/>
      </c>
      <c r="T84" t="str">
        <f t="array" ref="T84">IFERROR(INDEX(TblData[],SMALL(IF(TblData[Session ID]=$B$3,ROW(TblData[Session ID])),ROW($A79))-1,T$4),"")</f>
        <v/>
      </c>
      <c r="U84" t="str">
        <f t="array" ref="U84">IFERROR(INDEX(TblData[],SMALL(IF(TblData[Session ID]=$B$3,ROW(TblData[Session ID])),ROW($A79))-1,U$4),"")</f>
        <v/>
      </c>
      <c r="V84" t="str">
        <f t="array" ref="V84">IFERROR(INDEX(TblData[],SMALL(IF(TblData[Session ID]=$B$3,ROW(TblData[Session ID])),ROW($A79))-1,V$4),"")</f>
        <v/>
      </c>
      <c r="W84" t="str">
        <f t="array" ref="W84">IFERROR(INDEX(TblData[],SMALL(IF(TblData[Session ID]=$B$3,ROW(TblData[Session ID])),ROW($A79))-1,W$4),"")</f>
        <v/>
      </c>
      <c r="X84" t="str">
        <f t="array" ref="X84">IFERROR(INDEX(TblData[],SMALL(IF(TblData[Session ID]=$B$3,ROW(TblData[Session ID])),ROW($A79))-1,X$4),"")</f>
        <v/>
      </c>
      <c r="Y8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4" s="45" t="str">
        <f t="shared" si="4"/>
        <v>* | * | * | * | * | Dominance of Facilitator | More Simplicity required, speed | More time required | * | *</v>
      </c>
      <c r="AA84" t="str">
        <f t="array" ref="AA84">IFERROR(INDEX(TblData[],SMALL(IF(TblData[Session ID]=$B$3,ROW(TblData[Session ID])),ROW($A80))-1,AA$4),"")</f>
        <v/>
      </c>
    </row>
    <row r="85" spans="2:27" x14ac:dyDescent="0.25">
      <c r="B85" t="str">
        <f t="array" ref="B85">IFERROR(INDEX(TblData[],SMALL(IF(TblData[Session ID]=$B$3,ROW(TblData[Session ID])),ROW($A80))-1,B$4),"")</f>
        <v/>
      </c>
      <c r="C85" t="str">
        <f t="array" ref="C85">IFERROR(INDEX(TblData[],SMALL(IF(TblData[Session ID]=$B$3,ROW(TblData[Session ID])),ROW($A80))-1,C$4),"")</f>
        <v/>
      </c>
      <c r="D85" t="str">
        <f t="array" ref="D85">IFERROR(INDEX(TblData[],SMALL(IF(TblData[Session ID]=$B$3,ROW(TblData[Session ID])),ROW($A80))-1,D$4),"")</f>
        <v/>
      </c>
      <c r="E85" t="str">
        <f t="array" ref="E85">IFERROR(INDEX(TblData[],SMALL(IF(TblData[Session ID]=$B$3,ROW(TblData[Session ID])),ROW($A80))-1,E$4),"")</f>
        <v/>
      </c>
      <c r="F85" t="str">
        <f t="array" ref="F85">IFERROR(INDEX(TblData[],SMALL(IF(TblData[Session ID]=$B$3,ROW(TblData[Session ID])),ROW($A80))-1,F$4),"")</f>
        <v/>
      </c>
      <c r="G85" t="str">
        <f t="array" ref="G85">IFERROR(INDEX(TblData[],SMALL(IF(TblData[Session ID]=$B$3,ROW(TblData[Session ID])),ROW($A80))-1,G$4),"")</f>
        <v/>
      </c>
      <c r="H85" t="str">
        <f t="array" ref="H85">IFERROR(INDEX(TblData[],SMALL(IF(TblData[Session ID]=$B$3,ROW(TblData[Session ID])),ROW($A80))-1,H$4),"")</f>
        <v/>
      </c>
      <c r="I85" t="str">
        <f t="array" ref="I85">IFERROR(INDEX(TblData[],SMALL(IF(TblData[Session ID]=$B$3,ROW(TblData[Session ID])),ROW($A80))-1,I$4),"")</f>
        <v/>
      </c>
      <c r="J85" t="str">
        <f t="array" ref="J85">IFERROR(INDEX(TblData[],SMALL(IF(TblData[Session ID]=$B$3,ROW(TblData[Session ID])),ROW($A80))-1,J$4),"")</f>
        <v/>
      </c>
      <c r="K85" t="str">
        <f t="array" ref="K85">IFERROR(INDEX(TblData[],SMALL(IF(TblData[Session ID]=$B$3,ROW(TblData[Session ID])),ROW($A80))-1,K$4),"")</f>
        <v/>
      </c>
      <c r="L85" t="str">
        <f t="array" ref="L85">IFERROR(INDEX(TblData[],SMALL(IF(TblData[Session ID]=$B$3,ROW(TblData[Session ID])),ROW($A80))-1,L$4),"")</f>
        <v/>
      </c>
      <c r="M85" t="str">
        <f t="array" ref="M85">IFERROR(INDEX(TblData[],SMALL(IF(TblData[Session ID]=$B$3,ROW(TblData[Session ID])),ROW($A80))-1,M$4),"")</f>
        <v/>
      </c>
      <c r="N85" t="str">
        <f t="array" ref="N85">IFERROR(INDEX(TblData[],SMALL(IF(TblData[Session ID]=$B$3,ROW(TblData[Session ID])),ROW($A80))-1,N$4),"")</f>
        <v/>
      </c>
      <c r="O85" t="str">
        <f t="array" ref="O85">IFERROR(INDEX(TblData[],SMALL(IF(TblData[Session ID]=$B$3,ROW(TblData[Session ID])),ROW($A80))-1,O$4),"")</f>
        <v/>
      </c>
      <c r="P85" t="str">
        <f t="array" ref="P85">IFERROR(INDEX(TblData[],SMALL(IF(TblData[Session ID]=$B$3,ROW(TblData[Session ID])),ROW($A80))-1,P$4),"")</f>
        <v/>
      </c>
      <c r="Q85" t="str">
        <f t="array" ref="Q85">IFERROR(INDEX(TblData[],SMALL(IF(TblData[Session ID]=$B$3,ROW(TblData[Session ID])),ROW($A80))-1,Q$4),"")</f>
        <v/>
      </c>
      <c r="R85" t="str">
        <f t="array" ref="R85">IFERROR(INDEX(TblData[],SMALL(IF(TblData[Session ID]=$B$3,ROW(TblData[Session ID])),ROW($A80))-1,R$4),"")</f>
        <v/>
      </c>
      <c r="S85" t="str">
        <f t="array" ref="S85">IFERROR(INDEX(TblData[],SMALL(IF(TblData[Session ID]=$B$3,ROW(TblData[Session ID])),ROW($A80))-1,S$4),"")</f>
        <v/>
      </c>
      <c r="T85" t="str">
        <f t="array" ref="T85">IFERROR(INDEX(TblData[],SMALL(IF(TblData[Session ID]=$B$3,ROW(TblData[Session ID])),ROW($A80))-1,T$4),"")</f>
        <v/>
      </c>
      <c r="U85" t="str">
        <f t="array" ref="U85">IFERROR(INDEX(TblData[],SMALL(IF(TblData[Session ID]=$B$3,ROW(TblData[Session ID])),ROW($A80))-1,U$4),"")</f>
        <v/>
      </c>
      <c r="V85" t="str">
        <f t="array" ref="V85">IFERROR(INDEX(TblData[],SMALL(IF(TblData[Session ID]=$B$3,ROW(TblData[Session ID])),ROW($A80))-1,V$4),"")</f>
        <v/>
      </c>
      <c r="W85" t="str">
        <f t="array" ref="W85">IFERROR(INDEX(TblData[],SMALL(IF(TblData[Session ID]=$B$3,ROW(TblData[Session ID])),ROW($A80))-1,W$4),"")</f>
        <v/>
      </c>
      <c r="X85" t="str">
        <f t="array" ref="X85">IFERROR(INDEX(TblData[],SMALL(IF(TblData[Session ID]=$B$3,ROW(TblData[Session ID])),ROW($A80))-1,X$4),"")</f>
        <v/>
      </c>
      <c r="Y8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5" s="45" t="str">
        <f t="shared" si="4"/>
        <v>* | * | * | * | * | Dominance of Facilitator | More Simplicity required, speed | More time required | * | *</v>
      </c>
      <c r="AA85" t="str">
        <f t="array" ref="AA85">IFERROR(INDEX(TblData[],SMALL(IF(TblData[Session ID]=$B$3,ROW(TblData[Session ID])),ROW($A81))-1,AA$4),"")</f>
        <v/>
      </c>
    </row>
    <row r="86" spans="2:27" x14ac:dyDescent="0.25">
      <c r="B86" t="str">
        <f t="array" ref="B86">IFERROR(INDEX(TblData[],SMALL(IF(TblData[Session ID]=$B$3,ROW(TblData[Session ID])),ROW($A81))-1,B$4),"")</f>
        <v/>
      </c>
      <c r="C86" t="str">
        <f t="array" ref="C86">IFERROR(INDEX(TblData[],SMALL(IF(TblData[Session ID]=$B$3,ROW(TblData[Session ID])),ROW($A81))-1,C$4),"")</f>
        <v/>
      </c>
      <c r="D86" t="str">
        <f t="array" ref="D86">IFERROR(INDEX(TblData[],SMALL(IF(TblData[Session ID]=$B$3,ROW(TblData[Session ID])),ROW($A81))-1,D$4),"")</f>
        <v/>
      </c>
      <c r="E86" t="str">
        <f t="array" ref="E86">IFERROR(INDEX(TblData[],SMALL(IF(TblData[Session ID]=$B$3,ROW(TblData[Session ID])),ROW($A81))-1,E$4),"")</f>
        <v/>
      </c>
      <c r="F86" t="str">
        <f t="array" ref="F86">IFERROR(INDEX(TblData[],SMALL(IF(TblData[Session ID]=$B$3,ROW(TblData[Session ID])),ROW($A81))-1,F$4),"")</f>
        <v/>
      </c>
      <c r="G86" t="str">
        <f t="array" ref="G86">IFERROR(INDEX(TblData[],SMALL(IF(TblData[Session ID]=$B$3,ROW(TblData[Session ID])),ROW($A81))-1,G$4),"")</f>
        <v/>
      </c>
      <c r="H86" t="str">
        <f t="array" ref="H86">IFERROR(INDEX(TblData[],SMALL(IF(TblData[Session ID]=$B$3,ROW(TblData[Session ID])),ROW($A81))-1,H$4),"")</f>
        <v/>
      </c>
      <c r="I86" t="str">
        <f t="array" ref="I86">IFERROR(INDEX(TblData[],SMALL(IF(TblData[Session ID]=$B$3,ROW(TblData[Session ID])),ROW($A81))-1,I$4),"")</f>
        <v/>
      </c>
      <c r="J86" t="str">
        <f t="array" ref="J86">IFERROR(INDEX(TblData[],SMALL(IF(TblData[Session ID]=$B$3,ROW(TblData[Session ID])),ROW($A81))-1,J$4),"")</f>
        <v/>
      </c>
      <c r="K86" t="str">
        <f t="array" ref="K86">IFERROR(INDEX(TblData[],SMALL(IF(TblData[Session ID]=$B$3,ROW(TblData[Session ID])),ROW($A81))-1,K$4),"")</f>
        <v/>
      </c>
      <c r="L86" t="str">
        <f t="array" ref="L86">IFERROR(INDEX(TblData[],SMALL(IF(TblData[Session ID]=$B$3,ROW(TblData[Session ID])),ROW($A81))-1,L$4),"")</f>
        <v/>
      </c>
      <c r="M86" t="str">
        <f t="array" ref="M86">IFERROR(INDEX(TblData[],SMALL(IF(TblData[Session ID]=$B$3,ROW(TblData[Session ID])),ROW($A81))-1,M$4),"")</f>
        <v/>
      </c>
      <c r="N86" t="str">
        <f t="array" ref="N86">IFERROR(INDEX(TblData[],SMALL(IF(TblData[Session ID]=$B$3,ROW(TblData[Session ID])),ROW($A81))-1,N$4),"")</f>
        <v/>
      </c>
      <c r="O86" t="str">
        <f t="array" ref="O86">IFERROR(INDEX(TblData[],SMALL(IF(TblData[Session ID]=$B$3,ROW(TblData[Session ID])),ROW($A81))-1,O$4),"")</f>
        <v/>
      </c>
      <c r="P86" t="str">
        <f t="array" ref="P86">IFERROR(INDEX(TblData[],SMALL(IF(TblData[Session ID]=$B$3,ROW(TblData[Session ID])),ROW($A81))-1,P$4),"")</f>
        <v/>
      </c>
      <c r="Q86" t="str">
        <f t="array" ref="Q86">IFERROR(INDEX(TblData[],SMALL(IF(TblData[Session ID]=$B$3,ROW(TblData[Session ID])),ROW($A81))-1,Q$4),"")</f>
        <v/>
      </c>
      <c r="R86" t="str">
        <f t="array" ref="R86">IFERROR(INDEX(TblData[],SMALL(IF(TblData[Session ID]=$B$3,ROW(TblData[Session ID])),ROW($A81))-1,R$4),"")</f>
        <v/>
      </c>
      <c r="S86" t="str">
        <f t="array" ref="S86">IFERROR(INDEX(TblData[],SMALL(IF(TblData[Session ID]=$B$3,ROW(TblData[Session ID])),ROW($A81))-1,S$4),"")</f>
        <v/>
      </c>
      <c r="T86" t="str">
        <f t="array" ref="T86">IFERROR(INDEX(TblData[],SMALL(IF(TblData[Session ID]=$B$3,ROW(TblData[Session ID])),ROW($A81))-1,T$4),"")</f>
        <v/>
      </c>
      <c r="U86" t="str">
        <f t="array" ref="U86">IFERROR(INDEX(TblData[],SMALL(IF(TblData[Session ID]=$B$3,ROW(TblData[Session ID])),ROW($A81))-1,U$4),"")</f>
        <v/>
      </c>
      <c r="V86" t="str">
        <f t="array" ref="V86">IFERROR(INDEX(TblData[],SMALL(IF(TblData[Session ID]=$B$3,ROW(TblData[Session ID])),ROW($A81))-1,V$4),"")</f>
        <v/>
      </c>
      <c r="W86" t="str">
        <f t="array" ref="W86">IFERROR(INDEX(TblData[],SMALL(IF(TblData[Session ID]=$B$3,ROW(TblData[Session ID])),ROW($A81))-1,W$4),"")</f>
        <v/>
      </c>
      <c r="X86" t="str">
        <f t="array" ref="X86">IFERROR(INDEX(TblData[],SMALL(IF(TblData[Session ID]=$B$3,ROW(TblData[Session ID])),ROW($A81))-1,X$4),"")</f>
        <v/>
      </c>
      <c r="Y8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6" s="45" t="str">
        <f t="shared" si="4"/>
        <v>* | * | * | * | * | Dominance of Facilitator | More Simplicity required, speed | More time required | * | *</v>
      </c>
      <c r="AA86" t="str">
        <f t="array" ref="AA86">IFERROR(INDEX(TblData[],SMALL(IF(TblData[Session ID]=$B$3,ROW(TblData[Session ID])),ROW($A82))-1,AA$4),"")</f>
        <v/>
      </c>
    </row>
    <row r="87" spans="2:27" x14ac:dyDescent="0.25">
      <c r="B87" t="str">
        <f t="array" ref="B87">IFERROR(INDEX(TblData[],SMALL(IF(TblData[Session ID]=$B$3,ROW(TblData[Session ID])),ROW($A82))-1,B$4),"")</f>
        <v/>
      </c>
      <c r="C87" t="str">
        <f t="array" ref="C87">IFERROR(INDEX(TblData[],SMALL(IF(TblData[Session ID]=$B$3,ROW(TblData[Session ID])),ROW($A82))-1,C$4),"")</f>
        <v/>
      </c>
      <c r="D87" t="str">
        <f t="array" ref="D87">IFERROR(INDEX(TblData[],SMALL(IF(TblData[Session ID]=$B$3,ROW(TblData[Session ID])),ROW($A82))-1,D$4),"")</f>
        <v/>
      </c>
      <c r="E87" t="str">
        <f t="array" ref="E87">IFERROR(INDEX(TblData[],SMALL(IF(TblData[Session ID]=$B$3,ROW(TblData[Session ID])),ROW($A82))-1,E$4),"")</f>
        <v/>
      </c>
      <c r="F87" t="str">
        <f t="array" ref="F87">IFERROR(INDEX(TblData[],SMALL(IF(TblData[Session ID]=$B$3,ROW(TblData[Session ID])),ROW($A82))-1,F$4),"")</f>
        <v/>
      </c>
      <c r="G87" t="str">
        <f t="array" ref="G87">IFERROR(INDEX(TblData[],SMALL(IF(TblData[Session ID]=$B$3,ROW(TblData[Session ID])),ROW($A82))-1,G$4),"")</f>
        <v/>
      </c>
      <c r="H87" t="str">
        <f t="array" ref="H87">IFERROR(INDEX(TblData[],SMALL(IF(TblData[Session ID]=$B$3,ROW(TblData[Session ID])),ROW($A82))-1,H$4),"")</f>
        <v/>
      </c>
      <c r="I87" t="str">
        <f t="array" ref="I87">IFERROR(INDEX(TblData[],SMALL(IF(TblData[Session ID]=$B$3,ROW(TblData[Session ID])),ROW($A82))-1,I$4),"")</f>
        <v/>
      </c>
      <c r="J87" t="str">
        <f t="array" ref="J87">IFERROR(INDEX(TblData[],SMALL(IF(TblData[Session ID]=$B$3,ROW(TblData[Session ID])),ROW($A82))-1,J$4),"")</f>
        <v/>
      </c>
      <c r="K87" t="str">
        <f t="array" ref="K87">IFERROR(INDEX(TblData[],SMALL(IF(TblData[Session ID]=$B$3,ROW(TblData[Session ID])),ROW($A82))-1,K$4),"")</f>
        <v/>
      </c>
      <c r="L87" t="str">
        <f t="array" ref="L87">IFERROR(INDEX(TblData[],SMALL(IF(TblData[Session ID]=$B$3,ROW(TblData[Session ID])),ROW($A82))-1,L$4),"")</f>
        <v/>
      </c>
      <c r="M87" t="str">
        <f t="array" ref="M87">IFERROR(INDEX(TblData[],SMALL(IF(TblData[Session ID]=$B$3,ROW(TblData[Session ID])),ROW($A82))-1,M$4),"")</f>
        <v/>
      </c>
      <c r="N87" t="str">
        <f t="array" ref="N87">IFERROR(INDEX(TblData[],SMALL(IF(TblData[Session ID]=$B$3,ROW(TblData[Session ID])),ROW($A82))-1,N$4),"")</f>
        <v/>
      </c>
      <c r="O87" t="str">
        <f t="array" ref="O87">IFERROR(INDEX(TblData[],SMALL(IF(TblData[Session ID]=$B$3,ROW(TblData[Session ID])),ROW($A82))-1,O$4),"")</f>
        <v/>
      </c>
      <c r="P87" t="str">
        <f t="array" ref="P87">IFERROR(INDEX(TblData[],SMALL(IF(TblData[Session ID]=$B$3,ROW(TblData[Session ID])),ROW($A82))-1,P$4),"")</f>
        <v/>
      </c>
      <c r="Q87" t="str">
        <f t="array" ref="Q87">IFERROR(INDEX(TblData[],SMALL(IF(TblData[Session ID]=$B$3,ROW(TblData[Session ID])),ROW($A82))-1,Q$4),"")</f>
        <v/>
      </c>
      <c r="R87" t="str">
        <f t="array" ref="R87">IFERROR(INDEX(TblData[],SMALL(IF(TblData[Session ID]=$B$3,ROW(TblData[Session ID])),ROW($A82))-1,R$4),"")</f>
        <v/>
      </c>
      <c r="S87" t="str">
        <f t="array" ref="S87">IFERROR(INDEX(TblData[],SMALL(IF(TblData[Session ID]=$B$3,ROW(TblData[Session ID])),ROW($A82))-1,S$4),"")</f>
        <v/>
      </c>
      <c r="T87" t="str">
        <f t="array" ref="T87">IFERROR(INDEX(TblData[],SMALL(IF(TblData[Session ID]=$B$3,ROW(TblData[Session ID])),ROW($A82))-1,T$4),"")</f>
        <v/>
      </c>
      <c r="U87" t="str">
        <f t="array" ref="U87">IFERROR(INDEX(TblData[],SMALL(IF(TblData[Session ID]=$B$3,ROW(TblData[Session ID])),ROW($A82))-1,U$4),"")</f>
        <v/>
      </c>
      <c r="V87" t="str">
        <f t="array" ref="V87">IFERROR(INDEX(TblData[],SMALL(IF(TblData[Session ID]=$B$3,ROW(TblData[Session ID])),ROW($A82))-1,V$4),"")</f>
        <v/>
      </c>
      <c r="W87" t="str">
        <f t="array" ref="W87">IFERROR(INDEX(TblData[],SMALL(IF(TblData[Session ID]=$B$3,ROW(TblData[Session ID])),ROW($A82))-1,W$4),"")</f>
        <v/>
      </c>
      <c r="X87" t="str">
        <f t="array" ref="X87">IFERROR(INDEX(TblData[],SMALL(IF(TblData[Session ID]=$B$3,ROW(TblData[Session ID])),ROW($A82))-1,X$4),"")</f>
        <v/>
      </c>
      <c r="Y8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7" s="45" t="str">
        <f t="shared" si="4"/>
        <v>* | * | * | * | * | Dominance of Facilitator | More Simplicity required, speed | More time required | * | *</v>
      </c>
      <c r="AA87" t="str">
        <f t="array" ref="AA87">IFERROR(INDEX(TblData[],SMALL(IF(TblData[Session ID]=$B$3,ROW(TblData[Session ID])),ROW($A83))-1,AA$4),"")</f>
        <v/>
      </c>
    </row>
    <row r="88" spans="2:27" x14ac:dyDescent="0.25">
      <c r="B88" t="str">
        <f t="array" ref="B88">IFERROR(INDEX(TblData[],SMALL(IF(TblData[Session ID]=$B$3,ROW(TblData[Session ID])),ROW($A83))-1,B$4),"")</f>
        <v/>
      </c>
      <c r="C88" t="str">
        <f t="array" ref="C88">IFERROR(INDEX(TblData[],SMALL(IF(TblData[Session ID]=$B$3,ROW(TblData[Session ID])),ROW($A83))-1,C$4),"")</f>
        <v/>
      </c>
      <c r="D88" t="str">
        <f t="array" ref="D88">IFERROR(INDEX(TblData[],SMALL(IF(TblData[Session ID]=$B$3,ROW(TblData[Session ID])),ROW($A83))-1,D$4),"")</f>
        <v/>
      </c>
      <c r="E88" t="str">
        <f t="array" ref="E88">IFERROR(INDEX(TblData[],SMALL(IF(TblData[Session ID]=$B$3,ROW(TblData[Session ID])),ROW($A83))-1,E$4),"")</f>
        <v/>
      </c>
      <c r="F88" t="str">
        <f t="array" ref="F88">IFERROR(INDEX(TblData[],SMALL(IF(TblData[Session ID]=$B$3,ROW(TblData[Session ID])),ROW($A83))-1,F$4),"")</f>
        <v/>
      </c>
      <c r="G88" t="str">
        <f t="array" ref="G88">IFERROR(INDEX(TblData[],SMALL(IF(TblData[Session ID]=$B$3,ROW(TblData[Session ID])),ROW($A83))-1,G$4),"")</f>
        <v/>
      </c>
      <c r="H88" t="str">
        <f t="array" ref="H88">IFERROR(INDEX(TblData[],SMALL(IF(TblData[Session ID]=$B$3,ROW(TblData[Session ID])),ROW($A83))-1,H$4),"")</f>
        <v/>
      </c>
      <c r="I88" t="str">
        <f t="array" ref="I88">IFERROR(INDEX(TblData[],SMALL(IF(TblData[Session ID]=$B$3,ROW(TblData[Session ID])),ROW($A83))-1,I$4),"")</f>
        <v/>
      </c>
      <c r="J88" t="str">
        <f t="array" ref="J88">IFERROR(INDEX(TblData[],SMALL(IF(TblData[Session ID]=$B$3,ROW(TblData[Session ID])),ROW($A83))-1,J$4),"")</f>
        <v/>
      </c>
      <c r="K88" t="str">
        <f t="array" ref="K88">IFERROR(INDEX(TblData[],SMALL(IF(TblData[Session ID]=$B$3,ROW(TblData[Session ID])),ROW($A83))-1,K$4),"")</f>
        <v/>
      </c>
      <c r="L88" t="str">
        <f t="array" ref="L88">IFERROR(INDEX(TblData[],SMALL(IF(TblData[Session ID]=$B$3,ROW(TblData[Session ID])),ROW($A83))-1,L$4),"")</f>
        <v/>
      </c>
      <c r="M88" t="str">
        <f t="array" ref="M88">IFERROR(INDEX(TblData[],SMALL(IF(TblData[Session ID]=$B$3,ROW(TblData[Session ID])),ROW($A83))-1,M$4),"")</f>
        <v/>
      </c>
      <c r="N88" t="str">
        <f t="array" ref="N88">IFERROR(INDEX(TblData[],SMALL(IF(TblData[Session ID]=$B$3,ROW(TblData[Session ID])),ROW($A83))-1,N$4),"")</f>
        <v/>
      </c>
      <c r="O88" t="str">
        <f t="array" ref="O88">IFERROR(INDEX(TblData[],SMALL(IF(TblData[Session ID]=$B$3,ROW(TblData[Session ID])),ROW($A83))-1,O$4),"")</f>
        <v/>
      </c>
      <c r="P88" t="str">
        <f t="array" ref="P88">IFERROR(INDEX(TblData[],SMALL(IF(TblData[Session ID]=$B$3,ROW(TblData[Session ID])),ROW($A83))-1,P$4),"")</f>
        <v/>
      </c>
      <c r="Q88" t="str">
        <f t="array" ref="Q88">IFERROR(INDEX(TblData[],SMALL(IF(TblData[Session ID]=$B$3,ROW(TblData[Session ID])),ROW($A83))-1,Q$4),"")</f>
        <v/>
      </c>
      <c r="R88" t="str">
        <f t="array" ref="R88">IFERROR(INDEX(TblData[],SMALL(IF(TblData[Session ID]=$B$3,ROW(TblData[Session ID])),ROW($A83))-1,R$4),"")</f>
        <v/>
      </c>
      <c r="S88" t="str">
        <f t="array" ref="S88">IFERROR(INDEX(TblData[],SMALL(IF(TblData[Session ID]=$B$3,ROW(TblData[Session ID])),ROW($A83))-1,S$4),"")</f>
        <v/>
      </c>
      <c r="T88" t="str">
        <f t="array" ref="T88">IFERROR(INDEX(TblData[],SMALL(IF(TblData[Session ID]=$B$3,ROW(TblData[Session ID])),ROW($A83))-1,T$4),"")</f>
        <v/>
      </c>
      <c r="U88" t="str">
        <f t="array" ref="U88">IFERROR(INDEX(TblData[],SMALL(IF(TblData[Session ID]=$B$3,ROW(TblData[Session ID])),ROW($A83))-1,U$4),"")</f>
        <v/>
      </c>
      <c r="V88" t="str">
        <f t="array" ref="V88">IFERROR(INDEX(TblData[],SMALL(IF(TblData[Session ID]=$B$3,ROW(TblData[Session ID])),ROW($A83))-1,V$4),"")</f>
        <v/>
      </c>
      <c r="W88" t="str">
        <f t="array" ref="W88">IFERROR(INDEX(TblData[],SMALL(IF(TblData[Session ID]=$B$3,ROW(TblData[Session ID])),ROW($A83))-1,W$4),"")</f>
        <v/>
      </c>
      <c r="X88" t="str">
        <f t="array" ref="X88">IFERROR(INDEX(TblData[],SMALL(IF(TblData[Session ID]=$B$3,ROW(TblData[Session ID])),ROW($A83))-1,X$4),"")</f>
        <v/>
      </c>
      <c r="Y8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8" s="45" t="str">
        <f t="shared" si="4"/>
        <v>* | * | * | * | * | Dominance of Facilitator | More Simplicity required, speed | More time required | * | *</v>
      </c>
      <c r="AA88" t="str">
        <f t="array" ref="AA88">IFERROR(INDEX(TblData[],SMALL(IF(TblData[Session ID]=$B$3,ROW(TblData[Session ID])),ROW($A84))-1,AA$4),"")</f>
        <v/>
      </c>
    </row>
    <row r="89" spans="2:27" x14ac:dyDescent="0.25">
      <c r="B89" t="str">
        <f t="array" ref="B89">IFERROR(INDEX(TblData[],SMALL(IF(TblData[Session ID]=$B$3,ROW(TblData[Session ID])),ROW($A84))-1,B$4),"")</f>
        <v/>
      </c>
      <c r="C89" t="str">
        <f t="array" ref="C89">IFERROR(INDEX(TblData[],SMALL(IF(TblData[Session ID]=$B$3,ROW(TblData[Session ID])),ROW($A84))-1,C$4),"")</f>
        <v/>
      </c>
      <c r="D89" t="str">
        <f t="array" ref="D89">IFERROR(INDEX(TblData[],SMALL(IF(TblData[Session ID]=$B$3,ROW(TblData[Session ID])),ROW($A84))-1,D$4),"")</f>
        <v/>
      </c>
      <c r="E89" t="str">
        <f t="array" ref="E89">IFERROR(INDEX(TblData[],SMALL(IF(TblData[Session ID]=$B$3,ROW(TblData[Session ID])),ROW($A84))-1,E$4),"")</f>
        <v/>
      </c>
      <c r="F89" t="str">
        <f t="array" ref="F89">IFERROR(INDEX(TblData[],SMALL(IF(TblData[Session ID]=$B$3,ROW(TblData[Session ID])),ROW($A84))-1,F$4),"")</f>
        <v/>
      </c>
      <c r="G89" t="str">
        <f t="array" ref="G89">IFERROR(INDEX(TblData[],SMALL(IF(TblData[Session ID]=$B$3,ROW(TblData[Session ID])),ROW($A84))-1,G$4),"")</f>
        <v/>
      </c>
      <c r="H89" t="str">
        <f t="array" ref="H89">IFERROR(INDEX(TblData[],SMALL(IF(TblData[Session ID]=$B$3,ROW(TblData[Session ID])),ROW($A84))-1,H$4),"")</f>
        <v/>
      </c>
      <c r="I89" t="str">
        <f t="array" ref="I89">IFERROR(INDEX(TblData[],SMALL(IF(TblData[Session ID]=$B$3,ROW(TblData[Session ID])),ROW($A84))-1,I$4),"")</f>
        <v/>
      </c>
      <c r="J89" t="str">
        <f t="array" ref="J89">IFERROR(INDEX(TblData[],SMALL(IF(TblData[Session ID]=$B$3,ROW(TblData[Session ID])),ROW($A84))-1,J$4),"")</f>
        <v/>
      </c>
      <c r="K89" t="str">
        <f t="array" ref="K89">IFERROR(INDEX(TblData[],SMALL(IF(TblData[Session ID]=$B$3,ROW(TblData[Session ID])),ROW($A84))-1,K$4),"")</f>
        <v/>
      </c>
      <c r="L89" t="str">
        <f t="array" ref="L89">IFERROR(INDEX(TblData[],SMALL(IF(TblData[Session ID]=$B$3,ROW(TblData[Session ID])),ROW($A84))-1,L$4),"")</f>
        <v/>
      </c>
      <c r="M89" t="str">
        <f t="array" ref="M89">IFERROR(INDEX(TblData[],SMALL(IF(TblData[Session ID]=$B$3,ROW(TblData[Session ID])),ROW($A84))-1,M$4),"")</f>
        <v/>
      </c>
      <c r="N89" t="str">
        <f t="array" ref="N89">IFERROR(INDEX(TblData[],SMALL(IF(TblData[Session ID]=$B$3,ROW(TblData[Session ID])),ROW($A84))-1,N$4),"")</f>
        <v/>
      </c>
      <c r="O89" t="str">
        <f t="array" ref="O89">IFERROR(INDEX(TblData[],SMALL(IF(TblData[Session ID]=$B$3,ROW(TblData[Session ID])),ROW($A84))-1,O$4),"")</f>
        <v/>
      </c>
      <c r="P89" t="str">
        <f t="array" ref="P89">IFERROR(INDEX(TblData[],SMALL(IF(TblData[Session ID]=$B$3,ROW(TblData[Session ID])),ROW($A84))-1,P$4),"")</f>
        <v/>
      </c>
      <c r="Q89" t="str">
        <f t="array" ref="Q89">IFERROR(INDEX(TblData[],SMALL(IF(TblData[Session ID]=$B$3,ROW(TblData[Session ID])),ROW($A84))-1,Q$4),"")</f>
        <v/>
      </c>
      <c r="R89" t="str">
        <f t="array" ref="R89">IFERROR(INDEX(TblData[],SMALL(IF(TblData[Session ID]=$B$3,ROW(TblData[Session ID])),ROW($A84))-1,R$4),"")</f>
        <v/>
      </c>
      <c r="S89" t="str">
        <f t="array" ref="S89">IFERROR(INDEX(TblData[],SMALL(IF(TblData[Session ID]=$B$3,ROW(TblData[Session ID])),ROW($A84))-1,S$4),"")</f>
        <v/>
      </c>
      <c r="T89" t="str">
        <f t="array" ref="T89">IFERROR(INDEX(TblData[],SMALL(IF(TblData[Session ID]=$B$3,ROW(TblData[Session ID])),ROW($A84))-1,T$4),"")</f>
        <v/>
      </c>
      <c r="U89" t="str">
        <f t="array" ref="U89">IFERROR(INDEX(TblData[],SMALL(IF(TblData[Session ID]=$B$3,ROW(TblData[Session ID])),ROW($A84))-1,U$4),"")</f>
        <v/>
      </c>
      <c r="V89" t="str">
        <f t="array" ref="V89">IFERROR(INDEX(TblData[],SMALL(IF(TblData[Session ID]=$B$3,ROW(TblData[Session ID])),ROW($A84))-1,V$4),"")</f>
        <v/>
      </c>
      <c r="W89" t="str">
        <f t="array" ref="W89">IFERROR(INDEX(TblData[],SMALL(IF(TblData[Session ID]=$B$3,ROW(TblData[Session ID])),ROW($A84))-1,W$4),"")</f>
        <v/>
      </c>
      <c r="X89" t="str">
        <f t="array" ref="X89">IFERROR(INDEX(TblData[],SMALL(IF(TblData[Session ID]=$B$3,ROW(TblData[Session ID])),ROW($A84))-1,X$4),"")</f>
        <v/>
      </c>
      <c r="Y8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89" s="45" t="str">
        <f t="shared" si="4"/>
        <v>* | * | * | * | * | Dominance of Facilitator | More Simplicity required, speed | More time required | * | *</v>
      </c>
      <c r="AA89" t="str">
        <f t="array" ref="AA89">IFERROR(INDEX(TblData[],SMALL(IF(TblData[Session ID]=$B$3,ROW(TblData[Session ID])),ROW($A85))-1,AA$4),"")</f>
        <v/>
      </c>
    </row>
    <row r="90" spans="2:27" x14ac:dyDescent="0.25">
      <c r="B90" t="str">
        <f t="array" ref="B90">IFERROR(INDEX(TblData[],SMALL(IF(TblData[Session ID]=$B$3,ROW(TblData[Session ID])),ROW($A85))-1,B$4),"")</f>
        <v/>
      </c>
      <c r="C90" t="str">
        <f t="array" ref="C90">IFERROR(INDEX(TblData[],SMALL(IF(TblData[Session ID]=$B$3,ROW(TblData[Session ID])),ROW($A85))-1,C$4),"")</f>
        <v/>
      </c>
      <c r="D90" t="str">
        <f t="array" ref="D90">IFERROR(INDEX(TblData[],SMALL(IF(TblData[Session ID]=$B$3,ROW(TblData[Session ID])),ROW($A85))-1,D$4),"")</f>
        <v/>
      </c>
      <c r="E90" t="str">
        <f t="array" ref="E90">IFERROR(INDEX(TblData[],SMALL(IF(TblData[Session ID]=$B$3,ROW(TblData[Session ID])),ROW($A85))-1,E$4),"")</f>
        <v/>
      </c>
      <c r="F90" t="str">
        <f t="array" ref="F90">IFERROR(INDEX(TblData[],SMALL(IF(TblData[Session ID]=$B$3,ROW(TblData[Session ID])),ROW($A85))-1,F$4),"")</f>
        <v/>
      </c>
      <c r="G90" t="str">
        <f t="array" ref="G90">IFERROR(INDEX(TblData[],SMALL(IF(TblData[Session ID]=$B$3,ROW(TblData[Session ID])),ROW($A85))-1,G$4),"")</f>
        <v/>
      </c>
      <c r="H90" t="str">
        <f t="array" ref="H90">IFERROR(INDEX(TblData[],SMALL(IF(TblData[Session ID]=$B$3,ROW(TblData[Session ID])),ROW($A85))-1,H$4),"")</f>
        <v/>
      </c>
      <c r="I90" t="str">
        <f t="array" ref="I90">IFERROR(INDEX(TblData[],SMALL(IF(TblData[Session ID]=$B$3,ROW(TblData[Session ID])),ROW($A85))-1,I$4),"")</f>
        <v/>
      </c>
      <c r="J90" t="str">
        <f t="array" ref="J90">IFERROR(INDEX(TblData[],SMALL(IF(TblData[Session ID]=$B$3,ROW(TblData[Session ID])),ROW($A85))-1,J$4),"")</f>
        <v/>
      </c>
      <c r="K90" t="str">
        <f t="array" ref="K90">IFERROR(INDEX(TblData[],SMALL(IF(TblData[Session ID]=$B$3,ROW(TblData[Session ID])),ROW($A85))-1,K$4),"")</f>
        <v/>
      </c>
      <c r="L90" t="str">
        <f t="array" ref="L90">IFERROR(INDEX(TblData[],SMALL(IF(TblData[Session ID]=$B$3,ROW(TblData[Session ID])),ROW($A85))-1,L$4),"")</f>
        <v/>
      </c>
      <c r="M90" t="str">
        <f t="array" ref="M90">IFERROR(INDEX(TblData[],SMALL(IF(TblData[Session ID]=$B$3,ROW(TblData[Session ID])),ROW($A85))-1,M$4),"")</f>
        <v/>
      </c>
      <c r="N90" t="str">
        <f t="array" ref="N90">IFERROR(INDEX(TblData[],SMALL(IF(TblData[Session ID]=$B$3,ROW(TblData[Session ID])),ROW($A85))-1,N$4),"")</f>
        <v/>
      </c>
      <c r="O90" t="str">
        <f t="array" ref="O90">IFERROR(INDEX(TblData[],SMALL(IF(TblData[Session ID]=$B$3,ROW(TblData[Session ID])),ROW($A85))-1,O$4),"")</f>
        <v/>
      </c>
      <c r="P90" t="str">
        <f t="array" ref="P90">IFERROR(INDEX(TblData[],SMALL(IF(TblData[Session ID]=$B$3,ROW(TblData[Session ID])),ROW($A85))-1,P$4),"")</f>
        <v/>
      </c>
      <c r="Q90" t="str">
        <f t="array" ref="Q90">IFERROR(INDEX(TblData[],SMALL(IF(TblData[Session ID]=$B$3,ROW(TblData[Session ID])),ROW($A85))-1,Q$4),"")</f>
        <v/>
      </c>
      <c r="R90" t="str">
        <f t="array" ref="R90">IFERROR(INDEX(TblData[],SMALL(IF(TblData[Session ID]=$B$3,ROW(TblData[Session ID])),ROW($A85))-1,R$4),"")</f>
        <v/>
      </c>
      <c r="S90" t="str">
        <f t="array" ref="S90">IFERROR(INDEX(TblData[],SMALL(IF(TblData[Session ID]=$B$3,ROW(TblData[Session ID])),ROW($A85))-1,S$4),"")</f>
        <v/>
      </c>
      <c r="T90" t="str">
        <f t="array" ref="T90">IFERROR(INDEX(TblData[],SMALL(IF(TblData[Session ID]=$B$3,ROW(TblData[Session ID])),ROW($A85))-1,T$4),"")</f>
        <v/>
      </c>
      <c r="U90" t="str">
        <f t="array" ref="U90">IFERROR(INDEX(TblData[],SMALL(IF(TblData[Session ID]=$B$3,ROW(TblData[Session ID])),ROW($A85))-1,U$4),"")</f>
        <v/>
      </c>
      <c r="V90" t="str">
        <f t="array" ref="V90">IFERROR(INDEX(TblData[],SMALL(IF(TblData[Session ID]=$B$3,ROW(TblData[Session ID])),ROW($A85))-1,V$4),"")</f>
        <v/>
      </c>
      <c r="W90" t="str">
        <f t="array" ref="W90">IFERROR(INDEX(TblData[],SMALL(IF(TblData[Session ID]=$B$3,ROW(TblData[Session ID])),ROW($A85))-1,W$4),"")</f>
        <v/>
      </c>
      <c r="X90" t="str">
        <f t="array" ref="X90">IFERROR(INDEX(TblData[],SMALL(IF(TblData[Session ID]=$B$3,ROW(TblData[Session ID])),ROW($A85))-1,X$4),"")</f>
        <v/>
      </c>
      <c r="Y9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0" s="45" t="str">
        <f t="shared" si="4"/>
        <v>* | * | * | * | * | Dominance of Facilitator | More Simplicity required, speed | More time required | * | *</v>
      </c>
      <c r="AA90" t="str">
        <f t="array" ref="AA90">IFERROR(INDEX(TblData[],SMALL(IF(TblData[Session ID]=$B$3,ROW(TblData[Session ID])),ROW($A86))-1,AA$4),"")</f>
        <v/>
      </c>
    </row>
    <row r="91" spans="2:27" x14ac:dyDescent="0.25">
      <c r="B91" t="str">
        <f t="array" ref="B91">IFERROR(INDEX(TblData[],SMALL(IF(TblData[Session ID]=$B$3,ROW(TblData[Session ID])),ROW($A86))-1,B$4),"")</f>
        <v/>
      </c>
      <c r="C91" t="str">
        <f t="array" ref="C91">IFERROR(INDEX(TblData[],SMALL(IF(TblData[Session ID]=$B$3,ROW(TblData[Session ID])),ROW($A86))-1,C$4),"")</f>
        <v/>
      </c>
      <c r="D91" t="str">
        <f t="array" ref="D91">IFERROR(INDEX(TblData[],SMALL(IF(TblData[Session ID]=$B$3,ROW(TblData[Session ID])),ROW($A86))-1,D$4),"")</f>
        <v/>
      </c>
      <c r="E91" t="str">
        <f t="array" ref="E91">IFERROR(INDEX(TblData[],SMALL(IF(TblData[Session ID]=$B$3,ROW(TblData[Session ID])),ROW($A86))-1,E$4),"")</f>
        <v/>
      </c>
      <c r="F91" t="str">
        <f t="array" ref="F91">IFERROR(INDEX(TblData[],SMALL(IF(TblData[Session ID]=$B$3,ROW(TblData[Session ID])),ROW($A86))-1,F$4),"")</f>
        <v/>
      </c>
      <c r="G91" t="str">
        <f t="array" ref="G91">IFERROR(INDEX(TblData[],SMALL(IF(TblData[Session ID]=$B$3,ROW(TblData[Session ID])),ROW($A86))-1,G$4),"")</f>
        <v/>
      </c>
      <c r="H91" t="str">
        <f t="array" ref="H91">IFERROR(INDEX(TblData[],SMALL(IF(TblData[Session ID]=$B$3,ROW(TblData[Session ID])),ROW($A86))-1,H$4),"")</f>
        <v/>
      </c>
      <c r="I91" t="str">
        <f t="array" ref="I91">IFERROR(INDEX(TblData[],SMALL(IF(TblData[Session ID]=$B$3,ROW(TblData[Session ID])),ROW($A86))-1,I$4),"")</f>
        <v/>
      </c>
      <c r="J91" t="str">
        <f t="array" ref="J91">IFERROR(INDEX(TblData[],SMALL(IF(TblData[Session ID]=$B$3,ROW(TblData[Session ID])),ROW($A86))-1,J$4),"")</f>
        <v/>
      </c>
      <c r="K91" t="str">
        <f t="array" ref="K91">IFERROR(INDEX(TblData[],SMALL(IF(TblData[Session ID]=$B$3,ROW(TblData[Session ID])),ROW($A86))-1,K$4),"")</f>
        <v/>
      </c>
      <c r="L91" t="str">
        <f t="array" ref="L91">IFERROR(INDEX(TblData[],SMALL(IF(TblData[Session ID]=$B$3,ROW(TblData[Session ID])),ROW($A86))-1,L$4),"")</f>
        <v/>
      </c>
      <c r="M91" t="str">
        <f t="array" ref="M91">IFERROR(INDEX(TblData[],SMALL(IF(TblData[Session ID]=$B$3,ROW(TblData[Session ID])),ROW($A86))-1,M$4),"")</f>
        <v/>
      </c>
      <c r="N91" t="str">
        <f t="array" ref="N91">IFERROR(INDEX(TblData[],SMALL(IF(TblData[Session ID]=$B$3,ROW(TblData[Session ID])),ROW($A86))-1,N$4),"")</f>
        <v/>
      </c>
      <c r="O91" t="str">
        <f t="array" ref="O91">IFERROR(INDEX(TblData[],SMALL(IF(TblData[Session ID]=$B$3,ROW(TblData[Session ID])),ROW($A86))-1,O$4),"")</f>
        <v/>
      </c>
      <c r="P91" t="str">
        <f t="array" ref="P91">IFERROR(INDEX(TblData[],SMALL(IF(TblData[Session ID]=$B$3,ROW(TblData[Session ID])),ROW($A86))-1,P$4),"")</f>
        <v/>
      </c>
      <c r="Q91" t="str">
        <f t="array" ref="Q91">IFERROR(INDEX(TblData[],SMALL(IF(TblData[Session ID]=$B$3,ROW(TblData[Session ID])),ROW($A86))-1,Q$4),"")</f>
        <v/>
      </c>
      <c r="R91" t="str">
        <f t="array" ref="R91">IFERROR(INDEX(TblData[],SMALL(IF(TblData[Session ID]=$B$3,ROW(TblData[Session ID])),ROW($A86))-1,R$4),"")</f>
        <v/>
      </c>
      <c r="S91" t="str">
        <f t="array" ref="S91">IFERROR(INDEX(TblData[],SMALL(IF(TblData[Session ID]=$B$3,ROW(TblData[Session ID])),ROW($A86))-1,S$4),"")</f>
        <v/>
      </c>
      <c r="T91" t="str">
        <f t="array" ref="T91">IFERROR(INDEX(TblData[],SMALL(IF(TblData[Session ID]=$B$3,ROW(TblData[Session ID])),ROW($A86))-1,T$4),"")</f>
        <v/>
      </c>
      <c r="U91" t="str">
        <f t="array" ref="U91">IFERROR(INDEX(TblData[],SMALL(IF(TblData[Session ID]=$B$3,ROW(TblData[Session ID])),ROW($A86))-1,U$4),"")</f>
        <v/>
      </c>
      <c r="V91" t="str">
        <f t="array" ref="V91">IFERROR(INDEX(TblData[],SMALL(IF(TblData[Session ID]=$B$3,ROW(TblData[Session ID])),ROW($A86))-1,V$4),"")</f>
        <v/>
      </c>
      <c r="W91" t="str">
        <f t="array" ref="W91">IFERROR(INDEX(TblData[],SMALL(IF(TblData[Session ID]=$B$3,ROW(TblData[Session ID])),ROW($A86))-1,W$4),"")</f>
        <v/>
      </c>
      <c r="X91" t="str">
        <f t="array" ref="X91">IFERROR(INDEX(TblData[],SMALL(IF(TblData[Session ID]=$B$3,ROW(TblData[Session ID])),ROW($A86))-1,X$4),"")</f>
        <v/>
      </c>
      <c r="Y9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1" s="45" t="str">
        <f t="shared" si="4"/>
        <v>* | * | * | * | * | Dominance of Facilitator | More Simplicity required, speed | More time required | * | *</v>
      </c>
      <c r="AA91" t="str">
        <f t="array" ref="AA91">IFERROR(INDEX(TblData[],SMALL(IF(TblData[Session ID]=$B$3,ROW(TblData[Session ID])),ROW($A87))-1,AA$4),"")</f>
        <v/>
      </c>
    </row>
    <row r="92" spans="2:27" x14ac:dyDescent="0.25">
      <c r="B92" t="str">
        <f t="array" ref="B92">IFERROR(INDEX(TblData[],SMALL(IF(TblData[Session ID]=$B$3,ROW(TblData[Session ID])),ROW($A87))-1,B$4),"")</f>
        <v/>
      </c>
      <c r="C92" t="str">
        <f t="array" ref="C92">IFERROR(INDEX(TblData[],SMALL(IF(TblData[Session ID]=$B$3,ROW(TblData[Session ID])),ROW($A87))-1,C$4),"")</f>
        <v/>
      </c>
      <c r="D92" t="str">
        <f t="array" ref="D92">IFERROR(INDEX(TblData[],SMALL(IF(TblData[Session ID]=$B$3,ROW(TblData[Session ID])),ROW($A87))-1,D$4),"")</f>
        <v/>
      </c>
      <c r="E92" t="str">
        <f t="array" ref="E92">IFERROR(INDEX(TblData[],SMALL(IF(TblData[Session ID]=$B$3,ROW(TblData[Session ID])),ROW($A87))-1,E$4),"")</f>
        <v/>
      </c>
      <c r="F92" t="str">
        <f t="array" ref="F92">IFERROR(INDEX(TblData[],SMALL(IF(TblData[Session ID]=$B$3,ROW(TblData[Session ID])),ROW($A87))-1,F$4),"")</f>
        <v/>
      </c>
      <c r="G92" t="str">
        <f t="array" ref="G92">IFERROR(INDEX(TblData[],SMALL(IF(TblData[Session ID]=$B$3,ROW(TblData[Session ID])),ROW($A87))-1,G$4),"")</f>
        <v/>
      </c>
      <c r="H92" t="str">
        <f t="array" ref="H92">IFERROR(INDEX(TblData[],SMALL(IF(TblData[Session ID]=$B$3,ROW(TblData[Session ID])),ROW($A87))-1,H$4),"")</f>
        <v/>
      </c>
      <c r="I92" t="str">
        <f t="array" ref="I92">IFERROR(INDEX(TblData[],SMALL(IF(TblData[Session ID]=$B$3,ROW(TblData[Session ID])),ROW($A87))-1,I$4),"")</f>
        <v/>
      </c>
      <c r="J92" t="str">
        <f t="array" ref="J92">IFERROR(INDEX(TblData[],SMALL(IF(TblData[Session ID]=$B$3,ROW(TblData[Session ID])),ROW($A87))-1,J$4),"")</f>
        <v/>
      </c>
      <c r="K92" t="str">
        <f t="array" ref="K92">IFERROR(INDEX(TblData[],SMALL(IF(TblData[Session ID]=$B$3,ROW(TblData[Session ID])),ROW($A87))-1,K$4),"")</f>
        <v/>
      </c>
      <c r="L92" t="str">
        <f t="array" ref="L92">IFERROR(INDEX(TblData[],SMALL(IF(TblData[Session ID]=$B$3,ROW(TblData[Session ID])),ROW($A87))-1,L$4),"")</f>
        <v/>
      </c>
      <c r="M92" t="str">
        <f t="array" ref="M92">IFERROR(INDEX(TblData[],SMALL(IF(TblData[Session ID]=$B$3,ROW(TblData[Session ID])),ROW($A87))-1,M$4),"")</f>
        <v/>
      </c>
      <c r="N92" t="str">
        <f t="array" ref="N92">IFERROR(INDEX(TblData[],SMALL(IF(TblData[Session ID]=$B$3,ROW(TblData[Session ID])),ROW($A87))-1,N$4),"")</f>
        <v/>
      </c>
      <c r="O92" t="str">
        <f t="array" ref="O92">IFERROR(INDEX(TblData[],SMALL(IF(TblData[Session ID]=$B$3,ROW(TblData[Session ID])),ROW($A87))-1,O$4),"")</f>
        <v/>
      </c>
      <c r="P92" t="str">
        <f t="array" ref="P92">IFERROR(INDEX(TblData[],SMALL(IF(TblData[Session ID]=$B$3,ROW(TblData[Session ID])),ROW($A87))-1,P$4),"")</f>
        <v/>
      </c>
      <c r="Q92" t="str">
        <f t="array" ref="Q92">IFERROR(INDEX(TblData[],SMALL(IF(TblData[Session ID]=$B$3,ROW(TblData[Session ID])),ROW($A87))-1,Q$4),"")</f>
        <v/>
      </c>
      <c r="R92" t="str">
        <f t="array" ref="R92">IFERROR(INDEX(TblData[],SMALL(IF(TblData[Session ID]=$B$3,ROW(TblData[Session ID])),ROW($A87))-1,R$4),"")</f>
        <v/>
      </c>
      <c r="S92" t="str">
        <f t="array" ref="S92">IFERROR(INDEX(TblData[],SMALL(IF(TblData[Session ID]=$B$3,ROW(TblData[Session ID])),ROW($A87))-1,S$4),"")</f>
        <v/>
      </c>
      <c r="T92" t="str">
        <f t="array" ref="T92">IFERROR(INDEX(TblData[],SMALL(IF(TblData[Session ID]=$B$3,ROW(TblData[Session ID])),ROW($A87))-1,T$4),"")</f>
        <v/>
      </c>
      <c r="U92" t="str">
        <f t="array" ref="U92">IFERROR(INDEX(TblData[],SMALL(IF(TblData[Session ID]=$B$3,ROW(TblData[Session ID])),ROW($A87))-1,U$4),"")</f>
        <v/>
      </c>
      <c r="V92" t="str">
        <f t="array" ref="V92">IFERROR(INDEX(TblData[],SMALL(IF(TblData[Session ID]=$B$3,ROW(TblData[Session ID])),ROW($A87))-1,V$4),"")</f>
        <v/>
      </c>
      <c r="W92" t="str">
        <f t="array" ref="W92">IFERROR(INDEX(TblData[],SMALL(IF(TblData[Session ID]=$B$3,ROW(TblData[Session ID])),ROW($A87))-1,W$4),"")</f>
        <v/>
      </c>
      <c r="X92" t="str">
        <f t="array" ref="X92">IFERROR(INDEX(TblData[],SMALL(IF(TblData[Session ID]=$B$3,ROW(TblData[Session ID])),ROW($A87))-1,X$4),"")</f>
        <v/>
      </c>
      <c r="Y9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2" s="45" t="str">
        <f t="shared" si="4"/>
        <v>* | * | * | * | * | Dominance of Facilitator | More Simplicity required, speed | More time required | * | *</v>
      </c>
      <c r="AA92" t="str">
        <f t="array" ref="AA92">IFERROR(INDEX(TblData[],SMALL(IF(TblData[Session ID]=$B$3,ROW(TblData[Session ID])),ROW($A88))-1,AA$4),"")</f>
        <v/>
      </c>
    </row>
    <row r="93" spans="2:27" x14ac:dyDescent="0.25">
      <c r="B93" t="str">
        <f t="array" ref="B93">IFERROR(INDEX(TblData[],SMALL(IF(TblData[Session ID]=$B$3,ROW(TblData[Session ID])),ROW($A88))-1,B$4),"")</f>
        <v/>
      </c>
      <c r="C93" t="str">
        <f t="array" ref="C93">IFERROR(INDEX(TblData[],SMALL(IF(TblData[Session ID]=$B$3,ROW(TblData[Session ID])),ROW($A88))-1,C$4),"")</f>
        <v/>
      </c>
      <c r="D93" t="str">
        <f t="array" ref="D93">IFERROR(INDEX(TblData[],SMALL(IF(TblData[Session ID]=$B$3,ROW(TblData[Session ID])),ROW($A88))-1,D$4),"")</f>
        <v/>
      </c>
      <c r="E93" t="str">
        <f t="array" ref="E93">IFERROR(INDEX(TblData[],SMALL(IF(TblData[Session ID]=$B$3,ROW(TblData[Session ID])),ROW($A88))-1,E$4),"")</f>
        <v/>
      </c>
      <c r="F93" t="str">
        <f t="array" ref="F93">IFERROR(INDEX(TblData[],SMALL(IF(TblData[Session ID]=$B$3,ROW(TblData[Session ID])),ROW($A88))-1,F$4),"")</f>
        <v/>
      </c>
      <c r="G93" t="str">
        <f t="array" ref="G93">IFERROR(INDEX(TblData[],SMALL(IF(TblData[Session ID]=$B$3,ROW(TblData[Session ID])),ROW($A88))-1,G$4),"")</f>
        <v/>
      </c>
      <c r="H93" t="str">
        <f t="array" ref="H93">IFERROR(INDEX(TblData[],SMALL(IF(TblData[Session ID]=$B$3,ROW(TblData[Session ID])),ROW($A88))-1,H$4),"")</f>
        <v/>
      </c>
      <c r="I93" t="str">
        <f t="array" ref="I93">IFERROR(INDEX(TblData[],SMALL(IF(TblData[Session ID]=$B$3,ROW(TblData[Session ID])),ROW($A88))-1,I$4),"")</f>
        <v/>
      </c>
      <c r="J93" t="str">
        <f t="array" ref="J93">IFERROR(INDEX(TblData[],SMALL(IF(TblData[Session ID]=$B$3,ROW(TblData[Session ID])),ROW($A88))-1,J$4),"")</f>
        <v/>
      </c>
      <c r="K93" t="str">
        <f t="array" ref="K93">IFERROR(INDEX(TblData[],SMALL(IF(TblData[Session ID]=$B$3,ROW(TblData[Session ID])),ROW($A88))-1,K$4),"")</f>
        <v/>
      </c>
      <c r="L93" t="str">
        <f t="array" ref="L93">IFERROR(INDEX(TblData[],SMALL(IF(TblData[Session ID]=$B$3,ROW(TblData[Session ID])),ROW($A88))-1,L$4),"")</f>
        <v/>
      </c>
      <c r="M93" t="str">
        <f t="array" ref="M93">IFERROR(INDEX(TblData[],SMALL(IF(TblData[Session ID]=$B$3,ROW(TblData[Session ID])),ROW($A88))-1,M$4),"")</f>
        <v/>
      </c>
      <c r="N93" t="str">
        <f t="array" ref="N93">IFERROR(INDEX(TblData[],SMALL(IF(TblData[Session ID]=$B$3,ROW(TblData[Session ID])),ROW($A88))-1,N$4),"")</f>
        <v/>
      </c>
      <c r="O93" t="str">
        <f t="array" ref="O93">IFERROR(INDEX(TblData[],SMALL(IF(TblData[Session ID]=$B$3,ROW(TblData[Session ID])),ROW($A88))-1,O$4),"")</f>
        <v/>
      </c>
      <c r="P93" t="str">
        <f t="array" ref="P93">IFERROR(INDEX(TblData[],SMALL(IF(TblData[Session ID]=$B$3,ROW(TblData[Session ID])),ROW($A88))-1,P$4),"")</f>
        <v/>
      </c>
      <c r="Q93" t="str">
        <f t="array" ref="Q93">IFERROR(INDEX(TblData[],SMALL(IF(TblData[Session ID]=$B$3,ROW(TblData[Session ID])),ROW($A88))-1,Q$4),"")</f>
        <v/>
      </c>
      <c r="R93" t="str">
        <f t="array" ref="R93">IFERROR(INDEX(TblData[],SMALL(IF(TblData[Session ID]=$B$3,ROW(TblData[Session ID])),ROW($A88))-1,R$4),"")</f>
        <v/>
      </c>
      <c r="S93" t="str">
        <f t="array" ref="S93">IFERROR(INDEX(TblData[],SMALL(IF(TblData[Session ID]=$B$3,ROW(TblData[Session ID])),ROW($A88))-1,S$4),"")</f>
        <v/>
      </c>
      <c r="T93" t="str">
        <f t="array" ref="T93">IFERROR(INDEX(TblData[],SMALL(IF(TblData[Session ID]=$B$3,ROW(TblData[Session ID])),ROW($A88))-1,T$4),"")</f>
        <v/>
      </c>
      <c r="U93" t="str">
        <f t="array" ref="U93">IFERROR(INDEX(TblData[],SMALL(IF(TblData[Session ID]=$B$3,ROW(TblData[Session ID])),ROW($A88))-1,U$4),"")</f>
        <v/>
      </c>
      <c r="V93" t="str">
        <f t="array" ref="V93">IFERROR(INDEX(TblData[],SMALL(IF(TblData[Session ID]=$B$3,ROW(TblData[Session ID])),ROW($A88))-1,V$4),"")</f>
        <v/>
      </c>
      <c r="W93" t="str">
        <f t="array" ref="W93">IFERROR(INDEX(TblData[],SMALL(IF(TblData[Session ID]=$B$3,ROW(TblData[Session ID])),ROW($A88))-1,W$4),"")</f>
        <v/>
      </c>
      <c r="X93" t="str">
        <f t="array" ref="X93">IFERROR(INDEX(TblData[],SMALL(IF(TblData[Session ID]=$B$3,ROW(TblData[Session ID])),ROW($A88))-1,X$4),"")</f>
        <v/>
      </c>
      <c r="Y9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3" s="45" t="str">
        <f t="shared" si="4"/>
        <v>* | * | * | * | * | Dominance of Facilitator | More Simplicity required, speed | More time required | * | *</v>
      </c>
      <c r="AA93" t="str">
        <f t="array" ref="AA93">IFERROR(INDEX(TblData[],SMALL(IF(TblData[Session ID]=$B$3,ROW(TblData[Session ID])),ROW($A89))-1,AA$4),"")</f>
        <v/>
      </c>
    </row>
    <row r="94" spans="2:27" x14ac:dyDescent="0.25">
      <c r="B94" t="str">
        <f t="array" ref="B94">IFERROR(INDEX(TblData[],SMALL(IF(TblData[Session ID]=$B$3,ROW(TblData[Session ID])),ROW($A89))-1,B$4),"")</f>
        <v/>
      </c>
      <c r="C94" t="str">
        <f t="array" ref="C94">IFERROR(INDEX(TblData[],SMALL(IF(TblData[Session ID]=$B$3,ROW(TblData[Session ID])),ROW($A89))-1,C$4),"")</f>
        <v/>
      </c>
      <c r="D94" t="str">
        <f t="array" ref="D94">IFERROR(INDEX(TblData[],SMALL(IF(TblData[Session ID]=$B$3,ROW(TblData[Session ID])),ROW($A89))-1,D$4),"")</f>
        <v/>
      </c>
      <c r="E94" t="str">
        <f t="array" ref="E94">IFERROR(INDEX(TblData[],SMALL(IF(TblData[Session ID]=$B$3,ROW(TblData[Session ID])),ROW($A89))-1,E$4),"")</f>
        <v/>
      </c>
      <c r="F94" t="str">
        <f t="array" ref="F94">IFERROR(INDEX(TblData[],SMALL(IF(TblData[Session ID]=$B$3,ROW(TblData[Session ID])),ROW($A89))-1,F$4),"")</f>
        <v/>
      </c>
      <c r="G94" t="str">
        <f t="array" ref="G94">IFERROR(INDEX(TblData[],SMALL(IF(TblData[Session ID]=$B$3,ROW(TblData[Session ID])),ROW($A89))-1,G$4),"")</f>
        <v/>
      </c>
      <c r="H94" t="str">
        <f t="array" ref="H94">IFERROR(INDEX(TblData[],SMALL(IF(TblData[Session ID]=$B$3,ROW(TblData[Session ID])),ROW($A89))-1,H$4),"")</f>
        <v/>
      </c>
      <c r="I94" t="str">
        <f t="array" ref="I94">IFERROR(INDEX(TblData[],SMALL(IF(TblData[Session ID]=$B$3,ROW(TblData[Session ID])),ROW($A89))-1,I$4),"")</f>
        <v/>
      </c>
      <c r="J94" t="str">
        <f t="array" ref="J94">IFERROR(INDEX(TblData[],SMALL(IF(TblData[Session ID]=$B$3,ROW(TblData[Session ID])),ROW($A89))-1,J$4),"")</f>
        <v/>
      </c>
      <c r="K94" t="str">
        <f t="array" ref="K94">IFERROR(INDEX(TblData[],SMALL(IF(TblData[Session ID]=$B$3,ROW(TblData[Session ID])),ROW($A89))-1,K$4),"")</f>
        <v/>
      </c>
      <c r="L94" t="str">
        <f t="array" ref="L94">IFERROR(INDEX(TblData[],SMALL(IF(TblData[Session ID]=$B$3,ROW(TblData[Session ID])),ROW($A89))-1,L$4),"")</f>
        <v/>
      </c>
      <c r="M94" t="str">
        <f t="array" ref="M94">IFERROR(INDEX(TblData[],SMALL(IF(TblData[Session ID]=$B$3,ROW(TblData[Session ID])),ROW($A89))-1,M$4),"")</f>
        <v/>
      </c>
      <c r="N94" t="str">
        <f t="array" ref="N94">IFERROR(INDEX(TblData[],SMALL(IF(TblData[Session ID]=$B$3,ROW(TblData[Session ID])),ROW($A89))-1,N$4),"")</f>
        <v/>
      </c>
      <c r="O94" t="str">
        <f t="array" ref="O94">IFERROR(INDEX(TblData[],SMALL(IF(TblData[Session ID]=$B$3,ROW(TblData[Session ID])),ROW($A89))-1,O$4),"")</f>
        <v/>
      </c>
      <c r="P94" t="str">
        <f t="array" ref="P94">IFERROR(INDEX(TblData[],SMALL(IF(TblData[Session ID]=$B$3,ROW(TblData[Session ID])),ROW($A89))-1,P$4),"")</f>
        <v/>
      </c>
      <c r="Q94" t="str">
        <f t="array" ref="Q94">IFERROR(INDEX(TblData[],SMALL(IF(TblData[Session ID]=$B$3,ROW(TblData[Session ID])),ROW($A89))-1,Q$4),"")</f>
        <v/>
      </c>
      <c r="R94" t="str">
        <f t="array" ref="R94">IFERROR(INDEX(TblData[],SMALL(IF(TblData[Session ID]=$B$3,ROW(TblData[Session ID])),ROW($A89))-1,R$4),"")</f>
        <v/>
      </c>
      <c r="S94" t="str">
        <f t="array" ref="S94">IFERROR(INDEX(TblData[],SMALL(IF(TblData[Session ID]=$B$3,ROW(TblData[Session ID])),ROW($A89))-1,S$4),"")</f>
        <v/>
      </c>
      <c r="T94" t="str">
        <f t="array" ref="T94">IFERROR(INDEX(TblData[],SMALL(IF(TblData[Session ID]=$B$3,ROW(TblData[Session ID])),ROW($A89))-1,T$4),"")</f>
        <v/>
      </c>
      <c r="U94" t="str">
        <f t="array" ref="U94">IFERROR(INDEX(TblData[],SMALL(IF(TblData[Session ID]=$B$3,ROW(TblData[Session ID])),ROW($A89))-1,U$4),"")</f>
        <v/>
      </c>
      <c r="V94" t="str">
        <f t="array" ref="V94">IFERROR(INDEX(TblData[],SMALL(IF(TblData[Session ID]=$B$3,ROW(TblData[Session ID])),ROW($A89))-1,V$4),"")</f>
        <v/>
      </c>
      <c r="W94" t="str">
        <f t="array" ref="W94">IFERROR(INDEX(TblData[],SMALL(IF(TblData[Session ID]=$B$3,ROW(TblData[Session ID])),ROW($A89))-1,W$4),"")</f>
        <v/>
      </c>
      <c r="X94" t="str">
        <f t="array" ref="X94">IFERROR(INDEX(TblData[],SMALL(IF(TblData[Session ID]=$B$3,ROW(TblData[Session ID])),ROW($A89))-1,X$4),"")</f>
        <v/>
      </c>
      <c r="Y9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4" s="45" t="str">
        <f t="shared" si="4"/>
        <v>* | * | * | * | * | Dominance of Facilitator | More Simplicity required, speed | More time required | * | *</v>
      </c>
      <c r="AA94" t="str">
        <f t="array" ref="AA94">IFERROR(INDEX(TblData[],SMALL(IF(TblData[Session ID]=$B$3,ROW(TblData[Session ID])),ROW($A90))-1,AA$4),"")</f>
        <v/>
      </c>
    </row>
    <row r="95" spans="2:27" x14ac:dyDescent="0.25">
      <c r="B95" t="str">
        <f t="array" ref="B95">IFERROR(INDEX(TblData[],SMALL(IF(TblData[Session ID]=$B$3,ROW(TblData[Session ID])),ROW($A90))-1,B$4),"")</f>
        <v/>
      </c>
      <c r="C95" t="str">
        <f t="array" ref="C95">IFERROR(INDEX(TblData[],SMALL(IF(TblData[Session ID]=$B$3,ROW(TblData[Session ID])),ROW($A90))-1,C$4),"")</f>
        <v/>
      </c>
      <c r="D95" t="str">
        <f t="array" ref="D95">IFERROR(INDEX(TblData[],SMALL(IF(TblData[Session ID]=$B$3,ROW(TblData[Session ID])),ROW($A90))-1,D$4),"")</f>
        <v/>
      </c>
      <c r="E95" t="str">
        <f t="array" ref="E95">IFERROR(INDEX(TblData[],SMALL(IF(TblData[Session ID]=$B$3,ROW(TblData[Session ID])),ROW($A90))-1,E$4),"")</f>
        <v/>
      </c>
      <c r="F95" t="str">
        <f t="array" ref="F95">IFERROR(INDEX(TblData[],SMALL(IF(TblData[Session ID]=$B$3,ROW(TblData[Session ID])),ROW($A90))-1,F$4),"")</f>
        <v/>
      </c>
      <c r="G95" t="str">
        <f t="array" ref="G95">IFERROR(INDEX(TblData[],SMALL(IF(TblData[Session ID]=$B$3,ROW(TblData[Session ID])),ROW($A90))-1,G$4),"")</f>
        <v/>
      </c>
      <c r="H95" t="str">
        <f t="array" ref="H95">IFERROR(INDEX(TblData[],SMALL(IF(TblData[Session ID]=$B$3,ROW(TblData[Session ID])),ROW($A90))-1,H$4),"")</f>
        <v/>
      </c>
      <c r="I95" t="str">
        <f t="array" ref="I95">IFERROR(INDEX(TblData[],SMALL(IF(TblData[Session ID]=$B$3,ROW(TblData[Session ID])),ROW($A90))-1,I$4),"")</f>
        <v/>
      </c>
      <c r="J95" t="str">
        <f t="array" ref="J95">IFERROR(INDEX(TblData[],SMALL(IF(TblData[Session ID]=$B$3,ROW(TblData[Session ID])),ROW($A90))-1,J$4),"")</f>
        <v/>
      </c>
      <c r="K95" t="str">
        <f t="array" ref="K95">IFERROR(INDEX(TblData[],SMALL(IF(TblData[Session ID]=$B$3,ROW(TblData[Session ID])),ROW($A90))-1,K$4),"")</f>
        <v/>
      </c>
      <c r="L95" t="str">
        <f t="array" ref="L95">IFERROR(INDEX(TblData[],SMALL(IF(TblData[Session ID]=$B$3,ROW(TblData[Session ID])),ROW($A90))-1,L$4),"")</f>
        <v/>
      </c>
      <c r="M95" t="str">
        <f t="array" ref="M95">IFERROR(INDEX(TblData[],SMALL(IF(TblData[Session ID]=$B$3,ROW(TblData[Session ID])),ROW($A90))-1,M$4),"")</f>
        <v/>
      </c>
      <c r="N95" t="str">
        <f t="array" ref="N95">IFERROR(INDEX(TblData[],SMALL(IF(TblData[Session ID]=$B$3,ROW(TblData[Session ID])),ROW($A90))-1,N$4),"")</f>
        <v/>
      </c>
      <c r="O95" t="str">
        <f t="array" ref="O95">IFERROR(INDEX(TblData[],SMALL(IF(TblData[Session ID]=$B$3,ROW(TblData[Session ID])),ROW($A90))-1,O$4),"")</f>
        <v/>
      </c>
      <c r="P95" t="str">
        <f t="array" ref="P95">IFERROR(INDEX(TblData[],SMALL(IF(TblData[Session ID]=$B$3,ROW(TblData[Session ID])),ROW($A90))-1,P$4),"")</f>
        <v/>
      </c>
      <c r="Q95" t="str">
        <f t="array" ref="Q95">IFERROR(INDEX(TblData[],SMALL(IF(TblData[Session ID]=$B$3,ROW(TblData[Session ID])),ROW($A90))-1,Q$4),"")</f>
        <v/>
      </c>
      <c r="R95" t="str">
        <f t="array" ref="R95">IFERROR(INDEX(TblData[],SMALL(IF(TblData[Session ID]=$B$3,ROW(TblData[Session ID])),ROW($A90))-1,R$4),"")</f>
        <v/>
      </c>
      <c r="S95" t="str">
        <f t="array" ref="S95">IFERROR(INDEX(TblData[],SMALL(IF(TblData[Session ID]=$B$3,ROW(TblData[Session ID])),ROW($A90))-1,S$4),"")</f>
        <v/>
      </c>
      <c r="T95" t="str">
        <f t="array" ref="T95">IFERROR(INDEX(TblData[],SMALL(IF(TblData[Session ID]=$B$3,ROW(TblData[Session ID])),ROW($A90))-1,T$4),"")</f>
        <v/>
      </c>
      <c r="U95" t="str">
        <f t="array" ref="U95">IFERROR(INDEX(TblData[],SMALL(IF(TblData[Session ID]=$B$3,ROW(TblData[Session ID])),ROW($A90))-1,U$4),"")</f>
        <v/>
      </c>
      <c r="V95" t="str">
        <f t="array" ref="V95">IFERROR(INDEX(TblData[],SMALL(IF(TblData[Session ID]=$B$3,ROW(TblData[Session ID])),ROW($A90))-1,V$4),"")</f>
        <v/>
      </c>
      <c r="W95" t="str">
        <f t="array" ref="W95">IFERROR(INDEX(TblData[],SMALL(IF(TblData[Session ID]=$B$3,ROW(TblData[Session ID])),ROW($A90))-1,W$4),"")</f>
        <v/>
      </c>
      <c r="X95" t="str">
        <f t="array" ref="X95">IFERROR(INDEX(TblData[],SMALL(IF(TblData[Session ID]=$B$3,ROW(TblData[Session ID])),ROW($A90))-1,X$4),"")</f>
        <v/>
      </c>
      <c r="Y9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5" s="45" t="str">
        <f t="shared" si="4"/>
        <v>* | * | * | * | * | Dominance of Facilitator | More Simplicity required, speed | More time required | * | *</v>
      </c>
      <c r="AA95" t="str">
        <f t="array" ref="AA95">IFERROR(INDEX(TblData[],SMALL(IF(TblData[Session ID]=$B$3,ROW(TblData[Session ID])),ROW($A91))-1,AA$4),"")</f>
        <v/>
      </c>
    </row>
    <row r="96" spans="2:27" x14ac:dyDescent="0.25">
      <c r="B96" t="str">
        <f t="array" ref="B96">IFERROR(INDEX(TblData[],SMALL(IF(TblData[Session ID]=$B$3,ROW(TblData[Session ID])),ROW($A91))-1,B$4),"")</f>
        <v/>
      </c>
      <c r="C96" t="str">
        <f t="array" ref="C96">IFERROR(INDEX(TblData[],SMALL(IF(TblData[Session ID]=$B$3,ROW(TblData[Session ID])),ROW($A91))-1,C$4),"")</f>
        <v/>
      </c>
      <c r="D96" t="str">
        <f t="array" ref="D96">IFERROR(INDEX(TblData[],SMALL(IF(TblData[Session ID]=$B$3,ROW(TblData[Session ID])),ROW($A91))-1,D$4),"")</f>
        <v/>
      </c>
      <c r="E96" t="str">
        <f t="array" ref="E96">IFERROR(INDEX(TblData[],SMALL(IF(TblData[Session ID]=$B$3,ROW(TblData[Session ID])),ROW($A91))-1,E$4),"")</f>
        <v/>
      </c>
      <c r="F96" t="str">
        <f t="array" ref="F96">IFERROR(INDEX(TblData[],SMALL(IF(TblData[Session ID]=$B$3,ROW(TblData[Session ID])),ROW($A91))-1,F$4),"")</f>
        <v/>
      </c>
      <c r="G96" t="str">
        <f t="array" ref="G96">IFERROR(INDEX(TblData[],SMALL(IF(TblData[Session ID]=$B$3,ROW(TblData[Session ID])),ROW($A91))-1,G$4),"")</f>
        <v/>
      </c>
      <c r="H96" t="str">
        <f t="array" ref="H96">IFERROR(INDEX(TblData[],SMALL(IF(TblData[Session ID]=$B$3,ROW(TblData[Session ID])),ROW($A91))-1,H$4),"")</f>
        <v/>
      </c>
      <c r="I96" t="str">
        <f t="array" ref="I96">IFERROR(INDEX(TblData[],SMALL(IF(TblData[Session ID]=$B$3,ROW(TblData[Session ID])),ROW($A91))-1,I$4),"")</f>
        <v/>
      </c>
      <c r="J96" t="str">
        <f t="array" ref="J96">IFERROR(INDEX(TblData[],SMALL(IF(TblData[Session ID]=$B$3,ROW(TblData[Session ID])),ROW($A91))-1,J$4),"")</f>
        <v/>
      </c>
      <c r="K96" t="str">
        <f t="array" ref="K96">IFERROR(INDEX(TblData[],SMALL(IF(TblData[Session ID]=$B$3,ROW(TblData[Session ID])),ROW($A91))-1,K$4),"")</f>
        <v/>
      </c>
      <c r="L96" t="str">
        <f t="array" ref="L96">IFERROR(INDEX(TblData[],SMALL(IF(TblData[Session ID]=$B$3,ROW(TblData[Session ID])),ROW($A91))-1,L$4),"")</f>
        <v/>
      </c>
      <c r="M96" t="str">
        <f t="array" ref="M96">IFERROR(INDEX(TblData[],SMALL(IF(TblData[Session ID]=$B$3,ROW(TblData[Session ID])),ROW($A91))-1,M$4),"")</f>
        <v/>
      </c>
      <c r="N96" t="str">
        <f t="array" ref="N96">IFERROR(INDEX(TblData[],SMALL(IF(TblData[Session ID]=$B$3,ROW(TblData[Session ID])),ROW($A91))-1,N$4),"")</f>
        <v/>
      </c>
      <c r="O96" t="str">
        <f t="array" ref="O96">IFERROR(INDEX(TblData[],SMALL(IF(TblData[Session ID]=$B$3,ROW(TblData[Session ID])),ROW($A91))-1,O$4),"")</f>
        <v/>
      </c>
      <c r="P96" t="str">
        <f t="array" ref="P96">IFERROR(INDEX(TblData[],SMALL(IF(TblData[Session ID]=$B$3,ROW(TblData[Session ID])),ROW($A91))-1,P$4),"")</f>
        <v/>
      </c>
      <c r="Q96" t="str">
        <f t="array" ref="Q96">IFERROR(INDEX(TblData[],SMALL(IF(TblData[Session ID]=$B$3,ROW(TblData[Session ID])),ROW($A91))-1,Q$4),"")</f>
        <v/>
      </c>
      <c r="R96" t="str">
        <f t="array" ref="R96">IFERROR(INDEX(TblData[],SMALL(IF(TblData[Session ID]=$B$3,ROW(TblData[Session ID])),ROW($A91))-1,R$4),"")</f>
        <v/>
      </c>
      <c r="S96" t="str">
        <f t="array" ref="S96">IFERROR(INDEX(TblData[],SMALL(IF(TblData[Session ID]=$B$3,ROW(TblData[Session ID])),ROW($A91))-1,S$4),"")</f>
        <v/>
      </c>
      <c r="T96" t="str">
        <f t="array" ref="T96">IFERROR(INDEX(TblData[],SMALL(IF(TblData[Session ID]=$B$3,ROW(TblData[Session ID])),ROW($A91))-1,T$4),"")</f>
        <v/>
      </c>
      <c r="U96" t="str">
        <f t="array" ref="U96">IFERROR(INDEX(TblData[],SMALL(IF(TblData[Session ID]=$B$3,ROW(TblData[Session ID])),ROW($A91))-1,U$4),"")</f>
        <v/>
      </c>
      <c r="V96" t="str">
        <f t="array" ref="V96">IFERROR(INDEX(TblData[],SMALL(IF(TblData[Session ID]=$B$3,ROW(TblData[Session ID])),ROW($A91))-1,V$4),"")</f>
        <v/>
      </c>
      <c r="W96" t="str">
        <f t="array" ref="W96">IFERROR(INDEX(TblData[],SMALL(IF(TblData[Session ID]=$B$3,ROW(TblData[Session ID])),ROW($A91))-1,W$4),"")</f>
        <v/>
      </c>
      <c r="X96" t="str">
        <f t="array" ref="X96">IFERROR(INDEX(TblData[],SMALL(IF(TblData[Session ID]=$B$3,ROW(TblData[Session ID])),ROW($A91))-1,X$4),"")</f>
        <v/>
      </c>
      <c r="Y9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6" s="45" t="str">
        <f t="shared" si="4"/>
        <v>* | * | * | * | * | Dominance of Facilitator | More Simplicity required, speed | More time required | * | *</v>
      </c>
      <c r="AA96" t="str">
        <f t="array" ref="AA96">IFERROR(INDEX(TblData[],SMALL(IF(TblData[Session ID]=$B$3,ROW(TblData[Session ID])),ROW($A92))-1,AA$4),"")</f>
        <v/>
      </c>
    </row>
    <row r="97" spans="2:27" x14ac:dyDescent="0.25">
      <c r="B97" t="str">
        <f t="array" ref="B97">IFERROR(INDEX(TblData[],SMALL(IF(TblData[Session ID]=$B$3,ROW(TblData[Session ID])),ROW($A92))-1,B$4),"")</f>
        <v/>
      </c>
      <c r="C97" t="str">
        <f t="array" ref="C97">IFERROR(INDEX(TblData[],SMALL(IF(TblData[Session ID]=$B$3,ROW(TblData[Session ID])),ROW($A92))-1,C$4),"")</f>
        <v/>
      </c>
      <c r="D97" t="str">
        <f t="array" ref="D97">IFERROR(INDEX(TblData[],SMALL(IF(TblData[Session ID]=$B$3,ROW(TblData[Session ID])),ROW($A92))-1,D$4),"")</f>
        <v/>
      </c>
      <c r="E97" t="str">
        <f t="array" ref="E97">IFERROR(INDEX(TblData[],SMALL(IF(TblData[Session ID]=$B$3,ROW(TblData[Session ID])),ROW($A92))-1,E$4),"")</f>
        <v/>
      </c>
      <c r="F97" t="str">
        <f t="array" ref="F97">IFERROR(INDEX(TblData[],SMALL(IF(TblData[Session ID]=$B$3,ROW(TblData[Session ID])),ROW($A92))-1,F$4),"")</f>
        <v/>
      </c>
      <c r="G97" t="str">
        <f t="array" ref="G97">IFERROR(INDEX(TblData[],SMALL(IF(TblData[Session ID]=$B$3,ROW(TblData[Session ID])),ROW($A92))-1,G$4),"")</f>
        <v/>
      </c>
      <c r="H97" t="str">
        <f t="array" ref="H97">IFERROR(INDEX(TblData[],SMALL(IF(TblData[Session ID]=$B$3,ROW(TblData[Session ID])),ROW($A92))-1,H$4),"")</f>
        <v/>
      </c>
      <c r="I97" t="str">
        <f t="array" ref="I97">IFERROR(INDEX(TblData[],SMALL(IF(TblData[Session ID]=$B$3,ROW(TblData[Session ID])),ROW($A92))-1,I$4),"")</f>
        <v/>
      </c>
      <c r="J97" t="str">
        <f t="array" ref="J97">IFERROR(INDEX(TblData[],SMALL(IF(TblData[Session ID]=$B$3,ROW(TblData[Session ID])),ROW($A92))-1,J$4),"")</f>
        <v/>
      </c>
      <c r="K97" t="str">
        <f t="array" ref="K97">IFERROR(INDEX(TblData[],SMALL(IF(TblData[Session ID]=$B$3,ROW(TblData[Session ID])),ROW($A92))-1,K$4),"")</f>
        <v/>
      </c>
      <c r="L97" t="str">
        <f t="array" ref="L97">IFERROR(INDEX(TblData[],SMALL(IF(TblData[Session ID]=$B$3,ROW(TblData[Session ID])),ROW($A92))-1,L$4),"")</f>
        <v/>
      </c>
      <c r="M97" t="str">
        <f t="array" ref="M97">IFERROR(INDEX(TblData[],SMALL(IF(TblData[Session ID]=$B$3,ROW(TblData[Session ID])),ROW($A92))-1,M$4),"")</f>
        <v/>
      </c>
      <c r="N97" t="str">
        <f t="array" ref="N97">IFERROR(INDEX(TblData[],SMALL(IF(TblData[Session ID]=$B$3,ROW(TblData[Session ID])),ROW($A92))-1,N$4),"")</f>
        <v/>
      </c>
      <c r="O97" t="str">
        <f t="array" ref="O97">IFERROR(INDEX(TblData[],SMALL(IF(TblData[Session ID]=$B$3,ROW(TblData[Session ID])),ROW($A92))-1,O$4),"")</f>
        <v/>
      </c>
      <c r="P97" t="str">
        <f t="array" ref="P97">IFERROR(INDEX(TblData[],SMALL(IF(TblData[Session ID]=$B$3,ROW(TblData[Session ID])),ROW($A92))-1,P$4),"")</f>
        <v/>
      </c>
      <c r="Q97" t="str">
        <f t="array" ref="Q97">IFERROR(INDEX(TblData[],SMALL(IF(TblData[Session ID]=$B$3,ROW(TblData[Session ID])),ROW($A92))-1,Q$4),"")</f>
        <v/>
      </c>
      <c r="R97" t="str">
        <f t="array" ref="R97">IFERROR(INDEX(TblData[],SMALL(IF(TblData[Session ID]=$B$3,ROW(TblData[Session ID])),ROW($A92))-1,R$4),"")</f>
        <v/>
      </c>
      <c r="S97" t="str">
        <f t="array" ref="S97">IFERROR(INDEX(TblData[],SMALL(IF(TblData[Session ID]=$B$3,ROW(TblData[Session ID])),ROW($A92))-1,S$4),"")</f>
        <v/>
      </c>
      <c r="T97" t="str">
        <f t="array" ref="T97">IFERROR(INDEX(TblData[],SMALL(IF(TblData[Session ID]=$B$3,ROW(TblData[Session ID])),ROW($A92))-1,T$4),"")</f>
        <v/>
      </c>
      <c r="U97" t="str">
        <f t="array" ref="U97">IFERROR(INDEX(TblData[],SMALL(IF(TblData[Session ID]=$B$3,ROW(TblData[Session ID])),ROW($A92))-1,U$4),"")</f>
        <v/>
      </c>
      <c r="V97" t="str">
        <f t="array" ref="V97">IFERROR(INDEX(TblData[],SMALL(IF(TblData[Session ID]=$B$3,ROW(TblData[Session ID])),ROW($A92))-1,V$4),"")</f>
        <v/>
      </c>
      <c r="W97" t="str">
        <f t="array" ref="W97">IFERROR(INDEX(TblData[],SMALL(IF(TblData[Session ID]=$B$3,ROW(TblData[Session ID])),ROW($A92))-1,W$4),"")</f>
        <v/>
      </c>
      <c r="X97" t="str">
        <f t="array" ref="X97">IFERROR(INDEX(TblData[],SMALL(IF(TblData[Session ID]=$B$3,ROW(TblData[Session ID])),ROW($A92))-1,X$4),"")</f>
        <v/>
      </c>
      <c r="Y9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7" s="45" t="str">
        <f t="shared" si="4"/>
        <v>* | * | * | * | * | Dominance of Facilitator | More Simplicity required, speed | More time required | * | *</v>
      </c>
      <c r="AA97" t="str">
        <f t="array" ref="AA97">IFERROR(INDEX(TblData[],SMALL(IF(TblData[Session ID]=$B$3,ROW(TblData[Session ID])),ROW($A93))-1,AA$4),"")</f>
        <v/>
      </c>
    </row>
    <row r="98" spans="2:27" x14ac:dyDescent="0.25">
      <c r="B98" t="str">
        <f t="array" ref="B98">IFERROR(INDEX(TblData[],SMALL(IF(TblData[Session ID]=$B$3,ROW(TblData[Session ID])),ROW($A93))-1,B$4),"")</f>
        <v/>
      </c>
      <c r="C98" t="str">
        <f t="array" ref="C98">IFERROR(INDEX(TblData[],SMALL(IF(TblData[Session ID]=$B$3,ROW(TblData[Session ID])),ROW($A93))-1,C$4),"")</f>
        <v/>
      </c>
      <c r="D98" t="str">
        <f t="array" ref="D98">IFERROR(INDEX(TblData[],SMALL(IF(TblData[Session ID]=$B$3,ROW(TblData[Session ID])),ROW($A93))-1,D$4),"")</f>
        <v/>
      </c>
      <c r="E98" t="str">
        <f t="array" ref="E98">IFERROR(INDEX(TblData[],SMALL(IF(TblData[Session ID]=$B$3,ROW(TblData[Session ID])),ROW($A93))-1,E$4),"")</f>
        <v/>
      </c>
      <c r="F98" t="str">
        <f t="array" ref="F98">IFERROR(INDEX(TblData[],SMALL(IF(TblData[Session ID]=$B$3,ROW(TblData[Session ID])),ROW($A93))-1,F$4),"")</f>
        <v/>
      </c>
      <c r="G98" t="str">
        <f t="array" ref="G98">IFERROR(INDEX(TblData[],SMALL(IF(TblData[Session ID]=$B$3,ROW(TblData[Session ID])),ROW($A93))-1,G$4),"")</f>
        <v/>
      </c>
      <c r="H98" t="str">
        <f t="array" ref="H98">IFERROR(INDEX(TblData[],SMALL(IF(TblData[Session ID]=$B$3,ROW(TblData[Session ID])),ROW($A93))-1,H$4),"")</f>
        <v/>
      </c>
      <c r="I98" t="str">
        <f t="array" ref="I98">IFERROR(INDEX(TblData[],SMALL(IF(TblData[Session ID]=$B$3,ROW(TblData[Session ID])),ROW($A93))-1,I$4),"")</f>
        <v/>
      </c>
      <c r="J98" t="str">
        <f t="array" ref="J98">IFERROR(INDEX(TblData[],SMALL(IF(TblData[Session ID]=$B$3,ROW(TblData[Session ID])),ROW($A93))-1,J$4),"")</f>
        <v/>
      </c>
      <c r="K98" t="str">
        <f t="array" ref="K98">IFERROR(INDEX(TblData[],SMALL(IF(TblData[Session ID]=$B$3,ROW(TblData[Session ID])),ROW($A93))-1,K$4),"")</f>
        <v/>
      </c>
      <c r="L98" t="str">
        <f t="array" ref="L98">IFERROR(INDEX(TblData[],SMALL(IF(TblData[Session ID]=$B$3,ROW(TblData[Session ID])),ROW($A93))-1,L$4),"")</f>
        <v/>
      </c>
      <c r="M98" t="str">
        <f t="array" ref="M98">IFERROR(INDEX(TblData[],SMALL(IF(TblData[Session ID]=$B$3,ROW(TblData[Session ID])),ROW($A93))-1,M$4),"")</f>
        <v/>
      </c>
      <c r="N98" t="str">
        <f t="array" ref="N98">IFERROR(INDEX(TblData[],SMALL(IF(TblData[Session ID]=$B$3,ROW(TblData[Session ID])),ROW($A93))-1,N$4),"")</f>
        <v/>
      </c>
      <c r="O98" t="str">
        <f t="array" ref="O98">IFERROR(INDEX(TblData[],SMALL(IF(TblData[Session ID]=$B$3,ROW(TblData[Session ID])),ROW($A93))-1,O$4),"")</f>
        <v/>
      </c>
      <c r="P98" t="str">
        <f t="array" ref="P98">IFERROR(INDEX(TblData[],SMALL(IF(TblData[Session ID]=$B$3,ROW(TblData[Session ID])),ROW($A93))-1,P$4),"")</f>
        <v/>
      </c>
      <c r="Q98" t="str">
        <f t="array" ref="Q98">IFERROR(INDEX(TblData[],SMALL(IF(TblData[Session ID]=$B$3,ROW(TblData[Session ID])),ROW($A93))-1,Q$4),"")</f>
        <v/>
      </c>
      <c r="R98" t="str">
        <f t="array" ref="R98">IFERROR(INDEX(TblData[],SMALL(IF(TblData[Session ID]=$B$3,ROW(TblData[Session ID])),ROW($A93))-1,R$4),"")</f>
        <v/>
      </c>
      <c r="S98" t="str">
        <f t="array" ref="S98">IFERROR(INDEX(TblData[],SMALL(IF(TblData[Session ID]=$B$3,ROW(TblData[Session ID])),ROW($A93))-1,S$4),"")</f>
        <v/>
      </c>
      <c r="T98" t="str">
        <f t="array" ref="T98">IFERROR(INDEX(TblData[],SMALL(IF(TblData[Session ID]=$B$3,ROW(TblData[Session ID])),ROW($A93))-1,T$4),"")</f>
        <v/>
      </c>
      <c r="U98" t="str">
        <f t="array" ref="U98">IFERROR(INDEX(TblData[],SMALL(IF(TblData[Session ID]=$B$3,ROW(TblData[Session ID])),ROW($A93))-1,U$4),"")</f>
        <v/>
      </c>
      <c r="V98" t="str">
        <f t="array" ref="V98">IFERROR(INDEX(TblData[],SMALL(IF(TblData[Session ID]=$B$3,ROW(TblData[Session ID])),ROW($A93))-1,V$4),"")</f>
        <v/>
      </c>
      <c r="W98" t="str">
        <f t="array" ref="W98">IFERROR(INDEX(TblData[],SMALL(IF(TblData[Session ID]=$B$3,ROW(TblData[Session ID])),ROW($A93))-1,W$4),"")</f>
        <v/>
      </c>
      <c r="X98" t="str">
        <f t="array" ref="X98">IFERROR(INDEX(TblData[],SMALL(IF(TblData[Session ID]=$B$3,ROW(TblData[Session ID])),ROW($A93))-1,X$4),"")</f>
        <v/>
      </c>
      <c r="Y9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8" s="45" t="str">
        <f t="shared" si="4"/>
        <v>* | * | * | * | * | Dominance of Facilitator | More Simplicity required, speed | More time required | * | *</v>
      </c>
      <c r="AA98" t="str">
        <f t="array" ref="AA98">IFERROR(INDEX(TblData[],SMALL(IF(TblData[Session ID]=$B$3,ROW(TblData[Session ID])),ROW($A94))-1,AA$4),"")</f>
        <v/>
      </c>
    </row>
    <row r="99" spans="2:27" x14ac:dyDescent="0.25">
      <c r="B99" t="str">
        <f t="array" ref="B99">IFERROR(INDEX(TblData[],SMALL(IF(TblData[Session ID]=$B$3,ROW(TblData[Session ID])),ROW($A94))-1,B$4),"")</f>
        <v/>
      </c>
      <c r="C99" t="str">
        <f t="array" ref="C99">IFERROR(INDEX(TblData[],SMALL(IF(TblData[Session ID]=$B$3,ROW(TblData[Session ID])),ROW($A94))-1,C$4),"")</f>
        <v/>
      </c>
      <c r="D99" t="str">
        <f t="array" ref="D99">IFERROR(INDEX(TblData[],SMALL(IF(TblData[Session ID]=$B$3,ROW(TblData[Session ID])),ROW($A94))-1,D$4),"")</f>
        <v/>
      </c>
      <c r="E99" t="str">
        <f t="array" ref="E99">IFERROR(INDEX(TblData[],SMALL(IF(TblData[Session ID]=$B$3,ROW(TblData[Session ID])),ROW($A94))-1,E$4),"")</f>
        <v/>
      </c>
      <c r="F99" t="str">
        <f t="array" ref="F99">IFERROR(INDEX(TblData[],SMALL(IF(TblData[Session ID]=$B$3,ROW(TblData[Session ID])),ROW($A94))-1,F$4),"")</f>
        <v/>
      </c>
      <c r="G99" t="str">
        <f t="array" ref="G99">IFERROR(INDEX(TblData[],SMALL(IF(TblData[Session ID]=$B$3,ROW(TblData[Session ID])),ROW($A94))-1,G$4),"")</f>
        <v/>
      </c>
      <c r="H99" t="str">
        <f t="array" ref="H99">IFERROR(INDEX(TblData[],SMALL(IF(TblData[Session ID]=$B$3,ROW(TblData[Session ID])),ROW($A94))-1,H$4),"")</f>
        <v/>
      </c>
      <c r="I99" t="str">
        <f t="array" ref="I99">IFERROR(INDEX(TblData[],SMALL(IF(TblData[Session ID]=$B$3,ROW(TblData[Session ID])),ROW($A94))-1,I$4),"")</f>
        <v/>
      </c>
      <c r="J99" t="str">
        <f t="array" ref="J99">IFERROR(INDEX(TblData[],SMALL(IF(TblData[Session ID]=$B$3,ROW(TblData[Session ID])),ROW($A94))-1,J$4),"")</f>
        <v/>
      </c>
      <c r="K99" t="str">
        <f t="array" ref="K99">IFERROR(INDEX(TblData[],SMALL(IF(TblData[Session ID]=$B$3,ROW(TblData[Session ID])),ROW($A94))-1,K$4),"")</f>
        <v/>
      </c>
      <c r="L99" t="str">
        <f t="array" ref="L99">IFERROR(INDEX(TblData[],SMALL(IF(TblData[Session ID]=$B$3,ROW(TblData[Session ID])),ROW($A94))-1,L$4),"")</f>
        <v/>
      </c>
      <c r="M99" t="str">
        <f t="array" ref="M99">IFERROR(INDEX(TblData[],SMALL(IF(TblData[Session ID]=$B$3,ROW(TblData[Session ID])),ROW($A94))-1,M$4),"")</f>
        <v/>
      </c>
      <c r="N99" t="str">
        <f t="array" ref="N99">IFERROR(INDEX(TblData[],SMALL(IF(TblData[Session ID]=$B$3,ROW(TblData[Session ID])),ROW($A94))-1,N$4),"")</f>
        <v/>
      </c>
      <c r="O99" t="str">
        <f t="array" ref="O99">IFERROR(INDEX(TblData[],SMALL(IF(TblData[Session ID]=$B$3,ROW(TblData[Session ID])),ROW($A94))-1,O$4),"")</f>
        <v/>
      </c>
      <c r="P99" t="str">
        <f t="array" ref="P99">IFERROR(INDEX(TblData[],SMALL(IF(TblData[Session ID]=$B$3,ROW(TblData[Session ID])),ROW($A94))-1,P$4),"")</f>
        <v/>
      </c>
      <c r="Q99" t="str">
        <f t="array" ref="Q99">IFERROR(INDEX(TblData[],SMALL(IF(TblData[Session ID]=$B$3,ROW(TblData[Session ID])),ROW($A94))-1,Q$4),"")</f>
        <v/>
      </c>
      <c r="R99" t="str">
        <f t="array" ref="R99">IFERROR(INDEX(TblData[],SMALL(IF(TblData[Session ID]=$B$3,ROW(TblData[Session ID])),ROW($A94))-1,R$4),"")</f>
        <v/>
      </c>
      <c r="S99" t="str">
        <f t="array" ref="S99">IFERROR(INDEX(TblData[],SMALL(IF(TblData[Session ID]=$B$3,ROW(TblData[Session ID])),ROW($A94))-1,S$4),"")</f>
        <v/>
      </c>
      <c r="T99" t="str">
        <f t="array" ref="T99">IFERROR(INDEX(TblData[],SMALL(IF(TblData[Session ID]=$B$3,ROW(TblData[Session ID])),ROW($A94))-1,T$4),"")</f>
        <v/>
      </c>
      <c r="U99" t="str">
        <f t="array" ref="U99">IFERROR(INDEX(TblData[],SMALL(IF(TblData[Session ID]=$B$3,ROW(TblData[Session ID])),ROW($A94))-1,U$4),"")</f>
        <v/>
      </c>
      <c r="V99" t="str">
        <f t="array" ref="V99">IFERROR(INDEX(TblData[],SMALL(IF(TblData[Session ID]=$B$3,ROW(TblData[Session ID])),ROW($A94))-1,V$4),"")</f>
        <v/>
      </c>
      <c r="W99" t="str">
        <f t="array" ref="W99">IFERROR(INDEX(TblData[],SMALL(IF(TblData[Session ID]=$B$3,ROW(TblData[Session ID])),ROW($A94))-1,W$4),"")</f>
        <v/>
      </c>
      <c r="X99" t="str">
        <f t="array" ref="X99">IFERROR(INDEX(TblData[],SMALL(IF(TblData[Session ID]=$B$3,ROW(TblData[Session ID])),ROW($A94))-1,X$4),"")</f>
        <v/>
      </c>
      <c r="Y9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99" s="45" t="str">
        <f t="shared" si="4"/>
        <v>* | * | * | * | * | Dominance of Facilitator | More Simplicity required, speed | More time required | * | *</v>
      </c>
      <c r="AA99" t="str">
        <f t="array" ref="AA99">IFERROR(INDEX(TblData[],SMALL(IF(TblData[Session ID]=$B$3,ROW(TblData[Session ID])),ROW($A95))-1,AA$4),"")</f>
        <v/>
      </c>
    </row>
    <row r="100" spans="2:27" x14ac:dyDescent="0.25">
      <c r="B100" t="str">
        <f t="array" ref="B100">IFERROR(INDEX(TblData[],SMALL(IF(TblData[Session ID]=$B$3,ROW(TblData[Session ID])),ROW($A95))-1,B$4),"")</f>
        <v/>
      </c>
      <c r="C100" t="str">
        <f t="array" ref="C100">IFERROR(INDEX(TblData[],SMALL(IF(TblData[Session ID]=$B$3,ROW(TblData[Session ID])),ROW($A95))-1,C$4),"")</f>
        <v/>
      </c>
      <c r="D100" t="str">
        <f t="array" ref="D100">IFERROR(INDEX(TblData[],SMALL(IF(TblData[Session ID]=$B$3,ROW(TblData[Session ID])),ROW($A95))-1,D$4),"")</f>
        <v/>
      </c>
      <c r="E100" t="str">
        <f t="array" ref="E100">IFERROR(INDEX(TblData[],SMALL(IF(TblData[Session ID]=$B$3,ROW(TblData[Session ID])),ROW($A95))-1,E$4),"")</f>
        <v/>
      </c>
      <c r="F100" t="str">
        <f t="array" ref="F100">IFERROR(INDEX(TblData[],SMALL(IF(TblData[Session ID]=$B$3,ROW(TblData[Session ID])),ROW($A95))-1,F$4),"")</f>
        <v/>
      </c>
      <c r="G100" t="str">
        <f t="array" ref="G100">IFERROR(INDEX(TblData[],SMALL(IF(TblData[Session ID]=$B$3,ROW(TblData[Session ID])),ROW($A95))-1,G$4),"")</f>
        <v/>
      </c>
      <c r="H100" t="str">
        <f t="array" ref="H100">IFERROR(INDEX(TblData[],SMALL(IF(TblData[Session ID]=$B$3,ROW(TblData[Session ID])),ROW($A95))-1,H$4),"")</f>
        <v/>
      </c>
      <c r="I100" t="str">
        <f t="array" ref="I100">IFERROR(INDEX(TblData[],SMALL(IF(TblData[Session ID]=$B$3,ROW(TblData[Session ID])),ROW($A95))-1,I$4),"")</f>
        <v/>
      </c>
      <c r="J100" t="str">
        <f t="array" ref="J100">IFERROR(INDEX(TblData[],SMALL(IF(TblData[Session ID]=$B$3,ROW(TblData[Session ID])),ROW($A95))-1,J$4),"")</f>
        <v/>
      </c>
      <c r="K100" t="str">
        <f t="array" ref="K100">IFERROR(INDEX(TblData[],SMALL(IF(TblData[Session ID]=$B$3,ROW(TblData[Session ID])),ROW($A95))-1,K$4),"")</f>
        <v/>
      </c>
      <c r="L100" t="str">
        <f t="array" ref="L100">IFERROR(INDEX(TblData[],SMALL(IF(TblData[Session ID]=$B$3,ROW(TblData[Session ID])),ROW($A95))-1,L$4),"")</f>
        <v/>
      </c>
      <c r="M100" t="str">
        <f t="array" ref="M100">IFERROR(INDEX(TblData[],SMALL(IF(TblData[Session ID]=$B$3,ROW(TblData[Session ID])),ROW($A95))-1,M$4),"")</f>
        <v/>
      </c>
      <c r="N100" t="str">
        <f t="array" ref="N100">IFERROR(INDEX(TblData[],SMALL(IF(TblData[Session ID]=$B$3,ROW(TblData[Session ID])),ROW($A95))-1,N$4),"")</f>
        <v/>
      </c>
      <c r="O100" t="str">
        <f t="array" ref="O100">IFERROR(INDEX(TblData[],SMALL(IF(TblData[Session ID]=$B$3,ROW(TblData[Session ID])),ROW($A95))-1,O$4),"")</f>
        <v/>
      </c>
      <c r="P100" t="str">
        <f t="array" ref="P100">IFERROR(INDEX(TblData[],SMALL(IF(TblData[Session ID]=$B$3,ROW(TblData[Session ID])),ROW($A95))-1,P$4),"")</f>
        <v/>
      </c>
      <c r="Q100" t="str">
        <f t="array" ref="Q100">IFERROR(INDEX(TblData[],SMALL(IF(TblData[Session ID]=$B$3,ROW(TblData[Session ID])),ROW($A95))-1,Q$4),"")</f>
        <v/>
      </c>
      <c r="R100" t="str">
        <f t="array" ref="R100">IFERROR(INDEX(TblData[],SMALL(IF(TblData[Session ID]=$B$3,ROW(TblData[Session ID])),ROW($A95))-1,R$4),"")</f>
        <v/>
      </c>
      <c r="S100" t="str">
        <f t="array" ref="S100">IFERROR(INDEX(TblData[],SMALL(IF(TblData[Session ID]=$B$3,ROW(TblData[Session ID])),ROW($A95))-1,S$4),"")</f>
        <v/>
      </c>
      <c r="T100" t="str">
        <f t="array" ref="T100">IFERROR(INDEX(TblData[],SMALL(IF(TblData[Session ID]=$B$3,ROW(TblData[Session ID])),ROW($A95))-1,T$4),"")</f>
        <v/>
      </c>
      <c r="U100" t="str">
        <f t="array" ref="U100">IFERROR(INDEX(TblData[],SMALL(IF(TblData[Session ID]=$B$3,ROW(TblData[Session ID])),ROW($A95))-1,U$4),"")</f>
        <v/>
      </c>
      <c r="V100" t="str">
        <f t="array" ref="V100">IFERROR(INDEX(TblData[],SMALL(IF(TblData[Session ID]=$B$3,ROW(TblData[Session ID])),ROW($A95))-1,V$4),"")</f>
        <v/>
      </c>
      <c r="W100" t="str">
        <f t="array" ref="W100">IFERROR(INDEX(TblData[],SMALL(IF(TblData[Session ID]=$B$3,ROW(TblData[Session ID])),ROW($A95))-1,W$4),"")</f>
        <v/>
      </c>
      <c r="X100" t="str">
        <f t="array" ref="X100">IFERROR(INDEX(TblData[],SMALL(IF(TblData[Session ID]=$B$3,ROW(TblData[Session ID])),ROW($A95))-1,X$4),"")</f>
        <v/>
      </c>
      <c r="Y10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0" s="45" t="str">
        <f t="shared" si="4"/>
        <v>* | * | * | * | * | Dominance of Facilitator | More Simplicity required, speed | More time required | * | *</v>
      </c>
      <c r="AA100" t="str">
        <f t="array" ref="AA100">IFERROR(INDEX(TblData[],SMALL(IF(TblData[Session ID]=$B$3,ROW(TblData[Session ID])),ROW($A96))-1,AA$4),"")</f>
        <v/>
      </c>
    </row>
    <row r="101" spans="2:27" x14ac:dyDescent="0.25">
      <c r="B101" t="str">
        <f t="array" ref="B101">IFERROR(INDEX(TblData[],SMALL(IF(TblData[Session ID]=$B$3,ROW(TblData[Session ID])),ROW($A96))-1,B$4),"")</f>
        <v/>
      </c>
      <c r="C101" t="str">
        <f t="array" ref="C101">IFERROR(INDEX(TblData[],SMALL(IF(TblData[Session ID]=$B$3,ROW(TblData[Session ID])),ROW($A96))-1,C$4),"")</f>
        <v/>
      </c>
      <c r="D101" t="str">
        <f t="array" ref="D101">IFERROR(INDEX(TblData[],SMALL(IF(TblData[Session ID]=$B$3,ROW(TblData[Session ID])),ROW($A96))-1,D$4),"")</f>
        <v/>
      </c>
      <c r="E101" t="str">
        <f t="array" ref="E101">IFERROR(INDEX(TblData[],SMALL(IF(TblData[Session ID]=$B$3,ROW(TblData[Session ID])),ROW($A96))-1,E$4),"")</f>
        <v/>
      </c>
      <c r="F101" t="str">
        <f t="array" ref="F101">IFERROR(INDEX(TblData[],SMALL(IF(TblData[Session ID]=$B$3,ROW(TblData[Session ID])),ROW($A96))-1,F$4),"")</f>
        <v/>
      </c>
      <c r="G101" t="str">
        <f t="array" ref="G101">IFERROR(INDEX(TblData[],SMALL(IF(TblData[Session ID]=$B$3,ROW(TblData[Session ID])),ROW($A96))-1,G$4),"")</f>
        <v/>
      </c>
      <c r="H101" t="str">
        <f t="array" ref="H101">IFERROR(INDEX(TblData[],SMALL(IF(TblData[Session ID]=$B$3,ROW(TblData[Session ID])),ROW($A96))-1,H$4),"")</f>
        <v/>
      </c>
      <c r="I101" t="str">
        <f t="array" ref="I101">IFERROR(INDEX(TblData[],SMALL(IF(TblData[Session ID]=$B$3,ROW(TblData[Session ID])),ROW($A96))-1,I$4),"")</f>
        <v/>
      </c>
      <c r="J101" t="str">
        <f t="array" ref="J101">IFERROR(INDEX(TblData[],SMALL(IF(TblData[Session ID]=$B$3,ROW(TblData[Session ID])),ROW($A96))-1,J$4),"")</f>
        <v/>
      </c>
      <c r="K101" t="str">
        <f t="array" ref="K101">IFERROR(INDEX(TblData[],SMALL(IF(TblData[Session ID]=$B$3,ROW(TblData[Session ID])),ROW($A96))-1,K$4),"")</f>
        <v/>
      </c>
      <c r="L101" t="str">
        <f t="array" ref="L101">IFERROR(INDEX(TblData[],SMALL(IF(TblData[Session ID]=$B$3,ROW(TblData[Session ID])),ROW($A96))-1,L$4),"")</f>
        <v/>
      </c>
      <c r="M101" t="str">
        <f t="array" ref="M101">IFERROR(INDEX(TblData[],SMALL(IF(TblData[Session ID]=$B$3,ROW(TblData[Session ID])),ROW($A96))-1,M$4),"")</f>
        <v/>
      </c>
      <c r="N101" t="str">
        <f t="array" ref="N101">IFERROR(INDEX(TblData[],SMALL(IF(TblData[Session ID]=$B$3,ROW(TblData[Session ID])),ROW($A96))-1,N$4),"")</f>
        <v/>
      </c>
      <c r="O101" t="str">
        <f t="array" ref="O101">IFERROR(INDEX(TblData[],SMALL(IF(TblData[Session ID]=$B$3,ROW(TblData[Session ID])),ROW($A96))-1,O$4),"")</f>
        <v/>
      </c>
      <c r="P101" t="str">
        <f t="array" ref="P101">IFERROR(INDEX(TblData[],SMALL(IF(TblData[Session ID]=$B$3,ROW(TblData[Session ID])),ROW($A96))-1,P$4),"")</f>
        <v/>
      </c>
      <c r="Q101" t="str">
        <f t="array" ref="Q101">IFERROR(INDEX(TblData[],SMALL(IF(TblData[Session ID]=$B$3,ROW(TblData[Session ID])),ROW($A96))-1,Q$4),"")</f>
        <v/>
      </c>
      <c r="R101" t="str">
        <f t="array" ref="R101">IFERROR(INDEX(TblData[],SMALL(IF(TblData[Session ID]=$B$3,ROW(TblData[Session ID])),ROW($A96))-1,R$4),"")</f>
        <v/>
      </c>
      <c r="S101" t="str">
        <f t="array" ref="S101">IFERROR(INDEX(TblData[],SMALL(IF(TblData[Session ID]=$B$3,ROW(TblData[Session ID])),ROW($A96))-1,S$4),"")</f>
        <v/>
      </c>
      <c r="T101" t="str">
        <f t="array" ref="T101">IFERROR(INDEX(TblData[],SMALL(IF(TblData[Session ID]=$B$3,ROW(TblData[Session ID])),ROW($A96))-1,T$4),"")</f>
        <v/>
      </c>
      <c r="U101" t="str">
        <f t="array" ref="U101">IFERROR(INDEX(TblData[],SMALL(IF(TblData[Session ID]=$B$3,ROW(TblData[Session ID])),ROW($A96))-1,U$4),"")</f>
        <v/>
      </c>
      <c r="V101" t="str">
        <f t="array" ref="V101">IFERROR(INDEX(TblData[],SMALL(IF(TblData[Session ID]=$B$3,ROW(TblData[Session ID])),ROW($A96))-1,V$4),"")</f>
        <v/>
      </c>
      <c r="W101" t="str">
        <f t="array" ref="W101">IFERROR(INDEX(TblData[],SMALL(IF(TblData[Session ID]=$B$3,ROW(TblData[Session ID])),ROW($A96))-1,W$4),"")</f>
        <v/>
      </c>
      <c r="X101" t="str">
        <f t="array" ref="X101">IFERROR(INDEX(TblData[],SMALL(IF(TblData[Session ID]=$B$3,ROW(TblData[Session ID])),ROW($A96))-1,X$4),"")</f>
        <v/>
      </c>
      <c r="Y10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1" s="45" t="str">
        <f t="shared" si="4"/>
        <v>* | * | * | * | * | Dominance of Facilitator | More Simplicity required, speed | More time required | * | *</v>
      </c>
      <c r="AA101" t="str">
        <f t="array" ref="AA101">IFERROR(INDEX(TblData[],SMALL(IF(TblData[Session ID]=$B$3,ROW(TblData[Session ID])),ROW($A97))-1,AA$4),"")</f>
        <v/>
      </c>
    </row>
    <row r="102" spans="2:27" x14ac:dyDescent="0.25">
      <c r="B102" t="str">
        <f t="array" ref="B102">IFERROR(INDEX(TblData[],SMALL(IF(TblData[Session ID]=$B$3,ROW(TblData[Session ID])),ROW($A97))-1,B$4),"")</f>
        <v/>
      </c>
      <c r="C102" t="str">
        <f t="array" ref="C102">IFERROR(INDEX(TblData[],SMALL(IF(TblData[Session ID]=$B$3,ROW(TblData[Session ID])),ROW($A97))-1,C$4),"")</f>
        <v/>
      </c>
      <c r="D102" t="str">
        <f t="array" ref="D102">IFERROR(INDEX(TblData[],SMALL(IF(TblData[Session ID]=$B$3,ROW(TblData[Session ID])),ROW($A97))-1,D$4),"")</f>
        <v/>
      </c>
      <c r="E102" t="str">
        <f t="array" ref="E102">IFERROR(INDEX(TblData[],SMALL(IF(TblData[Session ID]=$B$3,ROW(TblData[Session ID])),ROW($A97))-1,E$4),"")</f>
        <v/>
      </c>
      <c r="F102" t="str">
        <f t="array" ref="F102">IFERROR(INDEX(TblData[],SMALL(IF(TblData[Session ID]=$B$3,ROW(TblData[Session ID])),ROW($A97))-1,F$4),"")</f>
        <v/>
      </c>
      <c r="G102" t="str">
        <f t="array" ref="G102">IFERROR(INDEX(TblData[],SMALL(IF(TblData[Session ID]=$B$3,ROW(TblData[Session ID])),ROW($A97))-1,G$4),"")</f>
        <v/>
      </c>
      <c r="H102" t="str">
        <f t="array" ref="H102">IFERROR(INDEX(TblData[],SMALL(IF(TblData[Session ID]=$B$3,ROW(TblData[Session ID])),ROW($A97))-1,H$4),"")</f>
        <v/>
      </c>
      <c r="I102" t="str">
        <f t="array" ref="I102">IFERROR(INDEX(TblData[],SMALL(IF(TblData[Session ID]=$B$3,ROW(TblData[Session ID])),ROW($A97))-1,I$4),"")</f>
        <v/>
      </c>
      <c r="J102" t="str">
        <f t="array" ref="J102">IFERROR(INDEX(TblData[],SMALL(IF(TblData[Session ID]=$B$3,ROW(TblData[Session ID])),ROW($A97))-1,J$4),"")</f>
        <v/>
      </c>
      <c r="K102" t="str">
        <f t="array" ref="K102">IFERROR(INDEX(TblData[],SMALL(IF(TblData[Session ID]=$B$3,ROW(TblData[Session ID])),ROW($A97))-1,K$4),"")</f>
        <v/>
      </c>
      <c r="L102" t="str">
        <f t="array" ref="L102">IFERROR(INDEX(TblData[],SMALL(IF(TblData[Session ID]=$B$3,ROW(TblData[Session ID])),ROW($A97))-1,L$4),"")</f>
        <v/>
      </c>
      <c r="M102" t="str">
        <f t="array" ref="M102">IFERROR(INDEX(TblData[],SMALL(IF(TblData[Session ID]=$B$3,ROW(TblData[Session ID])),ROW($A97))-1,M$4),"")</f>
        <v/>
      </c>
      <c r="N102" t="str">
        <f t="array" ref="N102">IFERROR(INDEX(TblData[],SMALL(IF(TblData[Session ID]=$B$3,ROW(TblData[Session ID])),ROW($A97))-1,N$4),"")</f>
        <v/>
      </c>
      <c r="O102" t="str">
        <f t="array" ref="O102">IFERROR(INDEX(TblData[],SMALL(IF(TblData[Session ID]=$B$3,ROW(TblData[Session ID])),ROW($A97))-1,O$4),"")</f>
        <v/>
      </c>
      <c r="P102" t="str">
        <f t="array" ref="P102">IFERROR(INDEX(TblData[],SMALL(IF(TblData[Session ID]=$B$3,ROW(TblData[Session ID])),ROW($A97))-1,P$4),"")</f>
        <v/>
      </c>
      <c r="Q102" t="str">
        <f t="array" ref="Q102">IFERROR(INDEX(TblData[],SMALL(IF(TblData[Session ID]=$B$3,ROW(TblData[Session ID])),ROW($A97))-1,Q$4),"")</f>
        <v/>
      </c>
      <c r="R102" t="str">
        <f t="array" ref="R102">IFERROR(INDEX(TblData[],SMALL(IF(TblData[Session ID]=$B$3,ROW(TblData[Session ID])),ROW($A97))-1,R$4),"")</f>
        <v/>
      </c>
      <c r="S102" t="str">
        <f t="array" ref="S102">IFERROR(INDEX(TblData[],SMALL(IF(TblData[Session ID]=$B$3,ROW(TblData[Session ID])),ROW($A97))-1,S$4),"")</f>
        <v/>
      </c>
      <c r="T102" t="str">
        <f t="array" ref="T102">IFERROR(INDEX(TblData[],SMALL(IF(TblData[Session ID]=$B$3,ROW(TblData[Session ID])),ROW($A97))-1,T$4),"")</f>
        <v/>
      </c>
      <c r="U102" t="str">
        <f t="array" ref="U102">IFERROR(INDEX(TblData[],SMALL(IF(TblData[Session ID]=$B$3,ROW(TblData[Session ID])),ROW($A97))-1,U$4),"")</f>
        <v/>
      </c>
      <c r="V102" t="str">
        <f t="array" ref="V102">IFERROR(INDEX(TblData[],SMALL(IF(TblData[Session ID]=$B$3,ROW(TblData[Session ID])),ROW($A97))-1,V$4),"")</f>
        <v/>
      </c>
      <c r="W102" t="str">
        <f t="array" ref="W102">IFERROR(INDEX(TblData[],SMALL(IF(TblData[Session ID]=$B$3,ROW(TblData[Session ID])),ROW($A97))-1,W$4),"")</f>
        <v/>
      </c>
      <c r="X102" t="str">
        <f t="array" ref="X102">IFERROR(INDEX(TblData[],SMALL(IF(TblData[Session ID]=$B$3,ROW(TblData[Session ID])),ROW($A97))-1,X$4),"")</f>
        <v/>
      </c>
      <c r="Y10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2" s="45" t="str">
        <f t="shared" si="4"/>
        <v>* | * | * | * | * | Dominance of Facilitator | More Simplicity required, speed | More time required | * | *</v>
      </c>
      <c r="AA102" t="str">
        <f t="array" ref="AA102">IFERROR(INDEX(TblData[],SMALL(IF(TblData[Session ID]=$B$3,ROW(TblData[Session ID])),ROW($A98))-1,AA$4),"")</f>
        <v/>
      </c>
    </row>
    <row r="103" spans="2:27" x14ac:dyDescent="0.25">
      <c r="B103" t="str">
        <f t="array" ref="B103">IFERROR(INDEX(TblData[],SMALL(IF(TblData[Session ID]=$B$3,ROW(TblData[Session ID])),ROW($A98))-1,B$4),"")</f>
        <v/>
      </c>
      <c r="C103" t="str">
        <f t="array" ref="C103">IFERROR(INDEX(TblData[],SMALL(IF(TblData[Session ID]=$B$3,ROW(TblData[Session ID])),ROW($A98))-1,C$4),"")</f>
        <v/>
      </c>
      <c r="D103" t="str">
        <f t="array" ref="D103">IFERROR(INDEX(TblData[],SMALL(IF(TblData[Session ID]=$B$3,ROW(TblData[Session ID])),ROW($A98))-1,D$4),"")</f>
        <v/>
      </c>
      <c r="E103" t="str">
        <f t="array" ref="E103">IFERROR(INDEX(TblData[],SMALL(IF(TblData[Session ID]=$B$3,ROW(TblData[Session ID])),ROW($A98))-1,E$4),"")</f>
        <v/>
      </c>
      <c r="F103" t="str">
        <f t="array" ref="F103">IFERROR(INDEX(TblData[],SMALL(IF(TblData[Session ID]=$B$3,ROW(TblData[Session ID])),ROW($A98))-1,F$4),"")</f>
        <v/>
      </c>
      <c r="G103" t="str">
        <f t="array" ref="G103">IFERROR(INDEX(TblData[],SMALL(IF(TblData[Session ID]=$B$3,ROW(TblData[Session ID])),ROW($A98))-1,G$4),"")</f>
        <v/>
      </c>
      <c r="H103" t="str">
        <f t="array" ref="H103">IFERROR(INDEX(TblData[],SMALL(IF(TblData[Session ID]=$B$3,ROW(TblData[Session ID])),ROW($A98))-1,H$4),"")</f>
        <v/>
      </c>
      <c r="I103" t="str">
        <f t="array" ref="I103">IFERROR(INDEX(TblData[],SMALL(IF(TblData[Session ID]=$B$3,ROW(TblData[Session ID])),ROW($A98))-1,I$4),"")</f>
        <v/>
      </c>
      <c r="J103" t="str">
        <f t="array" ref="J103">IFERROR(INDEX(TblData[],SMALL(IF(TblData[Session ID]=$B$3,ROW(TblData[Session ID])),ROW($A98))-1,J$4),"")</f>
        <v/>
      </c>
      <c r="K103" t="str">
        <f t="array" ref="K103">IFERROR(INDEX(TblData[],SMALL(IF(TblData[Session ID]=$B$3,ROW(TblData[Session ID])),ROW($A98))-1,K$4),"")</f>
        <v/>
      </c>
      <c r="L103" t="str">
        <f t="array" ref="L103">IFERROR(INDEX(TblData[],SMALL(IF(TblData[Session ID]=$B$3,ROW(TblData[Session ID])),ROW($A98))-1,L$4),"")</f>
        <v/>
      </c>
      <c r="M103" t="str">
        <f t="array" ref="M103">IFERROR(INDEX(TblData[],SMALL(IF(TblData[Session ID]=$B$3,ROW(TblData[Session ID])),ROW($A98))-1,M$4),"")</f>
        <v/>
      </c>
      <c r="N103" t="str">
        <f t="array" ref="N103">IFERROR(INDEX(TblData[],SMALL(IF(TblData[Session ID]=$B$3,ROW(TblData[Session ID])),ROW($A98))-1,N$4),"")</f>
        <v/>
      </c>
      <c r="O103" t="str">
        <f t="array" ref="O103">IFERROR(INDEX(TblData[],SMALL(IF(TblData[Session ID]=$B$3,ROW(TblData[Session ID])),ROW($A98))-1,O$4),"")</f>
        <v/>
      </c>
      <c r="P103" t="str">
        <f t="array" ref="P103">IFERROR(INDEX(TblData[],SMALL(IF(TblData[Session ID]=$B$3,ROW(TblData[Session ID])),ROW($A98))-1,P$4),"")</f>
        <v/>
      </c>
      <c r="Q103" t="str">
        <f t="array" ref="Q103">IFERROR(INDEX(TblData[],SMALL(IF(TblData[Session ID]=$B$3,ROW(TblData[Session ID])),ROW($A98))-1,Q$4),"")</f>
        <v/>
      </c>
      <c r="R103" t="str">
        <f t="array" ref="R103">IFERROR(INDEX(TblData[],SMALL(IF(TblData[Session ID]=$B$3,ROW(TblData[Session ID])),ROW($A98))-1,R$4),"")</f>
        <v/>
      </c>
      <c r="S103" t="str">
        <f t="array" ref="S103">IFERROR(INDEX(TblData[],SMALL(IF(TblData[Session ID]=$B$3,ROW(TblData[Session ID])),ROW($A98))-1,S$4),"")</f>
        <v/>
      </c>
      <c r="T103" t="str">
        <f t="array" ref="T103">IFERROR(INDEX(TblData[],SMALL(IF(TblData[Session ID]=$B$3,ROW(TblData[Session ID])),ROW($A98))-1,T$4),"")</f>
        <v/>
      </c>
      <c r="U103" t="str">
        <f t="array" ref="U103">IFERROR(INDEX(TblData[],SMALL(IF(TblData[Session ID]=$B$3,ROW(TblData[Session ID])),ROW($A98))-1,U$4),"")</f>
        <v/>
      </c>
      <c r="V103" t="str">
        <f t="array" ref="V103">IFERROR(INDEX(TblData[],SMALL(IF(TblData[Session ID]=$B$3,ROW(TblData[Session ID])),ROW($A98))-1,V$4),"")</f>
        <v/>
      </c>
      <c r="W103" t="str">
        <f t="array" ref="W103">IFERROR(INDEX(TblData[],SMALL(IF(TblData[Session ID]=$B$3,ROW(TblData[Session ID])),ROW($A98))-1,W$4),"")</f>
        <v/>
      </c>
      <c r="X103" t="str">
        <f t="array" ref="X103">IFERROR(INDEX(TblData[],SMALL(IF(TblData[Session ID]=$B$3,ROW(TblData[Session ID])),ROW($A98))-1,X$4),"")</f>
        <v/>
      </c>
      <c r="Y10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3" s="45" t="str">
        <f t="shared" si="4"/>
        <v>* | * | * | * | * | Dominance of Facilitator | More Simplicity required, speed | More time required | * | *</v>
      </c>
      <c r="AA103" t="str">
        <f t="array" ref="AA103">IFERROR(INDEX(TblData[],SMALL(IF(TblData[Session ID]=$B$3,ROW(TblData[Session ID])),ROW($A99))-1,AA$4),"")</f>
        <v/>
      </c>
    </row>
    <row r="104" spans="2:27" x14ac:dyDescent="0.25">
      <c r="B104" t="str">
        <f t="array" ref="B104">IFERROR(INDEX(TblData[],SMALL(IF(TblData[Session ID]=$B$3,ROW(TblData[Session ID])),ROW($A99))-1,B$4),"")</f>
        <v/>
      </c>
      <c r="C104" t="str">
        <f t="array" ref="C104">IFERROR(INDEX(TblData[],SMALL(IF(TblData[Session ID]=$B$3,ROW(TblData[Session ID])),ROW($A99))-1,C$4),"")</f>
        <v/>
      </c>
      <c r="D104" t="str">
        <f t="array" ref="D104">IFERROR(INDEX(TblData[],SMALL(IF(TblData[Session ID]=$B$3,ROW(TblData[Session ID])),ROW($A99))-1,D$4),"")</f>
        <v/>
      </c>
      <c r="E104" t="str">
        <f t="array" ref="E104">IFERROR(INDEX(TblData[],SMALL(IF(TblData[Session ID]=$B$3,ROW(TblData[Session ID])),ROW($A99))-1,E$4),"")</f>
        <v/>
      </c>
      <c r="F104" t="str">
        <f t="array" ref="F104">IFERROR(INDEX(TblData[],SMALL(IF(TblData[Session ID]=$B$3,ROW(TblData[Session ID])),ROW($A99))-1,F$4),"")</f>
        <v/>
      </c>
      <c r="G104" t="str">
        <f t="array" ref="G104">IFERROR(INDEX(TblData[],SMALL(IF(TblData[Session ID]=$B$3,ROW(TblData[Session ID])),ROW($A99))-1,G$4),"")</f>
        <v/>
      </c>
      <c r="H104" t="str">
        <f t="array" ref="H104">IFERROR(INDEX(TblData[],SMALL(IF(TblData[Session ID]=$B$3,ROW(TblData[Session ID])),ROW($A99))-1,H$4),"")</f>
        <v/>
      </c>
      <c r="I104" t="str">
        <f t="array" ref="I104">IFERROR(INDEX(TblData[],SMALL(IF(TblData[Session ID]=$B$3,ROW(TblData[Session ID])),ROW($A99))-1,I$4),"")</f>
        <v/>
      </c>
      <c r="J104" t="str">
        <f t="array" ref="J104">IFERROR(INDEX(TblData[],SMALL(IF(TblData[Session ID]=$B$3,ROW(TblData[Session ID])),ROW($A99))-1,J$4),"")</f>
        <v/>
      </c>
      <c r="K104" t="str">
        <f t="array" ref="K104">IFERROR(INDEX(TblData[],SMALL(IF(TblData[Session ID]=$B$3,ROW(TblData[Session ID])),ROW($A99))-1,K$4),"")</f>
        <v/>
      </c>
      <c r="L104" t="str">
        <f t="array" ref="L104">IFERROR(INDEX(TblData[],SMALL(IF(TblData[Session ID]=$B$3,ROW(TblData[Session ID])),ROW($A99))-1,L$4),"")</f>
        <v/>
      </c>
      <c r="M104" t="str">
        <f t="array" ref="M104">IFERROR(INDEX(TblData[],SMALL(IF(TblData[Session ID]=$B$3,ROW(TblData[Session ID])),ROW($A99))-1,M$4),"")</f>
        <v/>
      </c>
      <c r="N104" t="str">
        <f t="array" ref="N104">IFERROR(INDEX(TblData[],SMALL(IF(TblData[Session ID]=$B$3,ROW(TblData[Session ID])),ROW($A99))-1,N$4),"")</f>
        <v/>
      </c>
      <c r="O104" t="str">
        <f t="array" ref="O104">IFERROR(INDEX(TblData[],SMALL(IF(TblData[Session ID]=$B$3,ROW(TblData[Session ID])),ROW($A99))-1,O$4),"")</f>
        <v/>
      </c>
      <c r="P104" t="str">
        <f t="array" ref="P104">IFERROR(INDEX(TblData[],SMALL(IF(TblData[Session ID]=$B$3,ROW(TblData[Session ID])),ROW($A99))-1,P$4),"")</f>
        <v/>
      </c>
      <c r="Q104" t="str">
        <f t="array" ref="Q104">IFERROR(INDEX(TblData[],SMALL(IF(TblData[Session ID]=$B$3,ROW(TblData[Session ID])),ROW($A99))-1,Q$4),"")</f>
        <v/>
      </c>
      <c r="R104" t="str">
        <f t="array" ref="R104">IFERROR(INDEX(TblData[],SMALL(IF(TblData[Session ID]=$B$3,ROW(TblData[Session ID])),ROW($A99))-1,R$4),"")</f>
        <v/>
      </c>
      <c r="S104" t="str">
        <f t="array" ref="S104">IFERROR(INDEX(TblData[],SMALL(IF(TblData[Session ID]=$B$3,ROW(TblData[Session ID])),ROW($A99))-1,S$4),"")</f>
        <v/>
      </c>
      <c r="T104" t="str">
        <f t="array" ref="T104">IFERROR(INDEX(TblData[],SMALL(IF(TblData[Session ID]=$B$3,ROW(TblData[Session ID])),ROW($A99))-1,T$4),"")</f>
        <v/>
      </c>
      <c r="U104" t="str">
        <f t="array" ref="U104">IFERROR(INDEX(TblData[],SMALL(IF(TblData[Session ID]=$B$3,ROW(TblData[Session ID])),ROW($A99))-1,U$4),"")</f>
        <v/>
      </c>
      <c r="V104" t="str">
        <f t="array" ref="V104">IFERROR(INDEX(TblData[],SMALL(IF(TblData[Session ID]=$B$3,ROW(TblData[Session ID])),ROW($A99))-1,V$4),"")</f>
        <v/>
      </c>
      <c r="W104" t="str">
        <f t="array" ref="W104">IFERROR(INDEX(TblData[],SMALL(IF(TblData[Session ID]=$B$3,ROW(TblData[Session ID])),ROW($A99))-1,W$4),"")</f>
        <v/>
      </c>
      <c r="X104" t="str">
        <f t="array" ref="X104">IFERROR(INDEX(TblData[],SMALL(IF(TblData[Session ID]=$B$3,ROW(TblData[Session ID])),ROW($A99))-1,X$4),"")</f>
        <v/>
      </c>
      <c r="Y10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4" s="45" t="str">
        <f t="shared" si="4"/>
        <v>* | * | * | * | * | Dominance of Facilitator | More Simplicity required, speed | More time required | * | *</v>
      </c>
      <c r="AA104" t="str">
        <f t="array" ref="AA104">IFERROR(INDEX(TblData[],SMALL(IF(TblData[Session ID]=$B$3,ROW(TblData[Session ID])),ROW($A100))-1,AA$4),"")</f>
        <v/>
      </c>
    </row>
    <row r="105" spans="2:27" x14ac:dyDescent="0.25">
      <c r="B105" t="str">
        <f t="array" ref="B105">IFERROR(INDEX(TblData[],SMALL(IF(TblData[Session ID]=$B$3,ROW(TblData[Session ID])),ROW($A100))-1,B$4),"")</f>
        <v/>
      </c>
      <c r="C105" t="str">
        <f t="array" ref="C105">IFERROR(INDEX(TblData[],SMALL(IF(TblData[Session ID]=$B$3,ROW(TblData[Session ID])),ROW($A100))-1,C$4),"")</f>
        <v/>
      </c>
      <c r="D105" t="str">
        <f t="array" ref="D105">IFERROR(INDEX(TblData[],SMALL(IF(TblData[Session ID]=$B$3,ROW(TblData[Session ID])),ROW($A100))-1,D$4),"")</f>
        <v/>
      </c>
      <c r="E105" t="str">
        <f t="array" ref="E105">IFERROR(INDEX(TblData[],SMALL(IF(TblData[Session ID]=$B$3,ROW(TblData[Session ID])),ROW($A100))-1,E$4),"")</f>
        <v/>
      </c>
      <c r="F105" t="str">
        <f t="array" ref="F105">IFERROR(INDEX(TblData[],SMALL(IF(TblData[Session ID]=$B$3,ROW(TblData[Session ID])),ROW($A100))-1,F$4),"")</f>
        <v/>
      </c>
      <c r="G105" t="str">
        <f t="array" ref="G105">IFERROR(INDEX(TblData[],SMALL(IF(TblData[Session ID]=$B$3,ROW(TblData[Session ID])),ROW($A100))-1,G$4),"")</f>
        <v/>
      </c>
      <c r="H105" t="str">
        <f t="array" ref="H105">IFERROR(INDEX(TblData[],SMALL(IF(TblData[Session ID]=$B$3,ROW(TblData[Session ID])),ROW($A100))-1,H$4),"")</f>
        <v/>
      </c>
      <c r="I105" t="str">
        <f t="array" ref="I105">IFERROR(INDEX(TblData[],SMALL(IF(TblData[Session ID]=$B$3,ROW(TblData[Session ID])),ROW($A100))-1,I$4),"")</f>
        <v/>
      </c>
      <c r="J105" t="str">
        <f t="array" ref="J105">IFERROR(INDEX(TblData[],SMALL(IF(TblData[Session ID]=$B$3,ROW(TblData[Session ID])),ROW($A100))-1,J$4),"")</f>
        <v/>
      </c>
      <c r="K105" t="str">
        <f t="array" ref="K105">IFERROR(INDEX(TblData[],SMALL(IF(TblData[Session ID]=$B$3,ROW(TblData[Session ID])),ROW($A100))-1,K$4),"")</f>
        <v/>
      </c>
      <c r="L105" t="str">
        <f t="array" ref="L105">IFERROR(INDEX(TblData[],SMALL(IF(TblData[Session ID]=$B$3,ROW(TblData[Session ID])),ROW($A100))-1,L$4),"")</f>
        <v/>
      </c>
      <c r="M105" t="str">
        <f t="array" ref="M105">IFERROR(INDEX(TblData[],SMALL(IF(TblData[Session ID]=$B$3,ROW(TblData[Session ID])),ROW($A100))-1,M$4),"")</f>
        <v/>
      </c>
      <c r="N105" t="str">
        <f t="array" ref="N105">IFERROR(INDEX(TblData[],SMALL(IF(TblData[Session ID]=$B$3,ROW(TblData[Session ID])),ROW($A100))-1,N$4),"")</f>
        <v/>
      </c>
      <c r="O105" t="str">
        <f t="array" ref="O105">IFERROR(INDEX(TblData[],SMALL(IF(TblData[Session ID]=$B$3,ROW(TblData[Session ID])),ROW($A100))-1,O$4),"")</f>
        <v/>
      </c>
      <c r="P105" t="str">
        <f t="array" ref="P105">IFERROR(INDEX(TblData[],SMALL(IF(TblData[Session ID]=$B$3,ROW(TblData[Session ID])),ROW($A100))-1,P$4),"")</f>
        <v/>
      </c>
      <c r="Q105" t="str">
        <f t="array" ref="Q105">IFERROR(INDEX(TblData[],SMALL(IF(TblData[Session ID]=$B$3,ROW(TblData[Session ID])),ROW($A100))-1,Q$4),"")</f>
        <v/>
      </c>
      <c r="R105" t="str">
        <f t="array" ref="R105">IFERROR(INDEX(TblData[],SMALL(IF(TblData[Session ID]=$B$3,ROW(TblData[Session ID])),ROW($A100))-1,R$4),"")</f>
        <v/>
      </c>
      <c r="S105" t="str">
        <f t="array" ref="S105">IFERROR(INDEX(TblData[],SMALL(IF(TblData[Session ID]=$B$3,ROW(TblData[Session ID])),ROW($A100))-1,S$4),"")</f>
        <v/>
      </c>
      <c r="T105" t="str">
        <f t="array" ref="T105">IFERROR(INDEX(TblData[],SMALL(IF(TblData[Session ID]=$B$3,ROW(TblData[Session ID])),ROW($A100))-1,T$4),"")</f>
        <v/>
      </c>
      <c r="U105" t="str">
        <f t="array" ref="U105">IFERROR(INDEX(TblData[],SMALL(IF(TblData[Session ID]=$B$3,ROW(TblData[Session ID])),ROW($A100))-1,U$4),"")</f>
        <v/>
      </c>
      <c r="V105" t="str">
        <f t="array" ref="V105">IFERROR(INDEX(TblData[],SMALL(IF(TblData[Session ID]=$B$3,ROW(TblData[Session ID])),ROW($A100))-1,V$4),"")</f>
        <v/>
      </c>
      <c r="W105" t="str">
        <f t="array" ref="W105">IFERROR(INDEX(TblData[],SMALL(IF(TblData[Session ID]=$B$3,ROW(TblData[Session ID])),ROW($A100))-1,W$4),"")</f>
        <v/>
      </c>
      <c r="X105" t="str">
        <f t="array" ref="X105">IFERROR(INDEX(TblData[],SMALL(IF(TblData[Session ID]=$B$3,ROW(TblData[Session ID])),ROW($A100))-1,X$4),"")</f>
        <v/>
      </c>
      <c r="Y10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5" s="45" t="str">
        <f t="shared" si="4"/>
        <v>* | * | * | * | * | Dominance of Facilitator | More Simplicity required, speed | More time required | * | *</v>
      </c>
      <c r="AA105" t="str">
        <f t="array" ref="AA105">IFERROR(INDEX(TblData[],SMALL(IF(TblData[Session ID]=$B$3,ROW(TblData[Session ID])),ROW($A101))-1,AA$4),"")</f>
        <v/>
      </c>
    </row>
    <row r="106" spans="2:27" x14ac:dyDescent="0.25">
      <c r="B106" t="str">
        <f t="array" ref="B106">IFERROR(INDEX(TblData[],SMALL(IF(TblData[Session ID]=$B$3,ROW(TblData[Session ID])),ROW($A101))-1,B$4),"")</f>
        <v/>
      </c>
      <c r="C106" t="str">
        <f t="array" ref="C106">IFERROR(INDEX(TblData[],SMALL(IF(TblData[Session ID]=$B$3,ROW(TblData[Session ID])),ROW($A101))-1,C$4),"")</f>
        <v/>
      </c>
      <c r="D106" t="str">
        <f t="array" ref="D106">IFERROR(INDEX(TblData[],SMALL(IF(TblData[Session ID]=$B$3,ROW(TblData[Session ID])),ROW($A101))-1,D$4),"")</f>
        <v/>
      </c>
      <c r="E106" t="str">
        <f t="array" ref="E106">IFERROR(INDEX(TblData[],SMALL(IF(TblData[Session ID]=$B$3,ROW(TblData[Session ID])),ROW($A101))-1,E$4),"")</f>
        <v/>
      </c>
      <c r="F106" t="str">
        <f t="array" ref="F106">IFERROR(INDEX(TblData[],SMALL(IF(TblData[Session ID]=$B$3,ROW(TblData[Session ID])),ROW($A101))-1,F$4),"")</f>
        <v/>
      </c>
      <c r="G106" t="str">
        <f t="array" ref="G106">IFERROR(INDEX(TblData[],SMALL(IF(TblData[Session ID]=$B$3,ROW(TblData[Session ID])),ROW($A101))-1,G$4),"")</f>
        <v/>
      </c>
      <c r="H106" t="str">
        <f t="array" ref="H106">IFERROR(INDEX(TblData[],SMALL(IF(TblData[Session ID]=$B$3,ROW(TblData[Session ID])),ROW($A101))-1,H$4),"")</f>
        <v/>
      </c>
      <c r="I106" t="str">
        <f t="array" ref="I106">IFERROR(INDEX(TblData[],SMALL(IF(TblData[Session ID]=$B$3,ROW(TblData[Session ID])),ROW($A101))-1,I$4),"")</f>
        <v/>
      </c>
      <c r="J106" t="str">
        <f t="array" ref="J106">IFERROR(INDEX(TblData[],SMALL(IF(TblData[Session ID]=$B$3,ROW(TblData[Session ID])),ROW($A101))-1,J$4),"")</f>
        <v/>
      </c>
      <c r="K106" t="str">
        <f t="array" ref="K106">IFERROR(INDEX(TblData[],SMALL(IF(TblData[Session ID]=$B$3,ROW(TblData[Session ID])),ROW($A101))-1,K$4),"")</f>
        <v/>
      </c>
      <c r="L106" t="str">
        <f t="array" ref="L106">IFERROR(INDEX(TblData[],SMALL(IF(TblData[Session ID]=$B$3,ROW(TblData[Session ID])),ROW($A101))-1,L$4),"")</f>
        <v/>
      </c>
      <c r="M106" t="str">
        <f t="array" ref="M106">IFERROR(INDEX(TblData[],SMALL(IF(TblData[Session ID]=$B$3,ROW(TblData[Session ID])),ROW($A101))-1,M$4),"")</f>
        <v/>
      </c>
      <c r="N106" t="str">
        <f t="array" ref="N106">IFERROR(INDEX(TblData[],SMALL(IF(TblData[Session ID]=$B$3,ROW(TblData[Session ID])),ROW($A101))-1,N$4),"")</f>
        <v/>
      </c>
      <c r="O106" t="str">
        <f t="array" ref="O106">IFERROR(INDEX(TblData[],SMALL(IF(TblData[Session ID]=$B$3,ROW(TblData[Session ID])),ROW($A101))-1,O$4),"")</f>
        <v/>
      </c>
      <c r="P106" t="str">
        <f t="array" ref="P106">IFERROR(INDEX(TblData[],SMALL(IF(TblData[Session ID]=$B$3,ROW(TblData[Session ID])),ROW($A101))-1,P$4),"")</f>
        <v/>
      </c>
      <c r="Q106" t="str">
        <f t="array" ref="Q106">IFERROR(INDEX(TblData[],SMALL(IF(TblData[Session ID]=$B$3,ROW(TblData[Session ID])),ROW($A101))-1,Q$4),"")</f>
        <v/>
      </c>
      <c r="R106" t="str">
        <f t="array" ref="R106">IFERROR(INDEX(TblData[],SMALL(IF(TblData[Session ID]=$B$3,ROW(TblData[Session ID])),ROW($A101))-1,R$4),"")</f>
        <v/>
      </c>
      <c r="S106" t="str">
        <f t="array" ref="S106">IFERROR(INDEX(TblData[],SMALL(IF(TblData[Session ID]=$B$3,ROW(TblData[Session ID])),ROW($A101))-1,S$4),"")</f>
        <v/>
      </c>
      <c r="T106" t="str">
        <f t="array" ref="T106">IFERROR(INDEX(TblData[],SMALL(IF(TblData[Session ID]=$B$3,ROW(TblData[Session ID])),ROW($A101))-1,T$4),"")</f>
        <v/>
      </c>
      <c r="U106" t="str">
        <f t="array" ref="U106">IFERROR(INDEX(TblData[],SMALL(IF(TblData[Session ID]=$B$3,ROW(TblData[Session ID])),ROW($A101))-1,U$4),"")</f>
        <v/>
      </c>
      <c r="V106" t="str">
        <f t="array" ref="V106">IFERROR(INDEX(TblData[],SMALL(IF(TblData[Session ID]=$B$3,ROW(TblData[Session ID])),ROW($A101))-1,V$4),"")</f>
        <v/>
      </c>
      <c r="W106" t="str">
        <f t="array" ref="W106">IFERROR(INDEX(TblData[],SMALL(IF(TblData[Session ID]=$B$3,ROW(TblData[Session ID])),ROW($A101))-1,W$4),"")</f>
        <v/>
      </c>
      <c r="X106" t="str">
        <f t="array" ref="X106">IFERROR(INDEX(TblData[],SMALL(IF(TblData[Session ID]=$B$3,ROW(TblData[Session ID])),ROW($A101))-1,X$4),"")</f>
        <v/>
      </c>
      <c r="Y10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6" s="45" t="str">
        <f t="shared" si="4"/>
        <v>* | * | * | * | * | Dominance of Facilitator | More Simplicity required, speed | More time required | * | *</v>
      </c>
      <c r="AA106" t="str">
        <f t="array" ref="AA106">IFERROR(INDEX(TblData[],SMALL(IF(TblData[Session ID]=$B$3,ROW(TblData[Session ID])),ROW($A102))-1,AA$4),"")</f>
        <v/>
      </c>
    </row>
    <row r="107" spans="2:27" x14ac:dyDescent="0.25">
      <c r="B107" t="str">
        <f t="array" ref="B107">IFERROR(INDEX(TblData[],SMALL(IF(TblData[Session ID]=$B$3,ROW(TblData[Session ID])),ROW($A102))-1,B$4),"")</f>
        <v/>
      </c>
      <c r="C107" t="str">
        <f t="array" ref="C107">IFERROR(INDEX(TblData[],SMALL(IF(TblData[Session ID]=$B$3,ROW(TblData[Session ID])),ROW($A102))-1,C$4),"")</f>
        <v/>
      </c>
      <c r="D107" t="str">
        <f t="array" ref="D107">IFERROR(INDEX(TblData[],SMALL(IF(TblData[Session ID]=$B$3,ROW(TblData[Session ID])),ROW($A102))-1,D$4),"")</f>
        <v/>
      </c>
      <c r="E107" t="str">
        <f t="array" ref="E107">IFERROR(INDEX(TblData[],SMALL(IF(TblData[Session ID]=$B$3,ROW(TblData[Session ID])),ROW($A102))-1,E$4),"")</f>
        <v/>
      </c>
      <c r="F107" t="str">
        <f t="array" ref="F107">IFERROR(INDEX(TblData[],SMALL(IF(TblData[Session ID]=$B$3,ROW(TblData[Session ID])),ROW($A102))-1,F$4),"")</f>
        <v/>
      </c>
      <c r="G107" t="str">
        <f t="array" ref="G107">IFERROR(INDEX(TblData[],SMALL(IF(TblData[Session ID]=$B$3,ROW(TblData[Session ID])),ROW($A102))-1,G$4),"")</f>
        <v/>
      </c>
      <c r="H107" t="str">
        <f t="array" ref="H107">IFERROR(INDEX(TblData[],SMALL(IF(TblData[Session ID]=$B$3,ROW(TblData[Session ID])),ROW($A102))-1,H$4),"")</f>
        <v/>
      </c>
      <c r="I107" t="str">
        <f t="array" ref="I107">IFERROR(INDEX(TblData[],SMALL(IF(TblData[Session ID]=$B$3,ROW(TblData[Session ID])),ROW($A102))-1,I$4),"")</f>
        <v/>
      </c>
      <c r="J107" t="str">
        <f t="array" ref="J107">IFERROR(INDEX(TblData[],SMALL(IF(TblData[Session ID]=$B$3,ROW(TblData[Session ID])),ROW($A102))-1,J$4),"")</f>
        <v/>
      </c>
      <c r="K107" t="str">
        <f t="array" ref="K107">IFERROR(INDEX(TblData[],SMALL(IF(TblData[Session ID]=$B$3,ROW(TblData[Session ID])),ROW($A102))-1,K$4),"")</f>
        <v/>
      </c>
      <c r="L107" t="str">
        <f t="array" ref="L107">IFERROR(INDEX(TblData[],SMALL(IF(TblData[Session ID]=$B$3,ROW(TblData[Session ID])),ROW($A102))-1,L$4),"")</f>
        <v/>
      </c>
      <c r="M107" t="str">
        <f t="array" ref="M107">IFERROR(INDEX(TblData[],SMALL(IF(TblData[Session ID]=$B$3,ROW(TblData[Session ID])),ROW($A102))-1,M$4),"")</f>
        <v/>
      </c>
      <c r="N107" t="str">
        <f t="array" ref="N107">IFERROR(INDEX(TblData[],SMALL(IF(TblData[Session ID]=$B$3,ROW(TblData[Session ID])),ROW($A102))-1,N$4),"")</f>
        <v/>
      </c>
      <c r="O107" t="str">
        <f t="array" ref="O107">IFERROR(INDEX(TblData[],SMALL(IF(TblData[Session ID]=$B$3,ROW(TblData[Session ID])),ROW($A102))-1,O$4),"")</f>
        <v/>
      </c>
      <c r="P107" t="str">
        <f t="array" ref="P107">IFERROR(INDEX(TblData[],SMALL(IF(TblData[Session ID]=$B$3,ROW(TblData[Session ID])),ROW($A102))-1,P$4),"")</f>
        <v/>
      </c>
      <c r="Q107" t="str">
        <f t="array" ref="Q107">IFERROR(INDEX(TblData[],SMALL(IF(TblData[Session ID]=$B$3,ROW(TblData[Session ID])),ROW($A102))-1,Q$4),"")</f>
        <v/>
      </c>
      <c r="R107" t="str">
        <f t="array" ref="R107">IFERROR(INDEX(TblData[],SMALL(IF(TblData[Session ID]=$B$3,ROW(TblData[Session ID])),ROW($A102))-1,R$4),"")</f>
        <v/>
      </c>
      <c r="S107" t="str">
        <f t="array" ref="S107">IFERROR(INDEX(TblData[],SMALL(IF(TblData[Session ID]=$B$3,ROW(TblData[Session ID])),ROW($A102))-1,S$4),"")</f>
        <v/>
      </c>
      <c r="T107" t="str">
        <f t="array" ref="T107">IFERROR(INDEX(TblData[],SMALL(IF(TblData[Session ID]=$B$3,ROW(TblData[Session ID])),ROW($A102))-1,T$4),"")</f>
        <v/>
      </c>
      <c r="U107" t="str">
        <f t="array" ref="U107">IFERROR(INDEX(TblData[],SMALL(IF(TblData[Session ID]=$B$3,ROW(TblData[Session ID])),ROW($A102))-1,U$4),"")</f>
        <v/>
      </c>
      <c r="V107" t="str">
        <f t="array" ref="V107">IFERROR(INDEX(TblData[],SMALL(IF(TblData[Session ID]=$B$3,ROW(TblData[Session ID])),ROW($A102))-1,V$4),"")</f>
        <v/>
      </c>
      <c r="W107" t="str">
        <f t="array" ref="W107">IFERROR(INDEX(TblData[],SMALL(IF(TblData[Session ID]=$B$3,ROW(TblData[Session ID])),ROW($A102))-1,W$4),"")</f>
        <v/>
      </c>
      <c r="X107" t="str">
        <f t="array" ref="X107">IFERROR(INDEX(TblData[],SMALL(IF(TblData[Session ID]=$B$3,ROW(TblData[Session ID])),ROW($A102))-1,X$4),"")</f>
        <v/>
      </c>
      <c r="Y10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7" s="45" t="str">
        <f t="shared" si="4"/>
        <v>* | * | * | * | * | Dominance of Facilitator | More Simplicity required, speed | More time required | * | *</v>
      </c>
      <c r="AA107" t="str">
        <f t="array" ref="AA107">IFERROR(INDEX(TblData[],SMALL(IF(TblData[Session ID]=$B$3,ROW(TblData[Session ID])),ROW($A103))-1,AA$4),"")</f>
        <v/>
      </c>
    </row>
    <row r="108" spans="2:27" x14ac:dyDescent="0.25">
      <c r="B108" t="str">
        <f t="array" ref="B108">IFERROR(INDEX(TblData[],SMALL(IF(TblData[Session ID]=$B$3,ROW(TblData[Session ID])),ROW($A103))-1,B$4),"")</f>
        <v/>
      </c>
      <c r="C108" t="str">
        <f t="array" ref="C108">IFERROR(INDEX(TblData[],SMALL(IF(TblData[Session ID]=$B$3,ROW(TblData[Session ID])),ROW($A103))-1,C$4),"")</f>
        <v/>
      </c>
      <c r="D108" t="str">
        <f t="array" ref="D108">IFERROR(INDEX(TblData[],SMALL(IF(TblData[Session ID]=$B$3,ROW(TblData[Session ID])),ROW($A103))-1,D$4),"")</f>
        <v/>
      </c>
      <c r="E108" t="str">
        <f t="array" ref="E108">IFERROR(INDEX(TblData[],SMALL(IF(TblData[Session ID]=$B$3,ROW(TblData[Session ID])),ROW($A103))-1,E$4),"")</f>
        <v/>
      </c>
      <c r="F108" t="str">
        <f t="array" ref="F108">IFERROR(INDEX(TblData[],SMALL(IF(TblData[Session ID]=$B$3,ROW(TblData[Session ID])),ROW($A103))-1,F$4),"")</f>
        <v/>
      </c>
      <c r="G108" t="str">
        <f t="array" ref="G108">IFERROR(INDEX(TblData[],SMALL(IF(TblData[Session ID]=$B$3,ROW(TblData[Session ID])),ROW($A103))-1,G$4),"")</f>
        <v/>
      </c>
      <c r="H108" t="str">
        <f t="array" ref="H108">IFERROR(INDEX(TblData[],SMALL(IF(TblData[Session ID]=$B$3,ROW(TblData[Session ID])),ROW($A103))-1,H$4),"")</f>
        <v/>
      </c>
      <c r="I108" t="str">
        <f t="array" ref="I108">IFERROR(INDEX(TblData[],SMALL(IF(TblData[Session ID]=$B$3,ROW(TblData[Session ID])),ROW($A103))-1,I$4),"")</f>
        <v/>
      </c>
      <c r="J108" t="str">
        <f t="array" ref="J108">IFERROR(INDEX(TblData[],SMALL(IF(TblData[Session ID]=$B$3,ROW(TblData[Session ID])),ROW($A103))-1,J$4),"")</f>
        <v/>
      </c>
      <c r="K108" t="str">
        <f t="array" ref="K108">IFERROR(INDEX(TblData[],SMALL(IF(TblData[Session ID]=$B$3,ROW(TblData[Session ID])),ROW($A103))-1,K$4),"")</f>
        <v/>
      </c>
      <c r="L108" t="str">
        <f t="array" ref="L108">IFERROR(INDEX(TblData[],SMALL(IF(TblData[Session ID]=$B$3,ROW(TblData[Session ID])),ROW($A103))-1,L$4),"")</f>
        <v/>
      </c>
      <c r="M108" t="str">
        <f t="array" ref="M108">IFERROR(INDEX(TblData[],SMALL(IF(TblData[Session ID]=$B$3,ROW(TblData[Session ID])),ROW($A103))-1,M$4),"")</f>
        <v/>
      </c>
      <c r="N108" t="str">
        <f t="array" ref="N108">IFERROR(INDEX(TblData[],SMALL(IF(TblData[Session ID]=$B$3,ROW(TblData[Session ID])),ROW($A103))-1,N$4),"")</f>
        <v/>
      </c>
      <c r="O108" t="str">
        <f t="array" ref="O108">IFERROR(INDEX(TblData[],SMALL(IF(TblData[Session ID]=$B$3,ROW(TblData[Session ID])),ROW($A103))-1,O$4),"")</f>
        <v/>
      </c>
      <c r="P108" t="str">
        <f t="array" ref="P108">IFERROR(INDEX(TblData[],SMALL(IF(TblData[Session ID]=$B$3,ROW(TblData[Session ID])),ROW($A103))-1,P$4),"")</f>
        <v/>
      </c>
      <c r="Q108" t="str">
        <f t="array" ref="Q108">IFERROR(INDEX(TblData[],SMALL(IF(TblData[Session ID]=$B$3,ROW(TblData[Session ID])),ROW($A103))-1,Q$4),"")</f>
        <v/>
      </c>
      <c r="R108" t="str">
        <f t="array" ref="R108">IFERROR(INDEX(TblData[],SMALL(IF(TblData[Session ID]=$B$3,ROW(TblData[Session ID])),ROW($A103))-1,R$4),"")</f>
        <v/>
      </c>
      <c r="S108" t="str">
        <f t="array" ref="S108">IFERROR(INDEX(TblData[],SMALL(IF(TblData[Session ID]=$B$3,ROW(TblData[Session ID])),ROW($A103))-1,S$4),"")</f>
        <v/>
      </c>
      <c r="T108" t="str">
        <f t="array" ref="T108">IFERROR(INDEX(TblData[],SMALL(IF(TblData[Session ID]=$B$3,ROW(TblData[Session ID])),ROW($A103))-1,T$4),"")</f>
        <v/>
      </c>
      <c r="U108" t="str">
        <f t="array" ref="U108">IFERROR(INDEX(TblData[],SMALL(IF(TblData[Session ID]=$B$3,ROW(TblData[Session ID])),ROW($A103))-1,U$4),"")</f>
        <v/>
      </c>
      <c r="V108" t="str">
        <f t="array" ref="V108">IFERROR(INDEX(TblData[],SMALL(IF(TblData[Session ID]=$B$3,ROW(TblData[Session ID])),ROW($A103))-1,V$4),"")</f>
        <v/>
      </c>
      <c r="W108" t="str">
        <f t="array" ref="W108">IFERROR(INDEX(TblData[],SMALL(IF(TblData[Session ID]=$B$3,ROW(TblData[Session ID])),ROW($A103))-1,W$4),"")</f>
        <v/>
      </c>
      <c r="X108" t="str">
        <f t="array" ref="X108">IFERROR(INDEX(TblData[],SMALL(IF(TblData[Session ID]=$B$3,ROW(TblData[Session ID])),ROW($A103))-1,X$4),"")</f>
        <v/>
      </c>
      <c r="Y10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8" s="45" t="str">
        <f t="shared" si="4"/>
        <v>* | * | * | * | * | Dominance of Facilitator | More Simplicity required, speed | More time required | * | *</v>
      </c>
      <c r="AA108" t="str">
        <f t="array" ref="AA108">IFERROR(INDEX(TblData[],SMALL(IF(TblData[Session ID]=$B$3,ROW(TblData[Session ID])),ROW($A104))-1,AA$4),"")</f>
        <v/>
      </c>
    </row>
    <row r="109" spans="2:27" x14ac:dyDescent="0.25">
      <c r="B109" t="str">
        <f t="array" ref="B109">IFERROR(INDEX(TblData[],SMALL(IF(TblData[Session ID]=$B$3,ROW(TblData[Session ID])),ROW($A104))-1,B$4),"")</f>
        <v/>
      </c>
      <c r="C109" t="str">
        <f t="array" ref="C109">IFERROR(INDEX(TblData[],SMALL(IF(TblData[Session ID]=$B$3,ROW(TblData[Session ID])),ROW($A104))-1,C$4),"")</f>
        <v/>
      </c>
      <c r="D109" t="str">
        <f t="array" ref="D109">IFERROR(INDEX(TblData[],SMALL(IF(TblData[Session ID]=$B$3,ROW(TblData[Session ID])),ROW($A104))-1,D$4),"")</f>
        <v/>
      </c>
      <c r="E109" t="str">
        <f t="array" ref="E109">IFERROR(INDEX(TblData[],SMALL(IF(TblData[Session ID]=$B$3,ROW(TblData[Session ID])),ROW($A104))-1,E$4),"")</f>
        <v/>
      </c>
      <c r="F109" t="str">
        <f t="array" ref="F109">IFERROR(INDEX(TblData[],SMALL(IF(TblData[Session ID]=$B$3,ROW(TblData[Session ID])),ROW($A104))-1,F$4),"")</f>
        <v/>
      </c>
      <c r="G109" t="str">
        <f t="array" ref="G109">IFERROR(INDEX(TblData[],SMALL(IF(TblData[Session ID]=$B$3,ROW(TblData[Session ID])),ROW($A104))-1,G$4),"")</f>
        <v/>
      </c>
      <c r="H109" t="str">
        <f t="array" ref="H109">IFERROR(INDEX(TblData[],SMALL(IF(TblData[Session ID]=$B$3,ROW(TblData[Session ID])),ROW($A104))-1,H$4),"")</f>
        <v/>
      </c>
      <c r="I109" t="str">
        <f t="array" ref="I109">IFERROR(INDEX(TblData[],SMALL(IF(TblData[Session ID]=$B$3,ROW(TblData[Session ID])),ROW($A104))-1,I$4),"")</f>
        <v/>
      </c>
      <c r="J109" t="str">
        <f t="array" ref="J109">IFERROR(INDEX(TblData[],SMALL(IF(TblData[Session ID]=$B$3,ROW(TblData[Session ID])),ROW($A104))-1,J$4),"")</f>
        <v/>
      </c>
      <c r="K109" t="str">
        <f t="array" ref="K109">IFERROR(INDEX(TblData[],SMALL(IF(TblData[Session ID]=$B$3,ROW(TblData[Session ID])),ROW($A104))-1,K$4),"")</f>
        <v/>
      </c>
      <c r="L109" t="str">
        <f t="array" ref="L109">IFERROR(INDEX(TblData[],SMALL(IF(TblData[Session ID]=$B$3,ROW(TblData[Session ID])),ROW($A104))-1,L$4),"")</f>
        <v/>
      </c>
      <c r="M109" t="str">
        <f t="array" ref="M109">IFERROR(INDEX(TblData[],SMALL(IF(TblData[Session ID]=$B$3,ROW(TblData[Session ID])),ROW($A104))-1,M$4),"")</f>
        <v/>
      </c>
      <c r="N109" t="str">
        <f t="array" ref="N109">IFERROR(INDEX(TblData[],SMALL(IF(TblData[Session ID]=$B$3,ROW(TblData[Session ID])),ROW($A104))-1,N$4),"")</f>
        <v/>
      </c>
      <c r="O109" t="str">
        <f t="array" ref="O109">IFERROR(INDEX(TblData[],SMALL(IF(TblData[Session ID]=$B$3,ROW(TblData[Session ID])),ROW($A104))-1,O$4),"")</f>
        <v/>
      </c>
      <c r="P109" t="str">
        <f t="array" ref="P109">IFERROR(INDEX(TblData[],SMALL(IF(TblData[Session ID]=$B$3,ROW(TblData[Session ID])),ROW($A104))-1,P$4),"")</f>
        <v/>
      </c>
      <c r="Q109" t="str">
        <f t="array" ref="Q109">IFERROR(INDEX(TblData[],SMALL(IF(TblData[Session ID]=$B$3,ROW(TblData[Session ID])),ROW($A104))-1,Q$4),"")</f>
        <v/>
      </c>
      <c r="R109" t="str">
        <f t="array" ref="R109">IFERROR(INDEX(TblData[],SMALL(IF(TblData[Session ID]=$B$3,ROW(TblData[Session ID])),ROW($A104))-1,R$4),"")</f>
        <v/>
      </c>
      <c r="S109" t="str">
        <f t="array" ref="S109">IFERROR(INDEX(TblData[],SMALL(IF(TblData[Session ID]=$B$3,ROW(TblData[Session ID])),ROW($A104))-1,S$4),"")</f>
        <v/>
      </c>
      <c r="T109" t="str">
        <f t="array" ref="T109">IFERROR(INDEX(TblData[],SMALL(IF(TblData[Session ID]=$B$3,ROW(TblData[Session ID])),ROW($A104))-1,T$4),"")</f>
        <v/>
      </c>
      <c r="U109" t="str">
        <f t="array" ref="U109">IFERROR(INDEX(TblData[],SMALL(IF(TblData[Session ID]=$B$3,ROW(TblData[Session ID])),ROW($A104))-1,U$4),"")</f>
        <v/>
      </c>
      <c r="V109" t="str">
        <f t="array" ref="V109">IFERROR(INDEX(TblData[],SMALL(IF(TblData[Session ID]=$B$3,ROW(TblData[Session ID])),ROW($A104))-1,V$4),"")</f>
        <v/>
      </c>
      <c r="W109" t="str">
        <f t="array" ref="W109">IFERROR(INDEX(TblData[],SMALL(IF(TblData[Session ID]=$B$3,ROW(TblData[Session ID])),ROW($A104))-1,W$4),"")</f>
        <v/>
      </c>
      <c r="X109" t="str">
        <f t="array" ref="X109">IFERROR(INDEX(TblData[],SMALL(IF(TblData[Session ID]=$B$3,ROW(TblData[Session ID])),ROW($A104))-1,X$4),"")</f>
        <v/>
      </c>
      <c r="Y10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09" s="45" t="str">
        <f t="shared" si="4"/>
        <v>* | * | * | * | * | Dominance of Facilitator | More Simplicity required, speed | More time required | * | *</v>
      </c>
      <c r="AA109" t="str">
        <f t="array" ref="AA109">IFERROR(INDEX(TblData[],SMALL(IF(TblData[Session ID]=$B$3,ROW(TblData[Session ID])),ROW($A105))-1,AA$4),"")</f>
        <v/>
      </c>
    </row>
    <row r="110" spans="2:27" x14ac:dyDescent="0.25">
      <c r="B110" t="str">
        <f t="array" ref="B110">IFERROR(INDEX(TblData[],SMALL(IF(TblData[Session ID]=$B$3,ROW(TblData[Session ID])),ROW($A105))-1,B$4),"")</f>
        <v/>
      </c>
      <c r="C110" t="str">
        <f t="array" ref="C110">IFERROR(INDEX(TblData[],SMALL(IF(TblData[Session ID]=$B$3,ROW(TblData[Session ID])),ROW($A105))-1,C$4),"")</f>
        <v/>
      </c>
      <c r="D110" t="str">
        <f t="array" ref="D110">IFERROR(INDEX(TblData[],SMALL(IF(TblData[Session ID]=$B$3,ROW(TblData[Session ID])),ROW($A105))-1,D$4),"")</f>
        <v/>
      </c>
      <c r="E110" t="str">
        <f t="array" ref="E110">IFERROR(INDEX(TblData[],SMALL(IF(TblData[Session ID]=$B$3,ROW(TblData[Session ID])),ROW($A105))-1,E$4),"")</f>
        <v/>
      </c>
      <c r="F110" t="str">
        <f t="array" ref="F110">IFERROR(INDEX(TblData[],SMALL(IF(TblData[Session ID]=$B$3,ROW(TblData[Session ID])),ROW($A105))-1,F$4),"")</f>
        <v/>
      </c>
      <c r="G110" t="str">
        <f t="array" ref="G110">IFERROR(INDEX(TblData[],SMALL(IF(TblData[Session ID]=$B$3,ROW(TblData[Session ID])),ROW($A105))-1,G$4),"")</f>
        <v/>
      </c>
      <c r="H110" t="str">
        <f t="array" ref="H110">IFERROR(INDEX(TblData[],SMALL(IF(TblData[Session ID]=$B$3,ROW(TblData[Session ID])),ROW($A105))-1,H$4),"")</f>
        <v/>
      </c>
      <c r="I110" t="str">
        <f t="array" ref="I110">IFERROR(INDEX(TblData[],SMALL(IF(TblData[Session ID]=$B$3,ROW(TblData[Session ID])),ROW($A105))-1,I$4),"")</f>
        <v/>
      </c>
      <c r="J110" t="str">
        <f t="array" ref="J110">IFERROR(INDEX(TblData[],SMALL(IF(TblData[Session ID]=$B$3,ROW(TblData[Session ID])),ROW($A105))-1,J$4),"")</f>
        <v/>
      </c>
      <c r="K110" t="str">
        <f t="array" ref="K110">IFERROR(INDEX(TblData[],SMALL(IF(TblData[Session ID]=$B$3,ROW(TblData[Session ID])),ROW($A105))-1,K$4),"")</f>
        <v/>
      </c>
      <c r="L110" t="str">
        <f t="array" ref="L110">IFERROR(INDEX(TblData[],SMALL(IF(TblData[Session ID]=$B$3,ROW(TblData[Session ID])),ROW($A105))-1,L$4),"")</f>
        <v/>
      </c>
      <c r="M110" t="str">
        <f t="array" ref="M110">IFERROR(INDEX(TblData[],SMALL(IF(TblData[Session ID]=$B$3,ROW(TblData[Session ID])),ROW($A105))-1,M$4),"")</f>
        <v/>
      </c>
      <c r="N110" t="str">
        <f t="array" ref="N110">IFERROR(INDEX(TblData[],SMALL(IF(TblData[Session ID]=$B$3,ROW(TblData[Session ID])),ROW($A105))-1,N$4),"")</f>
        <v/>
      </c>
      <c r="O110" t="str">
        <f t="array" ref="O110">IFERROR(INDEX(TblData[],SMALL(IF(TblData[Session ID]=$B$3,ROW(TblData[Session ID])),ROW($A105))-1,O$4),"")</f>
        <v/>
      </c>
      <c r="P110" t="str">
        <f t="array" ref="P110">IFERROR(INDEX(TblData[],SMALL(IF(TblData[Session ID]=$B$3,ROW(TblData[Session ID])),ROW($A105))-1,P$4),"")</f>
        <v/>
      </c>
      <c r="Q110" t="str">
        <f t="array" ref="Q110">IFERROR(INDEX(TblData[],SMALL(IF(TblData[Session ID]=$B$3,ROW(TblData[Session ID])),ROW($A105))-1,Q$4),"")</f>
        <v/>
      </c>
      <c r="R110" t="str">
        <f t="array" ref="R110">IFERROR(INDEX(TblData[],SMALL(IF(TblData[Session ID]=$B$3,ROW(TblData[Session ID])),ROW($A105))-1,R$4),"")</f>
        <v/>
      </c>
      <c r="S110" t="str">
        <f t="array" ref="S110">IFERROR(INDEX(TblData[],SMALL(IF(TblData[Session ID]=$B$3,ROW(TblData[Session ID])),ROW($A105))-1,S$4),"")</f>
        <v/>
      </c>
      <c r="T110" t="str">
        <f t="array" ref="T110">IFERROR(INDEX(TblData[],SMALL(IF(TblData[Session ID]=$B$3,ROW(TblData[Session ID])),ROW($A105))-1,T$4),"")</f>
        <v/>
      </c>
      <c r="U110" t="str">
        <f t="array" ref="U110">IFERROR(INDEX(TblData[],SMALL(IF(TblData[Session ID]=$B$3,ROW(TblData[Session ID])),ROW($A105))-1,U$4),"")</f>
        <v/>
      </c>
      <c r="V110" t="str">
        <f t="array" ref="V110">IFERROR(INDEX(TblData[],SMALL(IF(TblData[Session ID]=$B$3,ROW(TblData[Session ID])),ROW($A105))-1,V$4),"")</f>
        <v/>
      </c>
      <c r="W110" t="str">
        <f t="array" ref="W110">IFERROR(INDEX(TblData[],SMALL(IF(TblData[Session ID]=$B$3,ROW(TblData[Session ID])),ROW($A105))-1,W$4),"")</f>
        <v/>
      </c>
      <c r="X110" t="str">
        <f t="array" ref="X110">IFERROR(INDEX(TblData[],SMALL(IF(TblData[Session ID]=$B$3,ROW(TblData[Session ID])),ROW($A105))-1,X$4),"")</f>
        <v/>
      </c>
      <c r="Y11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0" s="45" t="str">
        <f t="shared" si="4"/>
        <v>* | * | * | * | * | Dominance of Facilitator | More Simplicity required, speed | More time required | * | *</v>
      </c>
      <c r="AA110" t="str">
        <f t="array" ref="AA110">IFERROR(INDEX(TblData[],SMALL(IF(TblData[Session ID]=$B$3,ROW(TblData[Session ID])),ROW($A106))-1,AA$4),"")</f>
        <v/>
      </c>
    </row>
    <row r="111" spans="2:27" x14ac:dyDescent="0.25">
      <c r="B111" t="str">
        <f t="array" ref="B111">IFERROR(INDEX(TblData[],SMALL(IF(TblData[Session ID]=$B$3,ROW(TblData[Session ID])),ROW($A106))-1,B$4),"")</f>
        <v/>
      </c>
      <c r="C111" t="str">
        <f t="array" ref="C111">IFERROR(INDEX(TblData[],SMALL(IF(TblData[Session ID]=$B$3,ROW(TblData[Session ID])),ROW($A106))-1,C$4),"")</f>
        <v/>
      </c>
      <c r="D111" t="str">
        <f t="array" ref="D111">IFERROR(INDEX(TblData[],SMALL(IF(TblData[Session ID]=$B$3,ROW(TblData[Session ID])),ROW($A106))-1,D$4),"")</f>
        <v/>
      </c>
      <c r="E111" t="str">
        <f t="array" ref="E111">IFERROR(INDEX(TblData[],SMALL(IF(TblData[Session ID]=$B$3,ROW(TblData[Session ID])),ROW($A106))-1,E$4),"")</f>
        <v/>
      </c>
      <c r="F111" t="str">
        <f t="array" ref="F111">IFERROR(INDEX(TblData[],SMALL(IF(TblData[Session ID]=$B$3,ROW(TblData[Session ID])),ROW($A106))-1,F$4),"")</f>
        <v/>
      </c>
      <c r="G111" t="str">
        <f t="array" ref="G111">IFERROR(INDEX(TblData[],SMALL(IF(TblData[Session ID]=$B$3,ROW(TblData[Session ID])),ROW($A106))-1,G$4),"")</f>
        <v/>
      </c>
      <c r="H111" t="str">
        <f t="array" ref="H111">IFERROR(INDEX(TblData[],SMALL(IF(TblData[Session ID]=$B$3,ROW(TblData[Session ID])),ROW($A106))-1,H$4),"")</f>
        <v/>
      </c>
      <c r="I111" t="str">
        <f t="array" ref="I111">IFERROR(INDEX(TblData[],SMALL(IF(TblData[Session ID]=$B$3,ROW(TblData[Session ID])),ROW($A106))-1,I$4),"")</f>
        <v/>
      </c>
      <c r="J111" t="str">
        <f t="array" ref="J111">IFERROR(INDEX(TblData[],SMALL(IF(TblData[Session ID]=$B$3,ROW(TblData[Session ID])),ROW($A106))-1,J$4),"")</f>
        <v/>
      </c>
      <c r="K111" t="str">
        <f t="array" ref="K111">IFERROR(INDEX(TblData[],SMALL(IF(TblData[Session ID]=$B$3,ROW(TblData[Session ID])),ROW($A106))-1,K$4),"")</f>
        <v/>
      </c>
      <c r="L111" t="str">
        <f t="array" ref="L111">IFERROR(INDEX(TblData[],SMALL(IF(TblData[Session ID]=$B$3,ROW(TblData[Session ID])),ROW($A106))-1,L$4),"")</f>
        <v/>
      </c>
      <c r="M111" t="str">
        <f t="array" ref="M111">IFERROR(INDEX(TblData[],SMALL(IF(TblData[Session ID]=$B$3,ROW(TblData[Session ID])),ROW($A106))-1,M$4),"")</f>
        <v/>
      </c>
      <c r="N111" t="str">
        <f t="array" ref="N111">IFERROR(INDEX(TblData[],SMALL(IF(TblData[Session ID]=$B$3,ROW(TblData[Session ID])),ROW($A106))-1,N$4),"")</f>
        <v/>
      </c>
      <c r="O111" t="str">
        <f t="array" ref="O111">IFERROR(INDEX(TblData[],SMALL(IF(TblData[Session ID]=$B$3,ROW(TblData[Session ID])),ROW($A106))-1,O$4),"")</f>
        <v/>
      </c>
      <c r="P111" t="str">
        <f t="array" ref="P111">IFERROR(INDEX(TblData[],SMALL(IF(TblData[Session ID]=$B$3,ROW(TblData[Session ID])),ROW($A106))-1,P$4),"")</f>
        <v/>
      </c>
      <c r="Q111" t="str">
        <f t="array" ref="Q111">IFERROR(INDEX(TblData[],SMALL(IF(TblData[Session ID]=$B$3,ROW(TblData[Session ID])),ROW($A106))-1,Q$4),"")</f>
        <v/>
      </c>
      <c r="R111" t="str">
        <f t="array" ref="R111">IFERROR(INDEX(TblData[],SMALL(IF(TblData[Session ID]=$B$3,ROW(TblData[Session ID])),ROW($A106))-1,R$4),"")</f>
        <v/>
      </c>
      <c r="S111" t="str">
        <f t="array" ref="S111">IFERROR(INDEX(TblData[],SMALL(IF(TblData[Session ID]=$B$3,ROW(TblData[Session ID])),ROW($A106))-1,S$4),"")</f>
        <v/>
      </c>
      <c r="T111" t="str">
        <f t="array" ref="T111">IFERROR(INDEX(TblData[],SMALL(IF(TblData[Session ID]=$B$3,ROW(TblData[Session ID])),ROW($A106))-1,T$4),"")</f>
        <v/>
      </c>
      <c r="U111" t="str">
        <f t="array" ref="U111">IFERROR(INDEX(TblData[],SMALL(IF(TblData[Session ID]=$B$3,ROW(TblData[Session ID])),ROW($A106))-1,U$4),"")</f>
        <v/>
      </c>
      <c r="V111" t="str">
        <f t="array" ref="V111">IFERROR(INDEX(TblData[],SMALL(IF(TblData[Session ID]=$B$3,ROW(TblData[Session ID])),ROW($A106))-1,V$4),"")</f>
        <v/>
      </c>
      <c r="W111" t="str">
        <f t="array" ref="W111">IFERROR(INDEX(TblData[],SMALL(IF(TblData[Session ID]=$B$3,ROW(TblData[Session ID])),ROW($A106))-1,W$4),"")</f>
        <v/>
      </c>
      <c r="X111" t="str">
        <f t="array" ref="X111">IFERROR(INDEX(TblData[],SMALL(IF(TblData[Session ID]=$B$3,ROW(TblData[Session ID])),ROW($A106))-1,X$4),"")</f>
        <v/>
      </c>
      <c r="Y11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1" s="45" t="str">
        <f t="shared" si="4"/>
        <v>* | * | * | * | * | Dominance of Facilitator | More Simplicity required, speed | More time required | * | *</v>
      </c>
      <c r="AA111" t="str">
        <f t="array" ref="AA111">IFERROR(INDEX(TblData[],SMALL(IF(TblData[Session ID]=$B$3,ROW(TblData[Session ID])),ROW($A107))-1,AA$4),"")</f>
        <v/>
      </c>
    </row>
    <row r="112" spans="2:27" x14ac:dyDescent="0.25">
      <c r="B112" t="str">
        <f t="array" ref="B112">IFERROR(INDEX(TblData[],SMALL(IF(TblData[Session ID]=$B$3,ROW(TblData[Session ID])),ROW($A107))-1,B$4),"")</f>
        <v/>
      </c>
      <c r="C112" t="str">
        <f t="array" ref="C112">IFERROR(INDEX(TblData[],SMALL(IF(TblData[Session ID]=$B$3,ROW(TblData[Session ID])),ROW($A107))-1,C$4),"")</f>
        <v/>
      </c>
      <c r="D112" t="str">
        <f t="array" ref="D112">IFERROR(INDEX(TblData[],SMALL(IF(TblData[Session ID]=$B$3,ROW(TblData[Session ID])),ROW($A107))-1,D$4),"")</f>
        <v/>
      </c>
      <c r="E112" t="str">
        <f t="array" ref="E112">IFERROR(INDEX(TblData[],SMALL(IF(TblData[Session ID]=$B$3,ROW(TblData[Session ID])),ROW($A107))-1,E$4),"")</f>
        <v/>
      </c>
      <c r="F112" t="str">
        <f t="array" ref="F112">IFERROR(INDEX(TblData[],SMALL(IF(TblData[Session ID]=$B$3,ROW(TblData[Session ID])),ROW($A107))-1,F$4),"")</f>
        <v/>
      </c>
      <c r="G112" t="str">
        <f t="array" ref="G112">IFERROR(INDEX(TblData[],SMALL(IF(TblData[Session ID]=$B$3,ROW(TblData[Session ID])),ROW($A107))-1,G$4),"")</f>
        <v/>
      </c>
      <c r="H112" t="str">
        <f t="array" ref="H112">IFERROR(INDEX(TblData[],SMALL(IF(TblData[Session ID]=$B$3,ROW(TblData[Session ID])),ROW($A107))-1,H$4),"")</f>
        <v/>
      </c>
      <c r="I112" t="str">
        <f t="array" ref="I112">IFERROR(INDEX(TblData[],SMALL(IF(TblData[Session ID]=$B$3,ROW(TblData[Session ID])),ROW($A107))-1,I$4),"")</f>
        <v/>
      </c>
      <c r="J112" t="str">
        <f t="array" ref="J112">IFERROR(INDEX(TblData[],SMALL(IF(TblData[Session ID]=$B$3,ROW(TblData[Session ID])),ROW($A107))-1,J$4),"")</f>
        <v/>
      </c>
      <c r="K112" t="str">
        <f t="array" ref="K112">IFERROR(INDEX(TblData[],SMALL(IF(TblData[Session ID]=$B$3,ROW(TblData[Session ID])),ROW($A107))-1,K$4),"")</f>
        <v/>
      </c>
      <c r="L112" t="str">
        <f t="array" ref="L112">IFERROR(INDEX(TblData[],SMALL(IF(TblData[Session ID]=$B$3,ROW(TblData[Session ID])),ROW($A107))-1,L$4),"")</f>
        <v/>
      </c>
      <c r="M112" t="str">
        <f t="array" ref="M112">IFERROR(INDEX(TblData[],SMALL(IF(TblData[Session ID]=$B$3,ROW(TblData[Session ID])),ROW($A107))-1,M$4),"")</f>
        <v/>
      </c>
      <c r="N112" t="str">
        <f t="array" ref="N112">IFERROR(INDEX(TblData[],SMALL(IF(TblData[Session ID]=$B$3,ROW(TblData[Session ID])),ROW($A107))-1,N$4),"")</f>
        <v/>
      </c>
      <c r="O112" t="str">
        <f t="array" ref="O112">IFERROR(INDEX(TblData[],SMALL(IF(TblData[Session ID]=$B$3,ROW(TblData[Session ID])),ROW($A107))-1,O$4),"")</f>
        <v/>
      </c>
      <c r="P112" t="str">
        <f t="array" ref="P112">IFERROR(INDEX(TblData[],SMALL(IF(TblData[Session ID]=$B$3,ROW(TblData[Session ID])),ROW($A107))-1,P$4),"")</f>
        <v/>
      </c>
      <c r="Q112" t="str">
        <f t="array" ref="Q112">IFERROR(INDEX(TblData[],SMALL(IF(TblData[Session ID]=$B$3,ROW(TblData[Session ID])),ROW($A107))-1,Q$4),"")</f>
        <v/>
      </c>
      <c r="R112" t="str">
        <f t="array" ref="R112">IFERROR(INDEX(TblData[],SMALL(IF(TblData[Session ID]=$B$3,ROW(TblData[Session ID])),ROW($A107))-1,R$4),"")</f>
        <v/>
      </c>
      <c r="S112" t="str">
        <f t="array" ref="S112">IFERROR(INDEX(TblData[],SMALL(IF(TblData[Session ID]=$B$3,ROW(TblData[Session ID])),ROW($A107))-1,S$4),"")</f>
        <v/>
      </c>
      <c r="T112" t="str">
        <f t="array" ref="T112">IFERROR(INDEX(TblData[],SMALL(IF(TblData[Session ID]=$B$3,ROW(TblData[Session ID])),ROW($A107))-1,T$4),"")</f>
        <v/>
      </c>
      <c r="U112" t="str">
        <f t="array" ref="U112">IFERROR(INDEX(TblData[],SMALL(IF(TblData[Session ID]=$B$3,ROW(TblData[Session ID])),ROW($A107))-1,U$4),"")</f>
        <v/>
      </c>
      <c r="V112" t="str">
        <f t="array" ref="V112">IFERROR(INDEX(TblData[],SMALL(IF(TblData[Session ID]=$B$3,ROW(TblData[Session ID])),ROW($A107))-1,V$4),"")</f>
        <v/>
      </c>
      <c r="W112" t="str">
        <f t="array" ref="W112">IFERROR(INDEX(TblData[],SMALL(IF(TblData[Session ID]=$B$3,ROW(TblData[Session ID])),ROW($A107))-1,W$4),"")</f>
        <v/>
      </c>
      <c r="X112" t="str">
        <f t="array" ref="X112">IFERROR(INDEX(TblData[],SMALL(IF(TblData[Session ID]=$B$3,ROW(TblData[Session ID])),ROW($A107))-1,X$4),"")</f>
        <v/>
      </c>
      <c r="Y11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2" s="45" t="str">
        <f t="shared" si="4"/>
        <v>* | * | * | * | * | Dominance of Facilitator | More Simplicity required, speed | More time required | * | *</v>
      </c>
      <c r="AA112" t="str">
        <f t="array" ref="AA112">IFERROR(INDEX(TblData[],SMALL(IF(TblData[Session ID]=$B$3,ROW(TblData[Session ID])),ROW($A108))-1,AA$4),"")</f>
        <v/>
      </c>
    </row>
    <row r="113" spans="2:27" x14ac:dyDescent="0.25">
      <c r="B113" t="str">
        <f t="array" ref="B113">IFERROR(INDEX(TblData[],SMALL(IF(TblData[Session ID]=$B$3,ROW(TblData[Session ID])),ROW($A108))-1,B$4),"")</f>
        <v/>
      </c>
      <c r="C113" t="str">
        <f t="array" ref="C113">IFERROR(INDEX(TblData[],SMALL(IF(TblData[Session ID]=$B$3,ROW(TblData[Session ID])),ROW($A108))-1,C$4),"")</f>
        <v/>
      </c>
      <c r="D113" t="str">
        <f t="array" ref="D113">IFERROR(INDEX(TblData[],SMALL(IF(TblData[Session ID]=$B$3,ROW(TblData[Session ID])),ROW($A108))-1,D$4),"")</f>
        <v/>
      </c>
      <c r="E113" t="str">
        <f t="array" ref="E113">IFERROR(INDEX(TblData[],SMALL(IF(TblData[Session ID]=$B$3,ROW(TblData[Session ID])),ROW($A108))-1,E$4),"")</f>
        <v/>
      </c>
      <c r="F113" t="str">
        <f t="array" ref="F113">IFERROR(INDEX(TblData[],SMALL(IF(TblData[Session ID]=$B$3,ROW(TblData[Session ID])),ROW($A108))-1,F$4),"")</f>
        <v/>
      </c>
      <c r="G113" t="str">
        <f t="array" ref="G113">IFERROR(INDEX(TblData[],SMALL(IF(TblData[Session ID]=$B$3,ROW(TblData[Session ID])),ROW($A108))-1,G$4),"")</f>
        <v/>
      </c>
      <c r="H113" t="str">
        <f t="array" ref="H113">IFERROR(INDEX(TblData[],SMALL(IF(TblData[Session ID]=$B$3,ROW(TblData[Session ID])),ROW($A108))-1,H$4),"")</f>
        <v/>
      </c>
      <c r="I113" t="str">
        <f t="array" ref="I113">IFERROR(INDEX(TblData[],SMALL(IF(TblData[Session ID]=$B$3,ROW(TblData[Session ID])),ROW($A108))-1,I$4),"")</f>
        <v/>
      </c>
      <c r="J113" t="str">
        <f t="array" ref="J113">IFERROR(INDEX(TblData[],SMALL(IF(TblData[Session ID]=$B$3,ROW(TblData[Session ID])),ROW($A108))-1,J$4),"")</f>
        <v/>
      </c>
      <c r="K113" t="str">
        <f t="array" ref="K113">IFERROR(INDEX(TblData[],SMALL(IF(TblData[Session ID]=$B$3,ROW(TblData[Session ID])),ROW($A108))-1,K$4),"")</f>
        <v/>
      </c>
      <c r="L113" t="str">
        <f t="array" ref="L113">IFERROR(INDEX(TblData[],SMALL(IF(TblData[Session ID]=$B$3,ROW(TblData[Session ID])),ROW($A108))-1,L$4),"")</f>
        <v/>
      </c>
      <c r="M113" t="str">
        <f t="array" ref="M113">IFERROR(INDEX(TblData[],SMALL(IF(TblData[Session ID]=$B$3,ROW(TblData[Session ID])),ROW($A108))-1,M$4),"")</f>
        <v/>
      </c>
      <c r="N113" t="str">
        <f t="array" ref="N113">IFERROR(INDEX(TblData[],SMALL(IF(TblData[Session ID]=$B$3,ROW(TblData[Session ID])),ROW($A108))-1,N$4),"")</f>
        <v/>
      </c>
      <c r="O113" t="str">
        <f t="array" ref="O113">IFERROR(INDEX(TblData[],SMALL(IF(TblData[Session ID]=$B$3,ROW(TblData[Session ID])),ROW($A108))-1,O$4),"")</f>
        <v/>
      </c>
      <c r="P113" t="str">
        <f t="array" ref="P113">IFERROR(INDEX(TblData[],SMALL(IF(TblData[Session ID]=$B$3,ROW(TblData[Session ID])),ROW($A108))-1,P$4),"")</f>
        <v/>
      </c>
      <c r="Q113" t="str">
        <f t="array" ref="Q113">IFERROR(INDEX(TblData[],SMALL(IF(TblData[Session ID]=$B$3,ROW(TblData[Session ID])),ROW($A108))-1,Q$4),"")</f>
        <v/>
      </c>
      <c r="R113" t="str">
        <f t="array" ref="R113">IFERROR(INDEX(TblData[],SMALL(IF(TblData[Session ID]=$B$3,ROW(TblData[Session ID])),ROW($A108))-1,R$4),"")</f>
        <v/>
      </c>
      <c r="S113" t="str">
        <f t="array" ref="S113">IFERROR(INDEX(TblData[],SMALL(IF(TblData[Session ID]=$B$3,ROW(TblData[Session ID])),ROW($A108))-1,S$4),"")</f>
        <v/>
      </c>
      <c r="T113" t="str">
        <f t="array" ref="T113">IFERROR(INDEX(TblData[],SMALL(IF(TblData[Session ID]=$B$3,ROW(TblData[Session ID])),ROW($A108))-1,T$4),"")</f>
        <v/>
      </c>
      <c r="U113" t="str">
        <f t="array" ref="U113">IFERROR(INDEX(TblData[],SMALL(IF(TblData[Session ID]=$B$3,ROW(TblData[Session ID])),ROW($A108))-1,U$4),"")</f>
        <v/>
      </c>
      <c r="V113" t="str">
        <f t="array" ref="V113">IFERROR(INDEX(TblData[],SMALL(IF(TblData[Session ID]=$B$3,ROW(TblData[Session ID])),ROW($A108))-1,V$4),"")</f>
        <v/>
      </c>
      <c r="W113" t="str">
        <f t="array" ref="W113">IFERROR(INDEX(TblData[],SMALL(IF(TblData[Session ID]=$B$3,ROW(TblData[Session ID])),ROW($A108))-1,W$4),"")</f>
        <v/>
      </c>
      <c r="X113" t="str">
        <f t="array" ref="X113">IFERROR(INDEX(TblData[],SMALL(IF(TblData[Session ID]=$B$3,ROW(TblData[Session ID])),ROW($A108))-1,X$4),"")</f>
        <v/>
      </c>
      <c r="Y11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3" s="45" t="str">
        <f t="shared" si="4"/>
        <v>* | * | * | * | * | Dominance of Facilitator | More Simplicity required, speed | More time required | * | *</v>
      </c>
      <c r="AA113" t="str">
        <f t="array" ref="AA113">IFERROR(INDEX(TblData[],SMALL(IF(TblData[Session ID]=$B$3,ROW(TblData[Session ID])),ROW($A109))-1,AA$4),"")</f>
        <v/>
      </c>
    </row>
    <row r="114" spans="2:27" x14ac:dyDescent="0.25">
      <c r="B114" t="str">
        <f t="array" ref="B114">IFERROR(INDEX(TblData[],SMALL(IF(TblData[Session ID]=$B$3,ROW(TblData[Session ID])),ROW($A109))-1,B$4),"")</f>
        <v/>
      </c>
      <c r="C114" t="str">
        <f t="array" ref="C114">IFERROR(INDEX(TblData[],SMALL(IF(TblData[Session ID]=$B$3,ROW(TblData[Session ID])),ROW($A109))-1,C$4),"")</f>
        <v/>
      </c>
      <c r="D114" t="str">
        <f t="array" ref="D114">IFERROR(INDEX(TblData[],SMALL(IF(TblData[Session ID]=$B$3,ROW(TblData[Session ID])),ROW($A109))-1,D$4),"")</f>
        <v/>
      </c>
      <c r="E114" t="str">
        <f t="array" ref="E114">IFERROR(INDEX(TblData[],SMALL(IF(TblData[Session ID]=$B$3,ROW(TblData[Session ID])),ROW($A109))-1,E$4),"")</f>
        <v/>
      </c>
      <c r="F114" t="str">
        <f t="array" ref="F114">IFERROR(INDEX(TblData[],SMALL(IF(TblData[Session ID]=$B$3,ROW(TblData[Session ID])),ROW($A109))-1,F$4),"")</f>
        <v/>
      </c>
      <c r="G114" t="str">
        <f t="array" ref="G114">IFERROR(INDEX(TblData[],SMALL(IF(TblData[Session ID]=$B$3,ROW(TblData[Session ID])),ROW($A109))-1,G$4),"")</f>
        <v/>
      </c>
      <c r="H114" t="str">
        <f t="array" ref="H114">IFERROR(INDEX(TblData[],SMALL(IF(TblData[Session ID]=$B$3,ROW(TblData[Session ID])),ROW($A109))-1,H$4),"")</f>
        <v/>
      </c>
      <c r="I114" t="str">
        <f t="array" ref="I114">IFERROR(INDEX(TblData[],SMALL(IF(TblData[Session ID]=$B$3,ROW(TblData[Session ID])),ROW($A109))-1,I$4),"")</f>
        <v/>
      </c>
      <c r="J114" t="str">
        <f t="array" ref="J114">IFERROR(INDEX(TblData[],SMALL(IF(TblData[Session ID]=$B$3,ROW(TblData[Session ID])),ROW($A109))-1,J$4),"")</f>
        <v/>
      </c>
      <c r="K114" t="str">
        <f t="array" ref="K114">IFERROR(INDEX(TblData[],SMALL(IF(TblData[Session ID]=$B$3,ROW(TblData[Session ID])),ROW($A109))-1,K$4),"")</f>
        <v/>
      </c>
      <c r="L114" t="str">
        <f t="array" ref="L114">IFERROR(INDEX(TblData[],SMALL(IF(TblData[Session ID]=$B$3,ROW(TblData[Session ID])),ROW($A109))-1,L$4),"")</f>
        <v/>
      </c>
      <c r="M114" t="str">
        <f t="array" ref="M114">IFERROR(INDEX(TblData[],SMALL(IF(TblData[Session ID]=$B$3,ROW(TblData[Session ID])),ROW($A109))-1,M$4),"")</f>
        <v/>
      </c>
      <c r="N114" t="str">
        <f t="array" ref="N114">IFERROR(INDEX(TblData[],SMALL(IF(TblData[Session ID]=$B$3,ROW(TblData[Session ID])),ROW($A109))-1,N$4),"")</f>
        <v/>
      </c>
      <c r="O114" t="str">
        <f t="array" ref="O114">IFERROR(INDEX(TblData[],SMALL(IF(TblData[Session ID]=$B$3,ROW(TblData[Session ID])),ROW($A109))-1,O$4),"")</f>
        <v/>
      </c>
      <c r="P114" t="str">
        <f t="array" ref="P114">IFERROR(INDEX(TblData[],SMALL(IF(TblData[Session ID]=$B$3,ROW(TblData[Session ID])),ROW($A109))-1,P$4),"")</f>
        <v/>
      </c>
      <c r="Q114" t="str">
        <f t="array" ref="Q114">IFERROR(INDEX(TblData[],SMALL(IF(TblData[Session ID]=$B$3,ROW(TblData[Session ID])),ROW($A109))-1,Q$4),"")</f>
        <v/>
      </c>
      <c r="R114" t="str">
        <f t="array" ref="R114">IFERROR(INDEX(TblData[],SMALL(IF(TblData[Session ID]=$B$3,ROW(TblData[Session ID])),ROW($A109))-1,R$4),"")</f>
        <v/>
      </c>
      <c r="S114" t="str">
        <f t="array" ref="S114">IFERROR(INDEX(TblData[],SMALL(IF(TblData[Session ID]=$B$3,ROW(TblData[Session ID])),ROW($A109))-1,S$4),"")</f>
        <v/>
      </c>
      <c r="T114" t="str">
        <f t="array" ref="T114">IFERROR(INDEX(TblData[],SMALL(IF(TblData[Session ID]=$B$3,ROW(TblData[Session ID])),ROW($A109))-1,T$4),"")</f>
        <v/>
      </c>
      <c r="U114" t="str">
        <f t="array" ref="U114">IFERROR(INDEX(TblData[],SMALL(IF(TblData[Session ID]=$B$3,ROW(TblData[Session ID])),ROW($A109))-1,U$4),"")</f>
        <v/>
      </c>
      <c r="V114" t="str">
        <f t="array" ref="V114">IFERROR(INDEX(TblData[],SMALL(IF(TblData[Session ID]=$B$3,ROW(TblData[Session ID])),ROW($A109))-1,V$4),"")</f>
        <v/>
      </c>
      <c r="W114" t="str">
        <f t="array" ref="W114">IFERROR(INDEX(TblData[],SMALL(IF(TblData[Session ID]=$B$3,ROW(TblData[Session ID])),ROW($A109))-1,W$4),"")</f>
        <v/>
      </c>
      <c r="X114" t="str">
        <f t="array" ref="X114">IFERROR(INDEX(TblData[],SMALL(IF(TblData[Session ID]=$B$3,ROW(TblData[Session ID])),ROW($A109))-1,X$4),"")</f>
        <v/>
      </c>
      <c r="Y11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4" s="45" t="str">
        <f t="shared" si="4"/>
        <v>* | * | * | * | * | Dominance of Facilitator | More Simplicity required, speed | More time required | * | *</v>
      </c>
      <c r="AA114" t="str">
        <f t="array" ref="AA114">IFERROR(INDEX(TblData[],SMALL(IF(TblData[Session ID]=$B$3,ROW(TblData[Session ID])),ROW($A110))-1,AA$4),"")</f>
        <v/>
      </c>
    </row>
    <row r="115" spans="2:27" x14ac:dyDescent="0.25">
      <c r="B115" t="str">
        <f t="array" ref="B115">IFERROR(INDEX(TblData[],SMALL(IF(TblData[Session ID]=$B$3,ROW(TblData[Session ID])),ROW($A110))-1,B$4),"")</f>
        <v/>
      </c>
      <c r="C115" t="str">
        <f t="array" ref="C115">IFERROR(INDEX(TblData[],SMALL(IF(TblData[Session ID]=$B$3,ROW(TblData[Session ID])),ROW($A110))-1,C$4),"")</f>
        <v/>
      </c>
      <c r="D115" t="str">
        <f t="array" ref="D115">IFERROR(INDEX(TblData[],SMALL(IF(TblData[Session ID]=$B$3,ROW(TblData[Session ID])),ROW($A110))-1,D$4),"")</f>
        <v/>
      </c>
      <c r="E115" t="str">
        <f t="array" ref="E115">IFERROR(INDEX(TblData[],SMALL(IF(TblData[Session ID]=$B$3,ROW(TblData[Session ID])),ROW($A110))-1,E$4),"")</f>
        <v/>
      </c>
      <c r="F115" t="str">
        <f t="array" ref="F115">IFERROR(INDEX(TblData[],SMALL(IF(TblData[Session ID]=$B$3,ROW(TblData[Session ID])),ROW($A110))-1,F$4),"")</f>
        <v/>
      </c>
      <c r="G115" t="str">
        <f t="array" ref="G115">IFERROR(INDEX(TblData[],SMALL(IF(TblData[Session ID]=$B$3,ROW(TblData[Session ID])),ROW($A110))-1,G$4),"")</f>
        <v/>
      </c>
      <c r="H115" t="str">
        <f t="array" ref="H115">IFERROR(INDEX(TblData[],SMALL(IF(TblData[Session ID]=$B$3,ROW(TblData[Session ID])),ROW($A110))-1,H$4),"")</f>
        <v/>
      </c>
      <c r="I115" t="str">
        <f t="array" ref="I115">IFERROR(INDEX(TblData[],SMALL(IF(TblData[Session ID]=$B$3,ROW(TblData[Session ID])),ROW($A110))-1,I$4),"")</f>
        <v/>
      </c>
      <c r="J115" t="str">
        <f t="array" ref="J115">IFERROR(INDEX(TblData[],SMALL(IF(TblData[Session ID]=$B$3,ROW(TblData[Session ID])),ROW($A110))-1,J$4),"")</f>
        <v/>
      </c>
      <c r="K115" t="str">
        <f t="array" ref="K115">IFERROR(INDEX(TblData[],SMALL(IF(TblData[Session ID]=$B$3,ROW(TblData[Session ID])),ROW($A110))-1,K$4),"")</f>
        <v/>
      </c>
      <c r="L115" t="str">
        <f t="array" ref="L115">IFERROR(INDEX(TblData[],SMALL(IF(TblData[Session ID]=$B$3,ROW(TblData[Session ID])),ROW($A110))-1,L$4),"")</f>
        <v/>
      </c>
      <c r="M115" t="str">
        <f t="array" ref="M115">IFERROR(INDEX(TblData[],SMALL(IF(TblData[Session ID]=$B$3,ROW(TblData[Session ID])),ROW($A110))-1,M$4),"")</f>
        <v/>
      </c>
      <c r="N115" t="str">
        <f t="array" ref="N115">IFERROR(INDEX(TblData[],SMALL(IF(TblData[Session ID]=$B$3,ROW(TblData[Session ID])),ROW($A110))-1,N$4),"")</f>
        <v/>
      </c>
      <c r="O115" t="str">
        <f t="array" ref="O115">IFERROR(INDEX(TblData[],SMALL(IF(TblData[Session ID]=$B$3,ROW(TblData[Session ID])),ROW($A110))-1,O$4),"")</f>
        <v/>
      </c>
      <c r="P115" t="str">
        <f t="array" ref="P115">IFERROR(INDEX(TblData[],SMALL(IF(TblData[Session ID]=$B$3,ROW(TblData[Session ID])),ROW($A110))-1,P$4),"")</f>
        <v/>
      </c>
      <c r="Q115" t="str">
        <f t="array" ref="Q115">IFERROR(INDEX(TblData[],SMALL(IF(TblData[Session ID]=$B$3,ROW(TblData[Session ID])),ROW($A110))-1,Q$4),"")</f>
        <v/>
      </c>
      <c r="R115" t="str">
        <f t="array" ref="R115">IFERROR(INDEX(TblData[],SMALL(IF(TblData[Session ID]=$B$3,ROW(TblData[Session ID])),ROW($A110))-1,R$4),"")</f>
        <v/>
      </c>
      <c r="S115" t="str">
        <f t="array" ref="S115">IFERROR(INDEX(TblData[],SMALL(IF(TblData[Session ID]=$B$3,ROW(TblData[Session ID])),ROW($A110))-1,S$4),"")</f>
        <v/>
      </c>
      <c r="T115" t="str">
        <f t="array" ref="T115">IFERROR(INDEX(TblData[],SMALL(IF(TblData[Session ID]=$B$3,ROW(TblData[Session ID])),ROW($A110))-1,T$4),"")</f>
        <v/>
      </c>
      <c r="U115" t="str">
        <f t="array" ref="U115">IFERROR(INDEX(TblData[],SMALL(IF(TblData[Session ID]=$B$3,ROW(TblData[Session ID])),ROW($A110))-1,U$4),"")</f>
        <v/>
      </c>
      <c r="V115" t="str">
        <f t="array" ref="V115">IFERROR(INDEX(TblData[],SMALL(IF(TblData[Session ID]=$B$3,ROW(TblData[Session ID])),ROW($A110))-1,V$4),"")</f>
        <v/>
      </c>
      <c r="W115" t="str">
        <f t="array" ref="W115">IFERROR(INDEX(TblData[],SMALL(IF(TblData[Session ID]=$B$3,ROW(TblData[Session ID])),ROW($A110))-1,W$4),"")</f>
        <v/>
      </c>
      <c r="X115" t="str">
        <f t="array" ref="X115">IFERROR(INDEX(TblData[],SMALL(IF(TblData[Session ID]=$B$3,ROW(TblData[Session ID])),ROW($A110))-1,X$4),"")</f>
        <v/>
      </c>
      <c r="Y11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5" s="45" t="str">
        <f t="shared" si="4"/>
        <v>* | * | * | * | * | Dominance of Facilitator | More Simplicity required, speed | More time required | * | *</v>
      </c>
      <c r="AA115" t="str">
        <f t="array" ref="AA115">IFERROR(INDEX(TblData[],SMALL(IF(TblData[Session ID]=$B$3,ROW(TblData[Session ID])),ROW($A111))-1,AA$4),"")</f>
        <v/>
      </c>
    </row>
    <row r="116" spans="2:27" x14ac:dyDescent="0.25">
      <c r="B116" t="str">
        <f t="array" ref="B116">IFERROR(INDEX(TblData[],SMALL(IF(TblData[Session ID]=$B$3,ROW(TblData[Session ID])),ROW($A111))-1,B$4),"")</f>
        <v/>
      </c>
      <c r="C116" t="str">
        <f t="array" ref="C116">IFERROR(INDEX(TblData[],SMALL(IF(TblData[Session ID]=$B$3,ROW(TblData[Session ID])),ROW($A111))-1,C$4),"")</f>
        <v/>
      </c>
      <c r="D116" t="str">
        <f t="array" ref="D116">IFERROR(INDEX(TblData[],SMALL(IF(TblData[Session ID]=$B$3,ROW(TblData[Session ID])),ROW($A111))-1,D$4),"")</f>
        <v/>
      </c>
      <c r="E116" t="str">
        <f t="array" ref="E116">IFERROR(INDEX(TblData[],SMALL(IF(TblData[Session ID]=$B$3,ROW(TblData[Session ID])),ROW($A111))-1,E$4),"")</f>
        <v/>
      </c>
      <c r="F116" t="str">
        <f t="array" ref="F116">IFERROR(INDEX(TblData[],SMALL(IF(TblData[Session ID]=$B$3,ROW(TblData[Session ID])),ROW($A111))-1,F$4),"")</f>
        <v/>
      </c>
      <c r="G116" t="str">
        <f t="array" ref="G116">IFERROR(INDEX(TblData[],SMALL(IF(TblData[Session ID]=$B$3,ROW(TblData[Session ID])),ROW($A111))-1,G$4),"")</f>
        <v/>
      </c>
      <c r="H116" t="str">
        <f t="array" ref="H116">IFERROR(INDEX(TblData[],SMALL(IF(TblData[Session ID]=$B$3,ROW(TblData[Session ID])),ROW($A111))-1,H$4),"")</f>
        <v/>
      </c>
      <c r="I116" t="str">
        <f t="array" ref="I116">IFERROR(INDEX(TblData[],SMALL(IF(TblData[Session ID]=$B$3,ROW(TblData[Session ID])),ROW($A111))-1,I$4),"")</f>
        <v/>
      </c>
      <c r="J116" t="str">
        <f t="array" ref="J116">IFERROR(INDEX(TblData[],SMALL(IF(TblData[Session ID]=$B$3,ROW(TblData[Session ID])),ROW($A111))-1,J$4),"")</f>
        <v/>
      </c>
      <c r="K116" t="str">
        <f t="array" ref="K116">IFERROR(INDEX(TblData[],SMALL(IF(TblData[Session ID]=$B$3,ROW(TblData[Session ID])),ROW($A111))-1,K$4),"")</f>
        <v/>
      </c>
      <c r="L116" t="str">
        <f t="array" ref="L116">IFERROR(INDEX(TblData[],SMALL(IF(TblData[Session ID]=$B$3,ROW(TblData[Session ID])),ROW($A111))-1,L$4),"")</f>
        <v/>
      </c>
      <c r="M116" t="str">
        <f t="array" ref="M116">IFERROR(INDEX(TblData[],SMALL(IF(TblData[Session ID]=$B$3,ROW(TblData[Session ID])),ROW($A111))-1,M$4),"")</f>
        <v/>
      </c>
      <c r="N116" t="str">
        <f t="array" ref="N116">IFERROR(INDEX(TblData[],SMALL(IF(TblData[Session ID]=$B$3,ROW(TblData[Session ID])),ROW($A111))-1,N$4),"")</f>
        <v/>
      </c>
      <c r="O116" t="str">
        <f t="array" ref="O116">IFERROR(INDEX(TblData[],SMALL(IF(TblData[Session ID]=$B$3,ROW(TblData[Session ID])),ROW($A111))-1,O$4),"")</f>
        <v/>
      </c>
      <c r="P116" t="str">
        <f t="array" ref="P116">IFERROR(INDEX(TblData[],SMALL(IF(TblData[Session ID]=$B$3,ROW(TblData[Session ID])),ROW($A111))-1,P$4),"")</f>
        <v/>
      </c>
      <c r="Q116" t="str">
        <f t="array" ref="Q116">IFERROR(INDEX(TblData[],SMALL(IF(TblData[Session ID]=$B$3,ROW(TblData[Session ID])),ROW($A111))-1,Q$4),"")</f>
        <v/>
      </c>
      <c r="R116" t="str">
        <f t="array" ref="R116">IFERROR(INDEX(TblData[],SMALL(IF(TblData[Session ID]=$B$3,ROW(TblData[Session ID])),ROW($A111))-1,R$4),"")</f>
        <v/>
      </c>
      <c r="S116" t="str">
        <f t="array" ref="S116">IFERROR(INDEX(TblData[],SMALL(IF(TblData[Session ID]=$B$3,ROW(TblData[Session ID])),ROW($A111))-1,S$4),"")</f>
        <v/>
      </c>
      <c r="T116" t="str">
        <f t="array" ref="T116">IFERROR(INDEX(TblData[],SMALL(IF(TblData[Session ID]=$B$3,ROW(TblData[Session ID])),ROW($A111))-1,T$4),"")</f>
        <v/>
      </c>
      <c r="U116" t="str">
        <f t="array" ref="U116">IFERROR(INDEX(TblData[],SMALL(IF(TblData[Session ID]=$B$3,ROW(TblData[Session ID])),ROW($A111))-1,U$4),"")</f>
        <v/>
      </c>
      <c r="V116" t="str">
        <f t="array" ref="V116">IFERROR(INDEX(TblData[],SMALL(IF(TblData[Session ID]=$B$3,ROW(TblData[Session ID])),ROW($A111))-1,V$4),"")</f>
        <v/>
      </c>
      <c r="W116" t="str">
        <f t="array" ref="W116">IFERROR(INDEX(TblData[],SMALL(IF(TblData[Session ID]=$B$3,ROW(TblData[Session ID])),ROW($A111))-1,W$4),"")</f>
        <v/>
      </c>
      <c r="X116" t="str">
        <f t="array" ref="X116">IFERROR(INDEX(TblData[],SMALL(IF(TblData[Session ID]=$B$3,ROW(TblData[Session ID])),ROW($A111))-1,X$4),"")</f>
        <v/>
      </c>
      <c r="Y11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6" s="45" t="str">
        <f t="shared" si="4"/>
        <v>* | * | * | * | * | Dominance of Facilitator | More Simplicity required, speed | More time required | * | *</v>
      </c>
      <c r="AA116" t="str">
        <f t="array" ref="AA116">IFERROR(INDEX(TblData[],SMALL(IF(TblData[Session ID]=$B$3,ROW(TblData[Session ID])),ROW($A112))-1,AA$4),"")</f>
        <v/>
      </c>
    </row>
    <row r="117" spans="2:27" x14ac:dyDescent="0.25">
      <c r="B117" t="str">
        <f t="array" ref="B117">IFERROR(INDEX(TblData[],SMALL(IF(TblData[Session ID]=$B$3,ROW(TblData[Session ID])),ROW($A112))-1,B$4),"")</f>
        <v/>
      </c>
      <c r="C117" t="str">
        <f t="array" ref="C117">IFERROR(INDEX(TblData[],SMALL(IF(TblData[Session ID]=$B$3,ROW(TblData[Session ID])),ROW($A112))-1,C$4),"")</f>
        <v/>
      </c>
      <c r="D117" t="str">
        <f t="array" ref="D117">IFERROR(INDEX(TblData[],SMALL(IF(TblData[Session ID]=$B$3,ROW(TblData[Session ID])),ROW($A112))-1,D$4),"")</f>
        <v/>
      </c>
      <c r="E117" t="str">
        <f t="array" ref="E117">IFERROR(INDEX(TblData[],SMALL(IF(TblData[Session ID]=$B$3,ROW(TblData[Session ID])),ROW($A112))-1,E$4),"")</f>
        <v/>
      </c>
      <c r="F117" t="str">
        <f t="array" ref="F117">IFERROR(INDEX(TblData[],SMALL(IF(TblData[Session ID]=$B$3,ROW(TblData[Session ID])),ROW($A112))-1,F$4),"")</f>
        <v/>
      </c>
      <c r="G117" t="str">
        <f t="array" ref="G117">IFERROR(INDEX(TblData[],SMALL(IF(TblData[Session ID]=$B$3,ROW(TblData[Session ID])),ROW($A112))-1,G$4),"")</f>
        <v/>
      </c>
      <c r="H117" t="str">
        <f t="array" ref="H117">IFERROR(INDEX(TblData[],SMALL(IF(TblData[Session ID]=$B$3,ROW(TblData[Session ID])),ROW($A112))-1,H$4),"")</f>
        <v/>
      </c>
      <c r="I117" t="str">
        <f t="array" ref="I117">IFERROR(INDEX(TblData[],SMALL(IF(TblData[Session ID]=$B$3,ROW(TblData[Session ID])),ROW($A112))-1,I$4),"")</f>
        <v/>
      </c>
      <c r="J117" t="str">
        <f t="array" ref="J117">IFERROR(INDEX(TblData[],SMALL(IF(TblData[Session ID]=$B$3,ROW(TblData[Session ID])),ROW($A112))-1,J$4),"")</f>
        <v/>
      </c>
      <c r="K117" t="str">
        <f t="array" ref="K117">IFERROR(INDEX(TblData[],SMALL(IF(TblData[Session ID]=$B$3,ROW(TblData[Session ID])),ROW($A112))-1,K$4),"")</f>
        <v/>
      </c>
      <c r="L117" t="str">
        <f t="array" ref="L117">IFERROR(INDEX(TblData[],SMALL(IF(TblData[Session ID]=$B$3,ROW(TblData[Session ID])),ROW($A112))-1,L$4),"")</f>
        <v/>
      </c>
      <c r="M117" t="str">
        <f t="array" ref="M117">IFERROR(INDEX(TblData[],SMALL(IF(TblData[Session ID]=$B$3,ROW(TblData[Session ID])),ROW($A112))-1,M$4),"")</f>
        <v/>
      </c>
      <c r="N117" t="str">
        <f t="array" ref="N117">IFERROR(INDEX(TblData[],SMALL(IF(TblData[Session ID]=$B$3,ROW(TblData[Session ID])),ROW($A112))-1,N$4),"")</f>
        <v/>
      </c>
      <c r="O117" t="str">
        <f t="array" ref="O117">IFERROR(INDEX(TblData[],SMALL(IF(TblData[Session ID]=$B$3,ROW(TblData[Session ID])),ROW($A112))-1,O$4),"")</f>
        <v/>
      </c>
      <c r="P117" t="str">
        <f t="array" ref="P117">IFERROR(INDEX(TblData[],SMALL(IF(TblData[Session ID]=$B$3,ROW(TblData[Session ID])),ROW($A112))-1,P$4),"")</f>
        <v/>
      </c>
      <c r="Q117" t="str">
        <f t="array" ref="Q117">IFERROR(INDEX(TblData[],SMALL(IF(TblData[Session ID]=$B$3,ROW(TblData[Session ID])),ROW($A112))-1,Q$4),"")</f>
        <v/>
      </c>
      <c r="R117" t="str">
        <f t="array" ref="R117">IFERROR(INDEX(TblData[],SMALL(IF(TblData[Session ID]=$B$3,ROW(TblData[Session ID])),ROW($A112))-1,R$4),"")</f>
        <v/>
      </c>
      <c r="S117" t="str">
        <f t="array" ref="S117">IFERROR(INDEX(TblData[],SMALL(IF(TblData[Session ID]=$B$3,ROW(TblData[Session ID])),ROW($A112))-1,S$4),"")</f>
        <v/>
      </c>
      <c r="T117" t="str">
        <f t="array" ref="T117">IFERROR(INDEX(TblData[],SMALL(IF(TblData[Session ID]=$B$3,ROW(TblData[Session ID])),ROW($A112))-1,T$4),"")</f>
        <v/>
      </c>
      <c r="U117" t="str">
        <f t="array" ref="U117">IFERROR(INDEX(TblData[],SMALL(IF(TblData[Session ID]=$B$3,ROW(TblData[Session ID])),ROW($A112))-1,U$4),"")</f>
        <v/>
      </c>
      <c r="V117" t="str">
        <f t="array" ref="V117">IFERROR(INDEX(TblData[],SMALL(IF(TblData[Session ID]=$B$3,ROW(TblData[Session ID])),ROW($A112))-1,V$4),"")</f>
        <v/>
      </c>
      <c r="W117" t="str">
        <f t="array" ref="W117">IFERROR(INDEX(TblData[],SMALL(IF(TblData[Session ID]=$B$3,ROW(TblData[Session ID])),ROW($A112))-1,W$4),"")</f>
        <v/>
      </c>
      <c r="X117" t="str">
        <f t="array" ref="X117">IFERROR(INDEX(TblData[],SMALL(IF(TblData[Session ID]=$B$3,ROW(TblData[Session ID])),ROW($A112))-1,X$4),"")</f>
        <v/>
      </c>
      <c r="Y11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7" s="45" t="str">
        <f t="shared" si="4"/>
        <v>* | * | * | * | * | Dominance of Facilitator | More Simplicity required, speed | More time required | * | *</v>
      </c>
      <c r="AA117" t="str">
        <f t="array" ref="AA117">IFERROR(INDEX(TblData[],SMALL(IF(TblData[Session ID]=$B$3,ROW(TblData[Session ID])),ROW($A113))-1,AA$4),"")</f>
        <v/>
      </c>
    </row>
    <row r="118" spans="2:27" x14ac:dyDescent="0.25">
      <c r="B118" t="str">
        <f t="array" ref="B118">IFERROR(INDEX(TblData[],SMALL(IF(TblData[Session ID]=$B$3,ROW(TblData[Session ID])),ROW($A113))-1,B$4),"")</f>
        <v/>
      </c>
      <c r="C118" t="str">
        <f t="array" ref="C118">IFERROR(INDEX(TblData[],SMALL(IF(TblData[Session ID]=$B$3,ROW(TblData[Session ID])),ROW($A113))-1,C$4),"")</f>
        <v/>
      </c>
      <c r="D118" t="str">
        <f t="array" ref="D118">IFERROR(INDEX(TblData[],SMALL(IF(TblData[Session ID]=$B$3,ROW(TblData[Session ID])),ROW($A113))-1,D$4),"")</f>
        <v/>
      </c>
      <c r="E118" t="str">
        <f t="array" ref="E118">IFERROR(INDEX(TblData[],SMALL(IF(TblData[Session ID]=$B$3,ROW(TblData[Session ID])),ROW($A113))-1,E$4),"")</f>
        <v/>
      </c>
      <c r="F118" t="str">
        <f t="array" ref="F118">IFERROR(INDEX(TblData[],SMALL(IF(TblData[Session ID]=$B$3,ROW(TblData[Session ID])),ROW($A113))-1,F$4),"")</f>
        <v/>
      </c>
      <c r="G118" t="str">
        <f t="array" ref="G118">IFERROR(INDEX(TblData[],SMALL(IF(TblData[Session ID]=$B$3,ROW(TblData[Session ID])),ROW($A113))-1,G$4),"")</f>
        <v/>
      </c>
      <c r="H118" t="str">
        <f t="array" ref="H118">IFERROR(INDEX(TblData[],SMALL(IF(TblData[Session ID]=$B$3,ROW(TblData[Session ID])),ROW($A113))-1,H$4),"")</f>
        <v/>
      </c>
      <c r="I118" t="str">
        <f t="array" ref="I118">IFERROR(INDEX(TblData[],SMALL(IF(TblData[Session ID]=$B$3,ROW(TblData[Session ID])),ROW($A113))-1,I$4),"")</f>
        <v/>
      </c>
      <c r="J118" t="str">
        <f t="array" ref="J118">IFERROR(INDEX(TblData[],SMALL(IF(TblData[Session ID]=$B$3,ROW(TblData[Session ID])),ROW($A113))-1,J$4),"")</f>
        <v/>
      </c>
      <c r="K118" t="str">
        <f t="array" ref="K118">IFERROR(INDEX(TblData[],SMALL(IF(TblData[Session ID]=$B$3,ROW(TblData[Session ID])),ROW($A113))-1,K$4),"")</f>
        <v/>
      </c>
      <c r="L118" t="str">
        <f t="array" ref="L118">IFERROR(INDEX(TblData[],SMALL(IF(TblData[Session ID]=$B$3,ROW(TblData[Session ID])),ROW($A113))-1,L$4),"")</f>
        <v/>
      </c>
      <c r="M118" t="str">
        <f t="array" ref="M118">IFERROR(INDEX(TblData[],SMALL(IF(TblData[Session ID]=$B$3,ROW(TblData[Session ID])),ROW($A113))-1,M$4),"")</f>
        <v/>
      </c>
      <c r="N118" t="str">
        <f t="array" ref="N118">IFERROR(INDEX(TblData[],SMALL(IF(TblData[Session ID]=$B$3,ROW(TblData[Session ID])),ROW($A113))-1,N$4),"")</f>
        <v/>
      </c>
      <c r="O118" t="str">
        <f t="array" ref="O118">IFERROR(INDEX(TblData[],SMALL(IF(TblData[Session ID]=$B$3,ROW(TblData[Session ID])),ROW($A113))-1,O$4),"")</f>
        <v/>
      </c>
      <c r="P118" t="str">
        <f t="array" ref="P118">IFERROR(INDEX(TblData[],SMALL(IF(TblData[Session ID]=$B$3,ROW(TblData[Session ID])),ROW($A113))-1,P$4),"")</f>
        <v/>
      </c>
      <c r="Q118" t="str">
        <f t="array" ref="Q118">IFERROR(INDEX(TblData[],SMALL(IF(TblData[Session ID]=$B$3,ROW(TblData[Session ID])),ROW($A113))-1,Q$4),"")</f>
        <v/>
      </c>
      <c r="R118" t="str">
        <f t="array" ref="R118">IFERROR(INDEX(TblData[],SMALL(IF(TblData[Session ID]=$B$3,ROW(TblData[Session ID])),ROW($A113))-1,R$4),"")</f>
        <v/>
      </c>
      <c r="S118" t="str">
        <f t="array" ref="S118">IFERROR(INDEX(TblData[],SMALL(IF(TblData[Session ID]=$B$3,ROW(TblData[Session ID])),ROW($A113))-1,S$4),"")</f>
        <v/>
      </c>
      <c r="T118" t="str">
        <f t="array" ref="T118">IFERROR(INDEX(TblData[],SMALL(IF(TblData[Session ID]=$B$3,ROW(TblData[Session ID])),ROW($A113))-1,T$4),"")</f>
        <v/>
      </c>
      <c r="U118" t="str">
        <f t="array" ref="U118">IFERROR(INDEX(TblData[],SMALL(IF(TblData[Session ID]=$B$3,ROW(TblData[Session ID])),ROW($A113))-1,U$4),"")</f>
        <v/>
      </c>
      <c r="V118" t="str">
        <f t="array" ref="V118">IFERROR(INDEX(TblData[],SMALL(IF(TblData[Session ID]=$B$3,ROW(TblData[Session ID])),ROW($A113))-1,V$4),"")</f>
        <v/>
      </c>
      <c r="W118" t="str">
        <f t="array" ref="W118">IFERROR(INDEX(TblData[],SMALL(IF(TblData[Session ID]=$B$3,ROW(TblData[Session ID])),ROW($A113))-1,W$4),"")</f>
        <v/>
      </c>
      <c r="X118" t="str">
        <f t="array" ref="X118">IFERROR(INDEX(TblData[],SMALL(IF(TblData[Session ID]=$B$3,ROW(TblData[Session ID])),ROW($A113))-1,X$4),"")</f>
        <v/>
      </c>
      <c r="Y11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8" s="45" t="str">
        <f t="shared" si="4"/>
        <v>* | * | * | * | * | Dominance of Facilitator | More Simplicity required, speed | More time required | * | *</v>
      </c>
      <c r="AA118" t="str">
        <f t="array" ref="AA118">IFERROR(INDEX(TblData[],SMALL(IF(TblData[Session ID]=$B$3,ROW(TblData[Session ID])),ROW($A114))-1,AA$4),"")</f>
        <v/>
      </c>
    </row>
    <row r="119" spans="2:27" x14ac:dyDescent="0.25">
      <c r="B119" t="str">
        <f t="array" ref="B119">IFERROR(INDEX(TblData[],SMALL(IF(TblData[Session ID]=$B$3,ROW(TblData[Session ID])),ROW($A114))-1,B$4),"")</f>
        <v/>
      </c>
      <c r="C119" t="str">
        <f t="array" ref="C119">IFERROR(INDEX(TblData[],SMALL(IF(TblData[Session ID]=$B$3,ROW(TblData[Session ID])),ROW($A114))-1,C$4),"")</f>
        <v/>
      </c>
      <c r="D119" t="str">
        <f t="array" ref="D119">IFERROR(INDEX(TblData[],SMALL(IF(TblData[Session ID]=$B$3,ROW(TblData[Session ID])),ROW($A114))-1,D$4),"")</f>
        <v/>
      </c>
      <c r="E119" t="str">
        <f t="array" ref="E119">IFERROR(INDEX(TblData[],SMALL(IF(TblData[Session ID]=$B$3,ROW(TblData[Session ID])),ROW($A114))-1,E$4),"")</f>
        <v/>
      </c>
      <c r="F119" t="str">
        <f t="array" ref="F119">IFERROR(INDEX(TblData[],SMALL(IF(TblData[Session ID]=$B$3,ROW(TblData[Session ID])),ROW($A114))-1,F$4),"")</f>
        <v/>
      </c>
      <c r="G119" t="str">
        <f t="array" ref="G119">IFERROR(INDEX(TblData[],SMALL(IF(TblData[Session ID]=$B$3,ROW(TblData[Session ID])),ROW($A114))-1,G$4),"")</f>
        <v/>
      </c>
      <c r="H119" t="str">
        <f t="array" ref="H119">IFERROR(INDEX(TblData[],SMALL(IF(TblData[Session ID]=$B$3,ROW(TblData[Session ID])),ROW($A114))-1,H$4),"")</f>
        <v/>
      </c>
      <c r="I119" t="str">
        <f t="array" ref="I119">IFERROR(INDEX(TblData[],SMALL(IF(TblData[Session ID]=$B$3,ROW(TblData[Session ID])),ROW($A114))-1,I$4),"")</f>
        <v/>
      </c>
      <c r="J119" t="str">
        <f t="array" ref="J119">IFERROR(INDEX(TblData[],SMALL(IF(TblData[Session ID]=$B$3,ROW(TblData[Session ID])),ROW($A114))-1,J$4),"")</f>
        <v/>
      </c>
      <c r="K119" t="str">
        <f t="array" ref="K119">IFERROR(INDEX(TblData[],SMALL(IF(TblData[Session ID]=$B$3,ROW(TblData[Session ID])),ROW($A114))-1,K$4),"")</f>
        <v/>
      </c>
      <c r="L119" t="str">
        <f t="array" ref="L119">IFERROR(INDEX(TblData[],SMALL(IF(TblData[Session ID]=$B$3,ROW(TblData[Session ID])),ROW($A114))-1,L$4),"")</f>
        <v/>
      </c>
      <c r="M119" t="str">
        <f t="array" ref="M119">IFERROR(INDEX(TblData[],SMALL(IF(TblData[Session ID]=$B$3,ROW(TblData[Session ID])),ROW($A114))-1,M$4),"")</f>
        <v/>
      </c>
      <c r="N119" t="str">
        <f t="array" ref="N119">IFERROR(INDEX(TblData[],SMALL(IF(TblData[Session ID]=$B$3,ROW(TblData[Session ID])),ROW($A114))-1,N$4),"")</f>
        <v/>
      </c>
      <c r="O119" t="str">
        <f t="array" ref="O119">IFERROR(INDEX(TblData[],SMALL(IF(TblData[Session ID]=$B$3,ROW(TblData[Session ID])),ROW($A114))-1,O$4),"")</f>
        <v/>
      </c>
      <c r="P119" t="str">
        <f t="array" ref="P119">IFERROR(INDEX(TblData[],SMALL(IF(TblData[Session ID]=$B$3,ROW(TblData[Session ID])),ROW($A114))-1,P$4),"")</f>
        <v/>
      </c>
      <c r="Q119" t="str">
        <f t="array" ref="Q119">IFERROR(INDEX(TblData[],SMALL(IF(TblData[Session ID]=$B$3,ROW(TblData[Session ID])),ROW($A114))-1,Q$4),"")</f>
        <v/>
      </c>
      <c r="R119" t="str">
        <f t="array" ref="R119">IFERROR(INDEX(TblData[],SMALL(IF(TblData[Session ID]=$B$3,ROW(TblData[Session ID])),ROW($A114))-1,R$4),"")</f>
        <v/>
      </c>
      <c r="S119" t="str">
        <f t="array" ref="S119">IFERROR(INDEX(TblData[],SMALL(IF(TblData[Session ID]=$B$3,ROW(TblData[Session ID])),ROW($A114))-1,S$4),"")</f>
        <v/>
      </c>
      <c r="T119" t="str">
        <f t="array" ref="T119">IFERROR(INDEX(TblData[],SMALL(IF(TblData[Session ID]=$B$3,ROW(TblData[Session ID])),ROW($A114))-1,T$4),"")</f>
        <v/>
      </c>
      <c r="U119" t="str">
        <f t="array" ref="U119">IFERROR(INDEX(TblData[],SMALL(IF(TblData[Session ID]=$B$3,ROW(TblData[Session ID])),ROW($A114))-1,U$4),"")</f>
        <v/>
      </c>
      <c r="V119" t="str">
        <f t="array" ref="V119">IFERROR(INDEX(TblData[],SMALL(IF(TblData[Session ID]=$B$3,ROW(TblData[Session ID])),ROW($A114))-1,V$4),"")</f>
        <v/>
      </c>
      <c r="W119" t="str">
        <f t="array" ref="W119">IFERROR(INDEX(TblData[],SMALL(IF(TblData[Session ID]=$B$3,ROW(TblData[Session ID])),ROW($A114))-1,W$4),"")</f>
        <v/>
      </c>
      <c r="X119" t="str">
        <f t="array" ref="X119">IFERROR(INDEX(TblData[],SMALL(IF(TblData[Session ID]=$B$3,ROW(TblData[Session ID])),ROW($A114))-1,X$4),"")</f>
        <v/>
      </c>
      <c r="Y11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19" s="45" t="str">
        <f t="shared" si="4"/>
        <v>* | * | * | * | * | Dominance of Facilitator | More Simplicity required, speed | More time required | * | *</v>
      </c>
      <c r="AA119" t="str">
        <f t="array" ref="AA119">IFERROR(INDEX(TblData[],SMALL(IF(TblData[Session ID]=$B$3,ROW(TblData[Session ID])),ROW($A115))-1,AA$4),"")</f>
        <v/>
      </c>
    </row>
    <row r="120" spans="2:27" x14ac:dyDescent="0.25">
      <c r="B120" t="str">
        <f t="array" ref="B120">IFERROR(INDEX(TblData[],SMALL(IF(TblData[Session ID]=$B$3,ROW(TblData[Session ID])),ROW($A115))-1,B$4),"")</f>
        <v/>
      </c>
      <c r="C120" t="str">
        <f t="array" ref="C120">IFERROR(INDEX(TblData[],SMALL(IF(TblData[Session ID]=$B$3,ROW(TblData[Session ID])),ROW($A115))-1,C$4),"")</f>
        <v/>
      </c>
      <c r="D120" t="str">
        <f t="array" ref="D120">IFERROR(INDEX(TblData[],SMALL(IF(TblData[Session ID]=$B$3,ROW(TblData[Session ID])),ROW($A115))-1,D$4),"")</f>
        <v/>
      </c>
      <c r="E120" t="str">
        <f t="array" ref="E120">IFERROR(INDEX(TblData[],SMALL(IF(TblData[Session ID]=$B$3,ROW(TblData[Session ID])),ROW($A115))-1,E$4),"")</f>
        <v/>
      </c>
      <c r="F120" t="str">
        <f t="array" ref="F120">IFERROR(INDEX(TblData[],SMALL(IF(TblData[Session ID]=$B$3,ROW(TblData[Session ID])),ROW($A115))-1,F$4),"")</f>
        <v/>
      </c>
      <c r="G120" t="str">
        <f t="array" ref="G120">IFERROR(INDEX(TblData[],SMALL(IF(TblData[Session ID]=$B$3,ROW(TblData[Session ID])),ROW($A115))-1,G$4),"")</f>
        <v/>
      </c>
      <c r="H120" t="str">
        <f t="array" ref="H120">IFERROR(INDEX(TblData[],SMALL(IF(TblData[Session ID]=$B$3,ROW(TblData[Session ID])),ROW($A115))-1,H$4),"")</f>
        <v/>
      </c>
      <c r="I120" t="str">
        <f t="array" ref="I120">IFERROR(INDEX(TblData[],SMALL(IF(TblData[Session ID]=$B$3,ROW(TblData[Session ID])),ROW($A115))-1,I$4),"")</f>
        <v/>
      </c>
      <c r="J120" t="str">
        <f t="array" ref="J120">IFERROR(INDEX(TblData[],SMALL(IF(TblData[Session ID]=$B$3,ROW(TblData[Session ID])),ROW($A115))-1,J$4),"")</f>
        <v/>
      </c>
      <c r="K120" t="str">
        <f t="array" ref="K120">IFERROR(INDEX(TblData[],SMALL(IF(TblData[Session ID]=$B$3,ROW(TblData[Session ID])),ROW($A115))-1,K$4),"")</f>
        <v/>
      </c>
      <c r="L120" t="str">
        <f t="array" ref="L120">IFERROR(INDEX(TblData[],SMALL(IF(TblData[Session ID]=$B$3,ROW(TblData[Session ID])),ROW($A115))-1,L$4),"")</f>
        <v/>
      </c>
      <c r="M120" t="str">
        <f t="array" ref="M120">IFERROR(INDEX(TblData[],SMALL(IF(TblData[Session ID]=$B$3,ROW(TblData[Session ID])),ROW($A115))-1,M$4),"")</f>
        <v/>
      </c>
      <c r="N120" t="str">
        <f t="array" ref="N120">IFERROR(INDEX(TblData[],SMALL(IF(TblData[Session ID]=$B$3,ROW(TblData[Session ID])),ROW($A115))-1,N$4),"")</f>
        <v/>
      </c>
      <c r="O120" t="str">
        <f t="array" ref="O120">IFERROR(INDEX(TblData[],SMALL(IF(TblData[Session ID]=$B$3,ROW(TblData[Session ID])),ROW($A115))-1,O$4),"")</f>
        <v/>
      </c>
      <c r="P120" t="str">
        <f t="array" ref="P120">IFERROR(INDEX(TblData[],SMALL(IF(TblData[Session ID]=$B$3,ROW(TblData[Session ID])),ROW($A115))-1,P$4),"")</f>
        <v/>
      </c>
      <c r="Q120" t="str">
        <f t="array" ref="Q120">IFERROR(INDEX(TblData[],SMALL(IF(TblData[Session ID]=$B$3,ROW(TblData[Session ID])),ROW($A115))-1,Q$4),"")</f>
        <v/>
      </c>
      <c r="R120" t="str">
        <f t="array" ref="R120">IFERROR(INDEX(TblData[],SMALL(IF(TblData[Session ID]=$B$3,ROW(TblData[Session ID])),ROW($A115))-1,R$4),"")</f>
        <v/>
      </c>
      <c r="S120" t="str">
        <f t="array" ref="S120">IFERROR(INDEX(TblData[],SMALL(IF(TblData[Session ID]=$B$3,ROW(TblData[Session ID])),ROW($A115))-1,S$4),"")</f>
        <v/>
      </c>
      <c r="T120" t="str">
        <f t="array" ref="T120">IFERROR(INDEX(TblData[],SMALL(IF(TblData[Session ID]=$B$3,ROW(TblData[Session ID])),ROW($A115))-1,T$4),"")</f>
        <v/>
      </c>
      <c r="U120" t="str">
        <f t="array" ref="U120">IFERROR(INDEX(TblData[],SMALL(IF(TblData[Session ID]=$B$3,ROW(TblData[Session ID])),ROW($A115))-1,U$4),"")</f>
        <v/>
      </c>
      <c r="V120" t="str">
        <f t="array" ref="V120">IFERROR(INDEX(TblData[],SMALL(IF(TblData[Session ID]=$B$3,ROW(TblData[Session ID])),ROW($A115))-1,V$4),"")</f>
        <v/>
      </c>
      <c r="W120" t="str">
        <f t="array" ref="W120">IFERROR(INDEX(TblData[],SMALL(IF(TblData[Session ID]=$B$3,ROW(TblData[Session ID])),ROW($A115))-1,W$4),"")</f>
        <v/>
      </c>
      <c r="X120" t="str">
        <f t="array" ref="X120">IFERROR(INDEX(TblData[],SMALL(IF(TblData[Session ID]=$B$3,ROW(TblData[Session ID])),ROW($A115))-1,X$4),"")</f>
        <v/>
      </c>
      <c r="Y12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0" s="45" t="str">
        <f t="shared" si="4"/>
        <v>* | * | * | * | * | Dominance of Facilitator | More Simplicity required, speed | More time required | * | *</v>
      </c>
      <c r="AA120" t="str">
        <f t="array" ref="AA120">IFERROR(INDEX(TblData[],SMALL(IF(TblData[Session ID]=$B$3,ROW(TblData[Session ID])),ROW($A116))-1,AA$4),"")</f>
        <v/>
      </c>
    </row>
    <row r="121" spans="2:27" x14ac:dyDescent="0.25">
      <c r="B121" t="str">
        <f t="array" ref="B121">IFERROR(INDEX(TblData[],SMALL(IF(TblData[Session ID]=$B$3,ROW(TblData[Session ID])),ROW($A116))-1,B$4),"")</f>
        <v/>
      </c>
      <c r="C121" t="str">
        <f t="array" ref="C121">IFERROR(INDEX(TblData[],SMALL(IF(TblData[Session ID]=$B$3,ROW(TblData[Session ID])),ROW($A116))-1,C$4),"")</f>
        <v/>
      </c>
      <c r="D121" t="str">
        <f t="array" ref="D121">IFERROR(INDEX(TblData[],SMALL(IF(TblData[Session ID]=$B$3,ROW(TblData[Session ID])),ROW($A116))-1,D$4),"")</f>
        <v/>
      </c>
      <c r="E121" t="str">
        <f t="array" ref="E121">IFERROR(INDEX(TblData[],SMALL(IF(TblData[Session ID]=$B$3,ROW(TblData[Session ID])),ROW($A116))-1,E$4),"")</f>
        <v/>
      </c>
      <c r="F121" t="str">
        <f t="array" ref="F121">IFERROR(INDEX(TblData[],SMALL(IF(TblData[Session ID]=$B$3,ROW(TblData[Session ID])),ROW($A116))-1,F$4),"")</f>
        <v/>
      </c>
      <c r="G121" t="str">
        <f t="array" ref="G121">IFERROR(INDEX(TblData[],SMALL(IF(TblData[Session ID]=$B$3,ROW(TblData[Session ID])),ROW($A116))-1,G$4),"")</f>
        <v/>
      </c>
      <c r="H121" t="str">
        <f t="array" ref="H121">IFERROR(INDEX(TblData[],SMALL(IF(TblData[Session ID]=$B$3,ROW(TblData[Session ID])),ROW($A116))-1,H$4),"")</f>
        <v/>
      </c>
      <c r="I121" t="str">
        <f t="array" ref="I121">IFERROR(INDEX(TblData[],SMALL(IF(TblData[Session ID]=$B$3,ROW(TblData[Session ID])),ROW($A116))-1,I$4),"")</f>
        <v/>
      </c>
      <c r="J121" t="str">
        <f t="array" ref="J121">IFERROR(INDEX(TblData[],SMALL(IF(TblData[Session ID]=$B$3,ROW(TblData[Session ID])),ROW($A116))-1,J$4),"")</f>
        <v/>
      </c>
      <c r="K121" t="str">
        <f t="array" ref="K121">IFERROR(INDEX(TblData[],SMALL(IF(TblData[Session ID]=$B$3,ROW(TblData[Session ID])),ROW($A116))-1,K$4),"")</f>
        <v/>
      </c>
      <c r="L121" t="str">
        <f t="array" ref="L121">IFERROR(INDEX(TblData[],SMALL(IF(TblData[Session ID]=$B$3,ROW(TblData[Session ID])),ROW($A116))-1,L$4),"")</f>
        <v/>
      </c>
      <c r="M121" t="str">
        <f t="array" ref="M121">IFERROR(INDEX(TblData[],SMALL(IF(TblData[Session ID]=$B$3,ROW(TblData[Session ID])),ROW($A116))-1,M$4),"")</f>
        <v/>
      </c>
      <c r="N121" t="str">
        <f t="array" ref="N121">IFERROR(INDEX(TblData[],SMALL(IF(TblData[Session ID]=$B$3,ROW(TblData[Session ID])),ROW($A116))-1,N$4),"")</f>
        <v/>
      </c>
      <c r="O121" t="str">
        <f t="array" ref="O121">IFERROR(INDEX(TblData[],SMALL(IF(TblData[Session ID]=$B$3,ROW(TblData[Session ID])),ROW($A116))-1,O$4),"")</f>
        <v/>
      </c>
      <c r="P121" t="str">
        <f t="array" ref="P121">IFERROR(INDEX(TblData[],SMALL(IF(TblData[Session ID]=$B$3,ROW(TblData[Session ID])),ROW($A116))-1,P$4),"")</f>
        <v/>
      </c>
      <c r="Q121" t="str">
        <f t="array" ref="Q121">IFERROR(INDEX(TblData[],SMALL(IF(TblData[Session ID]=$B$3,ROW(TblData[Session ID])),ROW($A116))-1,Q$4),"")</f>
        <v/>
      </c>
      <c r="R121" t="str">
        <f t="array" ref="R121">IFERROR(INDEX(TblData[],SMALL(IF(TblData[Session ID]=$B$3,ROW(TblData[Session ID])),ROW($A116))-1,R$4),"")</f>
        <v/>
      </c>
      <c r="S121" t="str">
        <f t="array" ref="S121">IFERROR(INDEX(TblData[],SMALL(IF(TblData[Session ID]=$B$3,ROW(TblData[Session ID])),ROW($A116))-1,S$4),"")</f>
        <v/>
      </c>
      <c r="T121" t="str">
        <f t="array" ref="T121">IFERROR(INDEX(TblData[],SMALL(IF(TblData[Session ID]=$B$3,ROW(TblData[Session ID])),ROW($A116))-1,T$4),"")</f>
        <v/>
      </c>
      <c r="U121" t="str">
        <f t="array" ref="U121">IFERROR(INDEX(TblData[],SMALL(IF(TblData[Session ID]=$B$3,ROW(TblData[Session ID])),ROW($A116))-1,U$4),"")</f>
        <v/>
      </c>
      <c r="V121" t="str">
        <f t="array" ref="V121">IFERROR(INDEX(TblData[],SMALL(IF(TblData[Session ID]=$B$3,ROW(TblData[Session ID])),ROW($A116))-1,V$4),"")</f>
        <v/>
      </c>
      <c r="W121" t="str">
        <f t="array" ref="W121">IFERROR(INDEX(TblData[],SMALL(IF(TblData[Session ID]=$B$3,ROW(TblData[Session ID])),ROW($A116))-1,W$4),"")</f>
        <v/>
      </c>
      <c r="X121" t="str">
        <f t="array" ref="X121">IFERROR(INDEX(TblData[],SMALL(IF(TblData[Session ID]=$B$3,ROW(TblData[Session ID])),ROW($A116))-1,X$4),"")</f>
        <v/>
      </c>
      <c r="Y12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1" s="45" t="str">
        <f t="shared" si="4"/>
        <v>* | * | * | * | * | Dominance of Facilitator | More Simplicity required, speed | More time required | * | *</v>
      </c>
      <c r="AA121" t="str">
        <f t="array" ref="AA121">IFERROR(INDEX(TblData[],SMALL(IF(TblData[Session ID]=$B$3,ROW(TblData[Session ID])),ROW($A117))-1,AA$4),"")</f>
        <v/>
      </c>
    </row>
    <row r="122" spans="2:27" x14ac:dyDescent="0.25">
      <c r="B122" t="str">
        <f t="array" ref="B122">IFERROR(INDEX(TblData[],SMALL(IF(TblData[Session ID]=$B$3,ROW(TblData[Session ID])),ROW($A117))-1,B$4),"")</f>
        <v/>
      </c>
      <c r="C122" t="str">
        <f t="array" ref="C122">IFERROR(INDEX(TblData[],SMALL(IF(TblData[Session ID]=$B$3,ROW(TblData[Session ID])),ROW($A117))-1,C$4),"")</f>
        <v/>
      </c>
      <c r="D122" t="str">
        <f t="array" ref="D122">IFERROR(INDEX(TblData[],SMALL(IF(TblData[Session ID]=$B$3,ROW(TblData[Session ID])),ROW($A117))-1,D$4),"")</f>
        <v/>
      </c>
      <c r="E122" t="str">
        <f t="array" ref="E122">IFERROR(INDEX(TblData[],SMALL(IF(TblData[Session ID]=$B$3,ROW(TblData[Session ID])),ROW($A117))-1,E$4),"")</f>
        <v/>
      </c>
      <c r="F122" t="str">
        <f t="array" ref="F122">IFERROR(INDEX(TblData[],SMALL(IF(TblData[Session ID]=$B$3,ROW(TblData[Session ID])),ROW($A117))-1,F$4),"")</f>
        <v/>
      </c>
      <c r="G122" t="str">
        <f t="array" ref="G122">IFERROR(INDEX(TblData[],SMALL(IF(TblData[Session ID]=$B$3,ROW(TblData[Session ID])),ROW($A117))-1,G$4),"")</f>
        <v/>
      </c>
      <c r="H122" t="str">
        <f t="array" ref="H122">IFERROR(INDEX(TblData[],SMALL(IF(TblData[Session ID]=$B$3,ROW(TblData[Session ID])),ROW($A117))-1,H$4),"")</f>
        <v/>
      </c>
      <c r="I122" t="str">
        <f t="array" ref="I122">IFERROR(INDEX(TblData[],SMALL(IF(TblData[Session ID]=$B$3,ROW(TblData[Session ID])),ROW($A117))-1,I$4),"")</f>
        <v/>
      </c>
      <c r="J122" t="str">
        <f t="array" ref="J122">IFERROR(INDEX(TblData[],SMALL(IF(TblData[Session ID]=$B$3,ROW(TblData[Session ID])),ROW($A117))-1,J$4),"")</f>
        <v/>
      </c>
      <c r="K122" t="str">
        <f t="array" ref="K122">IFERROR(INDEX(TblData[],SMALL(IF(TblData[Session ID]=$B$3,ROW(TblData[Session ID])),ROW($A117))-1,K$4),"")</f>
        <v/>
      </c>
      <c r="L122" t="str">
        <f t="array" ref="L122">IFERROR(INDEX(TblData[],SMALL(IF(TblData[Session ID]=$B$3,ROW(TblData[Session ID])),ROW($A117))-1,L$4),"")</f>
        <v/>
      </c>
      <c r="M122" t="str">
        <f t="array" ref="M122">IFERROR(INDEX(TblData[],SMALL(IF(TblData[Session ID]=$B$3,ROW(TblData[Session ID])),ROW($A117))-1,M$4),"")</f>
        <v/>
      </c>
      <c r="N122" t="str">
        <f t="array" ref="N122">IFERROR(INDEX(TblData[],SMALL(IF(TblData[Session ID]=$B$3,ROW(TblData[Session ID])),ROW($A117))-1,N$4),"")</f>
        <v/>
      </c>
      <c r="O122" t="str">
        <f t="array" ref="O122">IFERROR(INDEX(TblData[],SMALL(IF(TblData[Session ID]=$B$3,ROW(TblData[Session ID])),ROW($A117))-1,O$4),"")</f>
        <v/>
      </c>
      <c r="P122" t="str">
        <f t="array" ref="P122">IFERROR(INDEX(TblData[],SMALL(IF(TblData[Session ID]=$B$3,ROW(TblData[Session ID])),ROW($A117))-1,P$4),"")</f>
        <v/>
      </c>
      <c r="Q122" t="str">
        <f t="array" ref="Q122">IFERROR(INDEX(TblData[],SMALL(IF(TblData[Session ID]=$B$3,ROW(TblData[Session ID])),ROW($A117))-1,Q$4),"")</f>
        <v/>
      </c>
      <c r="R122" t="str">
        <f t="array" ref="R122">IFERROR(INDEX(TblData[],SMALL(IF(TblData[Session ID]=$B$3,ROW(TblData[Session ID])),ROW($A117))-1,R$4),"")</f>
        <v/>
      </c>
      <c r="S122" t="str">
        <f t="array" ref="S122">IFERROR(INDEX(TblData[],SMALL(IF(TblData[Session ID]=$B$3,ROW(TblData[Session ID])),ROW($A117))-1,S$4),"")</f>
        <v/>
      </c>
      <c r="T122" t="str">
        <f t="array" ref="T122">IFERROR(INDEX(TblData[],SMALL(IF(TblData[Session ID]=$B$3,ROW(TblData[Session ID])),ROW($A117))-1,T$4),"")</f>
        <v/>
      </c>
      <c r="U122" t="str">
        <f t="array" ref="U122">IFERROR(INDEX(TblData[],SMALL(IF(TblData[Session ID]=$B$3,ROW(TblData[Session ID])),ROW($A117))-1,U$4),"")</f>
        <v/>
      </c>
      <c r="V122" t="str">
        <f t="array" ref="V122">IFERROR(INDEX(TblData[],SMALL(IF(TblData[Session ID]=$B$3,ROW(TblData[Session ID])),ROW($A117))-1,V$4),"")</f>
        <v/>
      </c>
      <c r="W122" t="str">
        <f t="array" ref="W122">IFERROR(INDEX(TblData[],SMALL(IF(TblData[Session ID]=$B$3,ROW(TblData[Session ID])),ROW($A117))-1,W$4),"")</f>
        <v/>
      </c>
      <c r="X122" t="str">
        <f t="array" ref="X122">IFERROR(INDEX(TblData[],SMALL(IF(TblData[Session ID]=$B$3,ROW(TblData[Session ID])),ROW($A117))-1,X$4),"")</f>
        <v/>
      </c>
      <c r="Y12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2" s="45" t="str">
        <f t="shared" si="4"/>
        <v>* | * | * | * | * | Dominance of Facilitator | More Simplicity required, speed | More time required | * | *</v>
      </c>
      <c r="AA122" t="str">
        <f t="array" ref="AA122">IFERROR(INDEX(TblData[],SMALL(IF(TblData[Session ID]=$B$3,ROW(TblData[Session ID])),ROW($A118))-1,AA$4),"")</f>
        <v/>
      </c>
    </row>
    <row r="123" spans="2:27" x14ac:dyDescent="0.25">
      <c r="B123" t="str">
        <f t="array" ref="B123">IFERROR(INDEX(TblData[],SMALL(IF(TblData[Session ID]=$B$3,ROW(TblData[Session ID])),ROW($A118))-1,B$4),"")</f>
        <v/>
      </c>
      <c r="C123" t="str">
        <f t="array" ref="C123">IFERROR(INDEX(TblData[],SMALL(IF(TblData[Session ID]=$B$3,ROW(TblData[Session ID])),ROW($A118))-1,C$4),"")</f>
        <v/>
      </c>
      <c r="D123" t="str">
        <f t="array" ref="D123">IFERROR(INDEX(TblData[],SMALL(IF(TblData[Session ID]=$B$3,ROW(TblData[Session ID])),ROW($A118))-1,D$4),"")</f>
        <v/>
      </c>
      <c r="E123" t="str">
        <f t="array" ref="E123">IFERROR(INDEX(TblData[],SMALL(IF(TblData[Session ID]=$B$3,ROW(TblData[Session ID])),ROW($A118))-1,E$4),"")</f>
        <v/>
      </c>
      <c r="F123" t="str">
        <f t="array" ref="F123">IFERROR(INDEX(TblData[],SMALL(IF(TblData[Session ID]=$B$3,ROW(TblData[Session ID])),ROW($A118))-1,F$4),"")</f>
        <v/>
      </c>
      <c r="G123" t="str">
        <f t="array" ref="G123">IFERROR(INDEX(TblData[],SMALL(IF(TblData[Session ID]=$B$3,ROW(TblData[Session ID])),ROW($A118))-1,G$4),"")</f>
        <v/>
      </c>
      <c r="H123" t="str">
        <f t="array" ref="H123">IFERROR(INDEX(TblData[],SMALL(IF(TblData[Session ID]=$B$3,ROW(TblData[Session ID])),ROW($A118))-1,H$4),"")</f>
        <v/>
      </c>
      <c r="I123" t="str">
        <f t="array" ref="I123">IFERROR(INDEX(TblData[],SMALL(IF(TblData[Session ID]=$B$3,ROW(TblData[Session ID])),ROW($A118))-1,I$4),"")</f>
        <v/>
      </c>
      <c r="J123" t="str">
        <f t="array" ref="J123">IFERROR(INDEX(TblData[],SMALL(IF(TblData[Session ID]=$B$3,ROW(TblData[Session ID])),ROW($A118))-1,J$4),"")</f>
        <v/>
      </c>
      <c r="K123" t="str">
        <f t="array" ref="K123">IFERROR(INDEX(TblData[],SMALL(IF(TblData[Session ID]=$B$3,ROW(TblData[Session ID])),ROW($A118))-1,K$4),"")</f>
        <v/>
      </c>
      <c r="L123" t="str">
        <f t="array" ref="L123">IFERROR(INDEX(TblData[],SMALL(IF(TblData[Session ID]=$B$3,ROW(TblData[Session ID])),ROW($A118))-1,L$4),"")</f>
        <v/>
      </c>
      <c r="M123" t="str">
        <f t="array" ref="M123">IFERROR(INDEX(TblData[],SMALL(IF(TblData[Session ID]=$B$3,ROW(TblData[Session ID])),ROW($A118))-1,M$4),"")</f>
        <v/>
      </c>
      <c r="N123" t="str">
        <f t="array" ref="N123">IFERROR(INDEX(TblData[],SMALL(IF(TblData[Session ID]=$B$3,ROW(TblData[Session ID])),ROW($A118))-1,N$4),"")</f>
        <v/>
      </c>
      <c r="O123" t="str">
        <f t="array" ref="O123">IFERROR(INDEX(TblData[],SMALL(IF(TblData[Session ID]=$B$3,ROW(TblData[Session ID])),ROW($A118))-1,O$4),"")</f>
        <v/>
      </c>
      <c r="P123" t="str">
        <f t="array" ref="P123">IFERROR(INDEX(TblData[],SMALL(IF(TblData[Session ID]=$B$3,ROW(TblData[Session ID])),ROW($A118))-1,P$4),"")</f>
        <v/>
      </c>
      <c r="Q123" t="str">
        <f t="array" ref="Q123">IFERROR(INDEX(TblData[],SMALL(IF(TblData[Session ID]=$B$3,ROW(TblData[Session ID])),ROW($A118))-1,Q$4),"")</f>
        <v/>
      </c>
      <c r="R123" t="str">
        <f t="array" ref="R123">IFERROR(INDEX(TblData[],SMALL(IF(TblData[Session ID]=$B$3,ROW(TblData[Session ID])),ROW($A118))-1,R$4),"")</f>
        <v/>
      </c>
      <c r="S123" t="str">
        <f t="array" ref="S123">IFERROR(INDEX(TblData[],SMALL(IF(TblData[Session ID]=$B$3,ROW(TblData[Session ID])),ROW($A118))-1,S$4),"")</f>
        <v/>
      </c>
      <c r="T123" t="str">
        <f t="array" ref="T123">IFERROR(INDEX(TblData[],SMALL(IF(TblData[Session ID]=$B$3,ROW(TblData[Session ID])),ROW($A118))-1,T$4),"")</f>
        <v/>
      </c>
      <c r="U123" t="str">
        <f t="array" ref="U123">IFERROR(INDEX(TblData[],SMALL(IF(TblData[Session ID]=$B$3,ROW(TblData[Session ID])),ROW($A118))-1,U$4),"")</f>
        <v/>
      </c>
      <c r="V123" t="str">
        <f t="array" ref="V123">IFERROR(INDEX(TblData[],SMALL(IF(TblData[Session ID]=$B$3,ROW(TblData[Session ID])),ROW($A118))-1,V$4),"")</f>
        <v/>
      </c>
      <c r="W123" t="str">
        <f t="array" ref="W123">IFERROR(INDEX(TblData[],SMALL(IF(TblData[Session ID]=$B$3,ROW(TblData[Session ID])),ROW($A118))-1,W$4),"")</f>
        <v/>
      </c>
      <c r="X123" t="str">
        <f t="array" ref="X123">IFERROR(INDEX(TblData[],SMALL(IF(TblData[Session ID]=$B$3,ROW(TblData[Session ID])),ROW($A118))-1,X$4),"")</f>
        <v/>
      </c>
      <c r="Y12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3" s="45" t="str">
        <f t="shared" si="4"/>
        <v>* | * | * | * | * | Dominance of Facilitator | More Simplicity required, speed | More time required | * | *</v>
      </c>
      <c r="AA123" t="str">
        <f t="array" ref="AA123">IFERROR(INDEX(TblData[],SMALL(IF(TblData[Session ID]=$B$3,ROW(TblData[Session ID])),ROW($A119))-1,AA$4),"")</f>
        <v/>
      </c>
    </row>
    <row r="124" spans="2:27" x14ac:dyDescent="0.25">
      <c r="B124" t="str">
        <f t="array" ref="B124">IFERROR(INDEX(TblData[],SMALL(IF(TblData[Session ID]=$B$3,ROW(TblData[Session ID])),ROW($A119))-1,B$4),"")</f>
        <v/>
      </c>
      <c r="C124" t="str">
        <f t="array" ref="C124">IFERROR(INDEX(TblData[],SMALL(IF(TblData[Session ID]=$B$3,ROW(TblData[Session ID])),ROW($A119))-1,C$4),"")</f>
        <v/>
      </c>
      <c r="D124" t="str">
        <f t="array" ref="D124">IFERROR(INDEX(TblData[],SMALL(IF(TblData[Session ID]=$B$3,ROW(TblData[Session ID])),ROW($A119))-1,D$4),"")</f>
        <v/>
      </c>
      <c r="E124" t="str">
        <f t="array" ref="E124">IFERROR(INDEX(TblData[],SMALL(IF(TblData[Session ID]=$B$3,ROW(TblData[Session ID])),ROW($A119))-1,E$4),"")</f>
        <v/>
      </c>
      <c r="F124" t="str">
        <f t="array" ref="F124">IFERROR(INDEX(TblData[],SMALL(IF(TblData[Session ID]=$B$3,ROW(TblData[Session ID])),ROW($A119))-1,F$4),"")</f>
        <v/>
      </c>
      <c r="G124" t="str">
        <f t="array" ref="G124">IFERROR(INDEX(TblData[],SMALL(IF(TblData[Session ID]=$B$3,ROW(TblData[Session ID])),ROW($A119))-1,G$4),"")</f>
        <v/>
      </c>
      <c r="H124" t="str">
        <f t="array" ref="H124">IFERROR(INDEX(TblData[],SMALL(IF(TblData[Session ID]=$B$3,ROW(TblData[Session ID])),ROW($A119))-1,H$4),"")</f>
        <v/>
      </c>
      <c r="I124" t="str">
        <f t="array" ref="I124">IFERROR(INDEX(TblData[],SMALL(IF(TblData[Session ID]=$B$3,ROW(TblData[Session ID])),ROW($A119))-1,I$4),"")</f>
        <v/>
      </c>
      <c r="J124" t="str">
        <f t="array" ref="J124">IFERROR(INDEX(TblData[],SMALL(IF(TblData[Session ID]=$B$3,ROW(TblData[Session ID])),ROW($A119))-1,J$4),"")</f>
        <v/>
      </c>
      <c r="K124" t="str">
        <f t="array" ref="K124">IFERROR(INDEX(TblData[],SMALL(IF(TblData[Session ID]=$B$3,ROW(TblData[Session ID])),ROW($A119))-1,K$4),"")</f>
        <v/>
      </c>
      <c r="L124" t="str">
        <f t="array" ref="L124">IFERROR(INDEX(TblData[],SMALL(IF(TblData[Session ID]=$B$3,ROW(TblData[Session ID])),ROW($A119))-1,L$4),"")</f>
        <v/>
      </c>
      <c r="M124" t="str">
        <f t="array" ref="M124">IFERROR(INDEX(TblData[],SMALL(IF(TblData[Session ID]=$B$3,ROW(TblData[Session ID])),ROW($A119))-1,M$4),"")</f>
        <v/>
      </c>
      <c r="N124" t="str">
        <f t="array" ref="N124">IFERROR(INDEX(TblData[],SMALL(IF(TblData[Session ID]=$B$3,ROW(TblData[Session ID])),ROW($A119))-1,N$4),"")</f>
        <v/>
      </c>
      <c r="O124" t="str">
        <f t="array" ref="O124">IFERROR(INDEX(TblData[],SMALL(IF(TblData[Session ID]=$B$3,ROW(TblData[Session ID])),ROW($A119))-1,O$4),"")</f>
        <v/>
      </c>
      <c r="P124" t="str">
        <f t="array" ref="P124">IFERROR(INDEX(TblData[],SMALL(IF(TblData[Session ID]=$B$3,ROW(TblData[Session ID])),ROW($A119))-1,P$4),"")</f>
        <v/>
      </c>
      <c r="Q124" t="str">
        <f t="array" ref="Q124">IFERROR(INDEX(TblData[],SMALL(IF(TblData[Session ID]=$B$3,ROW(TblData[Session ID])),ROW($A119))-1,Q$4),"")</f>
        <v/>
      </c>
      <c r="R124" t="str">
        <f t="array" ref="R124">IFERROR(INDEX(TblData[],SMALL(IF(TblData[Session ID]=$B$3,ROW(TblData[Session ID])),ROW($A119))-1,R$4),"")</f>
        <v/>
      </c>
      <c r="S124" t="str">
        <f t="array" ref="S124">IFERROR(INDEX(TblData[],SMALL(IF(TblData[Session ID]=$B$3,ROW(TblData[Session ID])),ROW($A119))-1,S$4),"")</f>
        <v/>
      </c>
      <c r="T124" t="str">
        <f t="array" ref="T124">IFERROR(INDEX(TblData[],SMALL(IF(TblData[Session ID]=$B$3,ROW(TblData[Session ID])),ROW($A119))-1,T$4),"")</f>
        <v/>
      </c>
      <c r="U124" t="str">
        <f t="array" ref="U124">IFERROR(INDEX(TblData[],SMALL(IF(TblData[Session ID]=$B$3,ROW(TblData[Session ID])),ROW($A119))-1,U$4),"")</f>
        <v/>
      </c>
      <c r="V124" t="str">
        <f t="array" ref="V124">IFERROR(INDEX(TblData[],SMALL(IF(TblData[Session ID]=$B$3,ROW(TblData[Session ID])),ROW($A119))-1,V$4),"")</f>
        <v/>
      </c>
      <c r="W124" t="str">
        <f t="array" ref="W124">IFERROR(INDEX(TblData[],SMALL(IF(TblData[Session ID]=$B$3,ROW(TblData[Session ID])),ROW($A119))-1,W$4),"")</f>
        <v/>
      </c>
      <c r="X124" t="str">
        <f t="array" ref="X124">IFERROR(INDEX(TblData[],SMALL(IF(TblData[Session ID]=$B$3,ROW(TblData[Session ID])),ROW($A119))-1,X$4),"")</f>
        <v/>
      </c>
      <c r="Y12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4" s="45" t="str">
        <f t="shared" si="4"/>
        <v>* | * | * | * | * | Dominance of Facilitator | More Simplicity required, speed | More time required | * | *</v>
      </c>
      <c r="AA124" t="str">
        <f t="array" ref="AA124">IFERROR(INDEX(TblData[],SMALL(IF(TblData[Session ID]=$B$3,ROW(TblData[Session ID])),ROW($A120))-1,AA$4),"")</f>
        <v/>
      </c>
    </row>
    <row r="125" spans="2:27" x14ac:dyDescent="0.25">
      <c r="B125" t="str">
        <f t="array" ref="B125">IFERROR(INDEX(TblData[],SMALL(IF(TblData[Session ID]=$B$3,ROW(TblData[Session ID])),ROW($A120))-1,B$4),"")</f>
        <v/>
      </c>
      <c r="C125" t="str">
        <f t="array" ref="C125">IFERROR(INDEX(TblData[],SMALL(IF(TblData[Session ID]=$B$3,ROW(TblData[Session ID])),ROW($A120))-1,C$4),"")</f>
        <v/>
      </c>
      <c r="D125" t="str">
        <f t="array" ref="D125">IFERROR(INDEX(TblData[],SMALL(IF(TblData[Session ID]=$B$3,ROW(TblData[Session ID])),ROW($A120))-1,D$4),"")</f>
        <v/>
      </c>
      <c r="E125" t="str">
        <f t="array" ref="E125">IFERROR(INDEX(TblData[],SMALL(IF(TblData[Session ID]=$B$3,ROW(TblData[Session ID])),ROW($A120))-1,E$4),"")</f>
        <v/>
      </c>
      <c r="F125" t="str">
        <f t="array" ref="F125">IFERROR(INDEX(TblData[],SMALL(IF(TblData[Session ID]=$B$3,ROW(TblData[Session ID])),ROW($A120))-1,F$4),"")</f>
        <v/>
      </c>
      <c r="G125" t="str">
        <f t="array" ref="G125">IFERROR(INDEX(TblData[],SMALL(IF(TblData[Session ID]=$B$3,ROW(TblData[Session ID])),ROW($A120))-1,G$4),"")</f>
        <v/>
      </c>
      <c r="H125" t="str">
        <f t="array" ref="H125">IFERROR(INDEX(TblData[],SMALL(IF(TblData[Session ID]=$B$3,ROW(TblData[Session ID])),ROW($A120))-1,H$4),"")</f>
        <v/>
      </c>
      <c r="I125" t="str">
        <f t="array" ref="I125">IFERROR(INDEX(TblData[],SMALL(IF(TblData[Session ID]=$B$3,ROW(TblData[Session ID])),ROW($A120))-1,I$4),"")</f>
        <v/>
      </c>
      <c r="J125" t="str">
        <f t="array" ref="J125">IFERROR(INDEX(TblData[],SMALL(IF(TblData[Session ID]=$B$3,ROW(TblData[Session ID])),ROW($A120))-1,J$4),"")</f>
        <v/>
      </c>
      <c r="K125" t="str">
        <f t="array" ref="K125">IFERROR(INDEX(TblData[],SMALL(IF(TblData[Session ID]=$B$3,ROW(TblData[Session ID])),ROW($A120))-1,K$4),"")</f>
        <v/>
      </c>
      <c r="L125" t="str">
        <f t="array" ref="L125">IFERROR(INDEX(TblData[],SMALL(IF(TblData[Session ID]=$B$3,ROW(TblData[Session ID])),ROW($A120))-1,L$4),"")</f>
        <v/>
      </c>
      <c r="M125" t="str">
        <f t="array" ref="M125">IFERROR(INDEX(TblData[],SMALL(IF(TblData[Session ID]=$B$3,ROW(TblData[Session ID])),ROW($A120))-1,M$4),"")</f>
        <v/>
      </c>
      <c r="N125" t="str">
        <f t="array" ref="N125">IFERROR(INDEX(TblData[],SMALL(IF(TblData[Session ID]=$B$3,ROW(TblData[Session ID])),ROW($A120))-1,N$4),"")</f>
        <v/>
      </c>
      <c r="O125" t="str">
        <f t="array" ref="O125">IFERROR(INDEX(TblData[],SMALL(IF(TblData[Session ID]=$B$3,ROW(TblData[Session ID])),ROW($A120))-1,O$4),"")</f>
        <v/>
      </c>
      <c r="P125" t="str">
        <f t="array" ref="P125">IFERROR(INDEX(TblData[],SMALL(IF(TblData[Session ID]=$B$3,ROW(TblData[Session ID])),ROW($A120))-1,P$4),"")</f>
        <v/>
      </c>
      <c r="Q125" t="str">
        <f t="array" ref="Q125">IFERROR(INDEX(TblData[],SMALL(IF(TblData[Session ID]=$B$3,ROW(TblData[Session ID])),ROW($A120))-1,Q$4),"")</f>
        <v/>
      </c>
      <c r="R125" t="str">
        <f t="array" ref="R125">IFERROR(INDEX(TblData[],SMALL(IF(TblData[Session ID]=$B$3,ROW(TblData[Session ID])),ROW($A120))-1,R$4),"")</f>
        <v/>
      </c>
      <c r="S125" t="str">
        <f t="array" ref="S125">IFERROR(INDEX(TblData[],SMALL(IF(TblData[Session ID]=$B$3,ROW(TblData[Session ID])),ROW($A120))-1,S$4),"")</f>
        <v/>
      </c>
      <c r="T125" t="str">
        <f t="array" ref="T125">IFERROR(INDEX(TblData[],SMALL(IF(TblData[Session ID]=$B$3,ROW(TblData[Session ID])),ROW($A120))-1,T$4),"")</f>
        <v/>
      </c>
      <c r="U125" t="str">
        <f t="array" ref="U125">IFERROR(INDEX(TblData[],SMALL(IF(TblData[Session ID]=$B$3,ROW(TblData[Session ID])),ROW($A120))-1,U$4),"")</f>
        <v/>
      </c>
      <c r="V125" t="str">
        <f t="array" ref="V125">IFERROR(INDEX(TblData[],SMALL(IF(TblData[Session ID]=$B$3,ROW(TblData[Session ID])),ROW($A120))-1,V$4),"")</f>
        <v/>
      </c>
      <c r="W125" t="str">
        <f t="array" ref="W125">IFERROR(INDEX(TblData[],SMALL(IF(TblData[Session ID]=$B$3,ROW(TblData[Session ID])),ROW($A120))-1,W$4),"")</f>
        <v/>
      </c>
      <c r="X125" t="str">
        <f t="array" ref="X125">IFERROR(INDEX(TblData[],SMALL(IF(TblData[Session ID]=$B$3,ROW(TblData[Session ID])),ROW($A120))-1,X$4),"")</f>
        <v/>
      </c>
      <c r="Y12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5" s="45" t="str">
        <f t="shared" si="4"/>
        <v>* | * | * | * | * | Dominance of Facilitator | More Simplicity required, speed | More time required | * | *</v>
      </c>
      <c r="AA125" t="str">
        <f t="array" ref="AA125">IFERROR(INDEX(TblData[],SMALL(IF(TblData[Session ID]=$B$3,ROW(TblData[Session ID])),ROW($A121))-1,AA$4),"")</f>
        <v/>
      </c>
    </row>
    <row r="126" spans="2:27" x14ac:dyDescent="0.25">
      <c r="B126" t="str">
        <f t="array" ref="B126">IFERROR(INDEX(TblData[],SMALL(IF(TblData[Session ID]=$B$3,ROW(TblData[Session ID])),ROW($A121))-1,B$4),"")</f>
        <v/>
      </c>
      <c r="C126" t="str">
        <f t="array" ref="C126">IFERROR(INDEX(TblData[],SMALL(IF(TblData[Session ID]=$B$3,ROW(TblData[Session ID])),ROW($A121))-1,C$4),"")</f>
        <v/>
      </c>
      <c r="D126" t="str">
        <f t="array" ref="D126">IFERROR(INDEX(TblData[],SMALL(IF(TblData[Session ID]=$B$3,ROW(TblData[Session ID])),ROW($A121))-1,D$4),"")</f>
        <v/>
      </c>
      <c r="E126" t="str">
        <f t="array" ref="E126">IFERROR(INDEX(TblData[],SMALL(IF(TblData[Session ID]=$B$3,ROW(TblData[Session ID])),ROW($A121))-1,E$4),"")</f>
        <v/>
      </c>
      <c r="F126" t="str">
        <f t="array" ref="F126">IFERROR(INDEX(TblData[],SMALL(IF(TblData[Session ID]=$B$3,ROW(TblData[Session ID])),ROW($A121))-1,F$4),"")</f>
        <v/>
      </c>
      <c r="G126" t="str">
        <f t="array" ref="G126">IFERROR(INDEX(TblData[],SMALL(IF(TblData[Session ID]=$B$3,ROW(TblData[Session ID])),ROW($A121))-1,G$4),"")</f>
        <v/>
      </c>
      <c r="H126" t="str">
        <f t="array" ref="H126">IFERROR(INDEX(TblData[],SMALL(IF(TblData[Session ID]=$B$3,ROW(TblData[Session ID])),ROW($A121))-1,H$4),"")</f>
        <v/>
      </c>
      <c r="I126" t="str">
        <f t="array" ref="I126">IFERROR(INDEX(TblData[],SMALL(IF(TblData[Session ID]=$B$3,ROW(TblData[Session ID])),ROW($A121))-1,I$4),"")</f>
        <v/>
      </c>
      <c r="J126" t="str">
        <f t="array" ref="J126">IFERROR(INDEX(TblData[],SMALL(IF(TblData[Session ID]=$B$3,ROW(TblData[Session ID])),ROW($A121))-1,J$4),"")</f>
        <v/>
      </c>
      <c r="K126" t="str">
        <f t="array" ref="K126">IFERROR(INDEX(TblData[],SMALL(IF(TblData[Session ID]=$B$3,ROW(TblData[Session ID])),ROW($A121))-1,K$4),"")</f>
        <v/>
      </c>
      <c r="L126" t="str">
        <f t="array" ref="L126">IFERROR(INDEX(TblData[],SMALL(IF(TblData[Session ID]=$B$3,ROW(TblData[Session ID])),ROW($A121))-1,L$4),"")</f>
        <v/>
      </c>
      <c r="M126" t="str">
        <f t="array" ref="M126">IFERROR(INDEX(TblData[],SMALL(IF(TblData[Session ID]=$B$3,ROW(TblData[Session ID])),ROW($A121))-1,M$4),"")</f>
        <v/>
      </c>
      <c r="N126" t="str">
        <f t="array" ref="N126">IFERROR(INDEX(TblData[],SMALL(IF(TblData[Session ID]=$B$3,ROW(TblData[Session ID])),ROW($A121))-1,N$4),"")</f>
        <v/>
      </c>
      <c r="O126" t="str">
        <f t="array" ref="O126">IFERROR(INDEX(TblData[],SMALL(IF(TblData[Session ID]=$B$3,ROW(TblData[Session ID])),ROW($A121))-1,O$4),"")</f>
        <v/>
      </c>
      <c r="P126" t="str">
        <f t="array" ref="P126">IFERROR(INDEX(TblData[],SMALL(IF(TblData[Session ID]=$B$3,ROW(TblData[Session ID])),ROW($A121))-1,P$4),"")</f>
        <v/>
      </c>
      <c r="Q126" t="str">
        <f t="array" ref="Q126">IFERROR(INDEX(TblData[],SMALL(IF(TblData[Session ID]=$B$3,ROW(TblData[Session ID])),ROW($A121))-1,Q$4),"")</f>
        <v/>
      </c>
      <c r="R126" t="str">
        <f t="array" ref="R126">IFERROR(INDEX(TblData[],SMALL(IF(TblData[Session ID]=$B$3,ROW(TblData[Session ID])),ROW($A121))-1,R$4),"")</f>
        <v/>
      </c>
      <c r="S126" t="str">
        <f t="array" ref="S126">IFERROR(INDEX(TblData[],SMALL(IF(TblData[Session ID]=$B$3,ROW(TblData[Session ID])),ROW($A121))-1,S$4),"")</f>
        <v/>
      </c>
      <c r="T126" t="str">
        <f t="array" ref="T126">IFERROR(INDEX(TblData[],SMALL(IF(TblData[Session ID]=$B$3,ROW(TblData[Session ID])),ROW($A121))-1,T$4),"")</f>
        <v/>
      </c>
      <c r="U126" t="str">
        <f t="array" ref="U126">IFERROR(INDEX(TblData[],SMALL(IF(TblData[Session ID]=$B$3,ROW(TblData[Session ID])),ROW($A121))-1,U$4),"")</f>
        <v/>
      </c>
      <c r="V126" t="str">
        <f t="array" ref="V126">IFERROR(INDEX(TblData[],SMALL(IF(TblData[Session ID]=$B$3,ROW(TblData[Session ID])),ROW($A121))-1,V$4),"")</f>
        <v/>
      </c>
      <c r="W126" t="str">
        <f t="array" ref="W126">IFERROR(INDEX(TblData[],SMALL(IF(TblData[Session ID]=$B$3,ROW(TblData[Session ID])),ROW($A121))-1,W$4),"")</f>
        <v/>
      </c>
      <c r="X126" t="str">
        <f t="array" ref="X126">IFERROR(INDEX(TblData[],SMALL(IF(TblData[Session ID]=$B$3,ROW(TblData[Session ID])),ROW($A121))-1,X$4),"")</f>
        <v/>
      </c>
      <c r="Y126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6" s="45" t="str">
        <f t="shared" si="4"/>
        <v>* | * | * | * | * | Dominance of Facilitator | More Simplicity required, speed | More time required | * | *</v>
      </c>
      <c r="AA126" t="str">
        <f t="array" ref="AA126">IFERROR(INDEX(TblData[],SMALL(IF(TblData[Session ID]=$B$3,ROW(TblData[Session ID])),ROW($A122))-1,AA$4),"")</f>
        <v/>
      </c>
    </row>
    <row r="127" spans="2:27" x14ac:dyDescent="0.25">
      <c r="B127" t="str">
        <f t="array" ref="B127">IFERROR(INDEX(TblData[],SMALL(IF(TblData[Session ID]=$B$3,ROW(TblData[Session ID])),ROW($A122))-1,B$4),"")</f>
        <v/>
      </c>
      <c r="C127" t="str">
        <f t="array" ref="C127">IFERROR(INDEX(TblData[],SMALL(IF(TblData[Session ID]=$B$3,ROW(TblData[Session ID])),ROW($A122))-1,C$4),"")</f>
        <v/>
      </c>
      <c r="D127" t="str">
        <f t="array" ref="D127">IFERROR(INDEX(TblData[],SMALL(IF(TblData[Session ID]=$B$3,ROW(TblData[Session ID])),ROW($A122))-1,D$4),"")</f>
        <v/>
      </c>
      <c r="E127" t="str">
        <f t="array" ref="E127">IFERROR(INDEX(TblData[],SMALL(IF(TblData[Session ID]=$B$3,ROW(TblData[Session ID])),ROW($A122))-1,E$4),"")</f>
        <v/>
      </c>
      <c r="F127" t="str">
        <f t="array" ref="F127">IFERROR(INDEX(TblData[],SMALL(IF(TblData[Session ID]=$B$3,ROW(TblData[Session ID])),ROW($A122))-1,F$4),"")</f>
        <v/>
      </c>
      <c r="G127" t="str">
        <f t="array" ref="G127">IFERROR(INDEX(TblData[],SMALL(IF(TblData[Session ID]=$B$3,ROW(TblData[Session ID])),ROW($A122))-1,G$4),"")</f>
        <v/>
      </c>
      <c r="H127" t="str">
        <f t="array" ref="H127">IFERROR(INDEX(TblData[],SMALL(IF(TblData[Session ID]=$B$3,ROW(TblData[Session ID])),ROW($A122))-1,H$4),"")</f>
        <v/>
      </c>
      <c r="I127" t="str">
        <f t="array" ref="I127">IFERROR(INDEX(TblData[],SMALL(IF(TblData[Session ID]=$B$3,ROW(TblData[Session ID])),ROW($A122))-1,I$4),"")</f>
        <v/>
      </c>
      <c r="J127" t="str">
        <f t="array" ref="J127">IFERROR(INDEX(TblData[],SMALL(IF(TblData[Session ID]=$B$3,ROW(TblData[Session ID])),ROW($A122))-1,J$4),"")</f>
        <v/>
      </c>
      <c r="K127" t="str">
        <f t="array" ref="K127">IFERROR(INDEX(TblData[],SMALL(IF(TblData[Session ID]=$B$3,ROW(TblData[Session ID])),ROW($A122))-1,K$4),"")</f>
        <v/>
      </c>
      <c r="L127" t="str">
        <f t="array" ref="L127">IFERROR(INDEX(TblData[],SMALL(IF(TblData[Session ID]=$B$3,ROW(TblData[Session ID])),ROW($A122))-1,L$4),"")</f>
        <v/>
      </c>
      <c r="M127" t="str">
        <f t="array" ref="M127">IFERROR(INDEX(TblData[],SMALL(IF(TblData[Session ID]=$B$3,ROW(TblData[Session ID])),ROW($A122))-1,M$4),"")</f>
        <v/>
      </c>
      <c r="N127" t="str">
        <f t="array" ref="N127">IFERROR(INDEX(TblData[],SMALL(IF(TblData[Session ID]=$B$3,ROW(TblData[Session ID])),ROW($A122))-1,N$4),"")</f>
        <v/>
      </c>
      <c r="O127" t="str">
        <f t="array" ref="O127">IFERROR(INDEX(TblData[],SMALL(IF(TblData[Session ID]=$B$3,ROW(TblData[Session ID])),ROW($A122))-1,O$4),"")</f>
        <v/>
      </c>
      <c r="P127" t="str">
        <f t="array" ref="P127">IFERROR(INDEX(TblData[],SMALL(IF(TblData[Session ID]=$B$3,ROW(TblData[Session ID])),ROW($A122))-1,P$4),"")</f>
        <v/>
      </c>
      <c r="Q127" t="str">
        <f t="array" ref="Q127">IFERROR(INDEX(TblData[],SMALL(IF(TblData[Session ID]=$B$3,ROW(TblData[Session ID])),ROW($A122))-1,Q$4),"")</f>
        <v/>
      </c>
      <c r="R127" t="str">
        <f t="array" ref="R127">IFERROR(INDEX(TblData[],SMALL(IF(TblData[Session ID]=$B$3,ROW(TblData[Session ID])),ROW($A122))-1,R$4),"")</f>
        <v/>
      </c>
      <c r="S127" t="str">
        <f t="array" ref="S127">IFERROR(INDEX(TblData[],SMALL(IF(TblData[Session ID]=$B$3,ROW(TblData[Session ID])),ROW($A122))-1,S$4),"")</f>
        <v/>
      </c>
      <c r="T127" t="str">
        <f t="array" ref="T127">IFERROR(INDEX(TblData[],SMALL(IF(TblData[Session ID]=$B$3,ROW(TblData[Session ID])),ROW($A122))-1,T$4),"")</f>
        <v/>
      </c>
      <c r="U127" t="str">
        <f t="array" ref="U127">IFERROR(INDEX(TblData[],SMALL(IF(TblData[Session ID]=$B$3,ROW(TblData[Session ID])),ROW($A122))-1,U$4),"")</f>
        <v/>
      </c>
      <c r="V127" t="str">
        <f t="array" ref="V127">IFERROR(INDEX(TblData[],SMALL(IF(TblData[Session ID]=$B$3,ROW(TblData[Session ID])),ROW($A122))-1,V$4),"")</f>
        <v/>
      </c>
      <c r="W127" t="str">
        <f t="array" ref="W127">IFERROR(INDEX(TblData[],SMALL(IF(TblData[Session ID]=$B$3,ROW(TblData[Session ID])),ROW($A122))-1,W$4),"")</f>
        <v/>
      </c>
      <c r="X127" t="str">
        <f t="array" ref="X127">IFERROR(INDEX(TblData[],SMALL(IF(TblData[Session ID]=$B$3,ROW(TblData[Session ID])),ROW($A122))-1,X$4),"")</f>
        <v/>
      </c>
      <c r="Y127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7" s="45" t="str">
        <f t="shared" si="4"/>
        <v>* | * | * | * | * | Dominance of Facilitator | More Simplicity required, speed | More time required | * | *</v>
      </c>
      <c r="AA127" t="str">
        <f t="array" ref="AA127">IFERROR(INDEX(TblData[],SMALL(IF(TblData[Session ID]=$B$3,ROW(TblData[Session ID])),ROW($A123))-1,AA$4),"")</f>
        <v/>
      </c>
    </row>
    <row r="128" spans="2:27" x14ac:dyDescent="0.25">
      <c r="B128" t="str">
        <f t="array" ref="B128">IFERROR(INDEX(TblData[],SMALL(IF(TblData[Session ID]=$B$3,ROW(TblData[Session ID])),ROW($A123))-1,B$4),"")</f>
        <v/>
      </c>
      <c r="C128" t="str">
        <f t="array" ref="C128">IFERROR(INDEX(TblData[],SMALL(IF(TblData[Session ID]=$B$3,ROW(TblData[Session ID])),ROW($A123))-1,C$4),"")</f>
        <v/>
      </c>
      <c r="D128" t="str">
        <f t="array" ref="D128">IFERROR(INDEX(TblData[],SMALL(IF(TblData[Session ID]=$B$3,ROW(TblData[Session ID])),ROW($A123))-1,D$4),"")</f>
        <v/>
      </c>
      <c r="E128" t="str">
        <f t="array" ref="E128">IFERROR(INDEX(TblData[],SMALL(IF(TblData[Session ID]=$B$3,ROW(TblData[Session ID])),ROW($A123))-1,E$4),"")</f>
        <v/>
      </c>
      <c r="F128" t="str">
        <f t="array" ref="F128">IFERROR(INDEX(TblData[],SMALL(IF(TblData[Session ID]=$B$3,ROW(TblData[Session ID])),ROW($A123))-1,F$4),"")</f>
        <v/>
      </c>
      <c r="G128" t="str">
        <f t="array" ref="G128">IFERROR(INDEX(TblData[],SMALL(IF(TblData[Session ID]=$B$3,ROW(TblData[Session ID])),ROW($A123))-1,G$4),"")</f>
        <v/>
      </c>
      <c r="H128" t="str">
        <f t="array" ref="H128">IFERROR(INDEX(TblData[],SMALL(IF(TblData[Session ID]=$B$3,ROW(TblData[Session ID])),ROW($A123))-1,H$4),"")</f>
        <v/>
      </c>
      <c r="I128" t="str">
        <f t="array" ref="I128">IFERROR(INDEX(TblData[],SMALL(IF(TblData[Session ID]=$B$3,ROW(TblData[Session ID])),ROW($A123))-1,I$4),"")</f>
        <v/>
      </c>
      <c r="J128" t="str">
        <f t="array" ref="J128">IFERROR(INDEX(TblData[],SMALL(IF(TblData[Session ID]=$B$3,ROW(TblData[Session ID])),ROW($A123))-1,J$4),"")</f>
        <v/>
      </c>
      <c r="K128" t="str">
        <f t="array" ref="K128">IFERROR(INDEX(TblData[],SMALL(IF(TblData[Session ID]=$B$3,ROW(TblData[Session ID])),ROW($A123))-1,K$4),"")</f>
        <v/>
      </c>
      <c r="L128" t="str">
        <f t="array" ref="L128">IFERROR(INDEX(TblData[],SMALL(IF(TblData[Session ID]=$B$3,ROW(TblData[Session ID])),ROW($A123))-1,L$4),"")</f>
        <v/>
      </c>
      <c r="M128" t="str">
        <f t="array" ref="M128">IFERROR(INDEX(TblData[],SMALL(IF(TblData[Session ID]=$B$3,ROW(TblData[Session ID])),ROW($A123))-1,M$4),"")</f>
        <v/>
      </c>
      <c r="N128" t="str">
        <f t="array" ref="N128">IFERROR(INDEX(TblData[],SMALL(IF(TblData[Session ID]=$B$3,ROW(TblData[Session ID])),ROW($A123))-1,N$4),"")</f>
        <v/>
      </c>
      <c r="O128" t="str">
        <f t="array" ref="O128">IFERROR(INDEX(TblData[],SMALL(IF(TblData[Session ID]=$B$3,ROW(TblData[Session ID])),ROW($A123))-1,O$4),"")</f>
        <v/>
      </c>
      <c r="P128" t="str">
        <f t="array" ref="P128">IFERROR(INDEX(TblData[],SMALL(IF(TblData[Session ID]=$B$3,ROW(TblData[Session ID])),ROW($A123))-1,P$4),"")</f>
        <v/>
      </c>
      <c r="Q128" t="str">
        <f t="array" ref="Q128">IFERROR(INDEX(TblData[],SMALL(IF(TblData[Session ID]=$B$3,ROW(TblData[Session ID])),ROW($A123))-1,Q$4),"")</f>
        <v/>
      </c>
      <c r="R128" t="str">
        <f t="array" ref="R128">IFERROR(INDEX(TblData[],SMALL(IF(TblData[Session ID]=$B$3,ROW(TblData[Session ID])),ROW($A123))-1,R$4),"")</f>
        <v/>
      </c>
      <c r="S128" t="str">
        <f t="array" ref="S128">IFERROR(INDEX(TblData[],SMALL(IF(TblData[Session ID]=$B$3,ROW(TblData[Session ID])),ROW($A123))-1,S$4),"")</f>
        <v/>
      </c>
      <c r="T128" t="str">
        <f t="array" ref="T128">IFERROR(INDEX(TblData[],SMALL(IF(TblData[Session ID]=$B$3,ROW(TblData[Session ID])),ROW($A123))-1,T$4),"")</f>
        <v/>
      </c>
      <c r="U128" t="str">
        <f t="array" ref="U128">IFERROR(INDEX(TblData[],SMALL(IF(TblData[Session ID]=$B$3,ROW(TblData[Session ID])),ROW($A123))-1,U$4),"")</f>
        <v/>
      </c>
      <c r="V128" t="str">
        <f t="array" ref="V128">IFERROR(INDEX(TblData[],SMALL(IF(TblData[Session ID]=$B$3,ROW(TblData[Session ID])),ROW($A123))-1,V$4),"")</f>
        <v/>
      </c>
      <c r="W128" t="str">
        <f t="array" ref="W128">IFERROR(INDEX(TblData[],SMALL(IF(TblData[Session ID]=$B$3,ROW(TblData[Session ID])),ROW($A123))-1,W$4),"")</f>
        <v/>
      </c>
      <c r="X128" t="str">
        <f t="array" ref="X128">IFERROR(INDEX(TblData[],SMALL(IF(TblData[Session ID]=$B$3,ROW(TblData[Session ID])),ROW($A123))-1,X$4),"")</f>
        <v/>
      </c>
      <c r="Y128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8" s="45" t="str">
        <f t="shared" si="4"/>
        <v>* | * | * | * | * | Dominance of Facilitator | More Simplicity required, speed | More time required | * | *</v>
      </c>
      <c r="AA128" t="str">
        <f t="array" ref="AA128">IFERROR(INDEX(TblData[],SMALL(IF(TblData[Session ID]=$B$3,ROW(TblData[Session ID])),ROW($A124))-1,AA$4),"")</f>
        <v/>
      </c>
    </row>
    <row r="129" spans="2:27" x14ac:dyDescent="0.25">
      <c r="B129" t="str">
        <f t="array" ref="B129">IFERROR(INDEX(TblData[],SMALL(IF(TblData[Session ID]=$B$3,ROW(TblData[Session ID])),ROW($A124))-1,B$4),"")</f>
        <v/>
      </c>
      <c r="C129" t="str">
        <f t="array" ref="C129">IFERROR(INDEX(TblData[],SMALL(IF(TblData[Session ID]=$B$3,ROW(TblData[Session ID])),ROW($A124))-1,C$4),"")</f>
        <v/>
      </c>
      <c r="D129" t="str">
        <f t="array" ref="D129">IFERROR(INDEX(TblData[],SMALL(IF(TblData[Session ID]=$B$3,ROW(TblData[Session ID])),ROW($A124))-1,D$4),"")</f>
        <v/>
      </c>
      <c r="E129" t="str">
        <f t="array" ref="E129">IFERROR(INDEX(TblData[],SMALL(IF(TblData[Session ID]=$B$3,ROW(TblData[Session ID])),ROW($A124))-1,E$4),"")</f>
        <v/>
      </c>
      <c r="F129" t="str">
        <f t="array" ref="F129">IFERROR(INDEX(TblData[],SMALL(IF(TblData[Session ID]=$B$3,ROW(TblData[Session ID])),ROW($A124))-1,F$4),"")</f>
        <v/>
      </c>
      <c r="G129" t="str">
        <f t="array" ref="G129">IFERROR(INDEX(TblData[],SMALL(IF(TblData[Session ID]=$B$3,ROW(TblData[Session ID])),ROW($A124))-1,G$4),"")</f>
        <v/>
      </c>
      <c r="H129" t="str">
        <f t="array" ref="H129">IFERROR(INDEX(TblData[],SMALL(IF(TblData[Session ID]=$B$3,ROW(TblData[Session ID])),ROW($A124))-1,H$4),"")</f>
        <v/>
      </c>
      <c r="I129" t="str">
        <f t="array" ref="I129">IFERROR(INDEX(TblData[],SMALL(IF(TblData[Session ID]=$B$3,ROW(TblData[Session ID])),ROW($A124))-1,I$4),"")</f>
        <v/>
      </c>
      <c r="J129" t="str">
        <f t="array" ref="J129">IFERROR(INDEX(TblData[],SMALL(IF(TblData[Session ID]=$B$3,ROW(TblData[Session ID])),ROW($A124))-1,J$4),"")</f>
        <v/>
      </c>
      <c r="K129" t="str">
        <f t="array" ref="K129">IFERROR(INDEX(TblData[],SMALL(IF(TblData[Session ID]=$B$3,ROW(TblData[Session ID])),ROW($A124))-1,K$4),"")</f>
        <v/>
      </c>
      <c r="L129" t="str">
        <f t="array" ref="L129">IFERROR(INDEX(TblData[],SMALL(IF(TblData[Session ID]=$B$3,ROW(TblData[Session ID])),ROW($A124))-1,L$4),"")</f>
        <v/>
      </c>
      <c r="M129" t="str">
        <f t="array" ref="M129">IFERROR(INDEX(TblData[],SMALL(IF(TblData[Session ID]=$B$3,ROW(TblData[Session ID])),ROW($A124))-1,M$4),"")</f>
        <v/>
      </c>
      <c r="N129" t="str">
        <f t="array" ref="N129">IFERROR(INDEX(TblData[],SMALL(IF(TblData[Session ID]=$B$3,ROW(TblData[Session ID])),ROW($A124))-1,N$4),"")</f>
        <v/>
      </c>
      <c r="O129" t="str">
        <f t="array" ref="O129">IFERROR(INDEX(TblData[],SMALL(IF(TblData[Session ID]=$B$3,ROW(TblData[Session ID])),ROW($A124))-1,O$4),"")</f>
        <v/>
      </c>
      <c r="P129" t="str">
        <f t="array" ref="P129">IFERROR(INDEX(TblData[],SMALL(IF(TblData[Session ID]=$B$3,ROW(TblData[Session ID])),ROW($A124))-1,P$4),"")</f>
        <v/>
      </c>
      <c r="Q129" t="str">
        <f t="array" ref="Q129">IFERROR(INDEX(TblData[],SMALL(IF(TblData[Session ID]=$B$3,ROW(TblData[Session ID])),ROW($A124))-1,Q$4),"")</f>
        <v/>
      </c>
      <c r="R129" t="str">
        <f t="array" ref="R129">IFERROR(INDEX(TblData[],SMALL(IF(TblData[Session ID]=$B$3,ROW(TblData[Session ID])),ROW($A124))-1,R$4),"")</f>
        <v/>
      </c>
      <c r="S129" t="str">
        <f t="array" ref="S129">IFERROR(INDEX(TblData[],SMALL(IF(TblData[Session ID]=$B$3,ROW(TblData[Session ID])),ROW($A124))-1,S$4),"")</f>
        <v/>
      </c>
      <c r="T129" t="str">
        <f t="array" ref="T129">IFERROR(INDEX(TblData[],SMALL(IF(TblData[Session ID]=$B$3,ROW(TblData[Session ID])),ROW($A124))-1,T$4),"")</f>
        <v/>
      </c>
      <c r="U129" t="str">
        <f t="array" ref="U129">IFERROR(INDEX(TblData[],SMALL(IF(TblData[Session ID]=$B$3,ROW(TblData[Session ID])),ROW($A124))-1,U$4),"")</f>
        <v/>
      </c>
      <c r="V129" t="str">
        <f t="array" ref="V129">IFERROR(INDEX(TblData[],SMALL(IF(TblData[Session ID]=$B$3,ROW(TblData[Session ID])),ROW($A124))-1,V$4),"")</f>
        <v/>
      </c>
      <c r="W129" t="str">
        <f t="array" ref="W129">IFERROR(INDEX(TblData[],SMALL(IF(TblData[Session ID]=$B$3,ROW(TblData[Session ID])),ROW($A124))-1,W$4),"")</f>
        <v/>
      </c>
      <c r="X129" t="str">
        <f t="array" ref="X129">IFERROR(INDEX(TblData[],SMALL(IF(TblData[Session ID]=$B$3,ROW(TblData[Session ID])),ROW($A124))-1,X$4),"")</f>
        <v/>
      </c>
      <c r="Y129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29" s="45" t="str">
        <f t="shared" si="4"/>
        <v>* | * | * | * | * | Dominance of Facilitator | More Simplicity required, speed | More time required | * | *</v>
      </c>
      <c r="AA129" t="str">
        <f t="array" ref="AA129">IFERROR(INDEX(TblData[],SMALL(IF(TblData[Session ID]=$B$3,ROW(TblData[Session ID])),ROW($A125))-1,AA$4),"")</f>
        <v/>
      </c>
    </row>
    <row r="130" spans="2:27" x14ac:dyDescent="0.25">
      <c r="B130" t="str">
        <f t="array" ref="B130">IFERROR(INDEX(TblData[],SMALL(IF(TblData[Session ID]=$B$3,ROW(TblData[Session ID])),ROW($A125))-1,B$4),"")</f>
        <v/>
      </c>
      <c r="C130" t="str">
        <f t="array" ref="C130">IFERROR(INDEX(TblData[],SMALL(IF(TblData[Session ID]=$B$3,ROW(TblData[Session ID])),ROW($A125))-1,C$4),"")</f>
        <v/>
      </c>
      <c r="D130" t="str">
        <f t="array" ref="D130">IFERROR(INDEX(TblData[],SMALL(IF(TblData[Session ID]=$B$3,ROW(TblData[Session ID])),ROW($A125))-1,D$4),"")</f>
        <v/>
      </c>
      <c r="E130" t="str">
        <f t="array" ref="E130">IFERROR(INDEX(TblData[],SMALL(IF(TblData[Session ID]=$B$3,ROW(TblData[Session ID])),ROW($A125))-1,E$4),"")</f>
        <v/>
      </c>
      <c r="F130" t="str">
        <f t="array" ref="F130">IFERROR(INDEX(TblData[],SMALL(IF(TblData[Session ID]=$B$3,ROW(TblData[Session ID])),ROW($A125))-1,F$4),"")</f>
        <v/>
      </c>
      <c r="G130" t="str">
        <f t="array" ref="G130">IFERROR(INDEX(TblData[],SMALL(IF(TblData[Session ID]=$B$3,ROW(TblData[Session ID])),ROW($A125))-1,G$4),"")</f>
        <v/>
      </c>
      <c r="H130" t="str">
        <f t="array" ref="H130">IFERROR(INDEX(TblData[],SMALL(IF(TblData[Session ID]=$B$3,ROW(TblData[Session ID])),ROW($A125))-1,H$4),"")</f>
        <v/>
      </c>
      <c r="I130" t="str">
        <f t="array" ref="I130">IFERROR(INDEX(TblData[],SMALL(IF(TblData[Session ID]=$B$3,ROW(TblData[Session ID])),ROW($A125))-1,I$4),"")</f>
        <v/>
      </c>
      <c r="J130" t="str">
        <f t="array" ref="J130">IFERROR(INDEX(TblData[],SMALL(IF(TblData[Session ID]=$B$3,ROW(TblData[Session ID])),ROW($A125))-1,J$4),"")</f>
        <v/>
      </c>
      <c r="K130" t="str">
        <f t="array" ref="K130">IFERROR(INDEX(TblData[],SMALL(IF(TblData[Session ID]=$B$3,ROW(TblData[Session ID])),ROW($A125))-1,K$4),"")</f>
        <v/>
      </c>
      <c r="L130" t="str">
        <f t="array" ref="L130">IFERROR(INDEX(TblData[],SMALL(IF(TblData[Session ID]=$B$3,ROW(TblData[Session ID])),ROW($A125))-1,L$4),"")</f>
        <v/>
      </c>
      <c r="M130" t="str">
        <f t="array" ref="M130">IFERROR(INDEX(TblData[],SMALL(IF(TblData[Session ID]=$B$3,ROW(TblData[Session ID])),ROW($A125))-1,M$4),"")</f>
        <v/>
      </c>
      <c r="N130" t="str">
        <f t="array" ref="N130">IFERROR(INDEX(TblData[],SMALL(IF(TblData[Session ID]=$B$3,ROW(TblData[Session ID])),ROW($A125))-1,N$4),"")</f>
        <v/>
      </c>
      <c r="O130" t="str">
        <f t="array" ref="O130">IFERROR(INDEX(TblData[],SMALL(IF(TblData[Session ID]=$B$3,ROW(TblData[Session ID])),ROW($A125))-1,O$4),"")</f>
        <v/>
      </c>
      <c r="P130" t="str">
        <f t="array" ref="P130">IFERROR(INDEX(TblData[],SMALL(IF(TblData[Session ID]=$B$3,ROW(TblData[Session ID])),ROW($A125))-1,P$4),"")</f>
        <v/>
      </c>
      <c r="Q130" t="str">
        <f t="array" ref="Q130">IFERROR(INDEX(TblData[],SMALL(IF(TblData[Session ID]=$B$3,ROW(TblData[Session ID])),ROW($A125))-1,Q$4),"")</f>
        <v/>
      </c>
      <c r="R130" t="str">
        <f t="array" ref="R130">IFERROR(INDEX(TblData[],SMALL(IF(TblData[Session ID]=$B$3,ROW(TblData[Session ID])),ROW($A125))-1,R$4),"")</f>
        <v/>
      </c>
      <c r="S130" t="str">
        <f t="array" ref="S130">IFERROR(INDEX(TblData[],SMALL(IF(TblData[Session ID]=$B$3,ROW(TblData[Session ID])),ROW($A125))-1,S$4),"")</f>
        <v/>
      </c>
      <c r="T130" t="str">
        <f t="array" ref="T130">IFERROR(INDEX(TblData[],SMALL(IF(TblData[Session ID]=$B$3,ROW(TblData[Session ID])),ROW($A125))-1,T$4),"")</f>
        <v/>
      </c>
      <c r="U130" t="str">
        <f t="array" ref="U130">IFERROR(INDEX(TblData[],SMALL(IF(TblData[Session ID]=$B$3,ROW(TblData[Session ID])),ROW($A125))-1,U$4),"")</f>
        <v/>
      </c>
      <c r="V130" t="str">
        <f t="array" ref="V130">IFERROR(INDEX(TblData[],SMALL(IF(TblData[Session ID]=$B$3,ROW(TblData[Session ID])),ROW($A125))-1,V$4),"")</f>
        <v/>
      </c>
      <c r="W130" t="str">
        <f t="array" ref="W130">IFERROR(INDEX(TblData[],SMALL(IF(TblData[Session ID]=$B$3,ROW(TblData[Session ID])),ROW($A125))-1,W$4),"")</f>
        <v/>
      </c>
      <c r="X130" t="str">
        <f t="array" ref="X130">IFERROR(INDEX(TblData[],SMALL(IF(TblData[Session ID]=$B$3,ROW(TblData[Session ID])),ROW($A125))-1,X$4),"")</f>
        <v/>
      </c>
      <c r="Y130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0" s="45" t="str">
        <f t="shared" si="4"/>
        <v>* | * | * | * | * | Dominance of Facilitator | More Simplicity required, speed | More time required | * | *</v>
      </c>
      <c r="AA130" t="str">
        <f t="array" ref="AA130">IFERROR(INDEX(TblData[],SMALL(IF(TblData[Session ID]=$B$3,ROW(TblData[Session ID])),ROW($A126))-1,AA$4),"")</f>
        <v/>
      </c>
    </row>
    <row r="131" spans="2:27" x14ac:dyDescent="0.25">
      <c r="B131" t="str">
        <f t="array" ref="B131">IFERROR(INDEX(TblData[],SMALL(IF(TblData[Session ID]=$B$3,ROW(TblData[Session ID])),ROW($A126))-1,B$4),"")</f>
        <v/>
      </c>
      <c r="C131" t="str">
        <f t="array" ref="C131">IFERROR(INDEX(TblData[],SMALL(IF(TblData[Session ID]=$B$3,ROW(TblData[Session ID])),ROW($A126))-1,C$4),"")</f>
        <v/>
      </c>
      <c r="D131" t="str">
        <f t="array" ref="D131">IFERROR(INDEX(TblData[],SMALL(IF(TblData[Session ID]=$B$3,ROW(TblData[Session ID])),ROW($A126))-1,D$4),"")</f>
        <v/>
      </c>
      <c r="E131" t="str">
        <f t="array" ref="E131">IFERROR(INDEX(TblData[],SMALL(IF(TblData[Session ID]=$B$3,ROW(TblData[Session ID])),ROW($A126))-1,E$4),"")</f>
        <v/>
      </c>
      <c r="F131" t="str">
        <f t="array" ref="F131">IFERROR(INDEX(TblData[],SMALL(IF(TblData[Session ID]=$B$3,ROW(TblData[Session ID])),ROW($A126))-1,F$4),"")</f>
        <v/>
      </c>
      <c r="G131" t="str">
        <f t="array" ref="G131">IFERROR(INDEX(TblData[],SMALL(IF(TblData[Session ID]=$B$3,ROW(TblData[Session ID])),ROW($A126))-1,G$4),"")</f>
        <v/>
      </c>
      <c r="H131" t="str">
        <f t="array" ref="H131">IFERROR(INDEX(TblData[],SMALL(IF(TblData[Session ID]=$B$3,ROW(TblData[Session ID])),ROW($A126))-1,H$4),"")</f>
        <v/>
      </c>
      <c r="I131" t="str">
        <f t="array" ref="I131">IFERROR(INDEX(TblData[],SMALL(IF(TblData[Session ID]=$B$3,ROW(TblData[Session ID])),ROW($A126))-1,I$4),"")</f>
        <v/>
      </c>
      <c r="J131" t="str">
        <f t="array" ref="J131">IFERROR(INDEX(TblData[],SMALL(IF(TblData[Session ID]=$B$3,ROW(TblData[Session ID])),ROW($A126))-1,J$4),"")</f>
        <v/>
      </c>
      <c r="K131" t="str">
        <f t="array" ref="K131">IFERROR(INDEX(TblData[],SMALL(IF(TblData[Session ID]=$B$3,ROW(TblData[Session ID])),ROW($A126))-1,K$4),"")</f>
        <v/>
      </c>
      <c r="L131" t="str">
        <f t="array" ref="L131">IFERROR(INDEX(TblData[],SMALL(IF(TblData[Session ID]=$B$3,ROW(TblData[Session ID])),ROW($A126))-1,L$4),"")</f>
        <v/>
      </c>
      <c r="M131" t="str">
        <f t="array" ref="M131">IFERROR(INDEX(TblData[],SMALL(IF(TblData[Session ID]=$B$3,ROW(TblData[Session ID])),ROW($A126))-1,M$4),"")</f>
        <v/>
      </c>
      <c r="N131" t="str">
        <f t="array" ref="N131">IFERROR(INDEX(TblData[],SMALL(IF(TblData[Session ID]=$B$3,ROW(TblData[Session ID])),ROW($A126))-1,N$4),"")</f>
        <v/>
      </c>
      <c r="O131" t="str">
        <f t="array" ref="O131">IFERROR(INDEX(TblData[],SMALL(IF(TblData[Session ID]=$B$3,ROW(TblData[Session ID])),ROW($A126))-1,O$4),"")</f>
        <v/>
      </c>
      <c r="P131" t="str">
        <f t="array" ref="P131">IFERROR(INDEX(TblData[],SMALL(IF(TblData[Session ID]=$B$3,ROW(TblData[Session ID])),ROW($A126))-1,P$4),"")</f>
        <v/>
      </c>
      <c r="Q131" t="str">
        <f t="array" ref="Q131">IFERROR(INDEX(TblData[],SMALL(IF(TblData[Session ID]=$B$3,ROW(TblData[Session ID])),ROW($A126))-1,Q$4),"")</f>
        <v/>
      </c>
      <c r="R131" t="str">
        <f t="array" ref="R131">IFERROR(INDEX(TblData[],SMALL(IF(TblData[Session ID]=$B$3,ROW(TblData[Session ID])),ROW($A126))-1,R$4),"")</f>
        <v/>
      </c>
      <c r="S131" t="str">
        <f t="array" ref="S131">IFERROR(INDEX(TblData[],SMALL(IF(TblData[Session ID]=$B$3,ROW(TblData[Session ID])),ROW($A126))-1,S$4),"")</f>
        <v/>
      </c>
      <c r="T131" t="str">
        <f t="array" ref="T131">IFERROR(INDEX(TblData[],SMALL(IF(TblData[Session ID]=$B$3,ROW(TblData[Session ID])),ROW($A126))-1,T$4),"")</f>
        <v/>
      </c>
      <c r="U131" t="str">
        <f t="array" ref="U131">IFERROR(INDEX(TblData[],SMALL(IF(TblData[Session ID]=$B$3,ROW(TblData[Session ID])),ROW($A126))-1,U$4),"")</f>
        <v/>
      </c>
      <c r="V131" t="str">
        <f t="array" ref="V131">IFERROR(INDEX(TblData[],SMALL(IF(TblData[Session ID]=$B$3,ROW(TblData[Session ID])),ROW($A126))-1,V$4),"")</f>
        <v/>
      </c>
      <c r="W131" t="str">
        <f t="array" ref="W131">IFERROR(INDEX(TblData[],SMALL(IF(TblData[Session ID]=$B$3,ROW(TblData[Session ID])),ROW($A126))-1,W$4),"")</f>
        <v/>
      </c>
      <c r="X131" t="str">
        <f t="array" ref="X131">IFERROR(INDEX(TblData[],SMALL(IF(TblData[Session ID]=$B$3,ROW(TblData[Session ID])),ROW($A126))-1,X$4),"")</f>
        <v/>
      </c>
      <c r="Y131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1" s="45" t="str">
        <f t="shared" si="4"/>
        <v>* | * | * | * | * | Dominance of Facilitator | More Simplicity required, speed | More time required | * | *</v>
      </c>
      <c r="AA131" t="str">
        <f t="array" ref="AA131">IFERROR(INDEX(TblData[],SMALL(IF(TblData[Session ID]=$B$3,ROW(TblData[Session ID])),ROW($A127))-1,AA$4),"")</f>
        <v/>
      </c>
    </row>
    <row r="132" spans="2:27" x14ac:dyDescent="0.25">
      <c r="B132" t="str">
        <f t="array" ref="B132">IFERROR(INDEX(TblData[],SMALL(IF(TblData[Session ID]=$B$3,ROW(TblData[Session ID])),ROW($A127))-1,B$4),"")</f>
        <v/>
      </c>
      <c r="C132" t="str">
        <f t="array" ref="C132">IFERROR(INDEX(TblData[],SMALL(IF(TblData[Session ID]=$B$3,ROW(TblData[Session ID])),ROW($A127))-1,C$4),"")</f>
        <v/>
      </c>
      <c r="D132" t="str">
        <f t="array" ref="D132">IFERROR(INDEX(TblData[],SMALL(IF(TblData[Session ID]=$B$3,ROW(TblData[Session ID])),ROW($A127))-1,D$4),"")</f>
        <v/>
      </c>
      <c r="E132" t="str">
        <f t="array" ref="E132">IFERROR(INDEX(TblData[],SMALL(IF(TblData[Session ID]=$B$3,ROW(TblData[Session ID])),ROW($A127))-1,E$4),"")</f>
        <v/>
      </c>
      <c r="F132" t="str">
        <f t="array" ref="F132">IFERROR(INDEX(TblData[],SMALL(IF(TblData[Session ID]=$B$3,ROW(TblData[Session ID])),ROW($A127))-1,F$4),"")</f>
        <v/>
      </c>
      <c r="G132" t="str">
        <f t="array" ref="G132">IFERROR(INDEX(TblData[],SMALL(IF(TblData[Session ID]=$B$3,ROW(TblData[Session ID])),ROW($A127))-1,G$4),"")</f>
        <v/>
      </c>
      <c r="H132" t="str">
        <f t="array" ref="H132">IFERROR(INDEX(TblData[],SMALL(IF(TblData[Session ID]=$B$3,ROW(TblData[Session ID])),ROW($A127))-1,H$4),"")</f>
        <v/>
      </c>
      <c r="I132" t="str">
        <f t="array" ref="I132">IFERROR(INDEX(TblData[],SMALL(IF(TblData[Session ID]=$B$3,ROW(TblData[Session ID])),ROW($A127))-1,I$4),"")</f>
        <v/>
      </c>
      <c r="J132" t="str">
        <f t="array" ref="J132">IFERROR(INDEX(TblData[],SMALL(IF(TblData[Session ID]=$B$3,ROW(TblData[Session ID])),ROW($A127))-1,J$4),"")</f>
        <v/>
      </c>
      <c r="K132" t="str">
        <f t="array" ref="K132">IFERROR(INDEX(TblData[],SMALL(IF(TblData[Session ID]=$B$3,ROW(TblData[Session ID])),ROW($A127))-1,K$4),"")</f>
        <v/>
      </c>
      <c r="L132" t="str">
        <f t="array" ref="L132">IFERROR(INDEX(TblData[],SMALL(IF(TblData[Session ID]=$B$3,ROW(TblData[Session ID])),ROW($A127))-1,L$4),"")</f>
        <v/>
      </c>
      <c r="M132" t="str">
        <f t="array" ref="M132">IFERROR(INDEX(TblData[],SMALL(IF(TblData[Session ID]=$B$3,ROW(TblData[Session ID])),ROW($A127))-1,M$4),"")</f>
        <v/>
      </c>
      <c r="N132" t="str">
        <f t="array" ref="N132">IFERROR(INDEX(TblData[],SMALL(IF(TblData[Session ID]=$B$3,ROW(TblData[Session ID])),ROW($A127))-1,N$4),"")</f>
        <v/>
      </c>
      <c r="O132" t="str">
        <f t="array" ref="O132">IFERROR(INDEX(TblData[],SMALL(IF(TblData[Session ID]=$B$3,ROW(TblData[Session ID])),ROW($A127))-1,O$4),"")</f>
        <v/>
      </c>
      <c r="P132" t="str">
        <f t="array" ref="P132">IFERROR(INDEX(TblData[],SMALL(IF(TblData[Session ID]=$B$3,ROW(TblData[Session ID])),ROW($A127))-1,P$4),"")</f>
        <v/>
      </c>
      <c r="Q132" t="str">
        <f t="array" ref="Q132">IFERROR(INDEX(TblData[],SMALL(IF(TblData[Session ID]=$B$3,ROW(TblData[Session ID])),ROW($A127))-1,Q$4),"")</f>
        <v/>
      </c>
      <c r="R132" t="str">
        <f t="array" ref="R132">IFERROR(INDEX(TblData[],SMALL(IF(TblData[Session ID]=$B$3,ROW(TblData[Session ID])),ROW($A127))-1,R$4),"")</f>
        <v/>
      </c>
      <c r="S132" t="str">
        <f t="array" ref="S132">IFERROR(INDEX(TblData[],SMALL(IF(TblData[Session ID]=$B$3,ROW(TblData[Session ID])),ROW($A127))-1,S$4),"")</f>
        <v/>
      </c>
      <c r="T132" t="str">
        <f t="array" ref="T132">IFERROR(INDEX(TblData[],SMALL(IF(TblData[Session ID]=$B$3,ROW(TblData[Session ID])),ROW($A127))-1,T$4),"")</f>
        <v/>
      </c>
      <c r="U132" t="str">
        <f t="array" ref="U132">IFERROR(INDEX(TblData[],SMALL(IF(TblData[Session ID]=$B$3,ROW(TblData[Session ID])),ROW($A127))-1,U$4),"")</f>
        <v/>
      </c>
      <c r="V132" t="str">
        <f t="array" ref="V132">IFERROR(INDEX(TblData[],SMALL(IF(TblData[Session ID]=$B$3,ROW(TblData[Session ID])),ROW($A127))-1,V$4),"")</f>
        <v/>
      </c>
      <c r="W132" t="str">
        <f t="array" ref="W132">IFERROR(INDEX(TblData[],SMALL(IF(TblData[Session ID]=$B$3,ROW(TblData[Session ID])),ROW($A127))-1,W$4),"")</f>
        <v/>
      </c>
      <c r="X132" t="str">
        <f t="array" ref="X132">IFERROR(INDEX(TblData[],SMALL(IF(TblData[Session ID]=$B$3,ROW(TblData[Session ID])),ROW($A127))-1,X$4),"")</f>
        <v/>
      </c>
      <c r="Y132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2" s="45" t="str">
        <f t="shared" si="4"/>
        <v>* | * | * | * | * | Dominance of Facilitator | More Simplicity required, speed | More time required | * | *</v>
      </c>
      <c r="AA132" t="str">
        <f t="array" ref="AA132">IFERROR(INDEX(TblData[],SMALL(IF(TblData[Session ID]=$B$3,ROW(TblData[Session ID])),ROW($A128))-1,AA$4),"")</f>
        <v/>
      </c>
    </row>
    <row r="133" spans="2:27" x14ac:dyDescent="0.25">
      <c r="B133" t="str">
        <f t="array" ref="B133">IFERROR(INDEX(TblData[],SMALL(IF(TblData[Session ID]=$B$3,ROW(TblData[Session ID])),ROW($A128))-1,B$4),"")</f>
        <v/>
      </c>
      <c r="C133" t="str">
        <f t="array" ref="C133">IFERROR(INDEX(TblData[],SMALL(IF(TblData[Session ID]=$B$3,ROW(TblData[Session ID])),ROW($A128))-1,C$4),"")</f>
        <v/>
      </c>
      <c r="D133" t="str">
        <f t="array" ref="D133">IFERROR(INDEX(TblData[],SMALL(IF(TblData[Session ID]=$B$3,ROW(TblData[Session ID])),ROW($A128))-1,D$4),"")</f>
        <v/>
      </c>
      <c r="E133" t="str">
        <f t="array" ref="E133">IFERROR(INDEX(TblData[],SMALL(IF(TblData[Session ID]=$B$3,ROW(TblData[Session ID])),ROW($A128))-1,E$4),"")</f>
        <v/>
      </c>
      <c r="F133" t="str">
        <f t="array" ref="F133">IFERROR(INDEX(TblData[],SMALL(IF(TblData[Session ID]=$B$3,ROW(TblData[Session ID])),ROW($A128))-1,F$4),"")</f>
        <v/>
      </c>
      <c r="G133" t="str">
        <f t="array" ref="G133">IFERROR(INDEX(TblData[],SMALL(IF(TblData[Session ID]=$B$3,ROW(TblData[Session ID])),ROW($A128))-1,G$4),"")</f>
        <v/>
      </c>
      <c r="H133" t="str">
        <f t="array" ref="H133">IFERROR(INDEX(TblData[],SMALL(IF(TblData[Session ID]=$B$3,ROW(TblData[Session ID])),ROW($A128))-1,H$4),"")</f>
        <v/>
      </c>
      <c r="I133" t="str">
        <f t="array" ref="I133">IFERROR(INDEX(TblData[],SMALL(IF(TblData[Session ID]=$B$3,ROW(TblData[Session ID])),ROW($A128))-1,I$4),"")</f>
        <v/>
      </c>
      <c r="J133" t="str">
        <f t="array" ref="J133">IFERROR(INDEX(TblData[],SMALL(IF(TblData[Session ID]=$B$3,ROW(TblData[Session ID])),ROW($A128))-1,J$4),"")</f>
        <v/>
      </c>
      <c r="K133" t="str">
        <f t="array" ref="K133">IFERROR(INDEX(TblData[],SMALL(IF(TblData[Session ID]=$B$3,ROW(TblData[Session ID])),ROW($A128))-1,K$4),"")</f>
        <v/>
      </c>
      <c r="L133" t="str">
        <f t="array" ref="L133">IFERROR(INDEX(TblData[],SMALL(IF(TblData[Session ID]=$B$3,ROW(TblData[Session ID])),ROW($A128))-1,L$4),"")</f>
        <v/>
      </c>
      <c r="M133" t="str">
        <f t="array" ref="M133">IFERROR(INDEX(TblData[],SMALL(IF(TblData[Session ID]=$B$3,ROW(TblData[Session ID])),ROW($A128))-1,M$4),"")</f>
        <v/>
      </c>
      <c r="N133" t="str">
        <f t="array" ref="N133">IFERROR(INDEX(TblData[],SMALL(IF(TblData[Session ID]=$B$3,ROW(TblData[Session ID])),ROW($A128))-1,N$4),"")</f>
        <v/>
      </c>
      <c r="O133" t="str">
        <f t="array" ref="O133">IFERROR(INDEX(TblData[],SMALL(IF(TblData[Session ID]=$B$3,ROW(TblData[Session ID])),ROW($A128))-1,O$4),"")</f>
        <v/>
      </c>
      <c r="P133" t="str">
        <f t="array" ref="P133">IFERROR(INDEX(TblData[],SMALL(IF(TblData[Session ID]=$B$3,ROW(TblData[Session ID])),ROW($A128))-1,P$4),"")</f>
        <v/>
      </c>
      <c r="Q133" t="str">
        <f t="array" ref="Q133">IFERROR(INDEX(TblData[],SMALL(IF(TblData[Session ID]=$B$3,ROW(TblData[Session ID])),ROW($A128))-1,Q$4),"")</f>
        <v/>
      </c>
      <c r="R133" t="str">
        <f t="array" ref="R133">IFERROR(INDEX(TblData[],SMALL(IF(TblData[Session ID]=$B$3,ROW(TblData[Session ID])),ROW($A128))-1,R$4),"")</f>
        <v/>
      </c>
      <c r="S133" t="str">
        <f t="array" ref="S133">IFERROR(INDEX(TblData[],SMALL(IF(TblData[Session ID]=$B$3,ROW(TblData[Session ID])),ROW($A128))-1,S$4),"")</f>
        <v/>
      </c>
      <c r="T133" t="str">
        <f t="array" ref="T133">IFERROR(INDEX(TblData[],SMALL(IF(TblData[Session ID]=$B$3,ROW(TblData[Session ID])),ROW($A128))-1,T$4),"")</f>
        <v/>
      </c>
      <c r="U133" t="str">
        <f t="array" ref="U133">IFERROR(INDEX(TblData[],SMALL(IF(TblData[Session ID]=$B$3,ROW(TblData[Session ID])),ROW($A128))-1,U$4),"")</f>
        <v/>
      </c>
      <c r="V133" t="str">
        <f t="array" ref="V133">IFERROR(INDEX(TblData[],SMALL(IF(TblData[Session ID]=$B$3,ROW(TblData[Session ID])),ROW($A128))-1,V$4),"")</f>
        <v/>
      </c>
      <c r="W133" t="str">
        <f t="array" ref="W133">IFERROR(INDEX(TblData[],SMALL(IF(TblData[Session ID]=$B$3,ROW(TblData[Session ID])),ROW($A128))-1,W$4),"")</f>
        <v/>
      </c>
      <c r="X133" t="str">
        <f t="array" ref="X133">IFERROR(INDEX(TblData[],SMALL(IF(TblData[Session ID]=$B$3,ROW(TblData[Session ID])),ROW($A128))-1,X$4),"")</f>
        <v/>
      </c>
      <c r="Y133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3" s="45" t="str">
        <f t="shared" si="4"/>
        <v>* | * | * | * | * | Dominance of Facilitator | More Simplicity required, speed | More time required | * | *</v>
      </c>
      <c r="AA133" t="str">
        <f t="array" ref="AA133">IFERROR(INDEX(TblData[],SMALL(IF(TblData[Session ID]=$B$3,ROW(TblData[Session ID])),ROW($A129))-1,AA$4),"")</f>
        <v/>
      </c>
    </row>
    <row r="134" spans="2:27" x14ac:dyDescent="0.25">
      <c r="B134" t="str">
        <f t="array" ref="B134">IFERROR(INDEX(TblData[],SMALL(IF(TblData[Session ID]=$B$3,ROW(TblData[Session ID])),ROW($A129))-1,B$4),"")</f>
        <v/>
      </c>
      <c r="C134" t="str">
        <f t="array" ref="C134">IFERROR(INDEX(TblData[],SMALL(IF(TblData[Session ID]=$B$3,ROW(TblData[Session ID])),ROW($A129))-1,C$4),"")</f>
        <v/>
      </c>
      <c r="D134" t="str">
        <f t="array" ref="D134">IFERROR(INDEX(TblData[],SMALL(IF(TblData[Session ID]=$B$3,ROW(TblData[Session ID])),ROW($A129))-1,D$4),"")</f>
        <v/>
      </c>
      <c r="E134" t="str">
        <f t="array" ref="E134">IFERROR(INDEX(TblData[],SMALL(IF(TblData[Session ID]=$B$3,ROW(TblData[Session ID])),ROW($A129))-1,E$4),"")</f>
        <v/>
      </c>
      <c r="F134" t="str">
        <f t="array" ref="F134">IFERROR(INDEX(TblData[],SMALL(IF(TblData[Session ID]=$B$3,ROW(TblData[Session ID])),ROW($A129))-1,F$4),"")</f>
        <v/>
      </c>
      <c r="G134" t="str">
        <f t="array" ref="G134">IFERROR(INDEX(TblData[],SMALL(IF(TblData[Session ID]=$B$3,ROW(TblData[Session ID])),ROW($A129))-1,G$4),"")</f>
        <v/>
      </c>
      <c r="H134" t="str">
        <f t="array" ref="H134">IFERROR(INDEX(TblData[],SMALL(IF(TblData[Session ID]=$B$3,ROW(TblData[Session ID])),ROW($A129))-1,H$4),"")</f>
        <v/>
      </c>
      <c r="I134" t="str">
        <f t="array" ref="I134">IFERROR(INDEX(TblData[],SMALL(IF(TblData[Session ID]=$B$3,ROW(TblData[Session ID])),ROW($A129))-1,I$4),"")</f>
        <v/>
      </c>
      <c r="J134" t="str">
        <f t="array" ref="J134">IFERROR(INDEX(TblData[],SMALL(IF(TblData[Session ID]=$B$3,ROW(TblData[Session ID])),ROW($A129))-1,J$4),"")</f>
        <v/>
      </c>
      <c r="K134" t="str">
        <f t="array" ref="K134">IFERROR(INDEX(TblData[],SMALL(IF(TblData[Session ID]=$B$3,ROW(TblData[Session ID])),ROW($A129))-1,K$4),"")</f>
        <v/>
      </c>
      <c r="L134" t="str">
        <f t="array" ref="L134">IFERROR(INDEX(TblData[],SMALL(IF(TblData[Session ID]=$B$3,ROW(TblData[Session ID])),ROW($A129))-1,L$4),"")</f>
        <v/>
      </c>
      <c r="M134" t="str">
        <f t="array" ref="M134">IFERROR(INDEX(TblData[],SMALL(IF(TblData[Session ID]=$B$3,ROW(TblData[Session ID])),ROW($A129))-1,M$4),"")</f>
        <v/>
      </c>
      <c r="N134" t="str">
        <f t="array" ref="N134">IFERROR(INDEX(TblData[],SMALL(IF(TblData[Session ID]=$B$3,ROW(TblData[Session ID])),ROW($A129))-1,N$4),"")</f>
        <v/>
      </c>
      <c r="O134" t="str">
        <f t="array" ref="O134">IFERROR(INDEX(TblData[],SMALL(IF(TblData[Session ID]=$B$3,ROW(TblData[Session ID])),ROW($A129))-1,O$4),"")</f>
        <v/>
      </c>
      <c r="P134" t="str">
        <f t="array" ref="P134">IFERROR(INDEX(TblData[],SMALL(IF(TblData[Session ID]=$B$3,ROW(TblData[Session ID])),ROW($A129))-1,P$4),"")</f>
        <v/>
      </c>
      <c r="Q134" t="str">
        <f t="array" ref="Q134">IFERROR(INDEX(TblData[],SMALL(IF(TblData[Session ID]=$B$3,ROW(TblData[Session ID])),ROW($A129))-1,Q$4),"")</f>
        <v/>
      </c>
      <c r="R134" t="str">
        <f t="array" ref="R134">IFERROR(INDEX(TblData[],SMALL(IF(TblData[Session ID]=$B$3,ROW(TblData[Session ID])),ROW($A129))-1,R$4),"")</f>
        <v/>
      </c>
      <c r="S134" t="str">
        <f t="array" ref="S134">IFERROR(INDEX(TblData[],SMALL(IF(TblData[Session ID]=$B$3,ROW(TblData[Session ID])),ROW($A129))-1,S$4),"")</f>
        <v/>
      </c>
      <c r="T134" t="str">
        <f t="array" ref="T134">IFERROR(INDEX(TblData[],SMALL(IF(TblData[Session ID]=$B$3,ROW(TblData[Session ID])),ROW($A129))-1,T$4),"")</f>
        <v/>
      </c>
      <c r="U134" t="str">
        <f t="array" ref="U134">IFERROR(INDEX(TblData[],SMALL(IF(TblData[Session ID]=$B$3,ROW(TblData[Session ID])),ROW($A129))-1,U$4),"")</f>
        <v/>
      </c>
      <c r="V134" t="str">
        <f t="array" ref="V134">IFERROR(INDEX(TblData[],SMALL(IF(TblData[Session ID]=$B$3,ROW(TblData[Session ID])),ROW($A129))-1,V$4),"")</f>
        <v/>
      </c>
      <c r="W134" t="str">
        <f t="array" ref="W134">IFERROR(INDEX(TblData[],SMALL(IF(TblData[Session ID]=$B$3,ROW(TblData[Session ID])),ROW($A129))-1,W$4),"")</f>
        <v/>
      </c>
      <c r="X134" t="str">
        <f t="array" ref="X134">IFERROR(INDEX(TblData[],SMALL(IF(TblData[Session ID]=$B$3,ROW(TblData[Session ID])),ROW($A129))-1,X$4),"")</f>
        <v/>
      </c>
      <c r="Y134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4" s="45" t="str">
        <f t="shared" si="4"/>
        <v>* | * | * | * | * | Dominance of Facilitator | More Simplicity required, speed | More time required | * | *</v>
      </c>
      <c r="AA134" t="str">
        <f t="array" ref="AA134">IFERROR(INDEX(TblData[],SMALL(IF(TblData[Session ID]=$B$3,ROW(TblData[Session ID])),ROW($A130))-1,AA$4),"")</f>
        <v/>
      </c>
    </row>
    <row r="135" spans="2:27" x14ac:dyDescent="0.25">
      <c r="B135" t="str">
        <f t="array" ref="B135">IFERROR(INDEX(TblData[],SMALL(IF(TblData[Session ID]=$B$3,ROW(TblData[Session ID])),ROW($A130))-1,B$4),"")</f>
        <v/>
      </c>
      <c r="C135" t="str">
        <f t="array" ref="C135">IFERROR(INDEX(TblData[],SMALL(IF(TblData[Session ID]=$B$3,ROW(TblData[Session ID])),ROW($A130))-1,C$4),"")</f>
        <v/>
      </c>
      <c r="D135" t="str">
        <f t="array" ref="D135">IFERROR(INDEX(TblData[],SMALL(IF(TblData[Session ID]=$B$3,ROW(TblData[Session ID])),ROW($A130))-1,D$4),"")</f>
        <v/>
      </c>
      <c r="E135" t="str">
        <f t="array" ref="E135">IFERROR(INDEX(TblData[],SMALL(IF(TblData[Session ID]=$B$3,ROW(TblData[Session ID])),ROW($A130))-1,E$4),"")</f>
        <v/>
      </c>
      <c r="F135" t="str">
        <f t="array" ref="F135">IFERROR(INDEX(TblData[],SMALL(IF(TblData[Session ID]=$B$3,ROW(TblData[Session ID])),ROW($A130))-1,F$4),"")</f>
        <v/>
      </c>
      <c r="G135" t="str">
        <f t="array" ref="G135">IFERROR(INDEX(TblData[],SMALL(IF(TblData[Session ID]=$B$3,ROW(TblData[Session ID])),ROW($A130))-1,G$4),"")</f>
        <v/>
      </c>
      <c r="H135" t="str">
        <f t="array" ref="H135">IFERROR(INDEX(TblData[],SMALL(IF(TblData[Session ID]=$B$3,ROW(TblData[Session ID])),ROW($A130))-1,H$4),"")</f>
        <v/>
      </c>
      <c r="I135" t="str">
        <f t="array" ref="I135">IFERROR(INDEX(TblData[],SMALL(IF(TblData[Session ID]=$B$3,ROW(TblData[Session ID])),ROW($A130))-1,I$4),"")</f>
        <v/>
      </c>
      <c r="J135" t="str">
        <f t="array" ref="J135">IFERROR(INDEX(TblData[],SMALL(IF(TblData[Session ID]=$B$3,ROW(TblData[Session ID])),ROW($A130))-1,J$4),"")</f>
        <v/>
      </c>
      <c r="K135" t="str">
        <f t="array" ref="K135">IFERROR(INDEX(TblData[],SMALL(IF(TblData[Session ID]=$B$3,ROW(TblData[Session ID])),ROW($A130))-1,K$4),"")</f>
        <v/>
      </c>
      <c r="L135" t="str">
        <f t="array" ref="L135">IFERROR(INDEX(TblData[],SMALL(IF(TblData[Session ID]=$B$3,ROW(TblData[Session ID])),ROW($A130))-1,L$4),"")</f>
        <v/>
      </c>
      <c r="M135" t="str">
        <f t="array" ref="M135">IFERROR(INDEX(TblData[],SMALL(IF(TblData[Session ID]=$B$3,ROW(TblData[Session ID])),ROW($A130))-1,M$4),"")</f>
        <v/>
      </c>
      <c r="N135" t="str">
        <f t="array" ref="N135">IFERROR(INDEX(TblData[],SMALL(IF(TblData[Session ID]=$B$3,ROW(TblData[Session ID])),ROW($A130))-1,N$4),"")</f>
        <v/>
      </c>
      <c r="O135" t="str">
        <f t="array" ref="O135">IFERROR(INDEX(TblData[],SMALL(IF(TblData[Session ID]=$B$3,ROW(TblData[Session ID])),ROW($A130))-1,O$4),"")</f>
        <v/>
      </c>
      <c r="P135" t="str">
        <f t="array" ref="P135">IFERROR(INDEX(TblData[],SMALL(IF(TblData[Session ID]=$B$3,ROW(TblData[Session ID])),ROW($A130))-1,P$4),"")</f>
        <v/>
      </c>
      <c r="Q135" t="str">
        <f t="array" ref="Q135">IFERROR(INDEX(TblData[],SMALL(IF(TblData[Session ID]=$B$3,ROW(TblData[Session ID])),ROW($A130))-1,Q$4),"")</f>
        <v/>
      </c>
      <c r="R135" t="str">
        <f t="array" ref="R135">IFERROR(INDEX(TblData[],SMALL(IF(TblData[Session ID]=$B$3,ROW(TblData[Session ID])),ROW($A130))-1,R$4),"")</f>
        <v/>
      </c>
      <c r="S135" t="str">
        <f t="array" ref="S135">IFERROR(INDEX(TblData[],SMALL(IF(TblData[Session ID]=$B$3,ROW(TblData[Session ID])),ROW($A130))-1,S$4),"")</f>
        <v/>
      </c>
      <c r="T135" t="str">
        <f t="array" ref="T135">IFERROR(INDEX(TblData[],SMALL(IF(TblData[Session ID]=$B$3,ROW(TblData[Session ID])),ROW($A130))-1,T$4),"")</f>
        <v/>
      </c>
      <c r="U135" t="str">
        <f t="array" ref="U135">IFERROR(INDEX(TblData[],SMALL(IF(TblData[Session ID]=$B$3,ROW(TblData[Session ID])),ROW($A130))-1,U$4),"")</f>
        <v/>
      </c>
      <c r="V135" t="str">
        <f t="array" ref="V135">IFERROR(INDEX(TblData[],SMALL(IF(TblData[Session ID]=$B$3,ROW(TblData[Session ID])),ROW($A130))-1,V$4),"")</f>
        <v/>
      </c>
      <c r="W135" t="str">
        <f t="array" ref="W135">IFERROR(INDEX(TblData[],SMALL(IF(TblData[Session ID]=$B$3,ROW(TblData[Session ID])),ROW($A130))-1,W$4),"")</f>
        <v/>
      </c>
      <c r="X135" t="str">
        <f t="array" ref="X135">IFERROR(INDEX(TblData[],SMALL(IF(TblData[Session ID]=$B$3,ROW(TblData[Session ID])),ROW($A130))-1,X$4),"")</f>
        <v/>
      </c>
      <c r="Y135" t="str">
        <f t="shared" si="4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5" s="45" t="str">
        <f t="shared" si="4"/>
        <v>* | * | * | * | * | Dominance of Facilitator | More Simplicity required, speed | More time required | * | *</v>
      </c>
      <c r="AA135" t="str">
        <f t="array" ref="AA135">IFERROR(INDEX(TblData[],SMALL(IF(TblData[Session ID]=$B$3,ROW(TblData[Session ID])),ROW($A131))-1,AA$4),"")</f>
        <v/>
      </c>
    </row>
    <row r="136" spans="2:27" x14ac:dyDescent="0.25">
      <c r="B136" t="str">
        <f t="array" ref="B136">IFERROR(INDEX(TblData[],SMALL(IF(TblData[Session ID]=$B$3,ROW(TblData[Session ID])),ROW($A131))-1,B$4),"")</f>
        <v/>
      </c>
      <c r="C136" t="str">
        <f t="array" ref="C136">IFERROR(INDEX(TblData[],SMALL(IF(TblData[Session ID]=$B$3,ROW(TblData[Session ID])),ROW($A131))-1,C$4),"")</f>
        <v/>
      </c>
      <c r="D136" t="str">
        <f t="array" ref="D136">IFERROR(INDEX(TblData[],SMALL(IF(TblData[Session ID]=$B$3,ROW(TblData[Session ID])),ROW($A131))-1,D$4),"")</f>
        <v/>
      </c>
      <c r="E136" t="str">
        <f t="array" ref="E136">IFERROR(INDEX(TblData[],SMALL(IF(TblData[Session ID]=$B$3,ROW(TblData[Session ID])),ROW($A131))-1,E$4),"")</f>
        <v/>
      </c>
      <c r="F136" t="str">
        <f t="array" ref="F136">IFERROR(INDEX(TblData[],SMALL(IF(TblData[Session ID]=$B$3,ROW(TblData[Session ID])),ROW($A131))-1,F$4),"")</f>
        <v/>
      </c>
      <c r="G136" t="str">
        <f t="array" ref="G136">IFERROR(INDEX(TblData[],SMALL(IF(TblData[Session ID]=$B$3,ROW(TblData[Session ID])),ROW($A131))-1,G$4),"")</f>
        <v/>
      </c>
      <c r="H136" t="str">
        <f t="array" ref="H136">IFERROR(INDEX(TblData[],SMALL(IF(TblData[Session ID]=$B$3,ROW(TblData[Session ID])),ROW($A131))-1,H$4),"")</f>
        <v/>
      </c>
      <c r="I136" t="str">
        <f t="array" ref="I136">IFERROR(INDEX(TblData[],SMALL(IF(TblData[Session ID]=$B$3,ROW(TblData[Session ID])),ROW($A131))-1,I$4),"")</f>
        <v/>
      </c>
      <c r="J136" t="str">
        <f t="array" ref="J136">IFERROR(INDEX(TblData[],SMALL(IF(TblData[Session ID]=$B$3,ROW(TblData[Session ID])),ROW($A131))-1,J$4),"")</f>
        <v/>
      </c>
      <c r="K136" t="str">
        <f t="array" ref="K136">IFERROR(INDEX(TblData[],SMALL(IF(TblData[Session ID]=$B$3,ROW(TblData[Session ID])),ROW($A131))-1,K$4),"")</f>
        <v/>
      </c>
      <c r="L136" t="str">
        <f t="array" ref="L136">IFERROR(INDEX(TblData[],SMALL(IF(TblData[Session ID]=$B$3,ROW(TblData[Session ID])),ROW($A131))-1,L$4),"")</f>
        <v/>
      </c>
      <c r="M136" t="str">
        <f t="array" ref="M136">IFERROR(INDEX(TblData[],SMALL(IF(TblData[Session ID]=$B$3,ROW(TblData[Session ID])),ROW($A131))-1,M$4),"")</f>
        <v/>
      </c>
      <c r="N136" t="str">
        <f t="array" ref="N136">IFERROR(INDEX(TblData[],SMALL(IF(TblData[Session ID]=$B$3,ROW(TblData[Session ID])),ROW($A131))-1,N$4),"")</f>
        <v/>
      </c>
      <c r="O136" t="str">
        <f t="array" ref="O136">IFERROR(INDEX(TblData[],SMALL(IF(TblData[Session ID]=$B$3,ROW(TblData[Session ID])),ROW($A131))-1,O$4),"")</f>
        <v/>
      </c>
      <c r="P136" t="str">
        <f t="array" ref="P136">IFERROR(INDEX(TblData[],SMALL(IF(TblData[Session ID]=$B$3,ROW(TblData[Session ID])),ROW($A131))-1,P$4),"")</f>
        <v/>
      </c>
      <c r="Q136" t="str">
        <f t="array" ref="Q136">IFERROR(INDEX(TblData[],SMALL(IF(TblData[Session ID]=$B$3,ROW(TblData[Session ID])),ROW($A131))-1,Q$4),"")</f>
        <v/>
      </c>
      <c r="R136" t="str">
        <f t="array" ref="R136">IFERROR(INDEX(TblData[],SMALL(IF(TblData[Session ID]=$B$3,ROW(TblData[Session ID])),ROW($A131))-1,R$4),"")</f>
        <v/>
      </c>
      <c r="S136" t="str">
        <f t="array" ref="S136">IFERROR(INDEX(TblData[],SMALL(IF(TblData[Session ID]=$B$3,ROW(TblData[Session ID])),ROW($A131))-1,S$4),"")</f>
        <v/>
      </c>
      <c r="T136" t="str">
        <f t="array" ref="T136">IFERROR(INDEX(TblData[],SMALL(IF(TblData[Session ID]=$B$3,ROW(TblData[Session ID])),ROW($A131))-1,T$4),"")</f>
        <v/>
      </c>
      <c r="U136" t="str">
        <f t="array" ref="U136">IFERROR(INDEX(TblData[],SMALL(IF(TblData[Session ID]=$B$3,ROW(TblData[Session ID])),ROW($A131))-1,U$4),"")</f>
        <v/>
      </c>
      <c r="V136" t="str">
        <f t="array" ref="V136">IFERROR(INDEX(TblData[],SMALL(IF(TblData[Session ID]=$B$3,ROW(TblData[Session ID])),ROW($A131))-1,V$4),"")</f>
        <v/>
      </c>
      <c r="W136" t="str">
        <f t="array" ref="W136">IFERROR(INDEX(TblData[],SMALL(IF(TblData[Session ID]=$B$3,ROW(TblData[Session ID])),ROW($A131))-1,W$4),"")</f>
        <v/>
      </c>
      <c r="X136" t="str">
        <f t="array" ref="X136">IFERROR(INDEX(TblData[],SMALL(IF(TblData[Session ID]=$B$3,ROW(TblData[Session ID])),ROW($A131))-1,X$4),"")</f>
        <v/>
      </c>
      <c r="Y136" t="str">
        <f t="shared" ref="Y136:Z149" si="5">Y135&amp; IF(LEN(J136)=0,""," | ") &amp;J136</f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6" s="45" t="str">
        <f t="shared" si="5"/>
        <v>* | * | * | * | * | Dominance of Facilitator | More Simplicity required, speed | More time required | * | *</v>
      </c>
      <c r="AA136" t="str">
        <f t="array" ref="AA136">IFERROR(INDEX(TblData[],SMALL(IF(TblData[Session ID]=$B$3,ROW(TblData[Session ID])),ROW($A132))-1,AA$4),"")</f>
        <v/>
      </c>
    </row>
    <row r="137" spans="2:27" x14ac:dyDescent="0.25">
      <c r="B137" t="str">
        <f t="array" ref="B137">IFERROR(INDEX(TblData[],SMALL(IF(TblData[Session ID]=$B$3,ROW(TblData[Session ID])),ROW($A132))-1,B$4),"")</f>
        <v/>
      </c>
      <c r="C137" t="str">
        <f t="array" ref="C137">IFERROR(INDEX(TblData[],SMALL(IF(TblData[Session ID]=$B$3,ROW(TblData[Session ID])),ROW($A132))-1,C$4),"")</f>
        <v/>
      </c>
      <c r="D137" t="str">
        <f t="array" ref="D137">IFERROR(INDEX(TblData[],SMALL(IF(TblData[Session ID]=$B$3,ROW(TblData[Session ID])),ROW($A132))-1,D$4),"")</f>
        <v/>
      </c>
      <c r="E137" t="str">
        <f t="array" ref="E137">IFERROR(INDEX(TblData[],SMALL(IF(TblData[Session ID]=$B$3,ROW(TblData[Session ID])),ROW($A132))-1,E$4),"")</f>
        <v/>
      </c>
      <c r="F137" t="str">
        <f t="array" ref="F137">IFERROR(INDEX(TblData[],SMALL(IF(TblData[Session ID]=$B$3,ROW(TblData[Session ID])),ROW($A132))-1,F$4),"")</f>
        <v/>
      </c>
      <c r="G137" t="str">
        <f t="array" ref="G137">IFERROR(INDEX(TblData[],SMALL(IF(TblData[Session ID]=$B$3,ROW(TblData[Session ID])),ROW($A132))-1,G$4),"")</f>
        <v/>
      </c>
      <c r="H137" t="str">
        <f t="array" ref="H137">IFERROR(INDEX(TblData[],SMALL(IF(TblData[Session ID]=$B$3,ROW(TblData[Session ID])),ROW($A132))-1,H$4),"")</f>
        <v/>
      </c>
      <c r="I137" t="str">
        <f t="array" ref="I137">IFERROR(INDEX(TblData[],SMALL(IF(TblData[Session ID]=$B$3,ROW(TblData[Session ID])),ROW($A132))-1,I$4),"")</f>
        <v/>
      </c>
      <c r="J137" t="str">
        <f t="array" ref="J137">IFERROR(INDEX(TblData[],SMALL(IF(TblData[Session ID]=$B$3,ROW(TblData[Session ID])),ROW($A132))-1,J$4),"")</f>
        <v/>
      </c>
      <c r="K137" t="str">
        <f t="array" ref="K137">IFERROR(INDEX(TblData[],SMALL(IF(TblData[Session ID]=$B$3,ROW(TblData[Session ID])),ROW($A132))-1,K$4),"")</f>
        <v/>
      </c>
      <c r="L137" t="str">
        <f t="array" ref="L137">IFERROR(INDEX(TblData[],SMALL(IF(TblData[Session ID]=$B$3,ROW(TblData[Session ID])),ROW($A132))-1,L$4),"")</f>
        <v/>
      </c>
      <c r="M137" t="str">
        <f t="array" ref="M137">IFERROR(INDEX(TblData[],SMALL(IF(TblData[Session ID]=$B$3,ROW(TblData[Session ID])),ROW($A132))-1,M$4),"")</f>
        <v/>
      </c>
      <c r="N137" t="str">
        <f t="array" ref="N137">IFERROR(INDEX(TblData[],SMALL(IF(TblData[Session ID]=$B$3,ROW(TblData[Session ID])),ROW($A132))-1,N$4),"")</f>
        <v/>
      </c>
      <c r="O137" t="str">
        <f t="array" ref="O137">IFERROR(INDEX(TblData[],SMALL(IF(TblData[Session ID]=$B$3,ROW(TblData[Session ID])),ROW($A132))-1,O$4),"")</f>
        <v/>
      </c>
      <c r="P137" t="str">
        <f t="array" ref="P137">IFERROR(INDEX(TblData[],SMALL(IF(TblData[Session ID]=$B$3,ROW(TblData[Session ID])),ROW($A132))-1,P$4),"")</f>
        <v/>
      </c>
      <c r="Q137" t="str">
        <f t="array" ref="Q137">IFERROR(INDEX(TblData[],SMALL(IF(TblData[Session ID]=$B$3,ROW(TblData[Session ID])),ROW($A132))-1,Q$4),"")</f>
        <v/>
      </c>
      <c r="R137" t="str">
        <f t="array" ref="R137">IFERROR(INDEX(TblData[],SMALL(IF(TblData[Session ID]=$B$3,ROW(TblData[Session ID])),ROW($A132))-1,R$4),"")</f>
        <v/>
      </c>
      <c r="S137" t="str">
        <f t="array" ref="S137">IFERROR(INDEX(TblData[],SMALL(IF(TblData[Session ID]=$B$3,ROW(TblData[Session ID])),ROW($A132))-1,S$4),"")</f>
        <v/>
      </c>
      <c r="T137" t="str">
        <f t="array" ref="T137">IFERROR(INDEX(TblData[],SMALL(IF(TblData[Session ID]=$B$3,ROW(TblData[Session ID])),ROW($A132))-1,T$4),"")</f>
        <v/>
      </c>
      <c r="U137" t="str">
        <f t="array" ref="U137">IFERROR(INDEX(TblData[],SMALL(IF(TblData[Session ID]=$B$3,ROW(TblData[Session ID])),ROW($A132))-1,U$4),"")</f>
        <v/>
      </c>
      <c r="V137" t="str">
        <f t="array" ref="V137">IFERROR(INDEX(TblData[],SMALL(IF(TblData[Session ID]=$B$3,ROW(TblData[Session ID])),ROW($A132))-1,V$4),"")</f>
        <v/>
      </c>
      <c r="W137" t="str">
        <f t="array" ref="W137">IFERROR(INDEX(TblData[],SMALL(IF(TblData[Session ID]=$B$3,ROW(TblData[Session ID])),ROW($A132))-1,W$4),"")</f>
        <v/>
      </c>
      <c r="X137" t="str">
        <f t="array" ref="X137">IFERROR(INDEX(TblData[],SMALL(IF(TblData[Session ID]=$B$3,ROW(TblData[Session ID])),ROW($A132))-1,X$4),"")</f>
        <v/>
      </c>
      <c r="Y137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7" s="45" t="str">
        <f t="shared" si="5"/>
        <v>* | * | * | * | * | Dominance of Facilitator | More Simplicity required, speed | More time required | * | *</v>
      </c>
      <c r="AA137" t="str">
        <f t="array" ref="AA137">IFERROR(INDEX(TblData[],SMALL(IF(TblData[Session ID]=$B$3,ROW(TblData[Session ID])),ROW($A133))-1,AA$4),"")</f>
        <v/>
      </c>
    </row>
    <row r="138" spans="2:27" x14ac:dyDescent="0.25">
      <c r="B138" t="str">
        <f t="array" ref="B138">IFERROR(INDEX(TblData[],SMALL(IF(TblData[Session ID]=$B$3,ROW(TblData[Session ID])),ROW($A133))-1,B$4),"")</f>
        <v/>
      </c>
      <c r="C138" t="str">
        <f t="array" ref="C138">IFERROR(INDEX(TblData[],SMALL(IF(TblData[Session ID]=$B$3,ROW(TblData[Session ID])),ROW($A133))-1,C$4),"")</f>
        <v/>
      </c>
      <c r="D138" t="str">
        <f t="array" ref="D138">IFERROR(INDEX(TblData[],SMALL(IF(TblData[Session ID]=$B$3,ROW(TblData[Session ID])),ROW($A133))-1,D$4),"")</f>
        <v/>
      </c>
      <c r="E138" t="str">
        <f t="array" ref="E138">IFERROR(INDEX(TblData[],SMALL(IF(TblData[Session ID]=$B$3,ROW(TblData[Session ID])),ROW($A133))-1,E$4),"")</f>
        <v/>
      </c>
      <c r="F138" t="str">
        <f t="array" ref="F138">IFERROR(INDEX(TblData[],SMALL(IF(TblData[Session ID]=$B$3,ROW(TblData[Session ID])),ROW($A133))-1,F$4),"")</f>
        <v/>
      </c>
      <c r="G138" t="str">
        <f t="array" ref="G138">IFERROR(INDEX(TblData[],SMALL(IF(TblData[Session ID]=$B$3,ROW(TblData[Session ID])),ROW($A133))-1,G$4),"")</f>
        <v/>
      </c>
      <c r="H138" t="str">
        <f t="array" ref="H138">IFERROR(INDEX(TblData[],SMALL(IF(TblData[Session ID]=$B$3,ROW(TblData[Session ID])),ROW($A133))-1,H$4),"")</f>
        <v/>
      </c>
      <c r="I138" t="str">
        <f t="array" ref="I138">IFERROR(INDEX(TblData[],SMALL(IF(TblData[Session ID]=$B$3,ROW(TblData[Session ID])),ROW($A133))-1,I$4),"")</f>
        <v/>
      </c>
      <c r="J138" t="str">
        <f t="array" ref="J138">IFERROR(INDEX(TblData[],SMALL(IF(TblData[Session ID]=$B$3,ROW(TblData[Session ID])),ROW($A133))-1,J$4),"")</f>
        <v/>
      </c>
      <c r="K138" t="str">
        <f t="array" ref="K138">IFERROR(INDEX(TblData[],SMALL(IF(TblData[Session ID]=$B$3,ROW(TblData[Session ID])),ROW($A133))-1,K$4),"")</f>
        <v/>
      </c>
      <c r="L138" t="str">
        <f t="array" ref="L138">IFERROR(INDEX(TblData[],SMALL(IF(TblData[Session ID]=$B$3,ROW(TblData[Session ID])),ROW($A133))-1,L$4),"")</f>
        <v/>
      </c>
      <c r="M138" t="str">
        <f t="array" ref="M138">IFERROR(INDEX(TblData[],SMALL(IF(TblData[Session ID]=$B$3,ROW(TblData[Session ID])),ROW($A133))-1,M$4),"")</f>
        <v/>
      </c>
      <c r="N138" t="str">
        <f t="array" ref="N138">IFERROR(INDEX(TblData[],SMALL(IF(TblData[Session ID]=$B$3,ROW(TblData[Session ID])),ROW($A133))-1,N$4),"")</f>
        <v/>
      </c>
      <c r="O138" t="str">
        <f t="array" ref="O138">IFERROR(INDEX(TblData[],SMALL(IF(TblData[Session ID]=$B$3,ROW(TblData[Session ID])),ROW($A133))-1,O$4),"")</f>
        <v/>
      </c>
      <c r="P138" t="str">
        <f t="array" ref="P138">IFERROR(INDEX(TblData[],SMALL(IF(TblData[Session ID]=$B$3,ROW(TblData[Session ID])),ROW($A133))-1,P$4),"")</f>
        <v/>
      </c>
      <c r="Q138" t="str">
        <f t="array" ref="Q138">IFERROR(INDEX(TblData[],SMALL(IF(TblData[Session ID]=$B$3,ROW(TblData[Session ID])),ROW($A133))-1,Q$4),"")</f>
        <v/>
      </c>
      <c r="R138" t="str">
        <f t="array" ref="R138">IFERROR(INDEX(TblData[],SMALL(IF(TblData[Session ID]=$B$3,ROW(TblData[Session ID])),ROW($A133))-1,R$4),"")</f>
        <v/>
      </c>
      <c r="S138" t="str">
        <f t="array" ref="S138">IFERROR(INDEX(TblData[],SMALL(IF(TblData[Session ID]=$B$3,ROW(TblData[Session ID])),ROW($A133))-1,S$4),"")</f>
        <v/>
      </c>
      <c r="T138" t="str">
        <f t="array" ref="T138">IFERROR(INDEX(TblData[],SMALL(IF(TblData[Session ID]=$B$3,ROW(TblData[Session ID])),ROW($A133))-1,T$4),"")</f>
        <v/>
      </c>
      <c r="U138" t="str">
        <f t="array" ref="U138">IFERROR(INDEX(TblData[],SMALL(IF(TblData[Session ID]=$B$3,ROW(TblData[Session ID])),ROW($A133))-1,U$4),"")</f>
        <v/>
      </c>
      <c r="V138" t="str">
        <f t="array" ref="V138">IFERROR(INDEX(TblData[],SMALL(IF(TblData[Session ID]=$B$3,ROW(TblData[Session ID])),ROW($A133))-1,V$4),"")</f>
        <v/>
      </c>
      <c r="W138" t="str">
        <f t="array" ref="W138">IFERROR(INDEX(TblData[],SMALL(IF(TblData[Session ID]=$B$3,ROW(TblData[Session ID])),ROW($A133))-1,W$4),"")</f>
        <v/>
      </c>
      <c r="X138" t="str">
        <f t="array" ref="X138">IFERROR(INDEX(TblData[],SMALL(IF(TblData[Session ID]=$B$3,ROW(TblData[Session ID])),ROW($A133))-1,X$4),"")</f>
        <v/>
      </c>
      <c r="Y138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8" s="45" t="str">
        <f t="shared" si="5"/>
        <v>* | * | * | * | * | Dominance of Facilitator | More Simplicity required, speed | More time required | * | *</v>
      </c>
      <c r="AA138" t="str">
        <f t="array" ref="AA138">IFERROR(INDEX(TblData[],SMALL(IF(TblData[Session ID]=$B$3,ROW(TblData[Session ID])),ROW($A134))-1,AA$4),"")</f>
        <v/>
      </c>
    </row>
    <row r="139" spans="2:27" x14ac:dyDescent="0.25">
      <c r="B139" t="str">
        <f t="array" ref="B139">IFERROR(INDEX(TblData[],SMALL(IF(TblData[Session ID]=$B$3,ROW(TblData[Session ID])),ROW($A134))-1,B$4),"")</f>
        <v/>
      </c>
      <c r="C139" t="str">
        <f t="array" ref="C139">IFERROR(INDEX(TblData[],SMALL(IF(TblData[Session ID]=$B$3,ROW(TblData[Session ID])),ROW($A134))-1,C$4),"")</f>
        <v/>
      </c>
      <c r="D139" t="str">
        <f t="array" ref="D139">IFERROR(INDEX(TblData[],SMALL(IF(TblData[Session ID]=$B$3,ROW(TblData[Session ID])),ROW($A134))-1,D$4),"")</f>
        <v/>
      </c>
      <c r="E139" t="str">
        <f t="array" ref="E139">IFERROR(INDEX(TblData[],SMALL(IF(TblData[Session ID]=$B$3,ROW(TblData[Session ID])),ROW($A134))-1,E$4),"")</f>
        <v/>
      </c>
      <c r="F139" t="str">
        <f t="array" ref="F139">IFERROR(INDEX(TblData[],SMALL(IF(TblData[Session ID]=$B$3,ROW(TblData[Session ID])),ROW($A134))-1,F$4),"")</f>
        <v/>
      </c>
      <c r="G139" t="str">
        <f t="array" ref="G139">IFERROR(INDEX(TblData[],SMALL(IF(TblData[Session ID]=$B$3,ROW(TblData[Session ID])),ROW($A134))-1,G$4),"")</f>
        <v/>
      </c>
      <c r="H139" t="str">
        <f t="array" ref="H139">IFERROR(INDEX(TblData[],SMALL(IF(TblData[Session ID]=$B$3,ROW(TblData[Session ID])),ROW($A134))-1,H$4),"")</f>
        <v/>
      </c>
      <c r="I139" t="str">
        <f t="array" ref="I139">IFERROR(INDEX(TblData[],SMALL(IF(TblData[Session ID]=$B$3,ROW(TblData[Session ID])),ROW($A134))-1,I$4),"")</f>
        <v/>
      </c>
      <c r="J139" t="str">
        <f t="array" ref="J139">IFERROR(INDEX(TblData[],SMALL(IF(TblData[Session ID]=$B$3,ROW(TblData[Session ID])),ROW($A134))-1,J$4),"")</f>
        <v/>
      </c>
      <c r="K139" t="str">
        <f t="array" ref="K139">IFERROR(INDEX(TblData[],SMALL(IF(TblData[Session ID]=$B$3,ROW(TblData[Session ID])),ROW($A134))-1,K$4),"")</f>
        <v/>
      </c>
      <c r="L139" t="str">
        <f t="array" ref="L139">IFERROR(INDEX(TblData[],SMALL(IF(TblData[Session ID]=$B$3,ROW(TblData[Session ID])),ROW($A134))-1,L$4),"")</f>
        <v/>
      </c>
      <c r="M139" t="str">
        <f t="array" ref="M139">IFERROR(INDEX(TblData[],SMALL(IF(TblData[Session ID]=$B$3,ROW(TblData[Session ID])),ROW($A134))-1,M$4),"")</f>
        <v/>
      </c>
      <c r="N139" t="str">
        <f t="array" ref="N139">IFERROR(INDEX(TblData[],SMALL(IF(TblData[Session ID]=$B$3,ROW(TblData[Session ID])),ROW($A134))-1,N$4),"")</f>
        <v/>
      </c>
      <c r="O139" t="str">
        <f t="array" ref="O139">IFERROR(INDEX(TblData[],SMALL(IF(TblData[Session ID]=$B$3,ROW(TblData[Session ID])),ROW($A134))-1,O$4),"")</f>
        <v/>
      </c>
      <c r="P139" t="str">
        <f t="array" ref="P139">IFERROR(INDEX(TblData[],SMALL(IF(TblData[Session ID]=$B$3,ROW(TblData[Session ID])),ROW($A134))-1,P$4),"")</f>
        <v/>
      </c>
      <c r="Q139" t="str">
        <f t="array" ref="Q139">IFERROR(INDEX(TblData[],SMALL(IF(TblData[Session ID]=$B$3,ROW(TblData[Session ID])),ROW($A134))-1,Q$4),"")</f>
        <v/>
      </c>
      <c r="R139" t="str">
        <f t="array" ref="R139">IFERROR(INDEX(TblData[],SMALL(IF(TblData[Session ID]=$B$3,ROW(TblData[Session ID])),ROW($A134))-1,R$4),"")</f>
        <v/>
      </c>
      <c r="S139" t="str">
        <f t="array" ref="S139">IFERROR(INDEX(TblData[],SMALL(IF(TblData[Session ID]=$B$3,ROW(TblData[Session ID])),ROW($A134))-1,S$4),"")</f>
        <v/>
      </c>
      <c r="T139" t="str">
        <f t="array" ref="T139">IFERROR(INDEX(TblData[],SMALL(IF(TblData[Session ID]=$B$3,ROW(TblData[Session ID])),ROW($A134))-1,T$4),"")</f>
        <v/>
      </c>
      <c r="U139" t="str">
        <f t="array" ref="U139">IFERROR(INDEX(TblData[],SMALL(IF(TblData[Session ID]=$B$3,ROW(TblData[Session ID])),ROW($A134))-1,U$4),"")</f>
        <v/>
      </c>
      <c r="V139" t="str">
        <f t="array" ref="V139">IFERROR(INDEX(TblData[],SMALL(IF(TblData[Session ID]=$B$3,ROW(TblData[Session ID])),ROW($A134))-1,V$4),"")</f>
        <v/>
      </c>
      <c r="W139" t="str">
        <f t="array" ref="W139">IFERROR(INDEX(TblData[],SMALL(IF(TblData[Session ID]=$B$3,ROW(TblData[Session ID])),ROW($A134))-1,W$4),"")</f>
        <v/>
      </c>
      <c r="X139" t="str">
        <f t="array" ref="X139">IFERROR(INDEX(TblData[],SMALL(IF(TblData[Session ID]=$B$3,ROW(TblData[Session ID])),ROW($A134))-1,X$4),"")</f>
        <v/>
      </c>
      <c r="Y139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39" s="45" t="str">
        <f t="shared" si="5"/>
        <v>* | * | * | * | * | Dominance of Facilitator | More Simplicity required, speed | More time required | * | *</v>
      </c>
      <c r="AA139" t="str">
        <f t="array" ref="AA139">IFERROR(INDEX(TblData[],SMALL(IF(TblData[Session ID]=$B$3,ROW(TblData[Session ID])),ROW($A135))-1,AA$4),"")</f>
        <v/>
      </c>
    </row>
    <row r="140" spans="2:27" x14ac:dyDescent="0.25">
      <c r="B140" t="str">
        <f t="array" ref="B140">IFERROR(INDEX(TblData[],SMALL(IF(TblData[Session ID]=$B$3,ROW(TblData[Session ID])),ROW($A135))-1,B$4),"")</f>
        <v/>
      </c>
      <c r="C140" t="str">
        <f t="array" ref="C140">IFERROR(INDEX(TblData[],SMALL(IF(TblData[Session ID]=$B$3,ROW(TblData[Session ID])),ROW($A135))-1,C$4),"")</f>
        <v/>
      </c>
      <c r="D140" t="str">
        <f t="array" ref="D140">IFERROR(INDEX(TblData[],SMALL(IF(TblData[Session ID]=$B$3,ROW(TblData[Session ID])),ROW($A135))-1,D$4),"")</f>
        <v/>
      </c>
      <c r="E140" t="str">
        <f t="array" ref="E140">IFERROR(INDEX(TblData[],SMALL(IF(TblData[Session ID]=$B$3,ROW(TblData[Session ID])),ROW($A135))-1,E$4),"")</f>
        <v/>
      </c>
      <c r="F140" t="str">
        <f t="array" ref="F140">IFERROR(INDEX(TblData[],SMALL(IF(TblData[Session ID]=$B$3,ROW(TblData[Session ID])),ROW($A135))-1,F$4),"")</f>
        <v/>
      </c>
      <c r="G140" t="str">
        <f t="array" ref="G140">IFERROR(INDEX(TblData[],SMALL(IF(TblData[Session ID]=$B$3,ROW(TblData[Session ID])),ROW($A135))-1,G$4),"")</f>
        <v/>
      </c>
      <c r="H140" t="str">
        <f t="array" ref="H140">IFERROR(INDEX(TblData[],SMALL(IF(TblData[Session ID]=$B$3,ROW(TblData[Session ID])),ROW($A135))-1,H$4),"")</f>
        <v/>
      </c>
      <c r="I140" t="str">
        <f t="array" ref="I140">IFERROR(INDEX(TblData[],SMALL(IF(TblData[Session ID]=$B$3,ROW(TblData[Session ID])),ROW($A135))-1,I$4),"")</f>
        <v/>
      </c>
      <c r="J140" t="str">
        <f t="array" ref="J140">IFERROR(INDEX(TblData[],SMALL(IF(TblData[Session ID]=$B$3,ROW(TblData[Session ID])),ROW($A135))-1,J$4),"")</f>
        <v/>
      </c>
      <c r="K140" t="str">
        <f t="array" ref="K140">IFERROR(INDEX(TblData[],SMALL(IF(TblData[Session ID]=$B$3,ROW(TblData[Session ID])),ROW($A135))-1,K$4),"")</f>
        <v/>
      </c>
      <c r="L140" t="str">
        <f t="array" ref="L140">IFERROR(INDEX(TblData[],SMALL(IF(TblData[Session ID]=$B$3,ROW(TblData[Session ID])),ROW($A135))-1,L$4),"")</f>
        <v/>
      </c>
      <c r="M140" t="str">
        <f t="array" ref="M140">IFERROR(INDEX(TblData[],SMALL(IF(TblData[Session ID]=$B$3,ROW(TblData[Session ID])),ROW($A135))-1,M$4),"")</f>
        <v/>
      </c>
      <c r="N140" t="str">
        <f t="array" ref="N140">IFERROR(INDEX(TblData[],SMALL(IF(TblData[Session ID]=$B$3,ROW(TblData[Session ID])),ROW($A135))-1,N$4),"")</f>
        <v/>
      </c>
      <c r="O140" t="str">
        <f t="array" ref="O140">IFERROR(INDEX(TblData[],SMALL(IF(TblData[Session ID]=$B$3,ROW(TblData[Session ID])),ROW($A135))-1,O$4),"")</f>
        <v/>
      </c>
      <c r="P140" t="str">
        <f t="array" ref="P140">IFERROR(INDEX(TblData[],SMALL(IF(TblData[Session ID]=$B$3,ROW(TblData[Session ID])),ROW($A135))-1,P$4),"")</f>
        <v/>
      </c>
      <c r="Q140" t="str">
        <f t="array" ref="Q140">IFERROR(INDEX(TblData[],SMALL(IF(TblData[Session ID]=$B$3,ROW(TblData[Session ID])),ROW($A135))-1,Q$4),"")</f>
        <v/>
      </c>
      <c r="R140" t="str">
        <f t="array" ref="R140">IFERROR(INDEX(TblData[],SMALL(IF(TblData[Session ID]=$B$3,ROW(TblData[Session ID])),ROW($A135))-1,R$4),"")</f>
        <v/>
      </c>
      <c r="S140" t="str">
        <f t="array" ref="S140">IFERROR(INDEX(TblData[],SMALL(IF(TblData[Session ID]=$B$3,ROW(TblData[Session ID])),ROW($A135))-1,S$4),"")</f>
        <v/>
      </c>
      <c r="T140" t="str">
        <f t="array" ref="T140">IFERROR(INDEX(TblData[],SMALL(IF(TblData[Session ID]=$B$3,ROW(TblData[Session ID])),ROW($A135))-1,T$4),"")</f>
        <v/>
      </c>
      <c r="U140" t="str">
        <f t="array" ref="U140">IFERROR(INDEX(TblData[],SMALL(IF(TblData[Session ID]=$B$3,ROW(TblData[Session ID])),ROW($A135))-1,U$4),"")</f>
        <v/>
      </c>
      <c r="V140" t="str">
        <f t="array" ref="V140">IFERROR(INDEX(TblData[],SMALL(IF(TblData[Session ID]=$B$3,ROW(TblData[Session ID])),ROW($A135))-1,V$4),"")</f>
        <v/>
      </c>
      <c r="W140" t="str">
        <f t="array" ref="W140">IFERROR(INDEX(TblData[],SMALL(IF(TblData[Session ID]=$B$3,ROW(TblData[Session ID])),ROW($A135))-1,W$4),"")</f>
        <v/>
      </c>
      <c r="X140" t="str">
        <f t="array" ref="X140">IFERROR(INDEX(TblData[],SMALL(IF(TblData[Session ID]=$B$3,ROW(TblData[Session ID])),ROW($A135))-1,X$4),"")</f>
        <v/>
      </c>
      <c r="Y140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0" s="45" t="str">
        <f t="shared" si="5"/>
        <v>* | * | * | * | * | Dominance of Facilitator | More Simplicity required, speed | More time required | * | *</v>
      </c>
      <c r="AA140" t="str">
        <f t="array" ref="AA140">IFERROR(INDEX(TblData[],SMALL(IF(TblData[Session ID]=$B$3,ROW(TblData[Session ID])),ROW($A136))-1,AA$4),"")</f>
        <v/>
      </c>
    </row>
    <row r="141" spans="2:27" x14ac:dyDescent="0.25">
      <c r="B141" t="str">
        <f t="array" ref="B141">IFERROR(INDEX(TblData[],SMALL(IF(TblData[Session ID]=$B$3,ROW(TblData[Session ID])),ROW($A136))-1,B$4),"")</f>
        <v/>
      </c>
      <c r="C141" t="str">
        <f t="array" ref="C141">IFERROR(INDEX(TblData[],SMALL(IF(TblData[Session ID]=$B$3,ROW(TblData[Session ID])),ROW($A136))-1,C$4),"")</f>
        <v/>
      </c>
      <c r="D141" t="str">
        <f t="array" ref="D141">IFERROR(INDEX(TblData[],SMALL(IF(TblData[Session ID]=$B$3,ROW(TblData[Session ID])),ROW($A136))-1,D$4),"")</f>
        <v/>
      </c>
      <c r="E141" t="str">
        <f t="array" ref="E141">IFERROR(INDEX(TblData[],SMALL(IF(TblData[Session ID]=$B$3,ROW(TblData[Session ID])),ROW($A136))-1,E$4),"")</f>
        <v/>
      </c>
      <c r="F141" t="str">
        <f t="array" ref="F141">IFERROR(INDEX(TblData[],SMALL(IF(TblData[Session ID]=$B$3,ROW(TblData[Session ID])),ROW($A136))-1,F$4),"")</f>
        <v/>
      </c>
      <c r="G141" t="str">
        <f t="array" ref="G141">IFERROR(INDEX(TblData[],SMALL(IF(TblData[Session ID]=$B$3,ROW(TblData[Session ID])),ROW($A136))-1,G$4),"")</f>
        <v/>
      </c>
      <c r="H141" t="str">
        <f t="array" ref="H141">IFERROR(INDEX(TblData[],SMALL(IF(TblData[Session ID]=$B$3,ROW(TblData[Session ID])),ROW($A136))-1,H$4),"")</f>
        <v/>
      </c>
      <c r="I141" t="str">
        <f t="array" ref="I141">IFERROR(INDEX(TblData[],SMALL(IF(TblData[Session ID]=$B$3,ROW(TblData[Session ID])),ROW($A136))-1,I$4),"")</f>
        <v/>
      </c>
      <c r="J141" t="str">
        <f t="array" ref="J141">IFERROR(INDEX(TblData[],SMALL(IF(TblData[Session ID]=$B$3,ROW(TblData[Session ID])),ROW($A136))-1,J$4),"")</f>
        <v/>
      </c>
      <c r="K141" t="str">
        <f t="array" ref="K141">IFERROR(INDEX(TblData[],SMALL(IF(TblData[Session ID]=$B$3,ROW(TblData[Session ID])),ROW($A136))-1,K$4),"")</f>
        <v/>
      </c>
      <c r="L141" t="str">
        <f t="array" ref="L141">IFERROR(INDEX(TblData[],SMALL(IF(TblData[Session ID]=$B$3,ROW(TblData[Session ID])),ROW($A136))-1,L$4),"")</f>
        <v/>
      </c>
      <c r="M141" t="str">
        <f t="array" ref="M141">IFERROR(INDEX(TblData[],SMALL(IF(TblData[Session ID]=$B$3,ROW(TblData[Session ID])),ROW($A136))-1,M$4),"")</f>
        <v/>
      </c>
      <c r="N141" t="str">
        <f t="array" ref="N141">IFERROR(INDEX(TblData[],SMALL(IF(TblData[Session ID]=$B$3,ROW(TblData[Session ID])),ROW($A136))-1,N$4),"")</f>
        <v/>
      </c>
      <c r="O141" t="str">
        <f t="array" ref="O141">IFERROR(INDEX(TblData[],SMALL(IF(TblData[Session ID]=$B$3,ROW(TblData[Session ID])),ROW($A136))-1,O$4),"")</f>
        <v/>
      </c>
      <c r="P141" t="str">
        <f t="array" ref="P141">IFERROR(INDEX(TblData[],SMALL(IF(TblData[Session ID]=$B$3,ROW(TblData[Session ID])),ROW($A136))-1,P$4),"")</f>
        <v/>
      </c>
      <c r="Q141" t="str">
        <f t="array" ref="Q141">IFERROR(INDEX(TblData[],SMALL(IF(TblData[Session ID]=$B$3,ROW(TblData[Session ID])),ROW($A136))-1,Q$4),"")</f>
        <v/>
      </c>
      <c r="R141" t="str">
        <f t="array" ref="R141">IFERROR(INDEX(TblData[],SMALL(IF(TblData[Session ID]=$B$3,ROW(TblData[Session ID])),ROW($A136))-1,R$4),"")</f>
        <v/>
      </c>
      <c r="S141" t="str">
        <f t="array" ref="S141">IFERROR(INDEX(TblData[],SMALL(IF(TblData[Session ID]=$B$3,ROW(TblData[Session ID])),ROW($A136))-1,S$4),"")</f>
        <v/>
      </c>
      <c r="T141" t="str">
        <f t="array" ref="T141">IFERROR(INDEX(TblData[],SMALL(IF(TblData[Session ID]=$B$3,ROW(TblData[Session ID])),ROW($A136))-1,T$4),"")</f>
        <v/>
      </c>
      <c r="U141" t="str">
        <f t="array" ref="U141">IFERROR(INDEX(TblData[],SMALL(IF(TblData[Session ID]=$B$3,ROW(TblData[Session ID])),ROW($A136))-1,U$4),"")</f>
        <v/>
      </c>
      <c r="V141" t="str">
        <f t="array" ref="V141">IFERROR(INDEX(TblData[],SMALL(IF(TblData[Session ID]=$B$3,ROW(TblData[Session ID])),ROW($A136))-1,V$4),"")</f>
        <v/>
      </c>
      <c r="W141" t="str">
        <f t="array" ref="W141">IFERROR(INDEX(TblData[],SMALL(IF(TblData[Session ID]=$B$3,ROW(TblData[Session ID])),ROW($A136))-1,W$4),"")</f>
        <v/>
      </c>
      <c r="X141" t="str">
        <f t="array" ref="X141">IFERROR(INDEX(TblData[],SMALL(IF(TblData[Session ID]=$B$3,ROW(TblData[Session ID])),ROW($A136))-1,X$4),"")</f>
        <v/>
      </c>
      <c r="Y141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1" s="45" t="str">
        <f t="shared" si="5"/>
        <v>* | * | * | * | * | Dominance of Facilitator | More Simplicity required, speed | More time required | * | *</v>
      </c>
      <c r="AA141" t="str">
        <f t="array" ref="AA141">IFERROR(INDEX(TblData[],SMALL(IF(TblData[Session ID]=$B$3,ROW(TblData[Session ID])),ROW($A137))-1,AA$4),"")</f>
        <v/>
      </c>
    </row>
    <row r="142" spans="2:27" x14ac:dyDescent="0.25">
      <c r="B142" t="str">
        <f t="array" ref="B142">IFERROR(INDEX(TblData[],SMALL(IF(TblData[Session ID]=$B$3,ROW(TblData[Session ID])),ROW($A137))-1,B$4),"")</f>
        <v/>
      </c>
      <c r="C142" t="str">
        <f t="array" ref="C142">IFERROR(INDEX(TblData[],SMALL(IF(TblData[Session ID]=$B$3,ROW(TblData[Session ID])),ROW($A137))-1,C$4),"")</f>
        <v/>
      </c>
      <c r="D142" t="str">
        <f t="array" ref="D142">IFERROR(INDEX(TblData[],SMALL(IF(TblData[Session ID]=$B$3,ROW(TblData[Session ID])),ROW($A137))-1,D$4),"")</f>
        <v/>
      </c>
      <c r="E142" t="str">
        <f t="array" ref="E142">IFERROR(INDEX(TblData[],SMALL(IF(TblData[Session ID]=$B$3,ROW(TblData[Session ID])),ROW($A137))-1,E$4),"")</f>
        <v/>
      </c>
      <c r="F142" t="str">
        <f t="array" ref="F142">IFERROR(INDEX(TblData[],SMALL(IF(TblData[Session ID]=$B$3,ROW(TblData[Session ID])),ROW($A137))-1,F$4),"")</f>
        <v/>
      </c>
      <c r="G142" t="str">
        <f t="array" ref="G142">IFERROR(INDEX(TblData[],SMALL(IF(TblData[Session ID]=$B$3,ROW(TblData[Session ID])),ROW($A137))-1,G$4),"")</f>
        <v/>
      </c>
      <c r="H142" t="str">
        <f t="array" ref="H142">IFERROR(INDEX(TblData[],SMALL(IF(TblData[Session ID]=$B$3,ROW(TblData[Session ID])),ROW($A137))-1,H$4),"")</f>
        <v/>
      </c>
      <c r="I142" t="str">
        <f t="array" ref="I142">IFERROR(INDEX(TblData[],SMALL(IF(TblData[Session ID]=$B$3,ROW(TblData[Session ID])),ROW($A137))-1,I$4),"")</f>
        <v/>
      </c>
      <c r="J142" t="str">
        <f t="array" ref="J142">IFERROR(INDEX(TblData[],SMALL(IF(TblData[Session ID]=$B$3,ROW(TblData[Session ID])),ROW($A137))-1,J$4),"")</f>
        <v/>
      </c>
      <c r="K142" t="str">
        <f t="array" ref="K142">IFERROR(INDEX(TblData[],SMALL(IF(TblData[Session ID]=$B$3,ROW(TblData[Session ID])),ROW($A137))-1,K$4),"")</f>
        <v/>
      </c>
      <c r="L142" t="str">
        <f t="array" ref="L142">IFERROR(INDEX(TblData[],SMALL(IF(TblData[Session ID]=$B$3,ROW(TblData[Session ID])),ROW($A137))-1,L$4),"")</f>
        <v/>
      </c>
      <c r="M142" t="str">
        <f t="array" ref="M142">IFERROR(INDEX(TblData[],SMALL(IF(TblData[Session ID]=$B$3,ROW(TblData[Session ID])),ROW($A137))-1,M$4),"")</f>
        <v/>
      </c>
      <c r="N142" t="str">
        <f t="array" ref="N142">IFERROR(INDEX(TblData[],SMALL(IF(TblData[Session ID]=$B$3,ROW(TblData[Session ID])),ROW($A137))-1,N$4),"")</f>
        <v/>
      </c>
      <c r="O142" t="str">
        <f t="array" ref="O142">IFERROR(INDEX(TblData[],SMALL(IF(TblData[Session ID]=$B$3,ROW(TblData[Session ID])),ROW($A137))-1,O$4),"")</f>
        <v/>
      </c>
      <c r="P142" t="str">
        <f t="array" ref="P142">IFERROR(INDEX(TblData[],SMALL(IF(TblData[Session ID]=$B$3,ROW(TblData[Session ID])),ROW($A137))-1,P$4),"")</f>
        <v/>
      </c>
      <c r="Q142" t="str">
        <f t="array" ref="Q142">IFERROR(INDEX(TblData[],SMALL(IF(TblData[Session ID]=$B$3,ROW(TblData[Session ID])),ROW($A137))-1,Q$4),"")</f>
        <v/>
      </c>
      <c r="R142" t="str">
        <f t="array" ref="R142">IFERROR(INDEX(TblData[],SMALL(IF(TblData[Session ID]=$B$3,ROW(TblData[Session ID])),ROW($A137))-1,R$4),"")</f>
        <v/>
      </c>
      <c r="S142" t="str">
        <f t="array" ref="S142">IFERROR(INDEX(TblData[],SMALL(IF(TblData[Session ID]=$B$3,ROW(TblData[Session ID])),ROW($A137))-1,S$4),"")</f>
        <v/>
      </c>
      <c r="T142" t="str">
        <f t="array" ref="T142">IFERROR(INDEX(TblData[],SMALL(IF(TblData[Session ID]=$B$3,ROW(TblData[Session ID])),ROW($A137))-1,T$4),"")</f>
        <v/>
      </c>
      <c r="U142" t="str">
        <f t="array" ref="U142">IFERROR(INDEX(TblData[],SMALL(IF(TblData[Session ID]=$B$3,ROW(TblData[Session ID])),ROW($A137))-1,U$4),"")</f>
        <v/>
      </c>
      <c r="V142" t="str">
        <f t="array" ref="V142">IFERROR(INDEX(TblData[],SMALL(IF(TblData[Session ID]=$B$3,ROW(TblData[Session ID])),ROW($A137))-1,V$4),"")</f>
        <v/>
      </c>
      <c r="W142" t="str">
        <f t="array" ref="W142">IFERROR(INDEX(TblData[],SMALL(IF(TblData[Session ID]=$B$3,ROW(TblData[Session ID])),ROW($A137))-1,W$4),"")</f>
        <v/>
      </c>
      <c r="X142" t="str">
        <f t="array" ref="X142">IFERROR(INDEX(TblData[],SMALL(IF(TblData[Session ID]=$B$3,ROW(TblData[Session ID])),ROW($A137))-1,X$4),"")</f>
        <v/>
      </c>
      <c r="Y142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2" s="45" t="str">
        <f t="shared" si="5"/>
        <v>* | * | * | * | * | Dominance of Facilitator | More Simplicity required, speed | More time required | * | *</v>
      </c>
      <c r="AA142" t="str">
        <f t="array" ref="AA142">IFERROR(INDEX(TblData[],SMALL(IF(TblData[Session ID]=$B$3,ROW(TblData[Session ID])),ROW($A138))-1,AA$4),"")</f>
        <v/>
      </c>
    </row>
    <row r="143" spans="2:27" x14ac:dyDescent="0.25">
      <c r="B143" t="str">
        <f t="array" ref="B143">IFERROR(INDEX(TblData[],SMALL(IF(TblData[Session ID]=$B$3,ROW(TblData[Session ID])),ROW($A138))-1,B$4),"")</f>
        <v/>
      </c>
      <c r="C143" t="str">
        <f t="array" ref="C143">IFERROR(INDEX(TblData[],SMALL(IF(TblData[Session ID]=$B$3,ROW(TblData[Session ID])),ROW($A138))-1,C$4),"")</f>
        <v/>
      </c>
      <c r="D143" t="str">
        <f t="array" ref="D143">IFERROR(INDEX(TblData[],SMALL(IF(TblData[Session ID]=$B$3,ROW(TblData[Session ID])),ROW($A138))-1,D$4),"")</f>
        <v/>
      </c>
      <c r="E143" t="str">
        <f t="array" ref="E143">IFERROR(INDEX(TblData[],SMALL(IF(TblData[Session ID]=$B$3,ROW(TblData[Session ID])),ROW($A138))-1,E$4),"")</f>
        <v/>
      </c>
      <c r="F143" t="str">
        <f t="array" ref="F143">IFERROR(INDEX(TblData[],SMALL(IF(TblData[Session ID]=$B$3,ROW(TblData[Session ID])),ROW($A138))-1,F$4),"")</f>
        <v/>
      </c>
      <c r="G143" t="str">
        <f t="array" ref="G143">IFERROR(INDEX(TblData[],SMALL(IF(TblData[Session ID]=$B$3,ROW(TblData[Session ID])),ROW($A138))-1,G$4),"")</f>
        <v/>
      </c>
      <c r="H143" t="str">
        <f t="array" ref="H143">IFERROR(INDEX(TblData[],SMALL(IF(TblData[Session ID]=$B$3,ROW(TblData[Session ID])),ROW($A138))-1,H$4),"")</f>
        <v/>
      </c>
      <c r="I143" t="str">
        <f t="array" ref="I143">IFERROR(INDEX(TblData[],SMALL(IF(TblData[Session ID]=$B$3,ROW(TblData[Session ID])),ROW($A138))-1,I$4),"")</f>
        <v/>
      </c>
      <c r="J143" t="str">
        <f t="array" ref="J143">IFERROR(INDEX(TblData[],SMALL(IF(TblData[Session ID]=$B$3,ROW(TblData[Session ID])),ROW($A138))-1,J$4),"")</f>
        <v/>
      </c>
      <c r="K143" t="str">
        <f t="array" ref="K143">IFERROR(INDEX(TblData[],SMALL(IF(TblData[Session ID]=$B$3,ROW(TblData[Session ID])),ROW($A138))-1,K$4),"")</f>
        <v/>
      </c>
      <c r="L143" t="str">
        <f t="array" ref="L143">IFERROR(INDEX(TblData[],SMALL(IF(TblData[Session ID]=$B$3,ROW(TblData[Session ID])),ROW($A138))-1,L$4),"")</f>
        <v/>
      </c>
      <c r="M143" t="str">
        <f t="array" ref="M143">IFERROR(INDEX(TblData[],SMALL(IF(TblData[Session ID]=$B$3,ROW(TblData[Session ID])),ROW($A138))-1,M$4),"")</f>
        <v/>
      </c>
      <c r="N143" t="str">
        <f t="array" ref="N143">IFERROR(INDEX(TblData[],SMALL(IF(TblData[Session ID]=$B$3,ROW(TblData[Session ID])),ROW($A138))-1,N$4),"")</f>
        <v/>
      </c>
      <c r="O143" t="str">
        <f t="array" ref="O143">IFERROR(INDEX(TblData[],SMALL(IF(TblData[Session ID]=$B$3,ROW(TblData[Session ID])),ROW($A138))-1,O$4),"")</f>
        <v/>
      </c>
      <c r="P143" t="str">
        <f t="array" ref="P143">IFERROR(INDEX(TblData[],SMALL(IF(TblData[Session ID]=$B$3,ROW(TblData[Session ID])),ROW($A138))-1,P$4),"")</f>
        <v/>
      </c>
      <c r="Q143" t="str">
        <f t="array" ref="Q143">IFERROR(INDEX(TblData[],SMALL(IF(TblData[Session ID]=$B$3,ROW(TblData[Session ID])),ROW($A138))-1,Q$4),"")</f>
        <v/>
      </c>
      <c r="R143" t="str">
        <f t="array" ref="R143">IFERROR(INDEX(TblData[],SMALL(IF(TblData[Session ID]=$B$3,ROW(TblData[Session ID])),ROW($A138))-1,R$4),"")</f>
        <v/>
      </c>
      <c r="S143" t="str">
        <f t="array" ref="S143">IFERROR(INDEX(TblData[],SMALL(IF(TblData[Session ID]=$B$3,ROW(TblData[Session ID])),ROW($A138))-1,S$4),"")</f>
        <v/>
      </c>
      <c r="T143" t="str">
        <f t="array" ref="T143">IFERROR(INDEX(TblData[],SMALL(IF(TblData[Session ID]=$B$3,ROW(TblData[Session ID])),ROW($A138))-1,T$4),"")</f>
        <v/>
      </c>
      <c r="U143" t="str">
        <f t="array" ref="U143">IFERROR(INDEX(TblData[],SMALL(IF(TblData[Session ID]=$B$3,ROW(TblData[Session ID])),ROW($A138))-1,U$4),"")</f>
        <v/>
      </c>
      <c r="V143" t="str">
        <f t="array" ref="V143">IFERROR(INDEX(TblData[],SMALL(IF(TblData[Session ID]=$B$3,ROW(TblData[Session ID])),ROW($A138))-1,V$4),"")</f>
        <v/>
      </c>
      <c r="W143" t="str">
        <f t="array" ref="W143">IFERROR(INDEX(TblData[],SMALL(IF(TblData[Session ID]=$B$3,ROW(TblData[Session ID])),ROW($A138))-1,W$4),"")</f>
        <v/>
      </c>
      <c r="X143" t="str">
        <f t="array" ref="X143">IFERROR(INDEX(TblData[],SMALL(IF(TblData[Session ID]=$B$3,ROW(TblData[Session ID])),ROW($A138))-1,X$4),"")</f>
        <v/>
      </c>
      <c r="Y143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3" s="45" t="str">
        <f t="shared" si="5"/>
        <v>* | * | * | * | * | Dominance of Facilitator | More Simplicity required, speed | More time required | * | *</v>
      </c>
      <c r="AA143" t="str">
        <f t="array" ref="AA143">IFERROR(INDEX(TblData[],SMALL(IF(TblData[Session ID]=$B$3,ROW(TblData[Session ID])),ROW($A139))-1,AA$4),"")</f>
        <v/>
      </c>
    </row>
    <row r="144" spans="2:27" x14ac:dyDescent="0.25">
      <c r="B144" t="str">
        <f t="array" ref="B144">IFERROR(INDEX(TblData[],SMALL(IF(TblData[Session ID]=$B$3,ROW(TblData[Session ID])),ROW($A139))-1,B$4),"")</f>
        <v/>
      </c>
      <c r="C144" t="str">
        <f t="array" ref="C144">IFERROR(INDEX(TblData[],SMALL(IF(TblData[Session ID]=$B$3,ROW(TblData[Session ID])),ROW($A139))-1,C$4),"")</f>
        <v/>
      </c>
      <c r="D144" t="str">
        <f t="array" ref="D144">IFERROR(INDEX(TblData[],SMALL(IF(TblData[Session ID]=$B$3,ROW(TblData[Session ID])),ROW($A139))-1,D$4),"")</f>
        <v/>
      </c>
      <c r="E144" t="str">
        <f t="array" ref="E144">IFERROR(INDEX(TblData[],SMALL(IF(TblData[Session ID]=$B$3,ROW(TblData[Session ID])),ROW($A139))-1,E$4),"")</f>
        <v/>
      </c>
      <c r="F144" t="str">
        <f t="array" ref="F144">IFERROR(INDEX(TblData[],SMALL(IF(TblData[Session ID]=$B$3,ROW(TblData[Session ID])),ROW($A139))-1,F$4),"")</f>
        <v/>
      </c>
      <c r="G144" t="str">
        <f t="array" ref="G144">IFERROR(INDEX(TblData[],SMALL(IF(TblData[Session ID]=$B$3,ROW(TblData[Session ID])),ROW($A139))-1,G$4),"")</f>
        <v/>
      </c>
      <c r="H144" t="str">
        <f t="array" ref="H144">IFERROR(INDEX(TblData[],SMALL(IF(TblData[Session ID]=$B$3,ROW(TblData[Session ID])),ROW($A139))-1,H$4),"")</f>
        <v/>
      </c>
      <c r="I144" t="str">
        <f t="array" ref="I144">IFERROR(INDEX(TblData[],SMALL(IF(TblData[Session ID]=$B$3,ROW(TblData[Session ID])),ROW($A139))-1,I$4),"")</f>
        <v/>
      </c>
      <c r="J144" t="str">
        <f t="array" ref="J144">IFERROR(INDEX(TblData[],SMALL(IF(TblData[Session ID]=$B$3,ROW(TblData[Session ID])),ROW($A139))-1,J$4),"")</f>
        <v/>
      </c>
      <c r="K144" t="str">
        <f t="array" ref="K144">IFERROR(INDEX(TblData[],SMALL(IF(TblData[Session ID]=$B$3,ROW(TblData[Session ID])),ROW($A139))-1,K$4),"")</f>
        <v/>
      </c>
      <c r="L144" t="str">
        <f t="array" ref="L144">IFERROR(INDEX(TblData[],SMALL(IF(TblData[Session ID]=$B$3,ROW(TblData[Session ID])),ROW($A139))-1,L$4),"")</f>
        <v/>
      </c>
      <c r="M144" t="str">
        <f t="array" ref="M144">IFERROR(INDEX(TblData[],SMALL(IF(TblData[Session ID]=$B$3,ROW(TblData[Session ID])),ROW($A139))-1,M$4),"")</f>
        <v/>
      </c>
      <c r="N144" t="str">
        <f t="array" ref="N144">IFERROR(INDEX(TblData[],SMALL(IF(TblData[Session ID]=$B$3,ROW(TblData[Session ID])),ROW($A139))-1,N$4),"")</f>
        <v/>
      </c>
      <c r="O144" t="str">
        <f t="array" ref="O144">IFERROR(INDEX(TblData[],SMALL(IF(TblData[Session ID]=$B$3,ROW(TblData[Session ID])),ROW($A139))-1,O$4),"")</f>
        <v/>
      </c>
      <c r="P144" t="str">
        <f t="array" ref="P144">IFERROR(INDEX(TblData[],SMALL(IF(TblData[Session ID]=$B$3,ROW(TblData[Session ID])),ROW($A139))-1,P$4),"")</f>
        <v/>
      </c>
      <c r="Q144" t="str">
        <f t="array" ref="Q144">IFERROR(INDEX(TblData[],SMALL(IF(TblData[Session ID]=$B$3,ROW(TblData[Session ID])),ROW($A139))-1,Q$4),"")</f>
        <v/>
      </c>
      <c r="R144" t="str">
        <f t="array" ref="R144">IFERROR(INDEX(TblData[],SMALL(IF(TblData[Session ID]=$B$3,ROW(TblData[Session ID])),ROW($A139))-1,R$4),"")</f>
        <v/>
      </c>
      <c r="S144" t="str">
        <f t="array" ref="S144">IFERROR(INDEX(TblData[],SMALL(IF(TblData[Session ID]=$B$3,ROW(TblData[Session ID])),ROW($A139))-1,S$4),"")</f>
        <v/>
      </c>
      <c r="T144" t="str">
        <f t="array" ref="T144">IFERROR(INDEX(TblData[],SMALL(IF(TblData[Session ID]=$B$3,ROW(TblData[Session ID])),ROW($A139))-1,T$4),"")</f>
        <v/>
      </c>
      <c r="U144" t="str">
        <f t="array" ref="U144">IFERROR(INDEX(TblData[],SMALL(IF(TblData[Session ID]=$B$3,ROW(TblData[Session ID])),ROW($A139))-1,U$4),"")</f>
        <v/>
      </c>
      <c r="V144" t="str">
        <f t="array" ref="V144">IFERROR(INDEX(TblData[],SMALL(IF(TblData[Session ID]=$B$3,ROW(TblData[Session ID])),ROW($A139))-1,V$4),"")</f>
        <v/>
      </c>
      <c r="W144" t="str">
        <f t="array" ref="W144">IFERROR(INDEX(TblData[],SMALL(IF(TblData[Session ID]=$B$3,ROW(TblData[Session ID])),ROW($A139))-1,W$4),"")</f>
        <v/>
      </c>
      <c r="X144" t="str">
        <f t="array" ref="X144">IFERROR(INDEX(TblData[],SMALL(IF(TblData[Session ID]=$B$3,ROW(TblData[Session ID])),ROW($A139))-1,X$4),"")</f>
        <v/>
      </c>
      <c r="Y144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4" s="45" t="str">
        <f t="shared" si="5"/>
        <v>* | * | * | * | * | Dominance of Facilitator | More Simplicity required, speed | More time required | * | *</v>
      </c>
      <c r="AA144" t="str">
        <f t="array" ref="AA144">IFERROR(INDEX(TblData[],SMALL(IF(TblData[Session ID]=$B$3,ROW(TblData[Session ID])),ROW($A140))-1,AA$4),"")</f>
        <v/>
      </c>
    </row>
    <row r="145" spans="2:27" x14ac:dyDescent="0.25">
      <c r="B145" t="str">
        <f t="array" ref="B145">IFERROR(INDEX(TblData[],SMALL(IF(TblData[Session ID]=$B$3,ROW(TblData[Session ID])),ROW($A140))-1,B$4),"")</f>
        <v/>
      </c>
      <c r="C145" t="str">
        <f t="array" ref="C145">IFERROR(INDEX(TblData[],SMALL(IF(TblData[Session ID]=$B$3,ROW(TblData[Session ID])),ROW($A140))-1,C$4),"")</f>
        <v/>
      </c>
      <c r="D145" t="str">
        <f t="array" ref="D145">IFERROR(INDEX(TblData[],SMALL(IF(TblData[Session ID]=$B$3,ROW(TblData[Session ID])),ROW($A140))-1,D$4),"")</f>
        <v/>
      </c>
      <c r="E145" t="str">
        <f t="array" ref="E145">IFERROR(INDEX(TblData[],SMALL(IF(TblData[Session ID]=$B$3,ROW(TblData[Session ID])),ROW($A140))-1,E$4),"")</f>
        <v/>
      </c>
      <c r="F145" t="str">
        <f t="array" ref="F145">IFERROR(INDEX(TblData[],SMALL(IF(TblData[Session ID]=$B$3,ROW(TblData[Session ID])),ROW($A140))-1,F$4),"")</f>
        <v/>
      </c>
      <c r="G145" t="str">
        <f t="array" ref="G145">IFERROR(INDEX(TblData[],SMALL(IF(TblData[Session ID]=$B$3,ROW(TblData[Session ID])),ROW($A140))-1,G$4),"")</f>
        <v/>
      </c>
      <c r="H145" t="str">
        <f t="array" ref="H145">IFERROR(INDEX(TblData[],SMALL(IF(TblData[Session ID]=$B$3,ROW(TblData[Session ID])),ROW($A140))-1,H$4),"")</f>
        <v/>
      </c>
      <c r="I145" t="str">
        <f t="array" ref="I145">IFERROR(INDEX(TblData[],SMALL(IF(TblData[Session ID]=$B$3,ROW(TblData[Session ID])),ROW($A140))-1,I$4),"")</f>
        <v/>
      </c>
      <c r="J145" t="str">
        <f t="array" ref="J145">IFERROR(INDEX(TblData[],SMALL(IF(TblData[Session ID]=$B$3,ROW(TblData[Session ID])),ROW($A140))-1,J$4),"")</f>
        <v/>
      </c>
      <c r="K145" t="str">
        <f t="array" ref="K145">IFERROR(INDEX(TblData[],SMALL(IF(TblData[Session ID]=$B$3,ROW(TblData[Session ID])),ROW($A140))-1,K$4),"")</f>
        <v/>
      </c>
      <c r="L145" t="str">
        <f t="array" ref="L145">IFERROR(INDEX(TblData[],SMALL(IF(TblData[Session ID]=$B$3,ROW(TblData[Session ID])),ROW($A140))-1,L$4),"")</f>
        <v/>
      </c>
      <c r="M145" t="str">
        <f t="array" ref="M145">IFERROR(INDEX(TblData[],SMALL(IF(TblData[Session ID]=$B$3,ROW(TblData[Session ID])),ROW($A140))-1,M$4),"")</f>
        <v/>
      </c>
      <c r="N145" t="str">
        <f t="array" ref="N145">IFERROR(INDEX(TblData[],SMALL(IF(TblData[Session ID]=$B$3,ROW(TblData[Session ID])),ROW($A140))-1,N$4),"")</f>
        <v/>
      </c>
      <c r="O145" t="str">
        <f t="array" ref="O145">IFERROR(INDEX(TblData[],SMALL(IF(TblData[Session ID]=$B$3,ROW(TblData[Session ID])),ROW($A140))-1,O$4),"")</f>
        <v/>
      </c>
      <c r="P145" t="str">
        <f t="array" ref="P145">IFERROR(INDEX(TblData[],SMALL(IF(TblData[Session ID]=$B$3,ROW(TblData[Session ID])),ROW($A140))-1,P$4),"")</f>
        <v/>
      </c>
      <c r="Q145" t="str">
        <f t="array" ref="Q145">IFERROR(INDEX(TblData[],SMALL(IF(TblData[Session ID]=$B$3,ROW(TblData[Session ID])),ROW($A140))-1,Q$4),"")</f>
        <v/>
      </c>
      <c r="R145" t="str">
        <f t="array" ref="R145">IFERROR(INDEX(TblData[],SMALL(IF(TblData[Session ID]=$B$3,ROW(TblData[Session ID])),ROW($A140))-1,R$4),"")</f>
        <v/>
      </c>
      <c r="S145" t="str">
        <f t="array" ref="S145">IFERROR(INDEX(TblData[],SMALL(IF(TblData[Session ID]=$B$3,ROW(TblData[Session ID])),ROW($A140))-1,S$4),"")</f>
        <v/>
      </c>
      <c r="T145" t="str">
        <f t="array" ref="T145">IFERROR(INDEX(TblData[],SMALL(IF(TblData[Session ID]=$B$3,ROW(TblData[Session ID])),ROW($A140))-1,T$4),"")</f>
        <v/>
      </c>
      <c r="U145" t="str">
        <f t="array" ref="U145">IFERROR(INDEX(TblData[],SMALL(IF(TblData[Session ID]=$B$3,ROW(TblData[Session ID])),ROW($A140))-1,U$4),"")</f>
        <v/>
      </c>
      <c r="V145" t="str">
        <f t="array" ref="V145">IFERROR(INDEX(TblData[],SMALL(IF(TblData[Session ID]=$B$3,ROW(TblData[Session ID])),ROW($A140))-1,V$4),"")</f>
        <v/>
      </c>
      <c r="W145" t="str">
        <f t="array" ref="W145">IFERROR(INDEX(TblData[],SMALL(IF(TblData[Session ID]=$B$3,ROW(TblData[Session ID])),ROW($A140))-1,W$4),"")</f>
        <v/>
      </c>
      <c r="X145" t="str">
        <f t="array" ref="X145">IFERROR(INDEX(TblData[],SMALL(IF(TblData[Session ID]=$B$3,ROW(TblData[Session ID])),ROW($A140))-1,X$4),"")</f>
        <v/>
      </c>
      <c r="Y145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5" s="45" t="str">
        <f t="shared" si="5"/>
        <v>* | * | * | * | * | Dominance of Facilitator | More Simplicity required, speed | More time required | * | *</v>
      </c>
      <c r="AA145" t="str">
        <f t="array" ref="AA145">IFERROR(INDEX(TblData[],SMALL(IF(TblData[Session ID]=$B$3,ROW(TblData[Session ID])),ROW($A141))-1,AA$4),"")</f>
        <v/>
      </c>
    </row>
    <row r="146" spans="2:27" x14ac:dyDescent="0.25">
      <c r="B146" t="str">
        <f t="array" ref="B146">IFERROR(INDEX(TblData[],SMALL(IF(TblData[Session ID]=$B$3,ROW(TblData[Session ID])),ROW($A141))-1,B$4),"")</f>
        <v/>
      </c>
      <c r="C146" t="str">
        <f t="array" ref="C146">IFERROR(INDEX(TblData[],SMALL(IF(TblData[Session ID]=$B$3,ROW(TblData[Session ID])),ROW($A141))-1,C$4),"")</f>
        <v/>
      </c>
      <c r="D146" t="str">
        <f t="array" ref="D146">IFERROR(INDEX(TblData[],SMALL(IF(TblData[Session ID]=$B$3,ROW(TblData[Session ID])),ROW($A141))-1,D$4),"")</f>
        <v/>
      </c>
      <c r="E146" t="str">
        <f t="array" ref="E146">IFERROR(INDEX(TblData[],SMALL(IF(TblData[Session ID]=$B$3,ROW(TblData[Session ID])),ROW($A141))-1,E$4),"")</f>
        <v/>
      </c>
      <c r="F146" t="str">
        <f t="array" ref="F146">IFERROR(INDEX(TblData[],SMALL(IF(TblData[Session ID]=$B$3,ROW(TblData[Session ID])),ROW($A141))-1,F$4),"")</f>
        <v/>
      </c>
      <c r="G146" t="str">
        <f t="array" ref="G146">IFERROR(INDEX(TblData[],SMALL(IF(TblData[Session ID]=$B$3,ROW(TblData[Session ID])),ROW($A141))-1,G$4),"")</f>
        <v/>
      </c>
      <c r="H146" t="str">
        <f t="array" ref="H146">IFERROR(INDEX(TblData[],SMALL(IF(TblData[Session ID]=$B$3,ROW(TblData[Session ID])),ROW($A141))-1,H$4),"")</f>
        <v/>
      </c>
      <c r="I146" t="str">
        <f t="array" ref="I146">IFERROR(INDEX(TblData[],SMALL(IF(TblData[Session ID]=$B$3,ROW(TblData[Session ID])),ROW($A141))-1,I$4),"")</f>
        <v/>
      </c>
      <c r="J146" t="str">
        <f t="array" ref="J146">IFERROR(INDEX(TblData[],SMALL(IF(TblData[Session ID]=$B$3,ROW(TblData[Session ID])),ROW($A141))-1,J$4),"")</f>
        <v/>
      </c>
      <c r="K146" t="str">
        <f t="array" ref="K146">IFERROR(INDEX(TblData[],SMALL(IF(TblData[Session ID]=$B$3,ROW(TblData[Session ID])),ROW($A141))-1,K$4),"")</f>
        <v/>
      </c>
      <c r="L146" t="str">
        <f t="array" ref="L146">IFERROR(INDEX(TblData[],SMALL(IF(TblData[Session ID]=$B$3,ROW(TblData[Session ID])),ROW($A141))-1,L$4),"")</f>
        <v/>
      </c>
      <c r="M146" t="str">
        <f t="array" ref="M146">IFERROR(INDEX(TblData[],SMALL(IF(TblData[Session ID]=$B$3,ROW(TblData[Session ID])),ROW($A141))-1,M$4),"")</f>
        <v/>
      </c>
      <c r="N146" t="str">
        <f t="array" ref="N146">IFERROR(INDEX(TblData[],SMALL(IF(TblData[Session ID]=$B$3,ROW(TblData[Session ID])),ROW($A141))-1,N$4),"")</f>
        <v/>
      </c>
      <c r="O146" t="str">
        <f t="array" ref="O146">IFERROR(INDEX(TblData[],SMALL(IF(TblData[Session ID]=$B$3,ROW(TblData[Session ID])),ROW($A141))-1,O$4),"")</f>
        <v/>
      </c>
      <c r="P146" t="str">
        <f t="array" ref="P146">IFERROR(INDEX(TblData[],SMALL(IF(TblData[Session ID]=$B$3,ROW(TblData[Session ID])),ROW($A141))-1,P$4),"")</f>
        <v/>
      </c>
      <c r="Q146" t="str">
        <f t="array" ref="Q146">IFERROR(INDEX(TblData[],SMALL(IF(TblData[Session ID]=$B$3,ROW(TblData[Session ID])),ROW($A141))-1,Q$4),"")</f>
        <v/>
      </c>
      <c r="R146" t="str">
        <f t="array" ref="R146">IFERROR(INDEX(TblData[],SMALL(IF(TblData[Session ID]=$B$3,ROW(TblData[Session ID])),ROW($A141))-1,R$4),"")</f>
        <v/>
      </c>
      <c r="S146" t="str">
        <f t="array" ref="S146">IFERROR(INDEX(TblData[],SMALL(IF(TblData[Session ID]=$B$3,ROW(TblData[Session ID])),ROW($A141))-1,S$4),"")</f>
        <v/>
      </c>
      <c r="T146" t="str">
        <f t="array" ref="T146">IFERROR(INDEX(TblData[],SMALL(IF(TblData[Session ID]=$B$3,ROW(TblData[Session ID])),ROW($A141))-1,T$4),"")</f>
        <v/>
      </c>
      <c r="U146" t="str">
        <f t="array" ref="U146">IFERROR(INDEX(TblData[],SMALL(IF(TblData[Session ID]=$B$3,ROW(TblData[Session ID])),ROW($A141))-1,U$4),"")</f>
        <v/>
      </c>
      <c r="V146" t="str">
        <f t="array" ref="V146">IFERROR(INDEX(TblData[],SMALL(IF(TblData[Session ID]=$B$3,ROW(TblData[Session ID])),ROW($A141))-1,V$4),"")</f>
        <v/>
      </c>
      <c r="W146" t="str">
        <f t="array" ref="W146">IFERROR(INDEX(TblData[],SMALL(IF(TblData[Session ID]=$B$3,ROW(TblData[Session ID])),ROW($A141))-1,W$4),"")</f>
        <v/>
      </c>
      <c r="X146" t="str">
        <f t="array" ref="X146">IFERROR(INDEX(TblData[],SMALL(IF(TblData[Session ID]=$B$3,ROW(TblData[Session ID])),ROW($A141))-1,X$4),"")</f>
        <v/>
      </c>
      <c r="Y146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6" s="45" t="str">
        <f t="shared" si="5"/>
        <v>* | * | * | * | * | Dominance of Facilitator | More Simplicity required, speed | More time required | * | *</v>
      </c>
      <c r="AA146" t="str">
        <f t="array" ref="AA146">IFERROR(INDEX(TblData[],SMALL(IF(TblData[Session ID]=$B$3,ROW(TblData[Session ID])),ROW($A142))-1,AA$4),"")</f>
        <v/>
      </c>
    </row>
    <row r="147" spans="2:27" x14ac:dyDescent="0.25">
      <c r="B147" t="str">
        <f t="array" ref="B147">IFERROR(INDEX(TblData[],SMALL(IF(TblData[Session ID]=$B$3,ROW(TblData[Session ID])),ROW($A142))-1,B$4),"")</f>
        <v/>
      </c>
      <c r="C147" t="str">
        <f t="array" ref="C147">IFERROR(INDEX(TblData[],SMALL(IF(TblData[Session ID]=$B$3,ROW(TblData[Session ID])),ROW($A142))-1,C$4),"")</f>
        <v/>
      </c>
      <c r="D147" t="str">
        <f t="array" ref="D147">IFERROR(INDEX(TblData[],SMALL(IF(TblData[Session ID]=$B$3,ROW(TblData[Session ID])),ROW($A142))-1,D$4),"")</f>
        <v/>
      </c>
      <c r="E147" t="str">
        <f t="array" ref="E147">IFERROR(INDEX(TblData[],SMALL(IF(TblData[Session ID]=$B$3,ROW(TblData[Session ID])),ROW($A142))-1,E$4),"")</f>
        <v/>
      </c>
      <c r="F147" t="str">
        <f t="array" ref="F147">IFERROR(INDEX(TblData[],SMALL(IF(TblData[Session ID]=$B$3,ROW(TblData[Session ID])),ROW($A142))-1,F$4),"")</f>
        <v/>
      </c>
      <c r="G147" t="str">
        <f t="array" ref="G147">IFERROR(INDEX(TblData[],SMALL(IF(TblData[Session ID]=$B$3,ROW(TblData[Session ID])),ROW($A142))-1,G$4),"")</f>
        <v/>
      </c>
      <c r="H147" t="str">
        <f t="array" ref="H147">IFERROR(INDEX(TblData[],SMALL(IF(TblData[Session ID]=$B$3,ROW(TblData[Session ID])),ROW($A142))-1,H$4),"")</f>
        <v/>
      </c>
      <c r="I147" t="str">
        <f t="array" ref="I147">IFERROR(INDEX(TblData[],SMALL(IF(TblData[Session ID]=$B$3,ROW(TblData[Session ID])),ROW($A142))-1,I$4),"")</f>
        <v/>
      </c>
      <c r="J147" t="str">
        <f t="array" ref="J147">IFERROR(INDEX(TblData[],SMALL(IF(TblData[Session ID]=$B$3,ROW(TblData[Session ID])),ROW($A142))-1,J$4),"")</f>
        <v/>
      </c>
      <c r="K147" t="str">
        <f t="array" ref="K147">IFERROR(INDEX(TblData[],SMALL(IF(TblData[Session ID]=$B$3,ROW(TblData[Session ID])),ROW($A142))-1,K$4),"")</f>
        <v/>
      </c>
      <c r="L147" t="str">
        <f t="array" ref="L147">IFERROR(INDEX(TblData[],SMALL(IF(TblData[Session ID]=$B$3,ROW(TblData[Session ID])),ROW($A142))-1,L$4),"")</f>
        <v/>
      </c>
      <c r="M147" t="str">
        <f t="array" ref="M147">IFERROR(INDEX(TblData[],SMALL(IF(TblData[Session ID]=$B$3,ROW(TblData[Session ID])),ROW($A142))-1,M$4),"")</f>
        <v/>
      </c>
      <c r="N147" t="str">
        <f t="array" ref="N147">IFERROR(INDEX(TblData[],SMALL(IF(TblData[Session ID]=$B$3,ROW(TblData[Session ID])),ROW($A142))-1,N$4),"")</f>
        <v/>
      </c>
      <c r="O147" t="str">
        <f t="array" ref="O147">IFERROR(INDEX(TblData[],SMALL(IF(TblData[Session ID]=$B$3,ROW(TblData[Session ID])),ROW($A142))-1,O$4),"")</f>
        <v/>
      </c>
      <c r="P147" t="str">
        <f t="array" ref="P147">IFERROR(INDEX(TblData[],SMALL(IF(TblData[Session ID]=$B$3,ROW(TblData[Session ID])),ROW($A142))-1,P$4),"")</f>
        <v/>
      </c>
      <c r="Q147" t="str">
        <f t="array" ref="Q147">IFERROR(INDEX(TblData[],SMALL(IF(TblData[Session ID]=$B$3,ROW(TblData[Session ID])),ROW($A142))-1,Q$4),"")</f>
        <v/>
      </c>
      <c r="R147" t="str">
        <f t="array" ref="R147">IFERROR(INDEX(TblData[],SMALL(IF(TblData[Session ID]=$B$3,ROW(TblData[Session ID])),ROW($A142))-1,R$4),"")</f>
        <v/>
      </c>
      <c r="S147" t="str">
        <f t="array" ref="S147">IFERROR(INDEX(TblData[],SMALL(IF(TblData[Session ID]=$B$3,ROW(TblData[Session ID])),ROW($A142))-1,S$4),"")</f>
        <v/>
      </c>
      <c r="T147" t="str">
        <f t="array" ref="T147">IFERROR(INDEX(TblData[],SMALL(IF(TblData[Session ID]=$B$3,ROW(TblData[Session ID])),ROW($A142))-1,T$4),"")</f>
        <v/>
      </c>
      <c r="U147" t="str">
        <f t="array" ref="U147">IFERROR(INDEX(TblData[],SMALL(IF(TblData[Session ID]=$B$3,ROW(TblData[Session ID])),ROW($A142))-1,U$4),"")</f>
        <v/>
      </c>
      <c r="V147" t="str">
        <f t="array" ref="V147">IFERROR(INDEX(TblData[],SMALL(IF(TblData[Session ID]=$B$3,ROW(TblData[Session ID])),ROW($A142))-1,V$4),"")</f>
        <v/>
      </c>
      <c r="W147" t="str">
        <f t="array" ref="W147">IFERROR(INDEX(TblData[],SMALL(IF(TblData[Session ID]=$B$3,ROW(TblData[Session ID])),ROW($A142))-1,W$4),"")</f>
        <v/>
      </c>
      <c r="X147" t="str">
        <f t="array" ref="X147">IFERROR(INDEX(TblData[],SMALL(IF(TblData[Session ID]=$B$3,ROW(TblData[Session ID])),ROW($A142))-1,X$4),"")</f>
        <v/>
      </c>
      <c r="Y147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7" s="45" t="str">
        <f t="shared" si="5"/>
        <v>* | * | * | * | * | Dominance of Facilitator | More Simplicity required, speed | More time required | * | *</v>
      </c>
      <c r="AA147" t="str">
        <f t="array" ref="AA147">IFERROR(INDEX(TblData[],SMALL(IF(TblData[Session ID]=$B$3,ROW(TblData[Session ID])),ROW($A143))-1,AA$4),"")</f>
        <v/>
      </c>
    </row>
    <row r="148" spans="2:27" x14ac:dyDescent="0.25">
      <c r="B148" t="str">
        <f t="array" ref="B148">IFERROR(INDEX(TblData[],SMALL(IF(TblData[Session ID]=$B$3,ROW(TblData[Session ID])),ROW($A143))-1,B$4),"")</f>
        <v/>
      </c>
      <c r="C148" t="str">
        <f t="array" ref="C148">IFERROR(INDEX(TblData[],SMALL(IF(TblData[Session ID]=$B$3,ROW(TblData[Session ID])),ROW($A143))-1,C$4),"")</f>
        <v/>
      </c>
      <c r="D148" t="str">
        <f t="array" ref="D148">IFERROR(INDEX(TblData[],SMALL(IF(TblData[Session ID]=$B$3,ROW(TblData[Session ID])),ROW($A143))-1,D$4),"")</f>
        <v/>
      </c>
      <c r="E148" t="str">
        <f t="array" ref="E148">IFERROR(INDEX(TblData[],SMALL(IF(TblData[Session ID]=$B$3,ROW(TblData[Session ID])),ROW($A143))-1,E$4),"")</f>
        <v/>
      </c>
      <c r="F148" t="str">
        <f t="array" ref="F148">IFERROR(INDEX(TblData[],SMALL(IF(TblData[Session ID]=$B$3,ROW(TblData[Session ID])),ROW($A143))-1,F$4),"")</f>
        <v/>
      </c>
      <c r="G148" t="str">
        <f t="array" ref="G148">IFERROR(INDEX(TblData[],SMALL(IF(TblData[Session ID]=$B$3,ROW(TblData[Session ID])),ROW($A143))-1,G$4),"")</f>
        <v/>
      </c>
      <c r="H148" t="str">
        <f t="array" ref="H148">IFERROR(INDEX(TblData[],SMALL(IF(TblData[Session ID]=$B$3,ROW(TblData[Session ID])),ROW($A143))-1,H$4),"")</f>
        <v/>
      </c>
      <c r="I148" t="str">
        <f t="array" ref="I148">IFERROR(INDEX(TblData[],SMALL(IF(TblData[Session ID]=$B$3,ROW(TblData[Session ID])),ROW($A143))-1,I$4),"")</f>
        <v/>
      </c>
      <c r="J148" t="str">
        <f t="array" ref="J148">IFERROR(INDEX(TblData[],SMALL(IF(TblData[Session ID]=$B$3,ROW(TblData[Session ID])),ROW($A143))-1,J$4),"")</f>
        <v/>
      </c>
      <c r="K148" t="str">
        <f t="array" ref="K148">IFERROR(INDEX(TblData[],SMALL(IF(TblData[Session ID]=$B$3,ROW(TblData[Session ID])),ROW($A143))-1,K$4),"")</f>
        <v/>
      </c>
      <c r="L148" t="str">
        <f t="array" ref="L148">IFERROR(INDEX(TblData[],SMALL(IF(TblData[Session ID]=$B$3,ROW(TblData[Session ID])),ROW($A143))-1,L$4),"")</f>
        <v/>
      </c>
      <c r="M148" t="str">
        <f t="array" ref="M148">IFERROR(INDEX(TblData[],SMALL(IF(TblData[Session ID]=$B$3,ROW(TblData[Session ID])),ROW($A143))-1,M$4),"")</f>
        <v/>
      </c>
      <c r="N148" t="str">
        <f t="array" ref="N148">IFERROR(INDEX(TblData[],SMALL(IF(TblData[Session ID]=$B$3,ROW(TblData[Session ID])),ROW($A143))-1,N$4),"")</f>
        <v/>
      </c>
      <c r="O148" t="str">
        <f t="array" ref="O148">IFERROR(INDEX(TblData[],SMALL(IF(TblData[Session ID]=$B$3,ROW(TblData[Session ID])),ROW($A143))-1,O$4),"")</f>
        <v/>
      </c>
      <c r="P148" t="str">
        <f t="array" ref="P148">IFERROR(INDEX(TblData[],SMALL(IF(TblData[Session ID]=$B$3,ROW(TblData[Session ID])),ROW($A143))-1,P$4),"")</f>
        <v/>
      </c>
      <c r="Q148" t="str">
        <f t="array" ref="Q148">IFERROR(INDEX(TblData[],SMALL(IF(TblData[Session ID]=$B$3,ROW(TblData[Session ID])),ROW($A143))-1,Q$4),"")</f>
        <v/>
      </c>
      <c r="R148" t="str">
        <f t="array" ref="R148">IFERROR(INDEX(TblData[],SMALL(IF(TblData[Session ID]=$B$3,ROW(TblData[Session ID])),ROW($A143))-1,R$4),"")</f>
        <v/>
      </c>
      <c r="S148" t="str">
        <f t="array" ref="S148">IFERROR(INDEX(TblData[],SMALL(IF(TblData[Session ID]=$B$3,ROW(TblData[Session ID])),ROW($A143))-1,S$4),"")</f>
        <v/>
      </c>
      <c r="T148" t="str">
        <f t="array" ref="T148">IFERROR(INDEX(TblData[],SMALL(IF(TblData[Session ID]=$B$3,ROW(TblData[Session ID])),ROW($A143))-1,T$4),"")</f>
        <v/>
      </c>
      <c r="U148" t="str">
        <f t="array" ref="U148">IFERROR(INDEX(TblData[],SMALL(IF(TblData[Session ID]=$B$3,ROW(TblData[Session ID])),ROW($A143))-1,U$4),"")</f>
        <v/>
      </c>
      <c r="V148" t="str">
        <f t="array" ref="V148">IFERROR(INDEX(TblData[],SMALL(IF(TblData[Session ID]=$B$3,ROW(TblData[Session ID])),ROW($A143))-1,V$4),"")</f>
        <v/>
      </c>
      <c r="W148" t="str">
        <f t="array" ref="W148">IFERROR(INDEX(TblData[],SMALL(IF(TblData[Session ID]=$B$3,ROW(TblData[Session ID])),ROW($A143))-1,W$4),"")</f>
        <v/>
      </c>
      <c r="X148" t="str">
        <f t="array" ref="X148">IFERROR(INDEX(TblData[],SMALL(IF(TblData[Session ID]=$B$3,ROW(TblData[Session ID])),ROW($A143))-1,X$4),"")</f>
        <v/>
      </c>
      <c r="Y148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8" s="45" t="str">
        <f t="shared" si="5"/>
        <v>* | * | * | * | * | Dominance of Facilitator | More Simplicity required, speed | More time required | * | *</v>
      </c>
      <c r="AA148" t="str">
        <f t="array" ref="AA148">IFERROR(INDEX(TblData[],SMALL(IF(TblData[Session ID]=$B$3,ROW(TblData[Session ID])),ROW($A144))-1,AA$4),"")</f>
        <v/>
      </c>
    </row>
    <row r="149" spans="2:27" x14ac:dyDescent="0.25">
      <c r="B149" t="str">
        <f t="array" ref="B149">IFERROR(INDEX(TblData[],SMALL(IF(TblData[Session ID]=$B$3,ROW(TblData[Session ID])),ROW($A144))-1,B$4),"")</f>
        <v/>
      </c>
      <c r="C149" t="str">
        <f t="array" ref="C149">IFERROR(INDEX(TblData[],SMALL(IF(TblData[Session ID]=$B$3,ROW(TblData[Session ID])),ROW($A144))-1,C$4),"")</f>
        <v/>
      </c>
      <c r="D149" t="str">
        <f t="array" ref="D149">IFERROR(INDEX(TblData[],SMALL(IF(TblData[Session ID]=$B$3,ROW(TblData[Session ID])),ROW($A144))-1,D$4),"")</f>
        <v/>
      </c>
      <c r="E149" t="str">
        <f t="array" ref="E149">IFERROR(INDEX(TblData[],SMALL(IF(TblData[Session ID]=$B$3,ROW(TblData[Session ID])),ROW($A144))-1,E$4),"")</f>
        <v/>
      </c>
      <c r="F149" t="str">
        <f t="array" ref="F149">IFERROR(INDEX(TblData[],SMALL(IF(TblData[Session ID]=$B$3,ROW(TblData[Session ID])),ROW($A144))-1,F$4),"")</f>
        <v/>
      </c>
      <c r="G149" t="str">
        <f t="array" ref="G149">IFERROR(INDEX(TblData[],SMALL(IF(TblData[Session ID]=$B$3,ROW(TblData[Session ID])),ROW($A144))-1,G$4),"")</f>
        <v/>
      </c>
      <c r="H149" t="str">
        <f t="array" ref="H149">IFERROR(INDEX(TblData[],SMALL(IF(TblData[Session ID]=$B$3,ROW(TblData[Session ID])),ROW($A144))-1,H$4),"")</f>
        <v/>
      </c>
      <c r="I149" t="str">
        <f t="array" ref="I149">IFERROR(INDEX(TblData[],SMALL(IF(TblData[Session ID]=$B$3,ROW(TblData[Session ID])),ROW($A144))-1,I$4),"")</f>
        <v/>
      </c>
      <c r="J149" t="str">
        <f t="array" ref="J149">IFERROR(INDEX(TblData[],SMALL(IF(TblData[Session ID]=$B$3,ROW(TblData[Session ID])),ROW($A144))-1,J$4),"")</f>
        <v/>
      </c>
      <c r="K149" t="str">
        <f t="array" ref="K149">IFERROR(INDEX(TblData[],SMALL(IF(TblData[Session ID]=$B$3,ROW(TblData[Session ID])),ROW($A144))-1,K$4),"")</f>
        <v/>
      </c>
      <c r="L149" t="str">
        <f t="array" ref="L149">IFERROR(INDEX(TblData[],SMALL(IF(TblData[Session ID]=$B$3,ROW(TblData[Session ID])),ROW($A144))-1,L$4),"")</f>
        <v/>
      </c>
      <c r="M149" t="str">
        <f t="array" ref="M149">IFERROR(INDEX(TblData[],SMALL(IF(TblData[Session ID]=$B$3,ROW(TblData[Session ID])),ROW($A144))-1,M$4),"")</f>
        <v/>
      </c>
      <c r="N149" t="str">
        <f t="array" ref="N149">IFERROR(INDEX(TblData[],SMALL(IF(TblData[Session ID]=$B$3,ROW(TblData[Session ID])),ROW($A144))-1,N$4),"")</f>
        <v/>
      </c>
      <c r="O149" t="str">
        <f t="array" ref="O149">IFERROR(INDEX(TblData[],SMALL(IF(TblData[Session ID]=$B$3,ROW(TblData[Session ID])),ROW($A144))-1,O$4),"")</f>
        <v/>
      </c>
      <c r="P149" t="str">
        <f t="array" ref="P149">IFERROR(INDEX(TblData[],SMALL(IF(TblData[Session ID]=$B$3,ROW(TblData[Session ID])),ROW($A144))-1,P$4),"")</f>
        <v/>
      </c>
      <c r="Q149" t="str">
        <f t="array" ref="Q149">IFERROR(INDEX(TblData[],SMALL(IF(TblData[Session ID]=$B$3,ROW(TblData[Session ID])),ROW($A144))-1,Q$4),"")</f>
        <v/>
      </c>
      <c r="R149" t="str">
        <f t="array" ref="R149">IFERROR(INDEX(TblData[],SMALL(IF(TblData[Session ID]=$B$3,ROW(TblData[Session ID])),ROW($A144))-1,R$4),"")</f>
        <v/>
      </c>
      <c r="S149" t="str">
        <f t="array" ref="S149">IFERROR(INDEX(TblData[],SMALL(IF(TblData[Session ID]=$B$3,ROW(TblData[Session ID])),ROW($A144))-1,S$4),"")</f>
        <v/>
      </c>
      <c r="T149" t="str">
        <f t="array" ref="T149">IFERROR(INDEX(TblData[],SMALL(IF(TblData[Session ID]=$B$3,ROW(TblData[Session ID])),ROW($A144))-1,T$4),"")</f>
        <v/>
      </c>
      <c r="U149" t="str">
        <f t="array" ref="U149">IFERROR(INDEX(TblData[],SMALL(IF(TblData[Session ID]=$B$3,ROW(TblData[Session ID])),ROW($A144))-1,U$4),"")</f>
        <v/>
      </c>
      <c r="V149" t="str">
        <f t="array" ref="V149">IFERROR(INDEX(TblData[],SMALL(IF(TblData[Session ID]=$B$3,ROW(TblData[Session ID])),ROW($A144))-1,V$4),"")</f>
        <v/>
      </c>
      <c r="W149" t="str">
        <f t="array" ref="W149">IFERROR(INDEX(TblData[],SMALL(IF(TblData[Session ID]=$B$3,ROW(TblData[Session ID])),ROW($A144))-1,W$4),"")</f>
        <v/>
      </c>
      <c r="X149" t="str">
        <f t="array" ref="X149">IFERROR(INDEX(TblData[],SMALL(IF(TblData[Session ID]=$B$3,ROW(TblData[Session ID])),ROW($A144))-1,X$4),"")</f>
        <v/>
      </c>
      <c r="Y149" t="str">
        <f t="shared" si="5"/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Z149" s="45" t="str">
        <f t="shared" si="5"/>
        <v>* | * | * | * | * | Dominance of Facilitator | More Simplicity required, speed | More time required | * | *</v>
      </c>
      <c r="AA149" t="str">
        <f t="array" ref="AA149">IFERROR(INDEX(TblData[],SMALL(IF(TblData[Session ID]=$B$3,ROW(TblData[Session ID])),ROW($A145))-1,AA$4),"")</f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showGridLines="0" zoomScaleNormal="100" workbookViewId="0">
      <selection activeCell="L19" sqref="L19"/>
    </sheetView>
  </sheetViews>
  <sheetFormatPr defaultRowHeight="15" x14ac:dyDescent="0.25"/>
  <cols>
    <col min="1" max="1" width="1.5703125" customWidth="1"/>
    <col min="2" max="2" width="4" customWidth="1"/>
    <col min="3" max="3" width="5.42578125" customWidth="1"/>
    <col min="7" max="7" width="11.42578125" bestFit="1" customWidth="1"/>
    <col min="12" max="12" width="2.28515625" customWidth="1"/>
    <col min="13" max="13" width="5.42578125" customWidth="1"/>
  </cols>
  <sheetData>
    <row r="1" spans="2:13" ht="3.75" customHeight="1" x14ac:dyDescent="0.25"/>
    <row r="2" spans="2:13" ht="28.5" x14ac:dyDescent="0.45">
      <c r="B2" s="31" t="s">
        <v>65</v>
      </c>
      <c r="C2" s="32">
        <v>11</v>
      </c>
      <c r="D2" s="33" t="str">
        <f>VLOOKUP($C$2,TblSession[],2,FALSE)</f>
        <v>MS Excel</v>
      </c>
      <c r="E2" s="34"/>
      <c r="F2" s="34"/>
      <c r="G2" s="34"/>
      <c r="H2" s="34"/>
      <c r="I2" s="34"/>
      <c r="J2" s="34"/>
      <c r="K2" s="35"/>
      <c r="L2" s="42"/>
      <c r="M2" s="43"/>
    </row>
    <row r="3" spans="2:13" ht="32.25" customHeight="1" x14ac:dyDescent="0.4">
      <c r="B3" s="36"/>
      <c r="C3" s="28"/>
      <c r="D3" s="28"/>
      <c r="E3" s="28"/>
      <c r="F3" s="28"/>
      <c r="G3" s="28"/>
      <c r="H3" s="27" t="s">
        <v>69</v>
      </c>
      <c r="I3" s="26" t="str">
        <f>VLOOKUP($C$2,TblSession[],5,FALSE)</f>
        <v>Vaibhav Garg</v>
      </c>
      <c r="J3" s="26"/>
      <c r="K3" s="26"/>
      <c r="L3" s="26"/>
      <c r="M3" s="26"/>
    </row>
    <row r="4" spans="2:13" x14ac:dyDescent="0.25">
      <c r="B4" s="37"/>
      <c r="C4" s="21"/>
      <c r="D4" s="21"/>
      <c r="E4" s="21"/>
      <c r="F4" s="21"/>
      <c r="G4" s="21"/>
      <c r="H4" s="21"/>
      <c r="I4" s="21"/>
      <c r="J4" s="21"/>
      <c r="K4" s="21"/>
      <c r="L4" s="21"/>
      <c r="M4" s="38"/>
    </row>
    <row r="5" spans="2:13" x14ac:dyDescent="0.25">
      <c r="B5" s="37"/>
      <c r="C5" s="21"/>
      <c r="D5" s="17" t="s">
        <v>66</v>
      </c>
      <c r="E5" s="18"/>
      <c r="F5" s="21"/>
      <c r="G5" s="17" t="s">
        <v>67</v>
      </c>
      <c r="H5" s="18"/>
      <c r="I5" s="21"/>
      <c r="J5" s="17" t="s">
        <v>68</v>
      </c>
      <c r="K5" s="25"/>
      <c r="L5" s="21"/>
      <c r="M5" s="38"/>
    </row>
    <row r="6" spans="2:13" ht="26.25" x14ac:dyDescent="0.4">
      <c r="B6" s="37"/>
      <c r="C6" s="21"/>
      <c r="D6" s="19">
        <f>COUNT('Trainer Backend'!B6:B149)</f>
        <v>10</v>
      </c>
      <c r="E6" s="20"/>
      <c r="F6" s="21"/>
      <c r="G6" s="22">
        <f>VLOOKUP($C$2,TblSession[],3,0)</f>
        <v>42247</v>
      </c>
      <c r="H6" s="23"/>
      <c r="I6" s="21"/>
      <c r="J6" s="22" t="str">
        <f>VLOOKUP($C$2,TblSession[],6,0) &amp; " Hours"</f>
        <v>3 Hours</v>
      </c>
      <c r="K6" s="23"/>
      <c r="L6" s="21"/>
      <c r="M6" s="38"/>
    </row>
    <row r="7" spans="2:13" x14ac:dyDescent="0.25">
      <c r="B7" s="37"/>
      <c r="C7" s="21"/>
      <c r="D7" s="21"/>
      <c r="E7" s="21"/>
      <c r="F7" s="21"/>
      <c r="G7" s="21"/>
      <c r="H7" s="21"/>
      <c r="I7" s="21"/>
      <c r="J7" s="21"/>
      <c r="K7" s="21"/>
      <c r="L7" s="21"/>
      <c r="M7" s="38"/>
    </row>
    <row r="8" spans="2:13" x14ac:dyDescent="0.25">
      <c r="B8" s="37"/>
      <c r="C8" s="21"/>
      <c r="D8" s="21"/>
      <c r="E8" s="21"/>
      <c r="F8" s="21"/>
      <c r="G8" s="21"/>
      <c r="H8" s="21"/>
      <c r="I8" s="21"/>
      <c r="J8" s="21"/>
      <c r="K8" s="21"/>
      <c r="L8" s="21"/>
      <c r="M8" s="38"/>
    </row>
    <row r="9" spans="2:13" x14ac:dyDescent="0.25">
      <c r="B9" s="37"/>
      <c r="C9" s="21"/>
      <c r="D9" s="21"/>
      <c r="E9" s="21"/>
      <c r="F9" s="21"/>
      <c r="G9" s="21"/>
      <c r="H9" s="21"/>
      <c r="I9" s="21"/>
      <c r="J9" s="21"/>
      <c r="K9" s="21"/>
      <c r="L9" s="21"/>
      <c r="M9" s="38"/>
    </row>
    <row r="10" spans="2:13" x14ac:dyDescent="0.25">
      <c r="B10" s="37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38"/>
    </row>
    <row r="11" spans="2:13" x14ac:dyDescent="0.25">
      <c r="B11" s="37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38"/>
    </row>
    <row r="12" spans="2:13" x14ac:dyDescent="0.25">
      <c r="B12" s="3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8"/>
    </row>
    <row r="13" spans="2:13" x14ac:dyDescent="0.25">
      <c r="B13" s="3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8"/>
    </row>
    <row r="14" spans="2:13" x14ac:dyDescent="0.25">
      <c r="B14" s="3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8"/>
    </row>
    <row r="15" spans="2:13" x14ac:dyDescent="0.25">
      <c r="B15" s="37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38"/>
    </row>
    <row r="16" spans="2:13" x14ac:dyDescent="0.25">
      <c r="B16" s="37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8"/>
    </row>
    <row r="17" spans="2:13" x14ac:dyDescent="0.25">
      <c r="B17" s="37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38"/>
    </row>
    <row r="18" spans="2:13" x14ac:dyDescent="0.25">
      <c r="B18" s="37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8"/>
    </row>
    <row r="19" spans="2:13" x14ac:dyDescent="0.25">
      <c r="B19" s="37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8"/>
    </row>
    <row r="20" spans="2:13" x14ac:dyDescent="0.25">
      <c r="B20" s="37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38"/>
    </row>
    <row r="21" spans="2:13" x14ac:dyDescent="0.25">
      <c r="B21" s="37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38"/>
    </row>
    <row r="22" spans="2:13" x14ac:dyDescent="0.25">
      <c r="B22" s="37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38"/>
    </row>
    <row r="23" spans="2:13" x14ac:dyDescent="0.25">
      <c r="B23" s="37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38"/>
    </row>
    <row r="24" spans="2:13" x14ac:dyDescent="0.25">
      <c r="B24" s="37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38"/>
    </row>
    <row r="25" spans="2:13" x14ac:dyDescent="0.25">
      <c r="B25" s="37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38"/>
    </row>
    <row r="26" spans="2:13" x14ac:dyDescent="0.25">
      <c r="B26" s="37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38"/>
    </row>
    <row r="27" spans="2:13" ht="15.75" x14ac:dyDescent="0.25">
      <c r="B27" s="37"/>
      <c r="C27" s="21"/>
      <c r="D27" s="29" t="s">
        <v>73</v>
      </c>
      <c r="E27" s="17"/>
      <c r="F27" s="17"/>
      <c r="G27" s="17"/>
      <c r="H27" s="17"/>
      <c r="I27" s="17"/>
      <c r="J27" s="17"/>
      <c r="K27" s="17"/>
      <c r="L27" s="21"/>
      <c r="M27" s="38"/>
    </row>
    <row r="28" spans="2:13" x14ac:dyDescent="0.25">
      <c r="B28" s="37"/>
      <c r="C28" s="21"/>
      <c r="D28" s="30" t="s">
        <v>74</v>
      </c>
      <c r="E28" s="30"/>
      <c r="F28" s="30"/>
      <c r="G28" s="30"/>
      <c r="H28" s="30"/>
      <c r="I28" s="30"/>
      <c r="J28" s="30"/>
      <c r="K28" s="30"/>
      <c r="L28" s="21"/>
      <c r="M28" s="38"/>
    </row>
    <row r="29" spans="2:13" x14ac:dyDescent="0.25">
      <c r="B29" s="37"/>
      <c r="C29" s="21"/>
      <c r="D29" s="110" t="str">
        <f>'Trainer Backend'!Y149</f>
        <v>Course Content and Interactive Method | * | Knowledge of Facilitator | Knowledge and Interaction of Facilitator | Communication of Facilitator | Knowledge of Facilitator | Knowledge and Confidence of Facilitator | Knowledge of Facilitator | Good explanation | Knowledge of Excel</v>
      </c>
      <c r="E29" s="111"/>
      <c r="F29" s="111"/>
      <c r="G29" s="111"/>
      <c r="H29" s="111"/>
      <c r="I29" s="111"/>
      <c r="J29" s="111"/>
      <c r="K29" s="112"/>
      <c r="L29" s="21"/>
      <c r="M29" s="38"/>
    </row>
    <row r="30" spans="2:13" x14ac:dyDescent="0.25">
      <c r="B30" s="37"/>
      <c r="C30" s="21"/>
      <c r="D30" s="113"/>
      <c r="E30" s="114"/>
      <c r="F30" s="114"/>
      <c r="G30" s="114"/>
      <c r="H30" s="114"/>
      <c r="I30" s="114"/>
      <c r="J30" s="114"/>
      <c r="K30" s="115"/>
      <c r="L30" s="21"/>
      <c r="M30" s="38"/>
    </row>
    <row r="31" spans="2:13" x14ac:dyDescent="0.25">
      <c r="B31" s="37"/>
      <c r="C31" s="21"/>
      <c r="D31" s="113"/>
      <c r="E31" s="114"/>
      <c r="F31" s="114"/>
      <c r="G31" s="114"/>
      <c r="H31" s="114"/>
      <c r="I31" s="114"/>
      <c r="J31" s="114"/>
      <c r="K31" s="115"/>
      <c r="L31" s="21"/>
      <c r="M31" s="38"/>
    </row>
    <row r="32" spans="2:13" x14ac:dyDescent="0.25">
      <c r="B32" s="37"/>
      <c r="C32" s="21"/>
      <c r="D32" s="113"/>
      <c r="E32" s="114"/>
      <c r="F32" s="114"/>
      <c r="G32" s="114"/>
      <c r="H32" s="114"/>
      <c r="I32" s="114"/>
      <c r="J32" s="114"/>
      <c r="K32" s="115"/>
      <c r="L32" s="21"/>
      <c r="M32" s="38"/>
    </row>
    <row r="33" spans="2:13" ht="31.5" customHeight="1" x14ac:dyDescent="0.25">
      <c r="B33" s="37"/>
      <c r="C33" s="21"/>
      <c r="D33" s="116"/>
      <c r="E33" s="117"/>
      <c r="F33" s="117"/>
      <c r="G33" s="117"/>
      <c r="H33" s="117"/>
      <c r="I33" s="117"/>
      <c r="J33" s="117"/>
      <c r="K33" s="118"/>
      <c r="L33" s="21"/>
      <c r="M33" s="38"/>
    </row>
    <row r="34" spans="2:13" x14ac:dyDescent="0.25">
      <c r="B34" s="37"/>
      <c r="C34" s="21"/>
      <c r="D34" s="30" t="s">
        <v>64</v>
      </c>
      <c r="E34" s="30"/>
      <c r="F34" s="30"/>
      <c r="G34" s="30"/>
      <c r="H34" s="30"/>
      <c r="I34" s="30"/>
      <c r="J34" s="30"/>
      <c r="K34" s="30"/>
      <c r="L34" s="21"/>
      <c r="M34" s="38"/>
    </row>
    <row r="35" spans="2:13" x14ac:dyDescent="0.25">
      <c r="B35" s="37"/>
      <c r="C35" s="21"/>
      <c r="D35" s="119" t="str">
        <f>'Trainer Backend'!Z149</f>
        <v>* | * | * | * | * | Dominance of Facilitator | More Simplicity required, speed | More time required | * | *</v>
      </c>
      <c r="E35" s="120"/>
      <c r="F35" s="120"/>
      <c r="G35" s="120"/>
      <c r="H35" s="120"/>
      <c r="I35" s="120"/>
      <c r="J35" s="120"/>
      <c r="K35" s="121"/>
      <c r="L35" s="21"/>
      <c r="M35" s="38"/>
    </row>
    <row r="36" spans="2:13" x14ac:dyDescent="0.25">
      <c r="B36" s="37"/>
      <c r="C36" s="21"/>
      <c r="D36" s="122"/>
      <c r="E36" s="114"/>
      <c r="F36" s="114"/>
      <c r="G36" s="114"/>
      <c r="H36" s="114"/>
      <c r="I36" s="114"/>
      <c r="J36" s="114"/>
      <c r="K36" s="123"/>
      <c r="L36" s="21"/>
      <c r="M36" s="38"/>
    </row>
    <row r="37" spans="2:13" x14ac:dyDescent="0.25">
      <c r="B37" s="37"/>
      <c r="C37" s="21"/>
      <c r="D37" s="122"/>
      <c r="E37" s="114"/>
      <c r="F37" s="114"/>
      <c r="G37" s="114"/>
      <c r="H37" s="114"/>
      <c r="I37" s="114"/>
      <c r="J37" s="114"/>
      <c r="K37" s="123"/>
      <c r="L37" s="21"/>
      <c r="M37" s="38"/>
    </row>
    <row r="38" spans="2:13" x14ac:dyDescent="0.25">
      <c r="B38" s="37"/>
      <c r="C38" s="21"/>
      <c r="D38" s="122"/>
      <c r="E38" s="114"/>
      <c r="F38" s="114"/>
      <c r="G38" s="114"/>
      <c r="H38" s="114"/>
      <c r="I38" s="114"/>
      <c r="J38" s="114"/>
      <c r="K38" s="123"/>
      <c r="L38" s="21"/>
      <c r="M38" s="38"/>
    </row>
    <row r="39" spans="2:13" x14ac:dyDescent="0.25">
      <c r="B39" s="37"/>
      <c r="C39" s="21"/>
      <c r="D39" s="124"/>
      <c r="E39" s="125"/>
      <c r="F39" s="125"/>
      <c r="G39" s="125"/>
      <c r="H39" s="125"/>
      <c r="I39" s="125"/>
      <c r="J39" s="125"/>
      <c r="K39" s="126"/>
      <c r="L39" s="21"/>
      <c r="M39" s="38"/>
    </row>
    <row r="40" spans="2:13" x14ac:dyDescent="0.25">
      <c r="B40" s="39"/>
      <c r="C40" s="40"/>
      <c r="D40" s="47"/>
      <c r="E40" s="46"/>
      <c r="F40" s="46"/>
      <c r="G40" s="46"/>
      <c r="H40" s="46"/>
      <c r="I40" s="46"/>
      <c r="J40" s="46"/>
      <c r="K40" s="46"/>
      <c r="L40" s="40"/>
      <c r="M40" s="41"/>
    </row>
    <row r="41" spans="2:13" ht="11.25" customHeight="1" x14ac:dyDescent="0.25"/>
  </sheetData>
  <mergeCells count="2">
    <mergeCell ref="D29:K33"/>
    <mergeCell ref="D35:K39"/>
  </mergeCells>
  <dataValidations count="1">
    <dataValidation type="list" allowBlank="1" showInputMessage="1" showErrorMessage="1" sqref="C2">
      <formula1>TrnList</formula1>
    </dataValidation>
  </dataValidations>
  <pageMargins left="0.7" right="0.7" top="0.75" bottom="0.75" header="0.3" footer="0.3"/>
  <pageSetup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activeCell="E19" sqref="E19"/>
    </sheetView>
  </sheetViews>
  <sheetFormatPr defaultRowHeight="15" x14ac:dyDescent="0.25"/>
  <cols>
    <col min="1" max="1" width="27.42578125" customWidth="1"/>
    <col min="2" max="2" width="17.85546875" customWidth="1"/>
    <col min="3" max="3" width="12.42578125" customWidth="1"/>
    <col min="4" max="4" width="8.7109375" customWidth="1"/>
    <col min="5" max="5" width="17.42578125" customWidth="1"/>
    <col min="6" max="6" width="25.5703125" bestFit="1" customWidth="1"/>
    <col min="7" max="7" width="22.140625" bestFit="1" customWidth="1"/>
    <col min="8" max="8" width="22.140625" customWidth="1"/>
    <col min="9" max="9" width="12.7109375" bestFit="1" customWidth="1"/>
    <col min="10" max="10" width="10.5703125" bestFit="1" customWidth="1"/>
    <col min="11" max="11" width="17.42578125" bestFit="1" customWidth="1"/>
    <col min="13" max="13" width="14.140625" bestFit="1" customWidth="1"/>
    <col min="14" max="14" width="11.28515625" bestFit="1" customWidth="1"/>
  </cols>
  <sheetData>
    <row r="1" spans="1:12" x14ac:dyDescent="0.25">
      <c r="B1" t="s">
        <v>102</v>
      </c>
      <c r="C1">
        <v>1000000</v>
      </c>
      <c r="E1" t="s">
        <v>103</v>
      </c>
      <c r="F1" s="78">
        <f>C1/12</f>
        <v>83333.333333333328</v>
      </c>
    </row>
    <row r="4" spans="1:12" x14ac:dyDescent="0.25">
      <c r="A4" s="7" t="s">
        <v>45</v>
      </c>
      <c r="B4" t="s">
        <v>1352</v>
      </c>
      <c r="E4" s="63"/>
      <c r="G4">
        <f t="array" ref="G4">SUM(IF(LEN(G6:G21)&gt;0, LEN(G6:G21)/LEN(G6:G21),0))-1</f>
        <v>4</v>
      </c>
      <c r="I4">
        <f>SUM(I7:I21)</f>
        <v>20</v>
      </c>
    </row>
    <row r="5" spans="1:12" x14ac:dyDescent="0.25">
      <c r="L5">
        <f>SUM(L7:L21)</f>
        <v>40</v>
      </c>
    </row>
    <row r="6" spans="1:12" ht="30" x14ac:dyDescent="0.25">
      <c r="C6" s="7" t="s">
        <v>1325</v>
      </c>
      <c r="G6" t="s">
        <v>89</v>
      </c>
      <c r="H6" t="s">
        <v>90</v>
      </c>
      <c r="I6" s="9" t="s">
        <v>66</v>
      </c>
      <c r="J6" s="9" t="s">
        <v>68</v>
      </c>
      <c r="K6" s="50" t="s">
        <v>88</v>
      </c>
      <c r="L6" t="s">
        <v>95</v>
      </c>
    </row>
    <row r="7" spans="1:12" x14ac:dyDescent="0.25">
      <c r="A7" s="7" t="s">
        <v>60</v>
      </c>
      <c r="B7" s="7" t="s">
        <v>47</v>
      </c>
      <c r="C7" t="s">
        <v>66</v>
      </c>
      <c r="D7" t="s">
        <v>68</v>
      </c>
      <c r="E7" t="s">
        <v>87</v>
      </c>
      <c r="G7" t="str">
        <f>IF(LEN(A7)&gt;0,A7,"")</f>
        <v>Topic</v>
      </c>
      <c r="H7" t="str">
        <f t="shared" ref="G7:H18" si="0">IF(LEN(B7)&gt;0,B7,"")</f>
        <v>Name of Trainer</v>
      </c>
      <c r="I7" t="str">
        <f>IFERROR(GETPIVOTDATA("#participants",$A$6,"Topic",A7),"")</f>
        <v/>
      </c>
      <c r="J7" t="str">
        <f>IFERROR(GETPIVOTDATA("Duration",$A$6,"Topic",A7),"")</f>
        <v/>
      </c>
      <c r="K7" t="str">
        <f>IFERROR(GETPIVOTDATA("Average Feedback",$A$6,"Topic",A7),"")</f>
        <v/>
      </c>
      <c r="L7" t="str">
        <f>IFERROR(I7*J7,"")</f>
        <v/>
      </c>
    </row>
    <row r="8" spans="1:12" x14ac:dyDescent="0.25">
      <c r="A8" t="s">
        <v>1381</v>
      </c>
      <c r="B8" t="s">
        <v>40</v>
      </c>
      <c r="C8" s="1">
        <v>8</v>
      </c>
      <c r="D8" s="1">
        <v>2</v>
      </c>
      <c r="E8" s="1">
        <v>8.6687499999999993</v>
      </c>
      <c r="G8" t="str">
        <f t="shared" si="0"/>
        <v>7 QC Tools</v>
      </c>
      <c r="H8" t="str">
        <f t="shared" si="0"/>
        <v>Vaibhav Garg</v>
      </c>
      <c r="I8">
        <f t="shared" ref="I8:I18" si="1">IFERROR(GETPIVOTDATA("#participants",$A$6,"Topic",A8),"")</f>
        <v>8</v>
      </c>
      <c r="J8">
        <f t="shared" ref="J8:J18" si="2">IFERROR(GETPIVOTDATA("Duration",$A$6,"Topic",A8),"")</f>
        <v>2</v>
      </c>
      <c r="K8">
        <f t="shared" ref="K8:K18" si="3">IFERROR(GETPIVOTDATA("Average Feedback",$A$6,"Topic",A8),"")</f>
        <v>8.6687499999999993</v>
      </c>
      <c r="L8">
        <f t="shared" ref="L8:L18" si="4">IFERROR(I8*J8,"")</f>
        <v>16</v>
      </c>
    </row>
    <row r="9" spans="1:12" x14ac:dyDescent="0.25">
      <c r="A9" t="s">
        <v>1419</v>
      </c>
      <c r="B9" t="s">
        <v>94</v>
      </c>
      <c r="C9" s="1">
        <v>5</v>
      </c>
      <c r="D9" s="1">
        <v>2</v>
      </c>
      <c r="E9" s="1">
        <v>8.8000000000000007</v>
      </c>
      <c r="G9" t="str">
        <f t="shared" si="0"/>
        <v>5S</v>
      </c>
      <c r="H9" t="str">
        <f t="shared" si="0"/>
        <v>Bivash Mukherjee</v>
      </c>
      <c r="I9">
        <f t="shared" si="1"/>
        <v>5</v>
      </c>
      <c r="J9">
        <f t="shared" si="2"/>
        <v>2</v>
      </c>
      <c r="K9">
        <f t="shared" si="3"/>
        <v>8.8000000000000007</v>
      </c>
      <c r="L9">
        <f t="shared" si="4"/>
        <v>10</v>
      </c>
    </row>
    <row r="10" spans="1:12" x14ac:dyDescent="0.25">
      <c r="A10" t="s">
        <v>1557</v>
      </c>
      <c r="B10" t="s">
        <v>1564</v>
      </c>
      <c r="C10" s="1">
        <v>7</v>
      </c>
      <c r="D10" s="1">
        <v>2</v>
      </c>
      <c r="E10" s="1">
        <v>8.242857142857142</v>
      </c>
      <c r="G10" t="str">
        <f t="shared" si="0"/>
        <v>Comm and Negotiation Skills</v>
      </c>
      <c r="H10" t="str">
        <f t="shared" si="0"/>
        <v>Rajeev Choudhary</v>
      </c>
      <c r="I10">
        <f t="shared" si="1"/>
        <v>7</v>
      </c>
      <c r="J10">
        <f t="shared" si="2"/>
        <v>2</v>
      </c>
      <c r="K10">
        <f t="shared" si="3"/>
        <v>8.242857142857142</v>
      </c>
      <c r="L10">
        <f t="shared" si="4"/>
        <v>14</v>
      </c>
    </row>
    <row r="11" spans="1:12" x14ac:dyDescent="0.25">
      <c r="G11" t="str">
        <f t="shared" si="0"/>
        <v/>
      </c>
      <c r="H11" t="str">
        <f t="shared" si="0"/>
        <v/>
      </c>
      <c r="I11" t="str">
        <f t="shared" si="1"/>
        <v/>
      </c>
      <c r="J11" t="str">
        <f t="shared" si="2"/>
        <v/>
      </c>
      <c r="K11" t="str">
        <f t="shared" si="3"/>
        <v/>
      </c>
      <c r="L11" t="str">
        <f t="shared" si="4"/>
        <v/>
      </c>
    </row>
    <row r="12" spans="1:12" x14ac:dyDescent="0.25">
      <c r="G12" t="str">
        <f t="shared" si="0"/>
        <v/>
      </c>
      <c r="H12" t="str">
        <f t="shared" si="0"/>
        <v/>
      </c>
      <c r="I12" t="str">
        <f t="shared" si="1"/>
        <v/>
      </c>
      <c r="J12" t="str">
        <f t="shared" si="2"/>
        <v/>
      </c>
      <c r="K12" t="str">
        <f t="shared" si="3"/>
        <v/>
      </c>
      <c r="L12" t="str">
        <f t="shared" si="4"/>
        <v/>
      </c>
    </row>
    <row r="13" spans="1:12" x14ac:dyDescent="0.25">
      <c r="G13" t="str">
        <f t="shared" si="0"/>
        <v/>
      </c>
      <c r="H13" t="str">
        <f t="shared" si="0"/>
        <v/>
      </c>
      <c r="I13" t="str">
        <f t="shared" si="1"/>
        <v/>
      </c>
      <c r="J13" t="str">
        <f t="shared" si="2"/>
        <v/>
      </c>
      <c r="K13" t="str">
        <f t="shared" si="3"/>
        <v/>
      </c>
      <c r="L13" t="str">
        <f t="shared" si="4"/>
        <v/>
      </c>
    </row>
    <row r="14" spans="1:12" x14ac:dyDescent="0.25">
      <c r="G14" t="str">
        <f t="shared" si="0"/>
        <v/>
      </c>
      <c r="H14" t="str">
        <f t="shared" si="0"/>
        <v/>
      </c>
      <c r="I14" t="str">
        <f t="shared" si="1"/>
        <v/>
      </c>
      <c r="J14" t="str">
        <f t="shared" si="2"/>
        <v/>
      </c>
      <c r="K14" t="str">
        <f t="shared" si="3"/>
        <v/>
      </c>
      <c r="L14" t="str">
        <f t="shared" si="4"/>
        <v/>
      </c>
    </row>
    <row r="15" spans="1:12" x14ac:dyDescent="0.25">
      <c r="G15" t="str">
        <f t="shared" si="0"/>
        <v/>
      </c>
      <c r="H15" t="str">
        <f t="shared" si="0"/>
        <v/>
      </c>
      <c r="I15" t="str">
        <f t="shared" si="1"/>
        <v/>
      </c>
      <c r="J15" t="str">
        <f t="shared" si="2"/>
        <v/>
      </c>
      <c r="K15" t="str">
        <f t="shared" si="3"/>
        <v/>
      </c>
      <c r="L15" t="str">
        <f t="shared" si="4"/>
        <v/>
      </c>
    </row>
    <row r="16" spans="1:12" x14ac:dyDescent="0.25">
      <c r="G16" t="str">
        <f t="shared" si="0"/>
        <v/>
      </c>
      <c r="H16" t="str">
        <f t="shared" si="0"/>
        <v/>
      </c>
      <c r="I16" t="str">
        <f t="shared" si="1"/>
        <v/>
      </c>
      <c r="J16" t="str">
        <f t="shared" si="2"/>
        <v/>
      </c>
      <c r="K16" t="str">
        <f t="shared" si="3"/>
        <v/>
      </c>
      <c r="L16" t="str">
        <f t="shared" si="4"/>
        <v/>
      </c>
    </row>
    <row r="17" spans="1:12" x14ac:dyDescent="0.25">
      <c r="G17" t="str">
        <f t="shared" si="0"/>
        <v/>
      </c>
      <c r="H17" t="str">
        <f t="shared" si="0"/>
        <v/>
      </c>
      <c r="I17" t="str">
        <f t="shared" si="1"/>
        <v/>
      </c>
      <c r="J17" t="str">
        <f t="shared" si="2"/>
        <v/>
      </c>
      <c r="K17" t="str">
        <f t="shared" si="3"/>
        <v/>
      </c>
      <c r="L17" t="str">
        <f t="shared" si="4"/>
        <v/>
      </c>
    </row>
    <row r="18" spans="1:12" x14ac:dyDescent="0.25">
      <c r="G18" t="str">
        <f t="shared" si="0"/>
        <v/>
      </c>
      <c r="H18" t="str">
        <f t="shared" si="0"/>
        <v/>
      </c>
      <c r="I18" t="str">
        <f t="shared" si="1"/>
        <v/>
      </c>
      <c r="J18" t="str">
        <f t="shared" si="2"/>
        <v/>
      </c>
      <c r="K18" t="str">
        <f t="shared" si="3"/>
        <v/>
      </c>
      <c r="L18" t="str">
        <f t="shared" si="4"/>
        <v/>
      </c>
    </row>
    <row r="25" spans="1:12" x14ac:dyDescent="0.25">
      <c r="A25" s="7" t="s">
        <v>45</v>
      </c>
      <c r="B25" t="s">
        <v>1352</v>
      </c>
    </row>
    <row r="27" spans="1:12" x14ac:dyDescent="0.25">
      <c r="A27" s="7" t="s">
        <v>60</v>
      </c>
      <c r="B27" s="7" t="s">
        <v>47</v>
      </c>
      <c r="C27" t="s">
        <v>99</v>
      </c>
      <c r="G27" t="s">
        <v>89</v>
      </c>
      <c r="H27" t="s">
        <v>90</v>
      </c>
      <c r="I27" t="s">
        <v>100</v>
      </c>
    </row>
    <row r="28" spans="1:12" x14ac:dyDescent="0.25">
      <c r="A28" t="s">
        <v>1381</v>
      </c>
      <c r="B28" t="s">
        <v>40</v>
      </c>
      <c r="C28" s="1">
        <v>25.416666666666668</v>
      </c>
      <c r="G28" t="str">
        <f>IF(LEN(A28)&gt;0,A28,"")</f>
        <v>7 QC Tools</v>
      </c>
      <c r="H28" t="str">
        <f>IF(LEN(B28)&gt;0,B28,"")</f>
        <v>Vaibhav Garg</v>
      </c>
      <c r="I28">
        <f>IFERROR(GETPIVOTDATA("Retention score",$A$27,"Topic",A28,"Name of Trainer",B28),"")</f>
        <v>25.416666666666668</v>
      </c>
    </row>
    <row r="29" spans="1:12" x14ac:dyDescent="0.25">
      <c r="A29" t="s">
        <v>1419</v>
      </c>
      <c r="B29" t="s">
        <v>94</v>
      </c>
      <c r="C29" s="1"/>
      <c r="G29" t="str">
        <f t="shared" ref="G29:G43" si="5">IF(LEN(A29)&gt;0,A29,"")</f>
        <v>5S</v>
      </c>
      <c r="H29" t="str">
        <f t="shared" ref="H29:H43" si="6">IF(LEN(B29)&gt;0,B29,"")</f>
        <v>Bivash Mukherjee</v>
      </c>
      <c r="I29">
        <f t="shared" ref="I29:I43" si="7">IFERROR(GETPIVOTDATA("Retention score",$A$27,"Topic",A29,"Name of Trainer",B29),"")</f>
        <v>0</v>
      </c>
    </row>
    <row r="30" spans="1:12" x14ac:dyDescent="0.25">
      <c r="A30" t="s">
        <v>1557</v>
      </c>
      <c r="B30" t="s">
        <v>1564</v>
      </c>
      <c r="C30" s="1"/>
      <c r="G30" t="str">
        <f t="shared" si="5"/>
        <v>Comm and Negotiation Skills</v>
      </c>
      <c r="H30" t="str">
        <f t="shared" si="6"/>
        <v>Rajeev Choudhary</v>
      </c>
      <c r="I30">
        <f t="shared" si="7"/>
        <v>0</v>
      </c>
    </row>
    <row r="31" spans="1:12" x14ac:dyDescent="0.25">
      <c r="G31" t="str">
        <f t="shared" si="5"/>
        <v/>
      </c>
      <c r="H31" t="str">
        <f t="shared" si="6"/>
        <v/>
      </c>
      <c r="I31" t="str">
        <f t="shared" si="7"/>
        <v/>
      </c>
    </row>
    <row r="32" spans="1:12" x14ac:dyDescent="0.25">
      <c r="G32" t="str">
        <f t="shared" si="5"/>
        <v/>
      </c>
      <c r="H32" t="str">
        <f t="shared" si="6"/>
        <v/>
      </c>
      <c r="I32" t="str">
        <f t="shared" si="7"/>
        <v/>
      </c>
    </row>
    <row r="33" spans="7:9" x14ac:dyDescent="0.25">
      <c r="G33" t="str">
        <f t="shared" si="5"/>
        <v/>
      </c>
      <c r="H33" t="str">
        <f t="shared" si="6"/>
        <v/>
      </c>
      <c r="I33" t="str">
        <f t="shared" si="7"/>
        <v/>
      </c>
    </row>
    <row r="34" spans="7:9" x14ac:dyDescent="0.25">
      <c r="G34" t="str">
        <f t="shared" si="5"/>
        <v/>
      </c>
      <c r="H34" t="str">
        <f t="shared" si="6"/>
        <v/>
      </c>
      <c r="I34" t="str">
        <f t="shared" si="7"/>
        <v/>
      </c>
    </row>
    <row r="35" spans="7:9" x14ac:dyDescent="0.25">
      <c r="G35" t="str">
        <f t="shared" si="5"/>
        <v/>
      </c>
      <c r="H35" t="str">
        <f t="shared" si="6"/>
        <v/>
      </c>
      <c r="I35" t="str">
        <f t="shared" si="7"/>
        <v/>
      </c>
    </row>
    <row r="36" spans="7:9" x14ac:dyDescent="0.25">
      <c r="G36" t="str">
        <f t="shared" si="5"/>
        <v/>
      </c>
      <c r="H36" t="str">
        <f t="shared" si="6"/>
        <v/>
      </c>
      <c r="I36" t="str">
        <f t="shared" si="7"/>
        <v/>
      </c>
    </row>
    <row r="37" spans="7:9" x14ac:dyDescent="0.25">
      <c r="G37" t="str">
        <f t="shared" si="5"/>
        <v/>
      </c>
      <c r="H37" t="str">
        <f t="shared" si="6"/>
        <v/>
      </c>
      <c r="I37" t="str">
        <f t="shared" si="7"/>
        <v/>
      </c>
    </row>
    <row r="38" spans="7:9" x14ac:dyDescent="0.25">
      <c r="G38" t="str">
        <f t="shared" si="5"/>
        <v/>
      </c>
      <c r="H38" t="str">
        <f t="shared" si="6"/>
        <v/>
      </c>
      <c r="I38" t="str">
        <f t="shared" si="7"/>
        <v/>
      </c>
    </row>
    <row r="39" spans="7:9" x14ac:dyDescent="0.25">
      <c r="G39" t="str">
        <f t="shared" si="5"/>
        <v/>
      </c>
      <c r="H39" t="str">
        <f t="shared" si="6"/>
        <v/>
      </c>
      <c r="I39" t="str">
        <f t="shared" si="7"/>
        <v/>
      </c>
    </row>
    <row r="40" spans="7:9" x14ac:dyDescent="0.25">
      <c r="G40" t="str">
        <f t="shared" si="5"/>
        <v/>
      </c>
      <c r="H40" t="str">
        <f t="shared" si="6"/>
        <v/>
      </c>
      <c r="I40" t="str">
        <f t="shared" si="7"/>
        <v/>
      </c>
    </row>
    <row r="41" spans="7:9" x14ac:dyDescent="0.25">
      <c r="G41" t="str">
        <f t="shared" si="5"/>
        <v/>
      </c>
      <c r="H41" t="str">
        <f t="shared" si="6"/>
        <v/>
      </c>
      <c r="I41" t="str">
        <f t="shared" si="7"/>
        <v/>
      </c>
    </row>
    <row r="42" spans="7:9" x14ac:dyDescent="0.25">
      <c r="G42" t="str">
        <f t="shared" si="5"/>
        <v/>
      </c>
      <c r="H42" t="str">
        <f t="shared" si="6"/>
        <v/>
      </c>
      <c r="I42" t="str">
        <f t="shared" si="7"/>
        <v/>
      </c>
    </row>
    <row r="43" spans="7:9" x14ac:dyDescent="0.25">
      <c r="G43" t="str">
        <f t="shared" si="5"/>
        <v/>
      </c>
      <c r="H43" t="str">
        <f t="shared" si="6"/>
        <v/>
      </c>
      <c r="I43" t="str">
        <f t="shared" si="7"/>
        <v/>
      </c>
    </row>
    <row r="50" spans="1:9" x14ac:dyDescent="0.25">
      <c r="A50" s="7" t="s">
        <v>45</v>
      </c>
      <c r="B50" t="s">
        <v>1352</v>
      </c>
    </row>
    <row r="52" spans="1:9" x14ac:dyDescent="0.25">
      <c r="A52" s="7" t="s">
        <v>60</v>
      </c>
      <c r="B52" s="7" t="s">
        <v>47</v>
      </c>
      <c r="C52" t="s">
        <v>101</v>
      </c>
      <c r="G52" t="s">
        <v>89</v>
      </c>
      <c r="H52" t="s">
        <v>90</v>
      </c>
      <c r="I52" t="s">
        <v>100</v>
      </c>
    </row>
    <row r="53" spans="1:9" x14ac:dyDescent="0.25">
      <c r="A53" t="s">
        <v>1381</v>
      </c>
      <c r="B53" t="s">
        <v>40</v>
      </c>
      <c r="C53" s="1"/>
      <c r="G53" t="str">
        <f>IF(LEN(A53)&gt;0,A53,"")</f>
        <v>7 QC Tools</v>
      </c>
      <c r="H53" t="str">
        <f>IF(LEN(B53)&gt;0,B53,"")</f>
        <v>Vaibhav Garg</v>
      </c>
      <c r="I53">
        <f>IFERROR(GETPIVOTDATA("Supervisor Rating",$A$52,"Topic",A53,"Name of Trainer",B53),"")</f>
        <v>0</v>
      </c>
    </row>
    <row r="54" spans="1:9" x14ac:dyDescent="0.25">
      <c r="A54" t="s">
        <v>1394</v>
      </c>
      <c r="B54" t="s">
        <v>1395</v>
      </c>
      <c r="C54" s="1"/>
      <c r="G54" t="str">
        <f t="shared" ref="G54:G61" si="8">IF(LEN(A54)&gt;0,A54,"")</f>
        <v>ISO 9000 &amp; 14000</v>
      </c>
      <c r="H54" t="str">
        <f t="shared" ref="H54:H61" si="9">IF(LEN(B54)&gt;0,B54,"")</f>
        <v>Darab Singh</v>
      </c>
      <c r="I54">
        <f t="shared" ref="I54:I61" si="10">IFERROR(GETPIVOTDATA("Supervisor Rating",$A$52,"Topic",A54,"Name of Trainer",B54),"")</f>
        <v>0</v>
      </c>
    </row>
    <row r="55" spans="1:9" x14ac:dyDescent="0.25">
      <c r="A55" t="s">
        <v>1404</v>
      </c>
      <c r="B55" t="s">
        <v>94</v>
      </c>
      <c r="C55" s="1"/>
      <c r="G55" t="str">
        <f t="shared" si="8"/>
        <v>Team Dynamics</v>
      </c>
      <c r="H55" t="str">
        <f t="shared" si="9"/>
        <v>Bivash Mukherjee</v>
      </c>
      <c r="I55">
        <f t="shared" si="10"/>
        <v>0</v>
      </c>
    </row>
    <row r="56" spans="1:9" x14ac:dyDescent="0.25">
      <c r="A56" t="s">
        <v>1419</v>
      </c>
      <c r="B56" t="s">
        <v>94</v>
      </c>
      <c r="C56" s="1"/>
      <c r="G56" t="str">
        <f t="shared" si="8"/>
        <v>5S</v>
      </c>
      <c r="H56" t="str">
        <f t="shared" si="9"/>
        <v>Bivash Mukherjee</v>
      </c>
      <c r="I56">
        <f t="shared" si="10"/>
        <v>0</v>
      </c>
    </row>
    <row r="57" spans="1:9" x14ac:dyDescent="0.25">
      <c r="A57" t="s">
        <v>1428</v>
      </c>
      <c r="B57" t="s">
        <v>40</v>
      </c>
      <c r="C57" s="1"/>
      <c r="G57" t="str">
        <f t="shared" si="8"/>
        <v>MS Excel</v>
      </c>
      <c r="H57" t="str">
        <f t="shared" si="9"/>
        <v>Vaibhav Garg</v>
      </c>
      <c r="I57">
        <f t="shared" si="10"/>
        <v>0</v>
      </c>
    </row>
    <row r="58" spans="1:9" x14ac:dyDescent="0.25">
      <c r="G58" t="str">
        <f t="shared" si="8"/>
        <v/>
      </c>
      <c r="H58" t="str">
        <f t="shared" si="9"/>
        <v/>
      </c>
      <c r="I58" t="str">
        <f t="shared" si="10"/>
        <v/>
      </c>
    </row>
    <row r="59" spans="1:9" x14ac:dyDescent="0.25">
      <c r="G59" t="str">
        <f t="shared" si="8"/>
        <v/>
      </c>
      <c r="H59" t="str">
        <f t="shared" si="9"/>
        <v/>
      </c>
      <c r="I59" t="str">
        <f t="shared" si="10"/>
        <v/>
      </c>
    </row>
    <row r="60" spans="1:9" x14ac:dyDescent="0.25">
      <c r="G60" t="str">
        <f t="shared" si="8"/>
        <v/>
      </c>
      <c r="H60" t="str">
        <f t="shared" si="9"/>
        <v/>
      </c>
      <c r="I60" t="str">
        <f t="shared" si="10"/>
        <v/>
      </c>
    </row>
    <row r="61" spans="1:9" x14ac:dyDescent="0.25">
      <c r="G61" t="str">
        <f t="shared" si="8"/>
        <v/>
      </c>
      <c r="H61" t="str">
        <f t="shared" si="9"/>
        <v/>
      </c>
      <c r="I61" t="str">
        <f t="shared" si="10"/>
        <v/>
      </c>
    </row>
    <row r="64" spans="1:9" x14ac:dyDescent="0.25">
      <c r="B64" t="s">
        <v>104</v>
      </c>
      <c r="C64">
        <v>400000</v>
      </c>
    </row>
    <row r="69" spans="2:12" x14ac:dyDescent="0.25">
      <c r="B69" s="7" t="s">
        <v>61</v>
      </c>
      <c r="C69" t="s">
        <v>106</v>
      </c>
      <c r="H69" t="s">
        <v>1353</v>
      </c>
      <c r="J69" t="s">
        <v>111</v>
      </c>
      <c r="K69" t="s">
        <v>105</v>
      </c>
      <c r="L69" t="s">
        <v>112</v>
      </c>
    </row>
    <row r="70" spans="2:12" x14ac:dyDescent="0.25">
      <c r="B70" s="81">
        <v>42034</v>
      </c>
      <c r="C70" s="1">
        <v>5000</v>
      </c>
      <c r="G70">
        <v>1</v>
      </c>
      <c r="H70">
        <f>IFERROR(GETPIVOTDATA("Expenditure",$B$69,"Date of Training",G70),0)</f>
        <v>0</v>
      </c>
      <c r="I70">
        <f>$F$1</f>
        <v>83333.333333333328</v>
      </c>
      <c r="J70" s="64" t="s">
        <v>80</v>
      </c>
      <c r="K70">
        <f>SUM(H$70:H70)</f>
        <v>0</v>
      </c>
      <c r="L70">
        <f>SUM(I$70:I70)</f>
        <v>83333.333333333328</v>
      </c>
    </row>
    <row r="71" spans="2:12" x14ac:dyDescent="0.25">
      <c r="B71" s="81">
        <v>42035</v>
      </c>
      <c r="C71" s="1">
        <v>0</v>
      </c>
      <c r="G71">
        <v>2</v>
      </c>
      <c r="H71">
        <f t="shared" ref="H71:H81" si="11">IFERROR(GETPIVOTDATA("Expenditure",$B$69,"Date of Training",G71),0)</f>
        <v>0</v>
      </c>
      <c r="I71">
        <f t="shared" ref="I71:I81" si="12">$F$1</f>
        <v>83333.333333333328</v>
      </c>
      <c r="J71" s="64" t="s">
        <v>107</v>
      </c>
      <c r="K71">
        <f>SUM(H$70:H71)</f>
        <v>0</v>
      </c>
      <c r="L71">
        <f>SUM(I$70:I71)</f>
        <v>166666.66666666666</v>
      </c>
    </row>
    <row r="72" spans="2:12" x14ac:dyDescent="0.25">
      <c r="B72" s="81">
        <v>42045</v>
      </c>
      <c r="C72" s="1">
        <v>0</v>
      </c>
      <c r="G72">
        <v>3</v>
      </c>
      <c r="H72">
        <f t="shared" si="11"/>
        <v>0</v>
      </c>
      <c r="I72">
        <f t="shared" si="12"/>
        <v>83333.333333333328</v>
      </c>
      <c r="J72" s="64" t="s">
        <v>81</v>
      </c>
      <c r="K72">
        <f>SUM(H$70:H72)</f>
        <v>0</v>
      </c>
      <c r="L72">
        <f>SUM(I$70:I72)</f>
        <v>250000</v>
      </c>
    </row>
    <row r="73" spans="2:12" x14ac:dyDescent="0.25">
      <c r="B73" s="81">
        <v>42052</v>
      </c>
      <c r="C73" s="1">
        <v>0</v>
      </c>
      <c r="G73">
        <v>4</v>
      </c>
      <c r="H73">
        <f t="shared" si="11"/>
        <v>0</v>
      </c>
      <c r="I73">
        <f t="shared" si="12"/>
        <v>83333.333333333328</v>
      </c>
      <c r="J73" s="64" t="s">
        <v>108</v>
      </c>
      <c r="K73">
        <f>SUM(H$70:H73)</f>
        <v>0</v>
      </c>
      <c r="L73">
        <f>SUM(I$70:I73)</f>
        <v>333333.33333333331</v>
      </c>
    </row>
    <row r="74" spans="2:12" x14ac:dyDescent="0.25">
      <c r="B74" s="81">
        <v>42046</v>
      </c>
      <c r="C74" s="1">
        <v>16500</v>
      </c>
      <c r="G74">
        <v>5</v>
      </c>
      <c r="H74">
        <f t="shared" si="11"/>
        <v>0</v>
      </c>
      <c r="I74">
        <f t="shared" si="12"/>
        <v>83333.333333333328</v>
      </c>
      <c r="J74" s="64" t="s">
        <v>109</v>
      </c>
      <c r="K74">
        <f>SUM(H$70:H74)</f>
        <v>0</v>
      </c>
      <c r="L74">
        <f>SUM(I$70:I74)</f>
        <v>416666.66666666663</v>
      </c>
    </row>
    <row r="75" spans="2:12" x14ac:dyDescent="0.25">
      <c r="B75" s="81">
        <v>42047</v>
      </c>
      <c r="C75" s="1">
        <v>16500</v>
      </c>
      <c r="G75">
        <v>6</v>
      </c>
      <c r="H75">
        <f t="shared" si="11"/>
        <v>0</v>
      </c>
      <c r="I75">
        <f t="shared" si="12"/>
        <v>83333.333333333328</v>
      </c>
      <c r="J75" s="64" t="s">
        <v>98</v>
      </c>
      <c r="K75">
        <f>SUM(H$70:H75)</f>
        <v>0</v>
      </c>
      <c r="L75">
        <f>SUM(I$70:I75)</f>
        <v>499999.99999999994</v>
      </c>
    </row>
    <row r="76" spans="2:12" x14ac:dyDescent="0.25">
      <c r="B76" s="81">
        <v>42233</v>
      </c>
      <c r="C76" s="1">
        <v>0</v>
      </c>
      <c r="G76">
        <v>7</v>
      </c>
      <c r="H76">
        <f t="shared" si="11"/>
        <v>0</v>
      </c>
      <c r="I76">
        <f t="shared" si="12"/>
        <v>83333.333333333328</v>
      </c>
      <c r="J76" s="64" t="s">
        <v>82</v>
      </c>
      <c r="K76">
        <f>SUM(H$70:H76)</f>
        <v>0</v>
      </c>
      <c r="L76">
        <f>SUM(I$70:I76)</f>
        <v>583333.33333333326</v>
      </c>
    </row>
    <row r="77" spans="2:12" x14ac:dyDescent="0.25">
      <c r="B77" s="81">
        <v>42237</v>
      </c>
      <c r="C77" s="1">
        <v>0</v>
      </c>
      <c r="G77">
        <v>8</v>
      </c>
      <c r="H77">
        <f t="shared" si="11"/>
        <v>0</v>
      </c>
      <c r="I77">
        <f t="shared" si="12"/>
        <v>83333.333333333328</v>
      </c>
      <c r="J77" s="64" t="s">
        <v>83</v>
      </c>
      <c r="K77">
        <f>SUM(H$70:H77)</f>
        <v>0</v>
      </c>
      <c r="L77">
        <f>SUM(I$70:I77)</f>
        <v>666666.66666666663</v>
      </c>
    </row>
    <row r="78" spans="2:12" x14ac:dyDescent="0.25">
      <c r="B78" s="81">
        <v>42238</v>
      </c>
      <c r="C78" s="1">
        <v>0</v>
      </c>
      <c r="G78">
        <v>9</v>
      </c>
      <c r="H78">
        <f t="shared" si="11"/>
        <v>0</v>
      </c>
      <c r="I78">
        <f t="shared" si="12"/>
        <v>83333.333333333328</v>
      </c>
      <c r="J78" s="64" t="s">
        <v>110</v>
      </c>
      <c r="K78">
        <f>SUM(H$70:H78)</f>
        <v>0</v>
      </c>
      <c r="L78">
        <f>SUM(I$70:I78)</f>
        <v>750000</v>
      </c>
    </row>
    <row r="79" spans="2:12" x14ac:dyDescent="0.25">
      <c r="B79" s="81">
        <v>42247</v>
      </c>
      <c r="C79" s="1">
        <v>0</v>
      </c>
      <c r="G79">
        <v>10</v>
      </c>
      <c r="H79">
        <f t="shared" si="11"/>
        <v>0</v>
      </c>
      <c r="I79">
        <f t="shared" si="12"/>
        <v>83333.333333333328</v>
      </c>
      <c r="J79" s="64" t="s">
        <v>84</v>
      </c>
      <c r="K79">
        <f>SUM(H$70:H79)</f>
        <v>0</v>
      </c>
      <c r="L79">
        <f>SUM(I$70:I79)</f>
        <v>833333.33333333337</v>
      </c>
    </row>
    <row r="80" spans="2:12" x14ac:dyDescent="0.25">
      <c r="B80" s="81">
        <v>42252</v>
      </c>
      <c r="C80" s="1">
        <v>0</v>
      </c>
      <c r="G80">
        <v>11</v>
      </c>
      <c r="H80">
        <f t="shared" si="11"/>
        <v>0</v>
      </c>
      <c r="I80">
        <f t="shared" si="12"/>
        <v>83333.333333333328</v>
      </c>
      <c r="J80" s="64" t="s">
        <v>97</v>
      </c>
      <c r="K80">
        <f>SUM(H$70:H80)</f>
        <v>0</v>
      </c>
      <c r="L80">
        <f>SUM(I$70:I80)</f>
        <v>916666.66666666674</v>
      </c>
    </row>
    <row r="81" spans="2:12" x14ac:dyDescent="0.25">
      <c r="B81" s="81">
        <v>42256</v>
      </c>
      <c r="C81" s="1">
        <v>0</v>
      </c>
      <c r="G81">
        <v>12</v>
      </c>
      <c r="H81">
        <f t="shared" si="11"/>
        <v>0</v>
      </c>
      <c r="I81">
        <f t="shared" si="12"/>
        <v>83333.333333333328</v>
      </c>
      <c r="J81" s="64" t="s">
        <v>85</v>
      </c>
      <c r="K81">
        <f>SUM(H$70:H81)</f>
        <v>0</v>
      </c>
      <c r="L81">
        <f>SUM(I$70:I81)</f>
        <v>1000000.0000000001</v>
      </c>
    </row>
    <row r="82" spans="2:12" x14ac:dyDescent="0.25">
      <c r="B82" s="81">
        <v>42258</v>
      </c>
      <c r="C82" s="1">
        <v>0</v>
      </c>
    </row>
    <row r="83" spans="2:12" x14ac:dyDescent="0.25">
      <c r="B83" s="81">
        <v>42266</v>
      </c>
      <c r="C83" s="1">
        <v>30052</v>
      </c>
    </row>
    <row r="84" spans="2:12" x14ac:dyDescent="0.25">
      <c r="B84" s="81">
        <v>42272</v>
      </c>
      <c r="C84" s="1">
        <v>0</v>
      </c>
    </row>
    <row r="85" spans="2:12" x14ac:dyDescent="0.25">
      <c r="B85" s="81">
        <v>42335</v>
      </c>
      <c r="C85" s="1">
        <v>0</v>
      </c>
    </row>
    <row r="86" spans="2:12" x14ac:dyDescent="0.25">
      <c r="B86" s="81">
        <v>42366</v>
      </c>
      <c r="C86" s="1">
        <v>0</v>
      </c>
    </row>
    <row r="87" spans="2:12" x14ac:dyDescent="0.25">
      <c r="B87" s="81">
        <v>42357</v>
      </c>
      <c r="C87" s="1">
        <v>0</v>
      </c>
    </row>
    <row r="88" spans="2:12" x14ac:dyDescent="0.25">
      <c r="B88" s="81">
        <v>42371</v>
      </c>
      <c r="C88" s="1">
        <v>0</v>
      </c>
    </row>
    <row r="89" spans="2:12" x14ac:dyDescent="0.25">
      <c r="B89" s="81">
        <v>42397</v>
      </c>
      <c r="C89" s="1">
        <v>0</v>
      </c>
    </row>
    <row r="90" spans="2:12" x14ac:dyDescent="0.25">
      <c r="B90" s="81">
        <v>42399</v>
      </c>
      <c r="C90" s="1">
        <v>5000</v>
      </c>
    </row>
    <row r="91" spans="2:12" x14ac:dyDescent="0.25">
      <c r="B91" s="8" t="s">
        <v>62</v>
      </c>
      <c r="C91" s="1">
        <v>73052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148"/>
  <sheetViews>
    <sheetView showGridLines="0" zoomScaleNormal="100" zoomScaleSheetLayoutView="100" workbookViewId="0">
      <selection activeCell="I25" sqref="I25:K32"/>
    </sheetView>
  </sheetViews>
  <sheetFormatPr defaultRowHeight="15" x14ac:dyDescent="0.25"/>
  <cols>
    <col min="1" max="1" width="0.7109375" customWidth="1"/>
    <col min="2" max="2" width="4" customWidth="1"/>
    <col min="3" max="3" width="5.42578125" customWidth="1"/>
    <col min="7" max="7" width="11.42578125" bestFit="1" customWidth="1"/>
    <col min="8" max="8" width="12.5703125" customWidth="1"/>
    <col min="11" max="11" width="12.42578125" customWidth="1"/>
    <col min="12" max="12" width="4.28515625" customWidth="1"/>
    <col min="13" max="13" width="5.42578125" customWidth="1"/>
  </cols>
  <sheetData>
    <row r="1" spans="2:20" ht="3.75" customHeight="1" x14ac:dyDescent="0.25"/>
    <row r="2" spans="2:20" ht="28.5" x14ac:dyDescent="0.45">
      <c r="B2" s="31"/>
      <c r="C2" s="32"/>
      <c r="D2" s="51">
        <v>42370</v>
      </c>
      <c r="E2" s="34"/>
      <c r="F2" s="34"/>
      <c r="G2" s="34"/>
      <c r="H2" s="34"/>
      <c r="I2" s="34"/>
      <c r="J2" s="34"/>
      <c r="K2" s="35"/>
      <c r="L2" s="42"/>
      <c r="M2" s="43"/>
    </row>
    <row r="3" spans="2:20" ht="13.5" customHeight="1" x14ac:dyDescent="0.4">
      <c r="B3" s="36"/>
      <c r="C3" s="28"/>
      <c r="D3" s="28"/>
      <c r="E3" s="28"/>
      <c r="F3" s="28"/>
      <c r="G3" s="28"/>
      <c r="H3" s="27"/>
      <c r="I3" s="26"/>
      <c r="J3" s="26"/>
      <c r="K3" s="26"/>
      <c r="L3" s="26"/>
      <c r="M3" s="48"/>
    </row>
    <row r="4" spans="2:20" x14ac:dyDescent="0.25">
      <c r="B4" s="37"/>
      <c r="C4" s="21"/>
      <c r="D4" s="21"/>
      <c r="E4" s="21"/>
      <c r="F4" s="21"/>
      <c r="G4" s="21"/>
      <c r="H4" s="21"/>
      <c r="I4" s="21"/>
      <c r="J4" s="21"/>
      <c r="K4" s="21"/>
      <c r="L4" s="21"/>
      <c r="M4" s="38"/>
    </row>
    <row r="5" spans="2:20" x14ac:dyDescent="0.25">
      <c r="B5" s="37"/>
      <c r="C5" s="21"/>
      <c r="D5" s="17" t="s">
        <v>91</v>
      </c>
      <c r="E5" s="18"/>
      <c r="F5" s="21"/>
      <c r="G5" s="17" t="s">
        <v>92</v>
      </c>
      <c r="H5" s="18"/>
      <c r="I5" s="21"/>
      <c r="J5" s="17" t="s">
        <v>93</v>
      </c>
      <c r="K5" s="25"/>
      <c r="L5" s="21"/>
      <c r="M5" s="38"/>
    </row>
    <row r="6" spans="2:20" ht="26.25" x14ac:dyDescent="0.4">
      <c r="B6" s="37"/>
      <c r="C6" s="21"/>
      <c r="D6" s="19">
        <f>SUMPRODUCT((MONTH(D2)=MONTH(TblSession[Date of Training]))*
(ISBLANK(TblSession[Date of Training])=FALSE)*
(YEAR(D2)=YEAR(TblSession[Date of Training])))</f>
        <v>3</v>
      </c>
      <c r="E6" s="20"/>
      <c r="F6" s="21"/>
      <c r="G6" s="19">
        <f>SUMPRODUCT(1*(MONTH(TblData[Date of Training])=MONTH($D$2))*(YEAR(TblData[Date of Training])=YEAR($D$2)))</f>
        <v>20</v>
      </c>
      <c r="H6" s="23"/>
      <c r="I6" s="21"/>
      <c r="J6" s="24">
        <f>SUMPRODUCT(1*(MONTH($D$2)=MONTH(TblData[Date of Training]))*(YEAR(TblData[Date of Training])=YEAR($D$2)),TblData[Duration in Hrs])</f>
        <v>40</v>
      </c>
      <c r="K6" s="23"/>
      <c r="L6" s="21"/>
      <c r="M6" s="38"/>
    </row>
    <row r="7" spans="2:20" x14ac:dyDescent="0.25">
      <c r="B7" s="37"/>
      <c r="C7" s="21"/>
      <c r="D7" s="21"/>
      <c r="E7" s="21"/>
      <c r="F7" s="21"/>
      <c r="G7" s="21"/>
      <c r="H7" s="21"/>
      <c r="I7" s="21"/>
      <c r="J7" s="21"/>
      <c r="K7" s="21"/>
      <c r="L7" s="21"/>
      <c r="M7" s="38"/>
    </row>
    <row r="8" spans="2:20" ht="26.25" x14ac:dyDescent="0.4">
      <c r="B8" s="52"/>
      <c r="C8" s="79" t="s">
        <v>1348</v>
      </c>
      <c r="D8" s="53"/>
      <c r="E8" s="53"/>
      <c r="F8" s="53"/>
      <c r="G8" s="53"/>
      <c r="H8" s="54"/>
      <c r="I8" s="54"/>
      <c r="J8" s="54"/>
      <c r="K8" s="54"/>
      <c r="L8" s="54"/>
      <c r="M8" s="65"/>
      <c r="T8" s="72"/>
    </row>
    <row r="9" spans="2:20" x14ac:dyDescent="0.25">
      <c r="B9" s="37"/>
      <c r="C9" s="21"/>
      <c r="D9" s="21"/>
      <c r="E9" s="21"/>
      <c r="F9" s="21"/>
      <c r="G9" s="21"/>
      <c r="H9" s="21"/>
      <c r="I9" s="21"/>
      <c r="J9" s="21"/>
      <c r="K9" s="21"/>
      <c r="L9" s="21"/>
      <c r="M9" s="38"/>
    </row>
    <row r="10" spans="2:20" x14ac:dyDescent="0.25">
      <c r="B10" s="37"/>
      <c r="C10" s="58" t="s">
        <v>89</v>
      </c>
      <c r="D10" s="59"/>
      <c r="E10" s="59"/>
      <c r="F10" s="59" t="s">
        <v>90</v>
      </c>
      <c r="G10" s="59"/>
      <c r="H10" s="60" t="s">
        <v>96</v>
      </c>
      <c r="I10" s="127" t="s">
        <v>1350</v>
      </c>
      <c r="J10" s="128"/>
      <c r="K10" s="129"/>
      <c r="L10" s="21"/>
      <c r="M10" s="38"/>
    </row>
    <row r="11" spans="2:20" x14ac:dyDescent="0.25">
      <c r="B11" s="37"/>
      <c r="C11" s="37" t="str">
        <f>'MRM Backend'!G8</f>
        <v>7 QC Tools</v>
      </c>
      <c r="D11" s="21"/>
      <c r="E11" s="21"/>
      <c r="F11" s="21" t="str">
        <f>'MRM Backend'!H8</f>
        <v>Vaibhav Garg</v>
      </c>
      <c r="G11" s="21"/>
      <c r="H11" s="77">
        <f>'MRM Backend'!K8</f>
        <v>8.6687499999999993</v>
      </c>
      <c r="I11" s="130"/>
      <c r="J11" s="131"/>
      <c r="K11" s="132"/>
      <c r="L11" s="21"/>
      <c r="M11" s="38"/>
    </row>
    <row r="12" spans="2:20" x14ac:dyDescent="0.25">
      <c r="B12" s="37"/>
      <c r="C12" s="37" t="str">
        <f>'MRM Backend'!G9</f>
        <v>5S</v>
      </c>
      <c r="D12" s="21"/>
      <c r="E12" s="21"/>
      <c r="F12" s="21" t="str">
        <f>'MRM Backend'!H9</f>
        <v>Bivash Mukherjee</v>
      </c>
      <c r="G12" s="21"/>
      <c r="H12" s="77">
        <f>'MRM Backend'!K9</f>
        <v>8.8000000000000007</v>
      </c>
      <c r="I12" s="130"/>
      <c r="J12" s="131"/>
      <c r="K12" s="132"/>
      <c r="L12" s="21"/>
      <c r="M12" s="38"/>
    </row>
    <row r="13" spans="2:20" x14ac:dyDescent="0.25">
      <c r="B13" s="37"/>
      <c r="C13" s="37" t="str">
        <f>'MRM Backend'!G10</f>
        <v>Comm and Negotiation Skills</v>
      </c>
      <c r="D13" s="21"/>
      <c r="E13" s="21"/>
      <c r="F13" s="21" t="str">
        <f>'MRM Backend'!H10</f>
        <v>Rajeev Choudhary</v>
      </c>
      <c r="G13" s="21"/>
      <c r="H13" s="61">
        <f>'MRM Backend'!K10</f>
        <v>8.242857142857142</v>
      </c>
      <c r="I13" s="130"/>
      <c r="J13" s="131"/>
      <c r="K13" s="132"/>
      <c r="L13" s="21"/>
      <c r="M13" s="38"/>
    </row>
    <row r="14" spans="2:20" x14ac:dyDescent="0.25">
      <c r="B14" s="37"/>
      <c r="C14" s="37" t="str">
        <f>'MRM Backend'!G11</f>
        <v/>
      </c>
      <c r="D14" s="21"/>
      <c r="E14" s="21"/>
      <c r="F14" s="21" t="str">
        <f>'MRM Backend'!H11</f>
        <v/>
      </c>
      <c r="G14" s="21"/>
      <c r="H14" s="61" t="str">
        <f>'MRM Backend'!K11</f>
        <v/>
      </c>
      <c r="I14" s="130"/>
      <c r="J14" s="131"/>
      <c r="K14" s="132"/>
      <c r="L14" s="21"/>
      <c r="M14" s="38"/>
    </row>
    <row r="15" spans="2:20" x14ac:dyDescent="0.25">
      <c r="B15" s="37"/>
      <c r="C15" s="37" t="str">
        <f>'MRM Backend'!G12</f>
        <v/>
      </c>
      <c r="D15" s="21"/>
      <c r="E15" s="21"/>
      <c r="F15" s="21" t="str">
        <f>'MRM Backend'!H12</f>
        <v/>
      </c>
      <c r="G15" s="21"/>
      <c r="H15" s="61" t="str">
        <f>'MRM Backend'!K12</f>
        <v/>
      </c>
      <c r="I15" s="130"/>
      <c r="J15" s="131"/>
      <c r="K15" s="132"/>
      <c r="L15" s="21"/>
      <c r="M15" s="38"/>
    </row>
    <row r="16" spans="2:20" x14ac:dyDescent="0.25">
      <c r="B16" s="37"/>
      <c r="C16" s="37" t="str">
        <f>'MRM Backend'!G13</f>
        <v/>
      </c>
      <c r="D16" s="21"/>
      <c r="E16" s="21"/>
      <c r="F16" s="21" t="str">
        <f>'MRM Backend'!H13</f>
        <v/>
      </c>
      <c r="G16" s="21"/>
      <c r="H16" s="61" t="str">
        <f>'MRM Backend'!K13</f>
        <v/>
      </c>
      <c r="I16" s="130"/>
      <c r="J16" s="131"/>
      <c r="K16" s="132"/>
      <c r="L16" s="21"/>
      <c r="M16" s="38"/>
    </row>
    <row r="17" spans="2:13" x14ac:dyDescent="0.25">
      <c r="B17" s="37"/>
      <c r="C17" s="37" t="str">
        <f>'MRM Backend'!G14</f>
        <v/>
      </c>
      <c r="D17" s="21"/>
      <c r="E17" s="21"/>
      <c r="F17" s="21" t="str">
        <f>'MRM Backend'!H14</f>
        <v/>
      </c>
      <c r="G17" s="21"/>
      <c r="H17" s="61" t="str">
        <f>'MRM Backend'!K14</f>
        <v/>
      </c>
      <c r="I17" s="133"/>
      <c r="J17" s="134"/>
      <c r="K17" s="135"/>
      <c r="L17" s="21"/>
      <c r="M17" s="38"/>
    </row>
    <row r="18" spans="2:13" x14ac:dyDescent="0.25">
      <c r="B18" s="37"/>
      <c r="C18" s="37" t="str">
        <f>'MRM Backend'!G15</f>
        <v/>
      </c>
      <c r="D18" s="21"/>
      <c r="E18" s="21"/>
      <c r="F18" s="21" t="str">
        <f>'MRM Backend'!H15</f>
        <v/>
      </c>
      <c r="G18" s="21"/>
      <c r="H18" s="61" t="str">
        <f>'MRM Backend'!K15</f>
        <v/>
      </c>
      <c r="I18" s="21"/>
      <c r="J18" s="21"/>
      <c r="K18" s="21"/>
      <c r="L18" s="21"/>
      <c r="M18" s="38"/>
    </row>
    <row r="19" spans="2:13" x14ac:dyDescent="0.25">
      <c r="B19" s="37"/>
      <c r="C19" s="37" t="str">
        <f>'MRM Backend'!G16</f>
        <v/>
      </c>
      <c r="D19" s="21"/>
      <c r="E19" s="21"/>
      <c r="F19" s="21" t="str">
        <f>'MRM Backend'!H16</f>
        <v/>
      </c>
      <c r="G19" s="21"/>
      <c r="H19" s="61" t="str">
        <f>'MRM Backend'!K16</f>
        <v/>
      </c>
      <c r="I19" s="21"/>
      <c r="J19" s="21"/>
      <c r="K19" s="21"/>
      <c r="L19" s="21"/>
      <c r="M19" s="38"/>
    </row>
    <row r="20" spans="2:13" x14ac:dyDescent="0.25">
      <c r="B20" s="37"/>
      <c r="C20" s="37" t="str">
        <f>'MRM Backend'!G17</f>
        <v/>
      </c>
      <c r="D20" s="21"/>
      <c r="E20" s="21"/>
      <c r="F20" s="21" t="str">
        <f>'MRM Backend'!H17</f>
        <v/>
      </c>
      <c r="G20" s="21"/>
      <c r="H20" s="61" t="str">
        <f>'MRM Backend'!K17</f>
        <v/>
      </c>
      <c r="I20" s="21"/>
      <c r="J20" s="21"/>
      <c r="K20" s="21"/>
      <c r="L20" s="21"/>
      <c r="M20" s="38"/>
    </row>
    <row r="21" spans="2:13" x14ac:dyDescent="0.25">
      <c r="B21" s="37"/>
      <c r="C21" s="74" t="str">
        <f>'MRM Backend'!G18</f>
        <v/>
      </c>
      <c r="D21" s="75"/>
      <c r="E21" s="75"/>
      <c r="F21" s="75" t="str">
        <f>'MRM Backend'!H18</f>
        <v/>
      </c>
      <c r="G21" s="75"/>
      <c r="H21" s="76" t="str">
        <f>'MRM Backend'!K18</f>
        <v/>
      </c>
      <c r="I21" s="21"/>
      <c r="J21" s="21"/>
      <c r="K21" s="21"/>
      <c r="L21" s="21"/>
      <c r="M21" s="38"/>
    </row>
    <row r="22" spans="2:13" x14ac:dyDescent="0.25">
      <c r="B22" s="37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38"/>
    </row>
    <row r="23" spans="2:13" ht="26.25" x14ac:dyDescent="0.4">
      <c r="B23" s="52"/>
      <c r="C23" s="79" t="s">
        <v>1438</v>
      </c>
      <c r="D23" s="53"/>
      <c r="E23" s="53"/>
      <c r="F23" s="53"/>
      <c r="G23" s="53"/>
      <c r="H23" s="54"/>
      <c r="I23" s="54"/>
      <c r="J23" s="54"/>
      <c r="K23" s="54"/>
      <c r="L23" s="54"/>
      <c r="M23" s="65"/>
    </row>
    <row r="24" spans="2:13" x14ac:dyDescent="0.25">
      <c r="B24" s="37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38"/>
    </row>
    <row r="25" spans="2:13" x14ac:dyDescent="0.25">
      <c r="B25" s="37"/>
      <c r="C25" s="58" t="s">
        <v>89</v>
      </c>
      <c r="D25" s="59"/>
      <c r="E25" s="59"/>
      <c r="F25" s="59" t="s">
        <v>90</v>
      </c>
      <c r="G25" s="59"/>
      <c r="H25" s="73" t="s">
        <v>100</v>
      </c>
      <c r="I25" s="136" t="s">
        <v>1349</v>
      </c>
      <c r="J25" s="137"/>
      <c r="K25" s="138"/>
      <c r="L25" s="21"/>
      <c r="M25" s="38"/>
    </row>
    <row r="26" spans="2:13" x14ac:dyDescent="0.25">
      <c r="B26" s="37"/>
      <c r="C26" s="37" t="str">
        <f>'MRM Backend'!G28</f>
        <v>7 QC Tools</v>
      </c>
      <c r="D26" s="21"/>
      <c r="E26" s="21"/>
      <c r="F26" s="21" t="str">
        <f>'MRM Backend'!H28</f>
        <v>Vaibhav Garg</v>
      </c>
      <c r="G26" s="21"/>
      <c r="H26" s="61">
        <f>'MRM Backend'!I28</f>
        <v>25.416666666666668</v>
      </c>
      <c r="I26" s="139"/>
      <c r="J26" s="140"/>
      <c r="K26" s="141"/>
      <c r="L26" s="21"/>
      <c r="M26" s="38"/>
    </row>
    <row r="27" spans="2:13" x14ac:dyDescent="0.25">
      <c r="B27" s="37"/>
      <c r="C27" s="37" t="str">
        <f>'MRM Backend'!G29</f>
        <v>5S</v>
      </c>
      <c r="D27" s="21"/>
      <c r="E27" s="21"/>
      <c r="F27" s="21" t="str">
        <f>'MRM Backend'!H29</f>
        <v>Bivash Mukherjee</v>
      </c>
      <c r="G27" s="21"/>
      <c r="H27" s="61">
        <f>'MRM Backend'!I29</f>
        <v>0</v>
      </c>
      <c r="I27" s="139"/>
      <c r="J27" s="140"/>
      <c r="K27" s="141"/>
      <c r="L27" s="21"/>
      <c r="M27" s="38"/>
    </row>
    <row r="28" spans="2:13" x14ac:dyDescent="0.25">
      <c r="B28" s="37"/>
      <c r="C28" s="37" t="str">
        <f>'MRM Backend'!G30</f>
        <v>Comm and Negotiation Skills</v>
      </c>
      <c r="D28" s="21"/>
      <c r="E28" s="21"/>
      <c r="F28" s="21" t="str">
        <f>'MRM Backend'!H30</f>
        <v>Rajeev Choudhary</v>
      </c>
      <c r="G28" s="21"/>
      <c r="H28" s="61">
        <f>'MRM Backend'!I30</f>
        <v>0</v>
      </c>
      <c r="I28" s="139"/>
      <c r="J28" s="140"/>
      <c r="K28" s="141"/>
      <c r="L28" s="21"/>
      <c r="M28" s="38"/>
    </row>
    <row r="29" spans="2:13" x14ac:dyDescent="0.25">
      <c r="B29" s="37"/>
      <c r="C29" s="37" t="str">
        <f>'MRM Backend'!G31</f>
        <v/>
      </c>
      <c r="D29" s="21"/>
      <c r="E29" s="21"/>
      <c r="F29" s="21" t="str">
        <f>'MRM Backend'!H31</f>
        <v/>
      </c>
      <c r="G29" s="21"/>
      <c r="H29" s="61" t="str">
        <f>'MRM Backend'!I31</f>
        <v/>
      </c>
      <c r="I29" s="139"/>
      <c r="J29" s="140"/>
      <c r="K29" s="141"/>
      <c r="L29" s="21"/>
      <c r="M29" s="38"/>
    </row>
    <row r="30" spans="2:13" x14ac:dyDescent="0.25">
      <c r="B30" s="37"/>
      <c r="C30" s="37" t="str">
        <f>'MRM Backend'!G32</f>
        <v/>
      </c>
      <c r="D30" s="21"/>
      <c r="E30" s="21"/>
      <c r="F30" s="21" t="str">
        <f>'MRM Backend'!H32</f>
        <v/>
      </c>
      <c r="G30" s="21"/>
      <c r="H30" s="61" t="str">
        <f>'MRM Backend'!I32</f>
        <v/>
      </c>
      <c r="I30" s="139"/>
      <c r="J30" s="140"/>
      <c r="K30" s="141"/>
      <c r="L30" s="21"/>
      <c r="M30" s="38"/>
    </row>
    <row r="31" spans="2:13" x14ac:dyDescent="0.25">
      <c r="B31" s="37"/>
      <c r="C31" s="37" t="str">
        <f>'MRM Backend'!G33</f>
        <v/>
      </c>
      <c r="D31" s="21"/>
      <c r="E31" s="21"/>
      <c r="F31" s="21" t="str">
        <f>'MRM Backend'!H33</f>
        <v/>
      </c>
      <c r="G31" s="21"/>
      <c r="H31" s="61" t="str">
        <f>'MRM Backend'!I33</f>
        <v/>
      </c>
      <c r="I31" s="139"/>
      <c r="J31" s="140"/>
      <c r="K31" s="141"/>
      <c r="L31" s="21"/>
      <c r="M31" s="38"/>
    </row>
    <row r="32" spans="2:13" x14ac:dyDescent="0.25">
      <c r="B32" s="37"/>
      <c r="C32" s="37" t="str">
        <f>'MRM Backend'!G34</f>
        <v/>
      </c>
      <c r="D32" s="21"/>
      <c r="E32" s="21"/>
      <c r="F32" s="21" t="str">
        <f>'MRM Backend'!H34</f>
        <v/>
      </c>
      <c r="G32" s="21"/>
      <c r="H32" s="61" t="str">
        <f>'MRM Backend'!I34</f>
        <v/>
      </c>
      <c r="I32" s="142"/>
      <c r="J32" s="143"/>
      <c r="K32" s="144"/>
      <c r="L32" s="21"/>
      <c r="M32" s="38"/>
    </row>
    <row r="33" spans="2:13" x14ac:dyDescent="0.25">
      <c r="B33" s="37"/>
      <c r="C33" s="37" t="str">
        <f>'MRM Backend'!G35</f>
        <v/>
      </c>
      <c r="D33" s="21"/>
      <c r="E33" s="21"/>
      <c r="F33" s="21" t="str">
        <f>'MRM Backend'!H35</f>
        <v/>
      </c>
      <c r="G33" s="21"/>
      <c r="H33" s="61" t="str">
        <f>'MRM Backend'!I35</f>
        <v/>
      </c>
      <c r="I33" s="21"/>
      <c r="J33" s="21"/>
      <c r="K33" s="21"/>
      <c r="L33" s="21"/>
      <c r="M33" s="38"/>
    </row>
    <row r="34" spans="2:13" x14ac:dyDescent="0.25">
      <c r="B34" s="37"/>
      <c r="C34" s="37" t="str">
        <f>'MRM Backend'!G36</f>
        <v/>
      </c>
      <c r="D34" s="21"/>
      <c r="E34" s="21"/>
      <c r="F34" s="21" t="str">
        <f>'MRM Backend'!H36</f>
        <v/>
      </c>
      <c r="G34" s="21"/>
      <c r="H34" s="61" t="str">
        <f>'MRM Backend'!I36</f>
        <v/>
      </c>
      <c r="I34" s="21"/>
      <c r="J34" s="21"/>
      <c r="K34" s="21"/>
      <c r="L34" s="21"/>
      <c r="M34" s="38"/>
    </row>
    <row r="35" spans="2:13" x14ac:dyDescent="0.25">
      <c r="B35" s="37"/>
      <c r="C35" s="37" t="str">
        <f>'MRM Backend'!G37</f>
        <v/>
      </c>
      <c r="D35" s="21"/>
      <c r="E35" s="21"/>
      <c r="F35" s="21" t="str">
        <f>'MRM Backend'!H37</f>
        <v/>
      </c>
      <c r="G35" s="21"/>
      <c r="H35" s="61" t="str">
        <f>'MRM Backend'!I37</f>
        <v/>
      </c>
      <c r="I35" s="21"/>
      <c r="J35" s="21"/>
      <c r="K35" s="21"/>
      <c r="L35" s="21"/>
      <c r="M35" s="38"/>
    </row>
    <row r="36" spans="2:13" x14ac:dyDescent="0.25">
      <c r="B36" s="37"/>
      <c r="C36" s="39" t="str">
        <f>'MRM Backend'!G38</f>
        <v/>
      </c>
      <c r="D36" s="40"/>
      <c r="E36" s="40"/>
      <c r="F36" s="40" t="str">
        <f>'MRM Backend'!H38</f>
        <v/>
      </c>
      <c r="G36" s="40"/>
      <c r="H36" s="62" t="str">
        <f>'MRM Backend'!I38</f>
        <v/>
      </c>
      <c r="I36" s="21"/>
      <c r="J36" s="21"/>
      <c r="K36" s="21"/>
      <c r="L36" s="21"/>
      <c r="M36" s="38"/>
    </row>
    <row r="37" spans="2:13" x14ac:dyDescent="0.25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</row>
    <row r="38" spans="2:13" ht="26.25" x14ac:dyDescent="0.4">
      <c r="B38" s="52"/>
      <c r="C38" s="53" t="s">
        <v>113</v>
      </c>
      <c r="D38" s="53"/>
      <c r="E38" s="53"/>
      <c r="F38" s="53"/>
      <c r="G38" s="53"/>
      <c r="H38" s="54"/>
      <c r="I38" s="54"/>
      <c r="J38" s="54"/>
      <c r="K38" s="54"/>
      <c r="L38" s="54"/>
      <c r="M38" s="65"/>
    </row>
    <row r="39" spans="2:13" x14ac:dyDescent="0.25">
      <c r="B39" s="37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8"/>
    </row>
    <row r="40" spans="2:13" x14ac:dyDescent="0.25">
      <c r="B40" s="3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38"/>
    </row>
    <row r="41" spans="2:13" x14ac:dyDescent="0.25">
      <c r="B41" s="37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38"/>
    </row>
    <row r="42" spans="2:13" ht="26.25" hidden="1" customHeight="1" x14ac:dyDescent="0.25">
      <c r="B42" s="37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38"/>
    </row>
    <row r="43" spans="2:13" ht="15" hidden="1" customHeight="1" x14ac:dyDescent="0.25">
      <c r="B43" s="37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8"/>
    </row>
    <row r="44" spans="2:13" ht="11.25" hidden="1" customHeight="1" x14ac:dyDescent="0.25">
      <c r="B44" s="37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38"/>
    </row>
    <row r="45" spans="2:13" ht="15" hidden="1" customHeight="1" x14ac:dyDescent="0.25">
      <c r="B45" s="3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38"/>
    </row>
    <row r="46" spans="2:13" ht="15" hidden="1" customHeight="1" x14ac:dyDescent="0.25">
      <c r="B46" s="37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38"/>
    </row>
    <row r="47" spans="2:13" ht="15" hidden="1" customHeight="1" x14ac:dyDescent="0.25">
      <c r="B47" s="37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38"/>
    </row>
    <row r="48" spans="2:13" ht="15" hidden="1" customHeight="1" x14ac:dyDescent="0.25">
      <c r="B48" s="3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38"/>
    </row>
    <row r="49" spans="2:13" ht="15" hidden="1" customHeight="1" x14ac:dyDescent="0.25">
      <c r="B49" s="37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38"/>
    </row>
    <row r="50" spans="2:13" ht="15" hidden="1" customHeight="1" x14ac:dyDescent="0.25">
      <c r="B50" s="37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38"/>
    </row>
    <row r="51" spans="2:13" ht="15" hidden="1" customHeight="1" x14ac:dyDescent="0.25">
      <c r="B51" s="37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38"/>
    </row>
    <row r="52" spans="2:13" ht="15" hidden="1" customHeight="1" x14ac:dyDescent="0.25">
      <c r="B52" s="37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38"/>
    </row>
    <row r="53" spans="2:13" ht="15" hidden="1" customHeight="1" x14ac:dyDescent="0.25">
      <c r="B53" s="37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38"/>
    </row>
    <row r="54" spans="2:13" ht="15" hidden="1" customHeight="1" x14ac:dyDescent="0.25">
      <c r="B54" s="37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38"/>
    </row>
    <row r="55" spans="2:13" ht="15" hidden="1" customHeight="1" x14ac:dyDescent="0.25">
      <c r="B55" s="37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38"/>
    </row>
    <row r="56" spans="2:13" ht="15" hidden="1" customHeight="1" x14ac:dyDescent="0.25">
      <c r="B56" s="37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38"/>
    </row>
    <row r="57" spans="2:13" ht="15" hidden="1" customHeight="1" x14ac:dyDescent="0.25">
      <c r="B57" s="3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38"/>
    </row>
    <row r="58" spans="2:13" ht="15" hidden="1" customHeight="1" x14ac:dyDescent="0.25">
      <c r="B58" s="37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38"/>
    </row>
    <row r="59" spans="2:13" ht="26.25" hidden="1" customHeight="1" x14ac:dyDescent="0.25">
      <c r="B59" s="55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7"/>
    </row>
    <row r="60" spans="2:13" ht="26.25" hidden="1" x14ac:dyDescent="0.4">
      <c r="B60" s="103"/>
      <c r="C60" s="104" t="s">
        <v>1439</v>
      </c>
      <c r="D60" s="105"/>
      <c r="E60" s="105"/>
      <c r="F60" s="105"/>
      <c r="G60" s="105"/>
      <c r="H60" s="106"/>
      <c r="I60" s="106"/>
      <c r="J60" s="106"/>
      <c r="K60" s="106"/>
      <c r="L60" s="106"/>
      <c r="M60" s="107"/>
    </row>
    <row r="61" spans="2:13" hidden="1" x14ac:dyDescent="0.25">
      <c r="B61" s="3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38"/>
    </row>
    <row r="62" spans="2:13" hidden="1" x14ac:dyDescent="0.25">
      <c r="B62" s="37"/>
      <c r="C62" s="58" t="s">
        <v>89</v>
      </c>
      <c r="D62" s="59"/>
      <c r="E62" s="59"/>
      <c r="F62" s="59" t="s">
        <v>90</v>
      </c>
      <c r="G62" s="59"/>
      <c r="H62" s="60" t="s">
        <v>96</v>
      </c>
      <c r="I62" s="136" t="s">
        <v>1351</v>
      </c>
      <c r="J62" s="137"/>
      <c r="K62" s="138"/>
      <c r="L62" s="21"/>
      <c r="M62" s="38"/>
    </row>
    <row r="63" spans="2:13" hidden="1" x14ac:dyDescent="0.25">
      <c r="B63" s="37"/>
      <c r="C63" s="37" t="str">
        <f>'MRM Backend'!G53</f>
        <v>7 QC Tools</v>
      </c>
      <c r="D63" s="21"/>
      <c r="E63" s="21"/>
      <c r="F63" s="21" t="str">
        <f>'MRM Backend'!H53</f>
        <v>Vaibhav Garg</v>
      </c>
      <c r="G63" s="21"/>
      <c r="H63" s="61">
        <f>'MRM Backend'!I53</f>
        <v>0</v>
      </c>
      <c r="I63" s="139"/>
      <c r="J63" s="140"/>
      <c r="K63" s="141"/>
      <c r="L63" s="21"/>
      <c r="M63" s="38"/>
    </row>
    <row r="64" spans="2:13" hidden="1" x14ac:dyDescent="0.25">
      <c r="B64" s="37"/>
      <c r="C64" s="37" t="str">
        <f>'MRM Backend'!G54</f>
        <v>ISO 9000 &amp; 14000</v>
      </c>
      <c r="D64" s="21"/>
      <c r="E64" s="21"/>
      <c r="F64" s="21" t="str">
        <f>'MRM Backend'!H54</f>
        <v>Darab Singh</v>
      </c>
      <c r="G64" s="21"/>
      <c r="H64" s="61">
        <f>'MRM Backend'!I54</f>
        <v>0</v>
      </c>
      <c r="I64" s="139"/>
      <c r="J64" s="140"/>
      <c r="K64" s="141"/>
      <c r="L64" s="21"/>
      <c r="M64" s="38"/>
    </row>
    <row r="65" spans="2:13" hidden="1" x14ac:dyDescent="0.25">
      <c r="B65" s="37"/>
      <c r="C65" s="37" t="str">
        <f>'MRM Backend'!G55</f>
        <v>Team Dynamics</v>
      </c>
      <c r="D65" s="21"/>
      <c r="E65" s="21"/>
      <c r="F65" s="21" t="str">
        <f>'MRM Backend'!H55</f>
        <v>Bivash Mukherjee</v>
      </c>
      <c r="G65" s="21"/>
      <c r="H65" s="61">
        <f>'MRM Backend'!I55</f>
        <v>0</v>
      </c>
      <c r="I65" s="139"/>
      <c r="J65" s="140"/>
      <c r="K65" s="141"/>
      <c r="L65" s="21"/>
      <c r="M65" s="38"/>
    </row>
    <row r="66" spans="2:13" hidden="1" x14ac:dyDescent="0.25">
      <c r="B66" s="37"/>
      <c r="C66" s="37" t="str">
        <f>'MRM Backend'!G56</f>
        <v>5S</v>
      </c>
      <c r="D66" s="21"/>
      <c r="E66" s="21"/>
      <c r="F66" s="21" t="str">
        <f>'MRM Backend'!H56</f>
        <v>Bivash Mukherjee</v>
      </c>
      <c r="G66" s="21"/>
      <c r="H66" s="61">
        <f>'MRM Backend'!I56</f>
        <v>0</v>
      </c>
      <c r="I66" s="139"/>
      <c r="J66" s="140"/>
      <c r="K66" s="141"/>
      <c r="L66" s="21"/>
      <c r="M66" s="38"/>
    </row>
    <row r="67" spans="2:13" hidden="1" x14ac:dyDescent="0.25">
      <c r="B67" s="37"/>
      <c r="C67" s="37" t="str">
        <f>'MRM Backend'!G57</f>
        <v>MS Excel</v>
      </c>
      <c r="D67" s="21"/>
      <c r="E67" s="21"/>
      <c r="F67" s="21" t="str">
        <f>'MRM Backend'!H57</f>
        <v>Vaibhav Garg</v>
      </c>
      <c r="G67" s="21"/>
      <c r="H67" s="61">
        <f>'MRM Backend'!I57</f>
        <v>0</v>
      </c>
      <c r="I67" s="139"/>
      <c r="J67" s="140"/>
      <c r="K67" s="141"/>
      <c r="L67" s="21"/>
      <c r="M67" s="38"/>
    </row>
    <row r="68" spans="2:13" hidden="1" x14ac:dyDescent="0.25">
      <c r="B68" s="37"/>
      <c r="C68" s="37" t="str">
        <f>'MRM Backend'!G58</f>
        <v/>
      </c>
      <c r="D68" s="21"/>
      <c r="E68" s="21"/>
      <c r="F68" s="21" t="str">
        <f>'MRM Backend'!H58</f>
        <v/>
      </c>
      <c r="G68" s="21"/>
      <c r="H68" s="61" t="str">
        <f>'MRM Backend'!I58</f>
        <v/>
      </c>
      <c r="I68" s="139"/>
      <c r="J68" s="140"/>
      <c r="K68" s="141"/>
      <c r="L68" s="21"/>
      <c r="M68" s="38"/>
    </row>
    <row r="69" spans="2:13" hidden="1" x14ac:dyDescent="0.25">
      <c r="B69" s="37"/>
      <c r="C69" s="37" t="str">
        <f>'MRM Backend'!G59</f>
        <v/>
      </c>
      <c r="D69" s="21"/>
      <c r="E69" s="21"/>
      <c r="F69" s="21" t="str">
        <f>'MRM Backend'!H59</f>
        <v/>
      </c>
      <c r="G69" s="21"/>
      <c r="H69" s="61" t="str">
        <f>'MRM Backend'!I59</f>
        <v/>
      </c>
      <c r="I69" s="142"/>
      <c r="J69" s="143"/>
      <c r="K69" s="144"/>
      <c r="L69" s="21"/>
      <c r="M69" s="38"/>
    </row>
    <row r="70" spans="2:13" hidden="1" x14ac:dyDescent="0.25">
      <c r="B70" s="37"/>
      <c r="C70" s="37" t="str">
        <f>'MRM Backend'!G60</f>
        <v/>
      </c>
      <c r="D70" s="21"/>
      <c r="E70" s="21"/>
      <c r="F70" s="21" t="str">
        <f>'MRM Backend'!H60</f>
        <v/>
      </c>
      <c r="G70" s="21"/>
      <c r="H70" s="61" t="str">
        <f>'MRM Backend'!I60</f>
        <v/>
      </c>
      <c r="I70" s="21"/>
      <c r="J70" s="21"/>
      <c r="K70" s="21"/>
      <c r="L70" s="21"/>
      <c r="M70" s="38"/>
    </row>
    <row r="71" spans="2:13" hidden="1" x14ac:dyDescent="0.25">
      <c r="B71" s="37"/>
      <c r="C71" s="37" t="str">
        <f>'MRM Backend'!G61</f>
        <v/>
      </c>
      <c r="D71" s="21"/>
      <c r="E71" s="21"/>
      <c r="F71" s="21" t="str">
        <f>'MRM Backend'!H61</f>
        <v/>
      </c>
      <c r="G71" s="21"/>
      <c r="H71" s="61" t="str">
        <f>'MRM Backend'!I61</f>
        <v/>
      </c>
      <c r="I71" s="21"/>
      <c r="J71" s="21"/>
      <c r="K71" s="21"/>
      <c r="L71" s="21"/>
      <c r="M71" s="38"/>
    </row>
    <row r="72" spans="2:13" hidden="1" x14ac:dyDescent="0.25">
      <c r="B72" s="37"/>
      <c r="C72" s="37"/>
      <c r="D72" s="21"/>
      <c r="E72" s="21"/>
      <c r="F72" s="21"/>
      <c r="G72" s="21"/>
      <c r="H72" s="61"/>
      <c r="I72" s="21"/>
      <c r="J72" s="21"/>
      <c r="K72" s="21"/>
      <c r="L72" s="21"/>
      <c r="M72" s="38"/>
    </row>
    <row r="73" spans="2:13" hidden="1" x14ac:dyDescent="0.25">
      <c r="B73" s="37"/>
      <c r="C73" s="39"/>
      <c r="D73" s="40"/>
      <c r="E73" s="40"/>
      <c r="F73" s="40"/>
      <c r="G73" s="40"/>
      <c r="H73" s="62"/>
      <c r="I73" s="21"/>
      <c r="J73" s="21"/>
      <c r="K73" s="21"/>
      <c r="L73" s="21"/>
      <c r="M73" s="38"/>
    </row>
    <row r="74" spans="2:13" hidden="1" x14ac:dyDescent="0.25">
      <c r="B74" s="37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38"/>
    </row>
    <row r="75" spans="2:13" hidden="1" x14ac:dyDescent="0.25">
      <c r="B75" s="37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38"/>
    </row>
    <row r="76" spans="2:13" hidden="1" x14ac:dyDescent="0.25">
      <c r="B76" s="37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38"/>
    </row>
    <row r="77" spans="2:13" ht="26.25" hidden="1" x14ac:dyDescent="0.4">
      <c r="B77" s="103"/>
      <c r="C77" s="105" t="s">
        <v>113</v>
      </c>
      <c r="D77" s="105"/>
      <c r="E77" s="105"/>
      <c r="F77" s="105"/>
      <c r="G77" s="105"/>
      <c r="H77" s="106"/>
      <c r="I77" s="106"/>
      <c r="J77" s="106"/>
      <c r="K77" s="106"/>
      <c r="L77" s="106"/>
      <c r="M77" s="107"/>
    </row>
    <row r="78" spans="2:13" x14ac:dyDescent="0.25">
      <c r="B78" s="37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38"/>
    </row>
    <row r="79" spans="2:13" x14ac:dyDescent="0.25">
      <c r="B79" s="37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38"/>
    </row>
    <row r="80" spans="2:13" x14ac:dyDescent="0.25">
      <c r="B80" s="37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38"/>
    </row>
    <row r="81" spans="2:13" x14ac:dyDescent="0.25">
      <c r="B81" s="37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38"/>
    </row>
    <row r="82" spans="2:13" x14ac:dyDescent="0.25">
      <c r="B82" s="37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38"/>
    </row>
    <row r="83" spans="2:13" x14ac:dyDescent="0.25">
      <c r="B83" s="37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38"/>
    </row>
    <row r="84" spans="2:13" x14ac:dyDescent="0.25">
      <c r="B84" s="37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38"/>
    </row>
    <row r="85" spans="2:13" x14ac:dyDescent="0.25">
      <c r="B85" s="37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38"/>
    </row>
    <row r="86" spans="2:13" x14ac:dyDescent="0.25">
      <c r="B86" s="37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38"/>
    </row>
    <row r="87" spans="2:13" x14ac:dyDescent="0.25">
      <c r="B87" s="37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38"/>
    </row>
    <row r="88" spans="2:13" x14ac:dyDescent="0.25">
      <c r="B88" s="37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38"/>
    </row>
    <row r="89" spans="2:13" x14ac:dyDescent="0.25">
      <c r="B89" s="37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38"/>
    </row>
    <row r="90" spans="2:13" x14ac:dyDescent="0.25">
      <c r="B90" s="37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38"/>
    </row>
    <row r="91" spans="2:13" x14ac:dyDescent="0.25">
      <c r="B91" s="37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38"/>
    </row>
    <row r="92" spans="2:13" x14ac:dyDescent="0.25">
      <c r="B92" s="37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38"/>
    </row>
    <row r="93" spans="2:13" x14ac:dyDescent="0.25">
      <c r="B93" s="37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38"/>
    </row>
    <row r="94" spans="2:13" x14ac:dyDescent="0.25">
      <c r="B94" s="37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38"/>
    </row>
    <row r="95" spans="2:13" x14ac:dyDescent="0.25">
      <c r="B95" s="37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38"/>
    </row>
    <row r="96" spans="2:13" ht="26.25" x14ac:dyDescent="0.4">
      <c r="B96" s="52"/>
      <c r="C96" s="79" t="s">
        <v>114</v>
      </c>
      <c r="D96" s="53"/>
      <c r="E96" s="53"/>
      <c r="F96" s="53"/>
      <c r="G96" s="53"/>
      <c r="H96" s="54"/>
      <c r="I96" s="54"/>
      <c r="J96" s="54"/>
      <c r="K96" s="54"/>
      <c r="L96" s="54"/>
      <c r="M96" s="65"/>
    </row>
    <row r="97" spans="2:13" x14ac:dyDescent="0.25">
      <c r="B97" s="37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38"/>
    </row>
    <row r="98" spans="2:13" x14ac:dyDescent="0.25">
      <c r="B98" s="37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38"/>
    </row>
    <row r="99" spans="2:13" x14ac:dyDescent="0.25">
      <c r="B99" s="37"/>
      <c r="C99" s="21"/>
      <c r="D99" s="17" t="s">
        <v>111</v>
      </c>
      <c r="E99" s="25"/>
      <c r="F99" s="91" t="s">
        <v>1474</v>
      </c>
      <c r="G99" s="18"/>
      <c r="H99" s="21"/>
      <c r="I99" s="21"/>
      <c r="J99" s="21"/>
      <c r="K99" s="21"/>
      <c r="L99" s="21"/>
      <c r="M99" s="38"/>
    </row>
    <row r="100" spans="2:13" x14ac:dyDescent="0.25">
      <c r="B100" s="37"/>
      <c r="C100" s="21"/>
      <c r="D100" s="93">
        <v>42095</v>
      </c>
      <c r="E100" s="94"/>
      <c r="F100" s="95">
        <f>COUNTIFS(TblTrainee[First Training Month and year3],'MRM Report'!D100)</f>
        <v>0</v>
      </c>
      <c r="G100" s="96">
        <f>COUNTIFS(TblTrainee[First Training Month and year3],'MRM Report'!D100)</f>
        <v>0</v>
      </c>
      <c r="H100" s="21"/>
      <c r="I100" s="21"/>
      <c r="J100" s="21"/>
      <c r="K100" s="21"/>
      <c r="L100" s="21"/>
      <c r="M100" s="38"/>
    </row>
    <row r="101" spans="2:13" x14ac:dyDescent="0.25">
      <c r="B101" s="37"/>
      <c r="C101" s="21"/>
      <c r="D101" s="87">
        <v>42125</v>
      </c>
      <c r="E101" s="85"/>
      <c r="F101" s="89">
        <f>COUNTIFS(TblTrainee[First Training Month and year3],'MRM Report'!D101)</f>
        <v>0</v>
      </c>
      <c r="G101" s="92">
        <f>COUNTIFS(TblTrainee[First Training Month and year3],'MRM Report'!D101)</f>
        <v>0</v>
      </c>
      <c r="H101" s="21"/>
      <c r="I101" s="21"/>
      <c r="J101" s="21"/>
      <c r="K101" s="21"/>
      <c r="L101" s="21"/>
      <c r="M101" s="38"/>
    </row>
    <row r="102" spans="2:13" x14ac:dyDescent="0.25">
      <c r="B102" s="37"/>
      <c r="C102" s="21"/>
      <c r="D102" s="87">
        <v>42156</v>
      </c>
      <c r="E102" s="85"/>
      <c r="F102" s="89">
        <f>COUNTIFS(TblTrainee[First Training Month and year3],'MRM Report'!D102)</f>
        <v>0</v>
      </c>
      <c r="G102" s="92">
        <f>COUNTIFS(TblTrainee[First Training Month and year3],'MRM Report'!D102)</f>
        <v>0</v>
      </c>
      <c r="H102" s="21"/>
      <c r="I102" s="21"/>
      <c r="J102" s="21"/>
      <c r="K102" s="21"/>
      <c r="L102" s="21"/>
      <c r="M102" s="38"/>
    </row>
    <row r="103" spans="2:13" x14ac:dyDescent="0.25">
      <c r="B103" s="37"/>
      <c r="C103" s="21"/>
      <c r="D103" s="87">
        <v>42186</v>
      </c>
      <c r="E103" s="85"/>
      <c r="F103" s="89">
        <f>COUNTIFS(TblTrainee[First Training Month and year3],'MRM Report'!D103)</f>
        <v>0</v>
      </c>
      <c r="G103" s="92">
        <f>COUNTIFS(TblTrainee[First Training Month and year3],'MRM Report'!D103)</f>
        <v>0</v>
      </c>
      <c r="H103" s="21"/>
      <c r="I103" s="21"/>
      <c r="J103" s="21"/>
      <c r="K103" s="21"/>
      <c r="L103" s="21"/>
      <c r="M103" s="38"/>
    </row>
    <row r="104" spans="2:13" x14ac:dyDescent="0.25">
      <c r="B104" s="37"/>
      <c r="C104" s="21"/>
      <c r="D104" s="87">
        <v>42217</v>
      </c>
      <c r="E104" s="85"/>
      <c r="F104" s="89">
        <f>COUNTIFS(TblTrainee[First Training Month and year3],'MRM Report'!D104)</f>
        <v>54</v>
      </c>
      <c r="G104" s="92">
        <f>COUNTIFS(TblTrainee[First Training Month and year3],'MRM Report'!D104)</f>
        <v>54</v>
      </c>
      <c r="H104" s="21"/>
      <c r="I104" s="21"/>
      <c r="J104" s="21"/>
      <c r="K104" s="21"/>
      <c r="L104" s="21"/>
      <c r="M104" s="38"/>
    </row>
    <row r="105" spans="2:13" x14ac:dyDescent="0.25">
      <c r="B105" s="37"/>
      <c r="C105" s="21"/>
      <c r="D105" s="87">
        <v>42248</v>
      </c>
      <c r="E105" s="85"/>
      <c r="F105" s="89">
        <f>COUNTIFS(TblTrainee[First Training Month and year3],'MRM Report'!D105)</f>
        <v>38</v>
      </c>
      <c r="G105" s="92">
        <f>COUNTIFS(TblTrainee[First Training Month and year3],'MRM Report'!D105)</f>
        <v>38</v>
      </c>
      <c r="H105" s="21"/>
      <c r="I105" s="21"/>
      <c r="J105" s="21"/>
      <c r="K105" s="21"/>
      <c r="L105" s="21"/>
      <c r="M105" s="38"/>
    </row>
    <row r="106" spans="2:13" x14ac:dyDescent="0.25">
      <c r="B106" s="37"/>
      <c r="C106" s="21"/>
      <c r="D106" s="87">
        <v>42278</v>
      </c>
      <c r="E106" s="85"/>
      <c r="F106" s="89">
        <f>COUNTIFS(TblTrainee[First Training Month and year3],'MRM Report'!D106)</f>
        <v>0</v>
      </c>
      <c r="G106" s="92">
        <f>COUNTIFS(TblTrainee[First Training Month and year3],'MRM Report'!D106)</f>
        <v>0</v>
      </c>
      <c r="H106" s="21"/>
      <c r="I106" s="21"/>
      <c r="J106" s="21"/>
      <c r="K106" s="21"/>
      <c r="L106" s="21"/>
      <c r="M106" s="38"/>
    </row>
    <row r="107" spans="2:13" x14ac:dyDescent="0.25">
      <c r="B107" s="37"/>
      <c r="C107" s="21"/>
      <c r="D107" s="87">
        <v>42309</v>
      </c>
      <c r="E107" s="85"/>
      <c r="F107" s="89">
        <f>COUNTIFS(TblTrainee[First Training Month and year3],'MRM Report'!D107)</f>
        <v>4</v>
      </c>
      <c r="G107" s="92">
        <f>COUNTIFS(TblTrainee[First Training Month and year3],'MRM Report'!D107)</f>
        <v>4</v>
      </c>
      <c r="H107" s="21"/>
      <c r="I107" s="21"/>
      <c r="J107" s="21"/>
      <c r="K107" s="21"/>
      <c r="L107" s="21"/>
      <c r="M107" s="38"/>
    </row>
    <row r="108" spans="2:13" x14ac:dyDescent="0.25">
      <c r="B108" s="37"/>
      <c r="C108" s="21"/>
      <c r="D108" s="87">
        <v>42339</v>
      </c>
      <c r="E108" s="85"/>
      <c r="F108" s="89">
        <f>COUNTIFS(TblTrainee[First Training Month and year3],'MRM Report'!D108)</f>
        <v>3</v>
      </c>
      <c r="G108" s="92">
        <f>COUNTIFS(TblTrainee[First Training Month and year3],'MRM Report'!D108)</f>
        <v>3</v>
      </c>
      <c r="H108" s="21"/>
      <c r="I108" s="21"/>
      <c r="J108" s="21"/>
      <c r="K108" s="21"/>
      <c r="L108" s="21"/>
      <c r="M108" s="38"/>
    </row>
    <row r="109" spans="2:13" x14ac:dyDescent="0.25">
      <c r="B109" s="37"/>
      <c r="C109" s="21"/>
      <c r="D109" s="87">
        <v>42370</v>
      </c>
      <c r="E109" s="85"/>
      <c r="F109" s="89">
        <f>COUNTIFS(TblTrainee[First Training Month and year3],'MRM Report'!D109)</f>
        <v>2</v>
      </c>
      <c r="G109" s="92">
        <f>COUNTIFS(TblTrainee[First Training Month and year3],'MRM Report'!D109)</f>
        <v>2</v>
      </c>
      <c r="H109" s="21"/>
      <c r="I109" s="21"/>
      <c r="J109" s="21"/>
      <c r="K109" s="21"/>
      <c r="L109" s="21"/>
      <c r="M109" s="38"/>
    </row>
    <row r="110" spans="2:13" x14ac:dyDescent="0.25">
      <c r="B110" s="37"/>
      <c r="C110" s="21"/>
      <c r="D110" s="87">
        <v>42401</v>
      </c>
      <c r="E110" s="85"/>
      <c r="F110" s="89">
        <f>COUNTIFS(TblTrainee[First Training Month and year3],'MRM Report'!D110)</f>
        <v>0</v>
      </c>
      <c r="G110" s="92">
        <f>COUNTIFS(TblTrainee[First Training Month and year3],'MRM Report'!D110)</f>
        <v>0</v>
      </c>
      <c r="H110" s="21"/>
      <c r="I110" s="21"/>
      <c r="J110" s="21"/>
      <c r="K110" s="21"/>
      <c r="L110" s="21"/>
      <c r="M110" s="38"/>
    </row>
    <row r="111" spans="2:13" x14ac:dyDescent="0.25">
      <c r="B111" s="37"/>
      <c r="C111" s="21"/>
      <c r="D111" s="88">
        <v>42430</v>
      </c>
      <c r="E111" s="86"/>
      <c r="F111" s="90">
        <f>COUNTIFS(TblTrainee[First Training Month and year3],'MRM Report'!D111)</f>
        <v>0</v>
      </c>
      <c r="G111" s="97">
        <f>COUNTIFS(TblTrainee[First Training Month and year3],'MRM Report'!D111)</f>
        <v>0</v>
      </c>
      <c r="H111" s="21"/>
      <c r="I111" s="21"/>
      <c r="J111" s="21"/>
      <c r="K111" s="21"/>
      <c r="L111" s="21"/>
      <c r="M111" s="38"/>
    </row>
    <row r="112" spans="2:13" x14ac:dyDescent="0.25">
      <c r="B112" s="37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38"/>
    </row>
    <row r="113" spans="2:13" x14ac:dyDescent="0.25">
      <c r="B113" s="37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38"/>
    </row>
    <row r="114" spans="2:13" x14ac:dyDescent="0.25">
      <c r="B114" s="37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38"/>
    </row>
    <row r="115" spans="2:13" x14ac:dyDescent="0.25">
      <c r="B115" s="37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38"/>
    </row>
    <row r="116" spans="2:13" x14ac:dyDescent="0.25">
      <c r="B116" s="37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38"/>
    </row>
    <row r="117" spans="2:13" x14ac:dyDescent="0.25">
      <c r="B117" s="37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38"/>
    </row>
    <row r="118" spans="2:13" x14ac:dyDescent="0.25">
      <c r="B118" s="37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38"/>
    </row>
    <row r="119" spans="2:13" x14ac:dyDescent="0.25">
      <c r="B119" s="37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38"/>
    </row>
    <row r="120" spans="2:13" x14ac:dyDescent="0.25">
      <c r="B120" s="37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38"/>
    </row>
    <row r="121" spans="2:13" x14ac:dyDescent="0.25">
      <c r="B121" s="37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38"/>
    </row>
    <row r="122" spans="2:13" x14ac:dyDescent="0.25">
      <c r="B122" s="37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38"/>
    </row>
    <row r="123" spans="2:13" x14ac:dyDescent="0.25">
      <c r="B123" s="37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38"/>
    </row>
    <row r="124" spans="2:13" x14ac:dyDescent="0.25">
      <c r="B124" s="37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38"/>
    </row>
    <row r="125" spans="2:13" x14ac:dyDescent="0.25">
      <c r="B125" s="37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38"/>
    </row>
    <row r="126" spans="2:13" x14ac:dyDescent="0.25">
      <c r="B126" s="37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38"/>
    </row>
    <row r="127" spans="2:13" x14ac:dyDescent="0.25">
      <c r="B127" s="37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38"/>
    </row>
    <row r="128" spans="2:13" x14ac:dyDescent="0.25">
      <c r="B128" s="37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38"/>
    </row>
    <row r="129" spans="2:13" x14ac:dyDescent="0.25">
      <c r="B129" s="37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38"/>
    </row>
    <row r="130" spans="2:13" x14ac:dyDescent="0.25">
      <c r="B130" s="37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38"/>
    </row>
    <row r="131" spans="2:13" x14ac:dyDescent="0.25">
      <c r="B131" s="37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38"/>
    </row>
    <row r="132" spans="2:13" x14ac:dyDescent="0.25">
      <c r="B132" s="37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38"/>
    </row>
    <row r="133" spans="2:13" x14ac:dyDescent="0.25">
      <c r="B133" s="37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38"/>
    </row>
    <row r="134" spans="2:13" x14ac:dyDescent="0.25">
      <c r="B134" s="37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38"/>
    </row>
    <row r="135" spans="2:13" x14ac:dyDescent="0.25">
      <c r="B135" s="37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38"/>
    </row>
    <row r="136" spans="2:13" x14ac:dyDescent="0.25">
      <c r="B136" s="37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38"/>
    </row>
    <row r="137" spans="2:13" x14ac:dyDescent="0.25">
      <c r="B137" s="37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38"/>
    </row>
    <row r="138" spans="2:13" x14ac:dyDescent="0.25">
      <c r="B138" s="37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38"/>
    </row>
    <row r="139" spans="2:13" x14ac:dyDescent="0.25">
      <c r="B139" s="37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38"/>
    </row>
    <row r="140" spans="2:13" x14ac:dyDescent="0.25">
      <c r="B140" s="3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38"/>
    </row>
    <row r="141" spans="2:13" x14ac:dyDescent="0.25">
      <c r="B141" s="37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38"/>
    </row>
    <row r="142" spans="2:13" x14ac:dyDescent="0.25">
      <c r="B142" s="37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38"/>
    </row>
    <row r="143" spans="2:13" x14ac:dyDescent="0.25">
      <c r="B143" s="37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38"/>
    </row>
    <row r="144" spans="2:13" x14ac:dyDescent="0.25">
      <c r="B144" s="37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38"/>
    </row>
    <row r="145" spans="2:13" x14ac:dyDescent="0.25">
      <c r="B145" s="37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38"/>
    </row>
    <row r="146" spans="2:13" x14ac:dyDescent="0.25">
      <c r="B146" s="37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38"/>
    </row>
    <row r="147" spans="2:13" x14ac:dyDescent="0.25">
      <c r="B147" s="37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38"/>
    </row>
    <row r="148" spans="2:13" x14ac:dyDescent="0.25"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1"/>
    </row>
  </sheetData>
  <mergeCells count="3">
    <mergeCell ref="I10:K17"/>
    <mergeCell ref="I25:K32"/>
    <mergeCell ref="I62:K69"/>
  </mergeCells>
  <conditionalFormatting sqref="H11:H21">
    <cfRule type="iconSet" priority="4">
      <iconSet>
        <cfvo type="percent" val="0"/>
        <cfvo type="num" val="6"/>
        <cfvo type="num" val="7"/>
      </iconSet>
    </cfRule>
  </conditionalFormatting>
  <conditionalFormatting sqref="H26:H36">
    <cfRule type="iconSet" priority="3">
      <iconSet>
        <cfvo type="percent" val="0"/>
        <cfvo type="num" val="6"/>
        <cfvo type="num" val="7"/>
      </iconSet>
    </cfRule>
  </conditionalFormatting>
  <conditionalFormatting sqref="H63:H73">
    <cfRule type="iconSet" priority="2">
      <iconSet>
        <cfvo type="percent" val="0"/>
        <cfvo type="num" val="6"/>
        <cfvo type="num" val="7"/>
      </iconSet>
    </cfRule>
  </conditionalFormatting>
  <conditionalFormatting sqref="F100:F111">
    <cfRule type="iconSet" priority="1">
      <iconSet showValue="0">
        <cfvo type="percent" val="0"/>
        <cfvo type="num" val="10"/>
        <cfvo type="num" val="10"/>
      </iconSet>
    </cfRule>
  </conditionalFormatting>
  <pageMargins left="0.7" right="0.7" top="0.75" bottom="0.75" header="0.3" footer="0.3"/>
  <pageSetup scale="88" fitToHeight="0" orientation="portrait" r:id="rId1"/>
  <rowBreaks count="1" manualBreakCount="1">
    <brk id="40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Introduction</vt:lpstr>
      <vt:lpstr>Trainee Master</vt:lpstr>
      <vt:lpstr>Session Master</vt:lpstr>
      <vt:lpstr>Feedback Master</vt:lpstr>
      <vt:lpstr>Trainer Backend</vt:lpstr>
      <vt:lpstr>Trainer feedback</vt:lpstr>
      <vt:lpstr>MRM Backend</vt:lpstr>
      <vt:lpstr>MRM Report</vt:lpstr>
      <vt:lpstr>Introduction!_Toc435712186</vt:lpstr>
      <vt:lpstr>'Trainer feedback'!Print_Area</vt:lpstr>
      <vt:lpstr>TrnList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Rajkumar Jain</cp:lastModifiedBy>
  <cp:lastPrinted>2016-02-01T07:38:15Z</cp:lastPrinted>
  <dcterms:created xsi:type="dcterms:W3CDTF">2014-10-14T06:08:54Z</dcterms:created>
  <dcterms:modified xsi:type="dcterms:W3CDTF">2016-02-16T09:10:22Z</dcterms:modified>
</cp:coreProperties>
</file>