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4519"/>
</workbook>
</file>

<file path=xl/calcChain.xml><?xml version="1.0" encoding="utf-8"?>
<calcChain xmlns="http://schemas.openxmlformats.org/spreadsheetml/2006/main">
  <c r="M3" i="4"/>
  <c r="M4"/>
  <c r="M2"/>
  <c r="C3"/>
  <c r="D3" s="1"/>
  <c r="E3" s="1"/>
  <c r="C4"/>
  <c r="D4" s="1"/>
  <c r="E4" s="1"/>
  <c r="C2"/>
  <c r="D2" s="1"/>
  <c r="E2" s="1"/>
  <c r="J4"/>
  <c r="K4" s="1"/>
  <c r="L4" s="1"/>
  <c r="J3"/>
  <c r="K3" s="1"/>
  <c r="J2"/>
  <c r="K2" s="1"/>
  <c r="F4"/>
  <c r="G4" s="1"/>
  <c r="H4" s="1"/>
  <c r="I4" s="1"/>
  <c r="F3"/>
  <c r="G3" s="1"/>
  <c r="H3" s="1"/>
  <c r="I3" s="1"/>
  <c r="F2"/>
  <c r="G2" s="1"/>
  <c r="H2" s="1"/>
  <c r="I2" s="1"/>
  <c r="J6" i="3"/>
  <c r="I6"/>
  <c r="J3"/>
  <c r="J4"/>
  <c r="J5"/>
  <c r="J2"/>
  <c r="I3"/>
  <c r="I4"/>
  <c r="I5"/>
  <c r="I2"/>
  <c r="G3"/>
  <c r="G4"/>
  <c r="G5"/>
  <c r="G2"/>
  <c r="F6"/>
  <c r="F3"/>
  <c r="F4"/>
  <c r="F5"/>
  <c r="F2"/>
  <c r="E6"/>
  <c r="E3"/>
  <c r="E4"/>
  <c r="E5"/>
  <c r="E2"/>
  <c r="C3"/>
  <c r="C4"/>
  <c r="C5"/>
  <c r="C2"/>
  <c r="C3" i="2"/>
  <c r="D3"/>
  <c r="E3"/>
  <c r="F3"/>
  <c r="G3"/>
  <c r="H3"/>
  <c r="I3"/>
  <c r="J3"/>
  <c r="K3"/>
  <c r="L3"/>
  <c r="M3"/>
  <c r="N3"/>
  <c r="O3"/>
  <c r="P3"/>
  <c r="Q3"/>
  <c r="R3"/>
  <c r="S3"/>
  <c r="T3"/>
  <c r="U3"/>
  <c r="V3"/>
  <c r="B3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B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2"/>
  <c r="L2" i="4" l="1"/>
  <c r="L3"/>
</calcChain>
</file>

<file path=xl/sharedStrings.xml><?xml version="1.0" encoding="utf-8"?>
<sst xmlns="http://schemas.openxmlformats.org/spreadsheetml/2006/main" count="43" uniqueCount="38">
  <si>
    <t>y</t>
  </si>
  <si>
    <t>x</t>
  </si>
  <si>
    <t>y=sin(x)</t>
  </si>
  <si>
    <t>y=cos(x)</t>
  </si>
  <si>
    <t>Марка</t>
  </si>
  <si>
    <t>Цена закупки $</t>
  </si>
  <si>
    <t>Цена закупки руб</t>
  </si>
  <si>
    <t xml:space="preserve"> Количество</t>
  </si>
  <si>
    <t>Сумма затр на покупки каждой марки авто $</t>
  </si>
  <si>
    <t>Сумма затрат на покупку кажой марки авто руб</t>
  </si>
  <si>
    <t>Цена продажи 1 шт $</t>
  </si>
  <si>
    <t>Цена продажи 1шт руб</t>
  </si>
  <si>
    <t>Прибыль</t>
  </si>
  <si>
    <t>Прибыль $</t>
  </si>
  <si>
    <t>Прибыль руб</t>
  </si>
  <si>
    <t>Lada Priora</t>
  </si>
  <si>
    <t>Lada Kalina</t>
  </si>
  <si>
    <t>Ваз 2114</t>
  </si>
  <si>
    <t>Ваз 2115</t>
  </si>
  <si>
    <t>Общая сумма затрат</t>
  </si>
  <si>
    <t>Общая прибыль</t>
  </si>
  <si>
    <t>Курс доллара</t>
  </si>
  <si>
    <t>1 часы</t>
  </si>
  <si>
    <t>2 часы</t>
  </si>
  <si>
    <t>з часы</t>
  </si>
  <si>
    <t>Часы</t>
  </si>
  <si>
    <t>Изготов  январь</t>
  </si>
  <si>
    <t>Изготов. Февраль</t>
  </si>
  <si>
    <t>Изготов. Март</t>
  </si>
  <si>
    <t>Себестоимость</t>
  </si>
  <si>
    <t>Продажа</t>
  </si>
  <si>
    <t>Курс Доллара</t>
  </si>
  <si>
    <t>Затраты</t>
  </si>
  <si>
    <t>затраты</t>
  </si>
  <si>
    <t>Прибыль в $</t>
  </si>
  <si>
    <t>Прибыль в руб</t>
  </si>
  <si>
    <t>Ghb,skm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</si>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</sst>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 функции </a:t>
            </a:r>
            <a:r>
              <a:rPr lang="en-US"/>
              <a:t>y=2x^2+4x-7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Лист1!$A$2:$A$34</c:f>
              <c:numCache>
                <c:formatCode>General</c:formatCode>
                <c:ptCount val="33"/>
                <c:pt idx="0">
                  <c:v>-8</c:v>
                </c:pt>
                <c:pt idx="1">
                  <c:v>-7.5</c:v>
                </c:pt>
                <c:pt idx="2">
                  <c:v>-7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  <c:pt idx="31">
                  <c:v>7.5</c:v>
                </c:pt>
                <c:pt idx="32">
                  <c:v>8</c:v>
                </c:pt>
              </c:numCache>
            </c:numRef>
          </c:xVal>
          <c:yVal>
            <c:numRef>
              <c:f>Лист1!$B$2:$B$34</c:f>
              <c:numCache>
                <c:formatCode>General</c:formatCode>
                <c:ptCount val="33"/>
                <c:pt idx="0">
                  <c:v>89</c:v>
                </c:pt>
                <c:pt idx="1">
                  <c:v>75.5</c:v>
                </c:pt>
                <c:pt idx="2">
                  <c:v>63</c:v>
                </c:pt>
                <c:pt idx="3">
                  <c:v>51.5</c:v>
                </c:pt>
                <c:pt idx="4">
                  <c:v>41</c:v>
                </c:pt>
                <c:pt idx="5">
                  <c:v>31.5</c:v>
                </c:pt>
                <c:pt idx="6">
                  <c:v>23</c:v>
                </c:pt>
                <c:pt idx="7">
                  <c:v>15.5</c:v>
                </c:pt>
                <c:pt idx="8">
                  <c:v>9</c:v>
                </c:pt>
                <c:pt idx="9">
                  <c:v>3.5</c:v>
                </c:pt>
                <c:pt idx="10">
                  <c:v>-1</c:v>
                </c:pt>
                <c:pt idx="11">
                  <c:v>-4.5</c:v>
                </c:pt>
                <c:pt idx="12">
                  <c:v>-7</c:v>
                </c:pt>
                <c:pt idx="13">
                  <c:v>-8.5</c:v>
                </c:pt>
                <c:pt idx="14">
                  <c:v>-9</c:v>
                </c:pt>
                <c:pt idx="15">
                  <c:v>-8.5</c:v>
                </c:pt>
                <c:pt idx="16">
                  <c:v>-7</c:v>
                </c:pt>
                <c:pt idx="17">
                  <c:v>-4.5</c:v>
                </c:pt>
                <c:pt idx="18">
                  <c:v>-1</c:v>
                </c:pt>
                <c:pt idx="19">
                  <c:v>3.5</c:v>
                </c:pt>
                <c:pt idx="20">
                  <c:v>9</c:v>
                </c:pt>
                <c:pt idx="21">
                  <c:v>15.5</c:v>
                </c:pt>
                <c:pt idx="22">
                  <c:v>23</c:v>
                </c:pt>
                <c:pt idx="23">
                  <c:v>31.5</c:v>
                </c:pt>
                <c:pt idx="24">
                  <c:v>41</c:v>
                </c:pt>
                <c:pt idx="25">
                  <c:v>51.5</c:v>
                </c:pt>
                <c:pt idx="26">
                  <c:v>63</c:v>
                </c:pt>
                <c:pt idx="27">
                  <c:v>75.5</c:v>
                </c:pt>
                <c:pt idx="28">
                  <c:v>89</c:v>
                </c:pt>
                <c:pt idx="29">
                  <c:v>103.5</c:v>
                </c:pt>
                <c:pt idx="30">
                  <c:v>119</c:v>
                </c:pt>
                <c:pt idx="31">
                  <c:v>135.5</c:v>
                </c:pt>
                <c:pt idx="32">
                  <c:v>153</c:v>
                </c:pt>
              </c:numCache>
            </c:numRef>
          </c:yVal>
          <c:smooth val="1"/>
        </c:ser>
        <c:axId val="129521920"/>
        <c:axId val="129520384"/>
      </c:scatterChart>
      <c:valAx>
        <c:axId val="129521920"/>
        <c:scaling>
          <c:orientation val="minMax"/>
        </c:scaling>
        <c:axPos val="b"/>
        <c:numFmt formatCode="General" sourceLinked="1"/>
        <c:tickLblPos val="nextTo"/>
        <c:crossAx val="129520384"/>
        <c:crosses val="autoZero"/>
        <c:crossBetween val="midCat"/>
      </c:valAx>
      <c:valAx>
        <c:axId val="129520384"/>
        <c:scaling>
          <c:orientation val="minMax"/>
        </c:scaling>
        <c:axPos val="l"/>
        <c:majorGridlines/>
        <c:numFmt formatCode="General" sourceLinked="1"/>
        <c:tickLblPos val="nextTo"/>
        <c:crossAx val="129521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Лист2!$A$2</c:f>
              <c:strCache>
                <c:ptCount val="1"/>
                <c:pt idx="0">
                  <c:v>y=sin(x)</c:v>
                </c:pt>
              </c:strCache>
            </c:strRef>
          </c:tx>
          <c:xVal>
            <c:numRef>
              <c:f>Лист2!$B$1:$V$1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Лист2!$B$2:$V$2</c:f>
              <c:numCache>
                <c:formatCode>General</c:formatCode>
                <c:ptCount val="21"/>
                <c:pt idx="0">
                  <c:v>0.95892427466313845</c:v>
                </c:pt>
                <c:pt idx="1">
                  <c:v>0.97753011766509701</c:v>
                </c:pt>
                <c:pt idx="2">
                  <c:v>0.7568024953079282</c:v>
                </c:pt>
                <c:pt idx="3">
                  <c:v>0.35078322768961984</c:v>
                </c:pt>
                <c:pt idx="4">
                  <c:v>-0.14112000805986721</c:v>
                </c:pt>
                <c:pt idx="5">
                  <c:v>-0.59847214410395655</c:v>
                </c:pt>
                <c:pt idx="6">
                  <c:v>-0.90929742682568171</c:v>
                </c:pt>
                <c:pt idx="7">
                  <c:v>-0.99749498660405445</c:v>
                </c:pt>
                <c:pt idx="8">
                  <c:v>-0.8414709848078965</c:v>
                </c:pt>
                <c:pt idx="9">
                  <c:v>-0.47942553860420301</c:v>
                </c:pt>
                <c:pt idx="10">
                  <c:v>0</c:v>
                </c:pt>
                <c:pt idx="11">
                  <c:v>0.47942553860420301</c:v>
                </c:pt>
                <c:pt idx="12">
                  <c:v>0.8414709848078965</c:v>
                </c:pt>
                <c:pt idx="13">
                  <c:v>0.99749498660405445</c:v>
                </c:pt>
                <c:pt idx="14">
                  <c:v>0.90929742682568171</c:v>
                </c:pt>
                <c:pt idx="15">
                  <c:v>0.59847214410395655</c:v>
                </c:pt>
                <c:pt idx="16">
                  <c:v>0.14112000805986721</c:v>
                </c:pt>
                <c:pt idx="17">
                  <c:v>-0.35078322768961984</c:v>
                </c:pt>
                <c:pt idx="18">
                  <c:v>-0.7568024953079282</c:v>
                </c:pt>
                <c:pt idx="19">
                  <c:v>-0.97753011766509701</c:v>
                </c:pt>
                <c:pt idx="20">
                  <c:v>-0.95892427466313845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y=cos(x)</c:v>
                </c:pt>
              </c:strCache>
            </c:strRef>
          </c:tx>
          <c:xVal>
            <c:numRef>
              <c:f>Лист2!$B$1:$V$1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Лист2!$B$3:$V$3</c:f>
              <c:numCache>
                <c:formatCode>General</c:formatCode>
                <c:ptCount val="21"/>
                <c:pt idx="0">
                  <c:v>0.28366218546322625</c:v>
                </c:pt>
                <c:pt idx="1">
                  <c:v>-0.2107957994307797</c:v>
                </c:pt>
                <c:pt idx="2">
                  <c:v>-0.65364362086361194</c:v>
                </c:pt>
                <c:pt idx="3">
                  <c:v>-0.93645668729079634</c:v>
                </c:pt>
                <c:pt idx="4">
                  <c:v>-0.98999249660044542</c:v>
                </c:pt>
                <c:pt idx="5">
                  <c:v>-0.8011436155469337</c:v>
                </c:pt>
                <c:pt idx="6">
                  <c:v>-0.41614683654714241</c:v>
                </c:pt>
                <c:pt idx="7">
                  <c:v>7.0737201667702906E-2</c:v>
                </c:pt>
                <c:pt idx="8">
                  <c:v>0.54030230586813977</c:v>
                </c:pt>
                <c:pt idx="9">
                  <c:v>0.87758256189037276</c:v>
                </c:pt>
                <c:pt idx="10">
                  <c:v>1</c:v>
                </c:pt>
                <c:pt idx="11">
                  <c:v>0.87758256189037276</c:v>
                </c:pt>
                <c:pt idx="12">
                  <c:v>0.54030230586813977</c:v>
                </c:pt>
                <c:pt idx="13">
                  <c:v>7.0737201667702906E-2</c:v>
                </c:pt>
                <c:pt idx="14">
                  <c:v>-0.41614683654714241</c:v>
                </c:pt>
                <c:pt idx="15">
                  <c:v>-0.8011436155469337</c:v>
                </c:pt>
                <c:pt idx="16">
                  <c:v>-0.98999249660044542</c:v>
                </c:pt>
                <c:pt idx="17">
                  <c:v>-0.93645668729079634</c:v>
                </c:pt>
                <c:pt idx="18">
                  <c:v>-0.65364362086361194</c:v>
                </c:pt>
                <c:pt idx="19">
                  <c:v>-0.2107957994307797</c:v>
                </c:pt>
                <c:pt idx="20">
                  <c:v>0.28366218546322625</c:v>
                </c:pt>
              </c:numCache>
            </c:numRef>
          </c:yVal>
          <c:smooth val="1"/>
        </c:ser>
        <c:axId val="130119936"/>
        <c:axId val="130118400"/>
      </c:scatterChart>
      <c:valAx>
        <c:axId val="130119936"/>
        <c:scaling>
          <c:orientation val="minMax"/>
        </c:scaling>
        <c:axPos val="b"/>
        <c:numFmt formatCode="General" sourceLinked="1"/>
        <c:tickLblPos val="nextTo"/>
        <c:crossAx val="130118400"/>
        <c:crosses val="autoZero"/>
        <c:crossBetween val="midCat"/>
      </c:valAx>
      <c:valAx>
        <c:axId val="130118400"/>
        <c:scaling>
          <c:orientation val="minMax"/>
        </c:scaling>
        <c:axPos val="l"/>
        <c:majorGridlines/>
        <c:numFmt formatCode="General" sourceLinked="1"/>
        <c:tickLblPos val="nextTo"/>
        <c:crossAx val="13011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/>
              <a:t>Объемы продаж всех марок машин</a:t>
            </a:r>
            <a:endParaRPr lang="ru-RU"/>
          </a:p>
        </c:rich>
      </c:tx>
      <c:layout>
        <c:manualLayout>
          <c:xMode val="edge"/>
          <c:yMode val="edge"/>
          <c:x val="0.13993044619422573"/>
          <c:y val="3.703703703703703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12"/>
          <c:order val="0"/>
          <c:dLbls>
            <c:showVal val="1"/>
          </c:dLbls>
          <c:val>
            <c:numRef>
              <c:f>Лист3!$I$2</c:f>
              <c:numCache>
                <c:formatCode>0.00</c:formatCode>
                <c:ptCount val="1"/>
                <c:pt idx="0">
                  <c:v>15428.57142857142</c:v>
                </c:pt>
              </c:numCache>
            </c:numRef>
          </c:val>
        </c:ser>
        <c:ser>
          <c:idx val="13"/>
          <c:order val="1"/>
          <c:dLbls>
            <c:dLbl>
              <c:idx val="0"/>
              <c:layout/>
              <c:showVal val="1"/>
            </c:dLbl>
            <c:delete val="1"/>
          </c:dLbls>
          <c:val>
            <c:numRef>
              <c:f>Лист3!$I$3</c:f>
              <c:numCache>
                <c:formatCode>0.00</c:formatCode>
                <c:ptCount val="1"/>
                <c:pt idx="0">
                  <c:v>15900</c:v>
                </c:pt>
              </c:numCache>
            </c:numRef>
          </c:val>
        </c:ser>
        <c:ser>
          <c:idx val="14"/>
          <c:order val="2"/>
          <c:dLbls>
            <c:showVal val="1"/>
          </c:dLbls>
          <c:val>
            <c:numRef>
              <c:f>Лист3!$I$4</c:f>
              <c:numCache>
                <c:formatCode>0.00</c:formatCode>
                <c:ptCount val="1"/>
                <c:pt idx="0">
                  <c:v>12771.428571428551</c:v>
                </c:pt>
              </c:numCache>
            </c:numRef>
          </c:val>
        </c:ser>
        <c:ser>
          <c:idx val="15"/>
          <c:order val="3"/>
          <c:dLbls>
            <c:showVal val="1"/>
          </c:dLbls>
          <c:val>
            <c:numRef>
              <c:f>Лист3!$I$5</c:f>
              <c:numCache>
                <c:formatCode>0.00</c:formatCode>
                <c:ptCount val="1"/>
                <c:pt idx="0">
                  <c:v>10761.42857142858</c:v>
                </c:pt>
              </c:numCache>
            </c:numRef>
          </c:val>
        </c:ser>
        <c:dLbls>
          <c:showVal val="1"/>
        </c:dLbls>
        <c:shape val="box"/>
        <c:axId val="106348928"/>
        <c:axId val="106351232"/>
        <c:axId val="0"/>
      </c:bar3DChart>
      <c:catAx>
        <c:axId val="1063489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Приора</a:t>
                </a:r>
              </a:p>
            </c:rich>
          </c:tx>
          <c:layout>
            <c:manualLayout>
              <c:xMode val="edge"/>
              <c:yMode val="edge"/>
              <c:x val="0.26544094488188974"/>
              <c:y val="0.85405293088363954"/>
            </c:manualLayout>
          </c:layout>
        </c:title>
        <c:tickLblPos val="nextTo"/>
        <c:crossAx val="106351232"/>
        <c:crosses val="autoZero"/>
        <c:auto val="1"/>
        <c:lblAlgn val="ctr"/>
        <c:lblOffset val="100"/>
      </c:catAx>
      <c:valAx>
        <c:axId val="106351232"/>
        <c:scaling>
          <c:orientation val="minMax"/>
        </c:scaling>
        <c:axPos val="l"/>
        <c:majorGridlines/>
        <c:numFmt formatCode="0.00" sourceLinked="1"/>
        <c:tickLblPos val="nextTo"/>
        <c:crossAx val="10634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66675</xdr:rowOff>
    </xdr:from>
    <xdr:to>
      <xdr:col>9</xdr:col>
      <xdr:colOff>533400</xdr:colOff>
      <xdr:row>14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28575</xdr:rowOff>
    </xdr:from>
    <xdr:to>
      <xdr:col>8</xdr:col>
      <xdr:colOff>47625</xdr:colOff>
      <xdr:row>18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28575</xdr:rowOff>
    </xdr:from>
    <xdr:to>
      <xdr:col>7</xdr:col>
      <xdr:colOff>885825</xdr:colOff>
      <xdr:row>20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0.36042</cdr:x>
      <cdr:y>0.84375</cdr:y>
    </cdr:from>
    <cdr:to>
      <cdr:x>0.51875</cdr:x>
      <cdr:y>0.94444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47825" y="2314574"/>
          <a:ext cx="7239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100" b="1"/>
            <a:t>Калина</a:t>
          </a:r>
        </a:p>
      </cdr:txBody>
    </cdr:sp>
  </cdr:relSizeAnchor>
  <cdr:relSizeAnchor xmlns:cdr="http://schemas.openxmlformats.org/drawingml/2006/chartDrawing">
    <cdr:from>
      <cdr:x>0.46458</cdr:x>
      <cdr:y>0.84028</cdr:y>
    </cdr:from>
    <cdr:to>
      <cdr:x>0.625</cdr:x>
      <cdr:y>0.92708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124074" y="2305049"/>
          <a:ext cx="7334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100" b="1"/>
            <a:t>Ваз 2114</a:t>
          </a:r>
        </a:p>
      </cdr:txBody>
    </cdr:sp>
  </cdr:relSizeAnchor>
  <cdr:relSizeAnchor xmlns:cdr="http://schemas.openxmlformats.org/drawingml/2006/chartDrawing">
    <cdr:from>
      <cdr:x>0.59167</cdr:x>
      <cdr:y>0.85764</cdr:y>
    </cdr:from>
    <cdr:to>
      <cdr:x>0.78333</cdr:x>
      <cdr:y>0.95486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05100" y="2352675"/>
          <a:ext cx="8763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0.58958</cdr:x>
      <cdr:y>0.84375</cdr:y>
    </cdr:from>
    <cdr:to>
      <cdr:x>0.80833</cdr:x>
      <cdr:y>0.92361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695575" y="2314574"/>
          <a:ext cx="10001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100" b="1"/>
            <a:t>Ваз</a:t>
          </a:r>
          <a:r>
            <a:rPr lang="ru-RU" sz="1100" b="1" baseline="0"/>
            <a:t> 2115</a:t>
          </a:r>
          <a:endParaRPr lang="ru-RU" sz="11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sqref="A1:B34"/>
    </sheetView>
  </sheetViews>
  <sheetFormatPr defaultRowHeight="15"/>
  <sheetData>
    <row r="1" spans="1:2">
      <c r="A1" t="s">
        <v>1</v>
      </c>
      <c r="B1" t="s">
        <v>0</v>
      </c>
    </row>
    <row r="2" spans="1:2">
      <c r="A2">
        <v>-8</v>
      </c>
      <c r="B2">
        <f>2*A2^2+4*A2-7</f>
        <v>89</v>
      </c>
    </row>
    <row r="3" spans="1:2">
      <c r="A3">
        <v>-7.5</v>
      </c>
      <c r="B3">
        <f t="shared" ref="B3:B34" si="0">2*A3^2+4*A3-7</f>
        <v>75.5</v>
      </c>
    </row>
    <row r="4" spans="1:2">
      <c r="A4">
        <v>-7</v>
      </c>
      <c r="B4">
        <f t="shared" si="0"/>
        <v>63</v>
      </c>
    </row>
    <row r="5" spans="1:2">
      <c r="A5">
        <v>-6.5</v>
      </c>
      <c r="B5">
        <f t="shared" si="0"/>
        <v>51.5</v>
      </c>
    </row>
    <row r="6" spans="1:2">
      <c r="A6">
        <v>-6</v>
      </c>
      <c r="B6">
        <f t="shared" si="0"/>
        <v>41</v>
      </c>
    </row>
    <row r="7" spans="1:2">
      <c r="A7">
        <v>-5.5</v>
      </c>
      <c r="B7">
        <f t="shared" si="0"/>
        <v>31.5</v>
      </c>
    </row>
    <row r="8" spans="1:2">
      <c r="A8">
        <v>-5</v>
      </c>
      <c r="B8">
        <f t="shared" si="0"/>
        <v>23</v>
      </c>
    </row>
    <row r="9" spans="1:2">
      <c r="A9">
        <v>-4.5</v>
      </c>
      <c r="B9">
        <f t="shared" si="0"/>
        <v>15.5</v>
      </c>
    </row>
    <row r="10" spans="1:2">
      <c r="A10">
        <v>-4</v>
      </c>
      <c r="B10">
        <f t="shared" si="0"/>
        <v>9</v>
      </c>
    </row>
    <row r="11" spans="1:2">
      <c r="A11">
        <v>-3.5</v>
      </c>
      <c r="B11">
        <f t="shared" si="0"/>
        <v>3.5</v>
      </c>
    </row>
    <row r="12" spans="1:2">
      <c r="A12">
        <v>-3</v>
      </c>
      <c r="B12">
        <f t="shared" si="0"/>
        <v>-1</v>
      </c>
    </row>
    <row r="13" spans="1:2">
      <c r="A13">
        <v>-2.5</v>
      </c>
      <c r="B13">
        <f t="shared" si="0"/>
        <v>-4.5</v>
      </c>
    </row>
    <row r="14" spans="1:2">
      <c r="A14">
        <v>-2</v>
      </c>
      <c r="B14">
        <f t="shared" si="0"/>
        <v>-7</v>
      </c>
    </row>
    <row r="15" spans="1:2">
      <c r="A15">
        <v>-1.5</v>
      </c>
      <c r="B15">
        <f t="shared" si="0"/>
        <v>-8.5</v>
      </c>
    </row>
    <row r="16" spans="1:2">
      <c r="A16">
        <v>-1</v>
      </c>
      <c r="B16">
        <f t="shared" si="0"/>
        <v>-9</v>
      </c>
    </row>
    <row r="17" spans="1:2">
      <c r="A17">
        <v>-0.5</v>
      </c>
      <c r="B17">
        <f t="shared" si="0"/>
        <v>-8.5</v>
      </c>
    </row>
    <row r="18" spans="1:2">
      <c r="A18">
        <v>0</v>
      </c>
      <c r="B18">
        <f t="shared" si="0"/>
        <v>-7</v>
      </c>
    </row>
    <row r="19" spans="1:2">
      <c r="A19">
        <v>0.5</v>
      </c>
      <c r="B19">
        <f t="shared" si="0"/>
        <v>-4.5</v>
      </c>
    </row>
    <row r="20" spans="1:2">
      <c r="A20">
        <v>1</v>
      </c>
      <c r="B20">
        <f t="shared" si="0"/>
        <v>-1</v>
      </c>
    </row>
    <row r="21" spans="1:2">
      <c r="A21">
        <v>1.5</v>
      </c>
      <c r="B21">
        <f t="shared" si="0"/>
        <v>3.5</v>
      </c>
    </row>
    <row r="22" spans="1:2">
      <c r="A22">
        <v>2</v>
      </c>
      <c r="B22">
        <f t="shared" si="0"/>
        <v>9</v>
      </c>
    </row>
    <row r="23" spans="1:2">
      <c r="A23">
        <v>2.5</v>
      </c>
      <c r="B23">
        <f t="shared" si="0"/>
        <v>15.5</v>
      </c>
    </row>
    <row r="24" spans="1:2">
      <c r="A24">
        <v>3</v>
      </c>
      <c r="B24">
        <f t="shared" si="0"/>
        <v>23</v>
      </c>
    </row>
    <row r="25" spans="1:2">
      <c r="A25">
        <v>3.5</v>
      </c>
      <c r="B25">
        <f t="shared" si="0"/>
        <v>31.5</v>
      </c>
    </row>
    <row r="26" spans="1:2">
      <c r="A26">
        <v>4</v>
      </c>
      <c r="B26">
        <f t="shared" si="0"/>
        <v>41</v>
      </c>
    </row>
    <row r="27" spans="1:2">
      <c r="A27">
        <v>4.5</v>
      </c>
      <c r="B27">
        <f t="shared" si="0"/>
        <v>51.5</v>
      </c>
    </row>
    <row r="28" spans="1:2">
      <c r="A28">
        <v>5</v>
      </c>
      <c r="B28">
        <f t="shared" si="0"/>
        <v>63</v>
      </c>
    </row>
    <row r="29" spans="1:2">
      <c r="A29">
        <v>5.5</v>
      </c>
      <c r="B29">
        <f t="shared" si="0"/>
        <v>75.5</v>
      </c>
    </row>
    <row r="30" spans="1:2">
      <c r="A30">
        <v>6</v>
      </c>
      <c r="B30">
        <f t="shared" si="0"/>
        <v>89</v>
      </c>
    </row>
    <row r="31" spans="1:2">
      <c r="A31">
        <v>6.5</v>
      </c>
      <c r="B31">
        <f t="shared" si="0"/>
        <v>103.5</v>
      </c>
    </row>
    <row r="32" spans="1:2">
      <c r="A32">
        <v>7</v>
      </c>
      <c r="B32">
        <f t="shared" si="0"/>
        <v>119</v>
      </c>
    </row>
    <row r="33" spans="1:2">
      <c r="A33">
        <v>7.5</v>
      </c>
      <c r="B33">
        <f t="shared" si="0"/>
        <v>135.5</v>
      </c>
    </row>
    <row r="34" spans="1:2">
      <c r="A34">
        <v>8</v>
      </c>
      <c r="B34">
        <f t="shared" si="0"/>
        <v>153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activeCell="I8" sqref="I8"/>
    </sheetView>
  </sheetViews>
  <sheetFormatPr defaultRowHeight="15"/>
  <sheetData>
    <row r="1" spans="1:22">
      <c r="A1" t="s">
        <v>1</v>
      </c>
      <c r="B1">
        <v>-5</v>
      </c>
      <c r="C1">
        <v>-4.5</v>
      </c>
      <c r="D1">
        <v>-4</v>
      </c>
      <c r="E1">
        <v>-3.5</v>
      </c>
      <c r="F1">
        <v>-3</v>
      </c>
      <c r="G1">
        <v>-2.5</v>
      </c>
      <c r="H1">
        <v>-2</v>
      </c>
      <c r="I1">
        <v>-1.5</v>
      </c>
      <c r="J1">
        <v>-1</v>
      </c>
      <c r="K1">
        <v>-0.5</v>
      </c>
      <c r="L1">
        <v>0</v>
      </c>
      <c r="M1">
        <v>0.5</v>
      </c>
      <c r="N1">
        <v>1</v>
      </c>
      <c r="O1">
        <v>1.5</v>
      </c>
      <c r="P1">
        <v>2</v>
      </c>
      <c r="Q1">
        <v>2.5</v>
      </c>
      <c r="R1">
        <v>3</v>
      </c>
      <c r="S1">
        <v>3.5</v>
      </c>
      <c r="T1">
        <v>4</v>
      </c>
      <c r="U1">
        <v>4.5</v>
      </c>
      <c r="V1">
        <v>5</v>
      </c>
    </row>
    <row r="2" spans="1:22">
      <c r="A2" t="s">
        <v>2</v>
      </c>
      <c r="B2">
        <f>SIN(B1)</f>
        <v>0.95892427466313845</v>
      </c>
      <c r="C2">
        <f t="shared" ref="C2:V2" si="0">SIN(C1)</f>
        <v>0.97753011766509701</v>
      </c>
      <c r="D2">
        <f t="shared" si="0"/>
        <v>0.7568024953079282</v>
      </c>
      <c r="E2">
        <f t="shared" si="0"/>
        <v>0.35078322768961984</v>
      </c>
      <c r="F2">
        <f t="shared" si="0"/>
        <v>-0.14112000805986721</v>
      </c>
      <c r="G2">
        <f t="shared" si="0"/>
        <v>-0.59847214410395655</v>
      </c>
      <c r="H2">
        <f t="shared" si="0"/>
        <v>-0.90929742682568171</v>
      </c>
      <c r="I2">
        <f t="shared" si="0"/>
        <v>-0.99749498660405445</v>
      </c>
      <c r="J2">
        <f t="shared" si="0"/>
        <v>-0.8414709848078965</v>
      </c>
      <c r="K2">
        <f t="shared" si="0"/>
        <v>-0.47942553860420301</v>
      </c>
      <c r="L2">
        <f t="shared" si="0"/>
        <v>0</v>
      </c>
      <c r="M2">
        <f t="shared" si="0"/>
        <v>0.47942553860420301</v>
      </c>
      <c r="N2">
        <f t="shared" si="0"/>
        <v>0.8414709848078965</v>
      </c>
      <c r="O2">
        <f t="shared" si="0"/>
        <v>0.99749498660405445</v>
      </c>
      <c r="P2">
        <f t="shared" si="0"/>
        <v>0.90929742682568171</v>
      </c>
      <c r="Q2">
        <f t="shared" si="0"/>
        <v>0.59847214410395655</v>
      </c>
      <c r="R2">
        <f t="shared" si="0"/>
        <v>0.14112000805986721</v>
      </c>
      <c r="S2">
        <f t="shared" si="0"/>
        <v>-0.35078322768961984</v>
      </c>
      <c r="T2">
        <f t="shared" si="0"/>
        <v>-0.7568024953079282</v>
      </c>
      <c r="U2">
        <f t="shared" si="0"/>
        <v>-0.97753011766509701</v>
      </c>
      <c r="V2">
        <f t="shared" si="0"/>
        <v>-0.95892427466313845</v>
      </c>
    </row>
    <row r="3" spans="1:22">
      <c r="A3" t="s">
        <v>3</v>
      </c>
      <c r="B3">
        <f>COS(B1)</f>
        <v>0.28366218546322625</v>
      </c>
      <c r="C3">
        <f t="shared" ref="C3:V3" si="1">COS(C1)</f>
        <v>-0.2107957994307797</v>
      </c>
      <c r="D3">
        <f t="shared" si="1"/>
        <v>-0.65364362086361194</v>
      </c>
      <c r="E3">
        <f t="shared" si="1"/>
        <v>-0.93645668729079634</v>
      </c>
      <c r="F3">
        <f t="shared" si="1"/>
        <v>-0.98999249660044542</v>
      </c>
      <c r="G3">
        <f t="shared" si="1"/>
        <v>-0.8011436155469337</v>
      </c>
      <c r="H3">
        <f t="shared" si="1"/>
        <v>-0.41614683654714241</v>
      </c>
      <c r="I3">
        <f t="shared" si="1"/>
        <v>7.0737201667702906E-2</v>
      </c>
      <c r="J3">
        <f t="shared" si="1"/>
        <v>0.54030230586813977</v>
      </c>
      <c r="K3">
        <f t="shared" si="1"/>
        <v>0.87758256189037276</v>
      </c>
      <c r="L3">
        <f t="shared" si="1"/>
        <v>1</v>
      </c>
      <c r="M3">
        <f t="shared" si="1"/>
        <v>0.87758256189037276</v>
      </c>
      <c r="N3">
        <f t="shared" si="1"/>
        <v>0.54030230586813977</v>
      </c>
      <c r="O3">
        <f t="shared" si="1"/>
        <v>7.0737201667702906E-2</v>
      </c>
      <c r="P3">
        <f t="shared" si="1"/>
        <v>-0.41614683654714241</v>
      </c>
      <c r="Q3">
        <f t="shared" si="1"/>
        <v>-0.8011436155469337</v>
      </c>
      <c r="R3">
        <f t="shared" si="1"/>
        <v>-0.98999249660044542</v>
      </c>
      <c r="S3">
        <f t="shared" si="1"/>
        <v>-0.93645668729079634</v>
      </c>
      <c r="T3">
        <f t="shared" si="1"/>
        <v>-0.65364362086361194</v>
      </c>
      <c r="U3">
        <f t="shared" si="1"/>
        <v>-0.2107957994307797</v>
      </c>
      <c r="V3">
        <f t="shared" si="1"/>
        <v>0.28366218546322625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" activeCellId="3" sqref="A1 A1:A5 D1:D5 I1:I5"/>
    </sheetView>
  </sheetViews>
  <sheetFormatPr defaultRowHeight="15"/>
  <cols>
    <col min="1" max="1" width="13" customWidth="1"/>
    <col min="2" max="2" width="14.42578125" customWidth="1"/>
    <col min="3" max="3" width="17" customWidth="1"/>
    <col min="4" max="4" width="11.7109375" customWidth="1"/>
    <col min="5" max="5" width="13.85546875" customWidth="1"/>
    <col min="6" max="6" width="12.28515625" customWidth="1"/>
    <col min="7" max="7" width="19.5703125" customWidth="1"/>
    <col min="8" max="8" width="21.42578125" customWidth="1"/>
    <col min="9" max="9" width="10.42578125" customWidth="1"/>
    <col min="10" max="10" width="13.28515625" customWidth="1"/>
  </cols>
  <sheetData>
    <row r="1" spans="1:10" ht="43.5" customHeight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9</v>
      </c>
      <c r="G1" s="2" t="s">
        <v>10</v>
      </c>
      <c r="H1" s="2" t="s">
        <v>11</v>
      </c>
      <c r="I1" s="2" t="s">
        <v>13</v>
      </c>
      <c r="J1" s="2" t="s">
        <v>14</v>
      </c>
    </row>
    <row r="2" spans="1:10">
      <c r="A2" t="s">
        <v>15</v>
      </c>
      <c r="B2">
        <v>8800</v>
      </c>
      <c r="C2">
        <f>B2*$B$9</f>
        <v>308000</v>
      </c>
      <c r="D2">
        <v>45</v>
      </c>
      <c r="E2">
        <f>B2*D2</f>
        <v>396000</v>
      </c>
      <c r="F2">
        <f>E2*$B$9</f>
        <v>13860000</v>
      </c>
      <c r="G2">
        <f>H2/$B$9</f>
        <v>9142.8571428571431</v>
      </c>
      <c r="H2">
        <v>320000</v>
      </c>
      <c r="I2" s="4">
        <f>G2*D2-E2</f>
        <v>15428.57142857142</v>
      </c>
      <c r="J2">
        <f>I2*$B$9</f>
        <v>539999.99999999977</v>
      </c>
    </row>
    <row r="3" spans="1:10">
      <c r="A3" t="s">
        <v>16</v>
      </c>
      <c r="B3">
        <v>7260</v>
      </c>
      <c r="C3">
        <f t="shared" ref="C3:C5" si="0">B3*$B$9</f>
        <v>254100</v>
      </c>
      <c r="D3">
        <v>35</v>
      </c>
      <c r="E3">
        <f t="shared" ref="E3:E5" si="1">B3*D3</f>
        <v>254100</v>
      </c>
      <c r="F3">
        <f t="shared" ref="F3:F5" si="2">E3*$B$9</f>
        <v>8893500</v>
      </c>
      <c r="G3">
        <f t="shared" ref="G3:G5" si="3">H3/$B$9</f>
        <v>7714.2857142857147</v>
      </c>
      <c r="H3">
        <v>270000</v>
      </c>
      <c r="I3" s="4">
        <f t="shared" ref="I3:I5" si="4">G3*D3-E3</f>
        <v>15900</v>
      </c>
      <c r="J3">
        <f t="shared" ref="J3:J6" si="5">I3*$B$9</f>
        <v>556500</v>
      </c>
    </row>
    <row r="4" spans="1:10">
      <c r="A4" t="s">
        <v>17</v>
      </c>
      <c r="B4">
        <v>6860</v>
      </c>
      <c r="C4">
        <f t="shared" si="0"/>
        <v>240100</v>
      </c>
      <c r="D4">
        <v>30</v>
      </c>
      <c r="E4">
        <f t="shared" si="1"/>
        <v>205800</v>
      </c>
      <c r="F4">
        <f t="shared" si="2"/>
        <v>7203000</v>
      </c>
      <c r="G4">
        <f t="shared" si="3"/>
        <v>7285.7142857142853</v>
      </c>
      <c r="H4">
        <v>255000</v>
      </c>
      <c r="I4" s="4">
        <f t="shared" si="4"/>
        <v>12771.428571428551</v>
      </c>
      <c r="J4">
        <f t="shared" si="5"/>
        <v>446999.9999999993</v>
      </c>
    </row>
    <row r="5" spans="1:10">
      <c r="A5" t="s">
        <v>18</v>
      </c>
      <c r="B5">
        <v>7030</v>
      </c>
      <c r="C5">
        <f t="shared" si="0"/>
        <v>246050</v>
      </c>
      <c r="D5">
        <v>27</v>
      </c>
      <c r="E5">
        <f t="shared" si="1"/>
        <v>189810</v>
      </c>
      <c r="F5">
        <f t="shared" si="2"/>
        <v>6643350</v>
      </c>
      <c r="G5">
        <f t="shared" si="3"/>
        <v>7428.5714285714284</v>
      </c>
      <c r="H5">
        <v>260000</v>
      </c>
      <c r="I5" s="4">
        <f t="shared" si="4"/>
        <v>10761.42857142858</v>
      </c>
      <c r="J5">
        <f t="shared" si="5"/>
        <v>376650.00000000029</v>
      </c>
    </row>
    <row r="6" spans="1:10">
      <c r="B6" s="3" t="s">
        <v>19</v>
      </c>
      <c r="C6" s="3"/>
      <c r="D6" s="3"/>
      <c r="E6">
        <f>SUM(E2:E5)</f>
        <v>1045710</v>
      </c>
      <c r="F6">
        <f>SUM(F2:F5)</f>
        <v>36599850</v>
      </c>
      <c r="G6" s="3" t="s">
        <v>20</v>
      </c>
      <c r="H6" s="3"/>
      <c r="I6" s="4">
        <f>SUM(I2:I5)</f>
        <v>54861.428571428551</v>
      </c>
      <c r="J6">
        <f>SUM(J2:J5)</f>
        <v>1920149.9999999993</v>
      </c>
    </row>
    <row r="9" spans="1:10">
      <c r="A9" t="s">
        <v>21</v>
      </c>
      <c r="B9">
        <v>35</v>
      </c>
    </row>
  </sheetData>
  <mergeCells count="2">
    <mergeCell ref="B6:D6"/>
    <mergeCell ref="G6:H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tabSelected="1" topLeftCell="C1" workbookViewId="0">
      <selection activeCell="P2" sqref="P2"/>
    </sheetView>
  </sheetViews>
  <sheetFormatPr defaultRowHeight="15"/>
  <cols>
    <col min="1" max="1" width="16.140625" customWidth="1"/>
    <col min="2" max="2" width="15.140625" customWidth="1"/>
    <col min="3" max="4" width="16.7109375" customWidth="1"/>
    <col min="5" max="5" width="15" bestFit="1" customWidth="1"/>
    <col min="6" max="6" width="15.85546875" customWidth="1"/>
    <col min="7" max="7" width="12.42578125" customWidth="1"/>
    <col min="8" max="8" width="14.140625" customWidth="1"/>
    <col min="9" max="9" width="13.85546875" customWidth="1"/>
    <col min="10" max="10" width="12.85546875" customWidth="1"/>
    <col min="13" max="13" width="13.42578125" customWidth="1"/>
  </cols>
  <sheetData>
    <row r="1" spans="1:16">
      <c r="A1" t="s">
        <v>25</v>
      </c>
      <c r="B1" t="s">
        <v>26</v>
      </c>
      <c r="C1" t="s">
        <v>32</v>
      </c>
      <c r="D1" t="s">
        <v>14</v>
      </c>
      <c r="E1" t="s">
        <v>34</v>
      </c>
      <c r="F1" t="s">
        <v>27</v>
      </c>
      <c r="G1" t="s">
        <v>33</v>
      </c>
      <c r="H1" t="s">
        <v>35</v>
      </c>
      <c r="I1" t="s">
        <v>34</v>
      </c>
      <c r="J1" t="s">
        <v>28</v>
      </c>
      <c r="K1" t="s">
        <v>32</v>
      </c>
      <c r="L1" t="s">
        <v>12</v>
      </c>
      <c r="M1" t="s">
        <v>34</v>
      </c>
      <c r="N1" t="s">
        <v>29</v>
      </c>
      <c r="O1" t="s">
        <v>30</v>
      </c>
      <c r="P1" t="s">
        <v>36</v>
      </c>
    </row>
    <row r="2" spans="1:16">
      <c r="A2" t="s">
        <v>22</v>
      </c>
      <c r="B2">
        <v>150</v>
      </c>
      <c r="C2">
        <f>B2*N2</f>
        <v>52500</v>
      </c>
      <c r="D2">
        <f>B2*O2-C2</f>
        <v>97500</v>
      </c>
      <c r="E2" s="4">
        <f>D2/$B$6</f>
        <v>1525.5828508840557</v>
      </c>
      <c r="F2">
        <f>B2+B2*0.05</f>
        <v>157.5</v>
      </c>
      <c r="G2">
        <f>F2*N2</f>
        <v>55125</v>
      </c>
      <c r="H2">
        <f>F2*O2-G2</f>
        <v>102375</v>
      </c>
      <c r="I2" s="4">
        <f>H2/$B$6</f>
        <v>1601.8619934282585</v>
      </c>
      <c r="J2">
        <f>B2+B2*0.015</f>
        <v>152.25</v>
      </c>
      <c r="K2">
        <f>J2*N2</f>
        <v>53287.5</v>
      </c>
      <c r="L2">
        <f>J2*O2-K2</f>
        <v>98962.5</v>
      </c>
      <c r="M2" s="4">
        <f>L2/$B$6</f>
        <v>1548.4665936473166</v>
      </c>
      <c r="N2">
        <v>350</v>
      </c>
      <c r="O2">
        <v>1000</v>
      </c>
      <c r="P2" t="s">
        <v>37</v>
      </c>
    </row>
    <row r="3" spans="1:16">
      <c r="A3" t="s">
        <v>23</v>
      </c>
      <c r="B3">
        <v>220</v>
      </c>
      <c r="C3">
        <f>B3*N3</f>
        <v>66000</v>
      </c>
      <c r="D3">
        <f>B3*O3-C3</f>
        <v>132000</v>
      </c>
      <c r="E3" s="4">
        <f t="shared" ref="E3:E4" si="0">D3/$B$6</f>
        <v>2065.4044750430294</v>
      </c>
      <c r="F3">
        <f>B3+B3*0.03</f>
        <v>226.6</v>
      </c>
      <c r="G3">
        <f>F3*N3</f>
        <v>67980</v>
      </c>
      <c r="H3">
        <f>F3*O3-G3</f>
        <v>135960</v>
      </c>
      <c r="I3" s="4">
        <f t="shared" ref="I3:I4" si="1">H3/$B$6</f>
        <v>2127.3666092943204</v>
      </c>
      <c r="J3">
        <f>B3+B3*0.016</f>
        <v>223.52</v>
      </c>
      <c r="K3">
        <f>J3*N3</f>
        <v>67056</v>
      </c>
      <c r="L3">
        <f>J3*O3-K3</f>
        <v>134112</v>
      </c>
      <c r="M3" s="4">
        <f t="shared" ref="M3:M4" si="2">L3/$B$6</f>
        <v>2098.450946643718</v>
      </c>
      <c r="N3">
        <v>300</v>
      </c>
      <c r="O3">
        <v>900</v>
      </c>
    </row>
    <row r="4" spans="1:16">
      <c r="A4" t="s">
        <v>24</v>
      </c>
      <c r="B4">
        <v>170</v>
      </c>
      <c r="C4">
        <f>B4*N4</f>
        <v>42500</v>
      </c>
      <c r="D4">
        <f>B4*O4-C4</f>
        <v>102000</v>
      </c>
      <c r="E4" s="4">
        <f t="shared" si="0"/>
        <v>1595.9943670787045</v>
      </c>
      <c r="F4">
        <f>B4+B4*0.02</f>
        <v>173.4</v>
      </c>
      <c r="G4">
        <f>F4*N4</f>
        <v>43350</v>
      </c>
      <c r="H4">
        <f>F4*O4-G4</f>
        <v>104040</v>
      </c>
      <c r="I4" s="4">
        <f t="shared" si="1"/>
        <v>1627.9142544202787</v>
      </c>
      <c r="J4">
        <f>B4+B4*0.02</f>
        <v>173.4</v>
      </c>
      <c r="K4">
        <f>J4*N4</f>
        <v>43350</v>
      </c>
      <c r="L4">
        <f>J4*O4-K4</f>
        <v>104040</v>
      </c>
      <c r="M4" s="4">
        <f t="shared" si="2"/>
        <v>1627.9142544202787</v>
      </c>
      <c r="N4">
        <v>250</v>
      </c>
      <c r="O4">
        <v>850</v>
      </c>
    </row>
    <row r="6" spans="1:16">
      <c r="A6" t="s">
        <v>31</v>
      </c>
      <c r="B6">
        <v>63.91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2020-02-04T06:30:28Z</dcterms:modified>
</cp:coreProperties>
</file>