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306" documentId="8_{60B6A9A9-EA9B-4CA2-8CBB-8D7B05E5F1B6}" xr6:coauthVersionLast="45" xr6:coauthVersionMax="45" xr10:uidLastSave="{5DDFE895-FD3C-4B92-BD37-F7AF973CE60D}"/>
  <bookViews>
    <workbookView xWindow="29625" yWindow="3075" windowWidth="26940" windowHeight="11685" activeTab="5" xr2:uid="{A26285B4-8BCB-4EA4-89B3-288766343A33}"/>
  </bookViews>
  <sheets>
    <sheet name="Apical Growth" sheetId="2" r:id="rId1"/>
    <sheet name="Leaf Length" sheetId="1" r:id="rId2"/>
    <sheet name="Stem Diameter" sheetId="3" r:id="rId3"/>
    <sheet name="Harvest Weight" sheetId="4" r:id="rId4"/>
    <sheet name="Harvest Number" sheetId="5" r:id="rId5"/>
    <sheet name="Fruit Weigh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F13" i="6"/>
  <c r="D13" i="6"/>
  <c r="G11" i="6"/>
  <c r="E11" i="6"/>
  <c r="G9" i="6"/>
  <c r="F7" i="6"/>
  <c r="D7" i="6"/>
  <c r="G4" i="6"/>
  <c r="E4" i="6"/>
  <c r="G2" i="6"/>
  <c r="E2" i="6"/>
  <c r="G11" i="5"/>
  <c r="G9" i="5"/>
  <c r="E11" i="5"/>
  <c r="E9" i="5"/>
  <c r="G4" i="5"/>
  <c r="G2" i="5"/>
  <c r="E4" i="5"/>
  <c r="E2" i="5"/>
  <c r="G14" i="4"/>
  <c r="G12" i="4"/>
  <c r="E14" i="4"/>
  <c r="E12" i="4"/>
  <c r="G4" i="4"/>
  <c r="G2" i="4"/>
  <c r="E4" i="4"/>
  <c r="E2" i="4"/>
  <c r="L18" i="3"/>
  <c r="K18" i="3"/>
  <c r="I18" i="3"/>
  <c r="H18" i="3"/>
  <c r="M14" i="3"/>
  <c r="J14" i="3"/>
  <c r="M12" i="3"/>
  <c r="J12" i="3"/>
  <c r="L10" i="3"/>
  <c r="K10" i="3"/>
  <c r="I10" i="3"/>
  <c r="H10" i="3"/>
  <c r="M4" i="3"/>
  <c r="J4" i="3"/>
  <c r="M2" i="3"/>
  <c r="J2" i="3"/>
  <c r="L18" i="1"/>
  <c r="K18" i="1"/>
  <c r="I18" i="1"/>
  <c r="H18" i="1"/>
  <c r="M14" i="1"/>
  <c r="J14" i="1"/>
  <c r="M12" i="1"/>
  <c r="J12" i="1"/>
  <c r="L10" i="1"/>
  <c r="K10" i="1"/>
  <c r="I10" i="1"/>
  <c r="H10" i="1"/>
  <c r="M4" i="1"/>
  <c r="J4" i="1"/>
  <c r="M2" i="1"/>
  <c r="J2" i="1"/>
  <c r="M14" i="2"/>
  <c r="M12" i="2"/>
  <c r="J14" i="2"/>
  <c r="J12" i="2"/>
  <c r="M4" i="2"/>
  <c r="M2" i="2"/>
  <c r="J4" i="2"/>
  <c r="J2" i="2"/>
  <c r="F18" i="4" l="1"/>
  <c r="F13" i="5"/>
  <c r="D13" i="5"/>
  <c r="F7" i="5"/>
  <c r="D7" i="5"/>
  <c r="D18" i="4"/>
  <c r="F10" i="4"/>
  <c r="D10" i="4"/>
  <c r="L18" i="2"/>
  <c r="K18" i="2"/>
  <c r="L10" i="2"/>
  <c r="K10" i="2"/>
  <c r="I18" i="2"/>
  <c r="H18" i="2"/>
  <c r="I10" i="2"/>
  <c r="H10" i="2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G20" i="1" l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C2" i="6"/>
  <c r="B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<sst xmlns="http://schemas.openxmlformats.org/spreadsheetml/2006/main" count="96" uniqueCount="15">
  <si>
    <t>Date</t>
  </si>
  <si>
    <t>Felicity #1</t>
  </si>
  <si>
    <t>Felicity #2</t>
  </si>
  <si>
    <t>Felicity AVG</t>
  </si>
  <si>
    <t>Felicity</t>
  </si>
  <si>
    <t>DR7962DH #1</t>
  </si>
  <si>
    <t>DR7962DH #2</t>
  </si>
  <si>
    <t>DR7962DH AVG</t>
  </si>
  <si>
    <t>DR7962DH</t>
  </si>
  <si>
    <t>Felicity 1 Cum.</t>
  </si>
  <si>
    <t>Felicity 2 Cum.</t>
  </si>
  <si>
    <t>Felicity Sum</t>
  </si>
  <si>
    <t>DR7962DH Sum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</si>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</sst>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14" fontId="3" fillId="0" borderId="1" xfId="0" applyNumberFormat="1" applyFont="1" applyBorder="1"/>
    <xf numFmtId="0" fontId="3" fillId="0" borderId="0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2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2" fontId="3" fillId="0" borderId="0" xfId="1" applyNumberFormat="1" applyFont="1" applyBorder="1"/>
    <xf numFmtId="1" fontId="3" fillId="0" borderId="0" xfId="0" applyNumberFormat="1" applyFont="1"/>
    <xf numFmtId="0" fontId="3" fillId="2" borderId="0" xfId="0" applyFont="1" applyFill="1"/>
    <xf numFmtId="2" fontId="3" fillId="2" borderId="0" xfId="1" applyNumberFormat="1" applyFont="1" applyFill="1" applyBorder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2" fontId="3" fillId="3" borderId="0" xfId="1" applyNumberFormat="1" applyFont="1" applyFill="1" applyBorder="1"/>
    <xf numFmtId="0" fontId="0" fillId="3" borderId="0" xfId="0" applyFill="1"/>
    <xf numFmtId="0" fontId="3" fillId="2" borderId="0" xfId="0" applyFont="1" applyFill="1" applyBorder="1"/>
    <xf numFmtId="0" fontId="0" fillId="2" borderId="0" xfId="0" applyFill="1" applyBorder="1"/>
    <xf numFmtId="0" fontId="3" fillId="3" borderId="0" xfId="0" applyFont="1" applyFill="1" applyBorder="1"/>
    <xf numFmtId="0" fontId="0" fillId="3" borderId="0" xfId="0" applyFill="1" applyBorder="1"/>
    <xf numFmtId="2" fontId="3" fillId="2" borderId="0" xfId="0" applyNumberFormat="1" applyFont="1" applyFill="1"/>
    <xf numFmtId="2" fontId="3" fillId="3" borderId="0" xfId="0" applyNumberFormat="1" applyFont="1" applyFill="1"/>
    <xf numFmtId="1" fontId="3" fillId="2" borderId="0" xfId="0" applyNumberFormat="1" applyFont="1" applyFill="1"/>
    <xf numFmtId="1" fontId="3" fillId="3" borderId="0" xfId="0" applyNumberFormat="1" applyFont="1" applyFill="1"/>
    <xf numFmtId="1" fontId="0" fillId="3" borderId="0" xfId="0" applyNumberFormat="1" applyFill="1"/>
    <xf numFmtId="166" fontId="0" fillId="2" borderId="0" xfId="0" applyNumberFormat="1" applyFill="1"/>
    <xf numFmtId="166" fontId="0" fillId="0" borderId="0" xfId="0" applyNumberFormat="1"/>
    <xf numFmtId="166" fontId="0" fillId="3" borderId="0" xfId="0" applyNumberFormat="1" applyFill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ill="1"/>
    <xf numFmtId="1" fontId="0" fillId="0" borderId="0" xfId="0" applyNumberForma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:M21"/>
  <sheetViews>
    <sheetView workbookViewId="0">
      <selection activeCell="H10" sqref="H10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3.77734375" bestFit="1" customWidth="1"/>
    <col min="7" max="7" width="14.6640625" bestFit="1" customWidth="1"/>
    <col min="8" max="9" width="14.5546875" bestFit="1" customWidth="1"/>
    <col min="10" max="10" width="14.5546875" customWidth="1"/>
    <col min="11" max="12" width="17.21875" bestFit="1" customWidth="1"/>
    <col min="13" max="13" width="15.44140625" bestFit="1" customWidth="1"/>
  </cols>
  <sheetData>
    <row r="1" spans="1:13" ht="15.6" x14ac:dyDescent="0.3">
      <c r="A1" s="7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1" t="s">
        <v>7</v>
      </c>
      <c r="H1" s="8" t="s">
        <v>9</v>
      </c>
      <c r="I1" s="8" t="s">
        <v>10</v>
      </c>
      <c r="J1" s="20" t="s">
        <v>13</v>
      </c>
      <c r="K1" s="5" t="s">
        <v>5</v>
      </c>
      <c r="L1" s="5" t="s">
        <v>6</v>
      </c>
      <c r="M1" s="20" t="s">
        <v>13</v>
      </c>
    </row>
    <row r="2" spans="1:13" ht="15.6" x14ac:dyDescent="0.3">
      <c r="A2" s="2">
        <v>43822</v>
      </c>
      <c r="B2" s="1">
        <v>41</v>
      </c>
      <c r="C2" s="1">
        <v>30.5</v>
      </c>
      <c r="D2" s="1">
        <f>AVERAGE(B2:C2)</f>
        <v>35.75</v>
      </c>
      <c r="E2" s="1">
        <v>23</v>
      </c>
      <c r="F2" s="1">
        <v>26.5</v>
      </c>
      <c r="G2" s="16">
        <f>AVERAGE(E2:F2)</f>
        <v>24.75</v>
      </c>
      <c r="J2" s="38">
        <f>AVERAGE(B3:C10)</f>
        <v>30.375</v>
      </c>
      <c r="M2">
        <f>AVERAGE(E3:F10)</f>
        <v>22.824999999999999</v>
      </c>
    </row>
    <row r="3" spans="1:13" ht="15.6" x14ac:dyDescent="0.3">
      <c r="A3" s="2">
        <v>43829</v>
      </c>
      <c r="B3" s="18">
        <v>23</v>
      </c>
      <c r="C3" s="18">
        <v>29</v>
      </c>
      <c r="D3" s="18">
        <f t="shared" ref="D3:D18" si="0">AVERAGE(B3:C3)</f>
        <v>26</v>
      </c>
      <c r="E3" s="18">
        <v>15.5</v>
      </c>
      <c r="F3" s="18">
        <v>17</v>
      </c>
      <c r="G3" s="19">
        <f t="shared" ref="G3:G18" si="1">AVERAGE(E3:F3)</f>
        <v>16.25</v>
      </c>
      <c r="J3" s="37" t="s">
        <v>14</v>
      </c>
      <c r="M3" s="37" t="s">
        <v>14</v>
      </c>
    </row>
    <row r="4" spans="1:13" ht="15.6" x14ac:dyDescent="0.3">
      <c r="A4" s="2">
        <v>43836</v>
      </c>
      <c r="B4" s="18">
        <v>28.5</v>
      </c>
      <c r="C4" s="18">
        <v>28.5</v>
      </c>
      <c r="D4" s="18">
        <f t="shared" si="0"/>
        <v>28.5</v>
      </c>
      <c r="E4" s="18">
        <v>19.5</v>
      </c>
      <c r="F4" s="18">
        <v>18.5</v>
      </c>
      <c r="G4" s="19">
        <f t="shared" si="1"/>
        <v>19</v>
      </c>
      <c r="J4">
        <f>_xlfn.STDEV.P(B3:C10)</f>
        <v>6.5251915680690935</v>
      </c>
      <c r="M4">
        <f>_xlfn.STDEV.P(E3:F10)</f>
        <v>4.8325071132901698</v>
      </c>
    </row>
    <row r="5" spans="1:13" ht="15.6" x14ac:dyDescent="0.3">
      <c r="A5" s="2">
        <v>43843</v>
      </c>
      <c r="B5" s="18">
        <v>36.5</v>
      </c>
      <c r="C5" s="18">
        <v>28.5</v>
      </c>
      <c r="D5" s="18">
        <f t="shared" si="0"/>
        <v>32.5</v>
      </c>
      <c r="E5" s="18">
        <v>23</v>
      </c>
      <c r="F5" s="18">
        <v>21</v>
      </c>
      <c r="G5" s="19">
        <f t="shared" si="1"/>
        <v>22</v>
      </c>
    </row>
    <row r="6" spans="1:13" ht="15.6" x14ac:dyDescent="0.3">
      <c r="A6" s="2">
        <v>43850</v>
      </c>
      <c r="B6" s="18">
        <v>35.5</v>
      </c>
      <c r="C6" s="18">
        <v>35.5</v>
      </c>
      <c r="D6" s="18">
        <f t="shared" si="0"/>
        <v>35.5</v>
      </c>
      <c r="E6" s="18">
        <v>24.7</v>
      </c>
      <c r="F6" s="18">
        <v>22</v>
      </c>
      <c r="G6" s="19">
        <f t="shared" si="1"/>
        <v>23.35</v>
      </c>
    </row>
    <row r="7" spans="1:13" ht="15.6" x14ac:dyDescent="0.3">
      <c r="A7" s="2">
        <v>43857</v>
      </c>
      <c r="B7" s="18">
        <v>38</v>
      </c>
      <c r="C7" s="18">
        <v>47</v>
      </c>
      <c r="D7" s="18">
        <f t="shared" si="0"/>
        <v>42.5</v>
      </c>
      <c r="E7" s="18">
        <v>36</v>
      </c>
      <c r="F7" s="18">
        <v>29.5</v>
      </c>
      <c r="G7" s="19">
        <f t="shared" si="1"/>
        <v>32.75</v>
      </c>
    </row>
    <row r="8" spans="1:13" ht="15.6" x14ac:dyDescent="0.3">
      <c r="A8" s="2">
        <v>43865</v>
      </c>
      <c r="B8" s="18">
        <v>30</v>
      </c>
      <c r="C8" s="18">
        <v>29.5</v>
      </c>
      <c r="D8" s="18">
        <f t="shared" si="0"/>
        <v>29.75</v>
      </c>
      <c r="E8" s="18">
        <v>27.5</v>
      </c>
      <c r="F8" s="18">
        <v>21.5</v>
      </c>
      <c r="G8" s="19">
        <f t="shared" si="1"/>
        <v>24.5</v>
      </c>
    </row>
    <row r="9" spans="1:13" ht="15.6" x14ac:dyDescent="0.3">
      <c r="A9" s="2">
        <v>43871</v>
      </c>
      <c r="B9" s="18">
        <v>25.5</v>
      </c>
      <c r="C9" s="18">
        <v>22.5</v>
      </c>
      <c r="D9" s="18">
        <f t="shared" si="0"/>
        <v>24</v>
      </c>
      <c r="E9" s="18">
        <v>22.5</v>
      </c>
      <c r="F9" s="18">
        <v>22.5</v>
      </c>
      <c r="G9" s="19">
        <f t="shared" si="1"/>
        <v>22.5</v>
      </c>
    </row>
    <row r="10" spans="1:13" ht="15.6" x14ac:dyDescent="0.3">
      <c r="A10" s="2">
        <v>43878</v>
      </c>
      <c r="B10" s="18">
        <v>28</v>
      </c>
      <c r="C10" s="18">
        <v>20.5</v>
      </c>
      <c r="D10" s="18">
        <f t="shared" si="0"/>
        <v>24.25</v>
      </c>
      <c r="E10" s="18">
        <v>24</v>
      </c>
      <c r="F10" s="18">
        <v>20.5</v>
      </c>
      <c r="G10" s="19">
        <f t="shared" si="1"/>
        <v>22.25</v>
      </c>
      <c r="H10" s="21">
        <f>SUM(B3:B10)</f>
        <v>245</v>
      </c>
      <c r="I10" s="21">
        <f>SUM(C3:C10)</f>
        <v>241</v>
      </c>
      <c r="J10" s="21"/>
      <c r="K10" s="21">
        <f>SUM(E3:E10)</f>
        <v>192.7</v>
      </c>
      <c r="L10" s="21">
        <f>SUM(F3:F10)</f>
        <v>172.5</v>
      </c>
    </row>
    <row r="11" spans="1:13" ht="15.6" x14ac:dyDescent="0.3">
      <c r="A11" s="2">
        <v>43885</v>
      </c>
      <c r="B11" s="22">
        <v>29.5</v>
      </c>
      <c r="C11" s="22">
        <v>22</v>
      </c>
      <c r="D11" s="22">
        <f t="shared" si="0"/>
        <v>25.75</v>
      </c>
      <c r="E11" s="22">
        <v>24.5</v>
      </c>
      <c r="F11" s="22">
        <v>20</v>
      </c>
      <c r="G11" s="23">
        <f t="shared" si="1"/>
        <v>22.25</v>
      </c>
      <c r="J11" s="20" t="s">
        <v>13</v>
      </c>
      <c r="M11" s="20" t="s">
        <v>13</v>
      </c>
    </row>
    <row r="12" spans="1:13" ht="15.6" x14ac:dyDescent="0.3">
      <c r="A12" s="2">
        <v>43893</v>
      </c>
      <c r="B12" s="22">
        <v>22.5</v>
      </c>
      <c r="C12" s="22">
        <v>19.5</v>
      </c>
      <c r="D12" s="22">
        <f t="shared" si="0"/>
        <v>21</v>
      </c>
      <c r="E12" s="22">
        <v>21</v>
      </c>
      <c r="F12" s="22">
        <v>20</v>
      </c>
      <c r="G12" s="23">
        <f t="shared" si="1"/>
        <v>20.5</v>
      </c>
      <c r="J12">
        <f>AVERAGE(B11:C18)</f>
        <v>23.28125</v>
      </c>
      <c r="M12">
        <f>AVERAGE(E11:F18)</f>
        <v>17.75</v>
      </c>
    </row>
    <row r="13" spans="1:13" ht="15.6" x14ac:dyDescent="0.3">
      <c r="A13" s="2">
        <v>43899</v>
      </c>
      <c r="B13" s="22">
        <v>26</v>
      </c>
      <c r="C13" s="22">
        <v>28</v>
      </c>
      <c r="D13" s="22">
        <f t="shared" si="0"/>
        <v>27</v>
      </c>
      <c r="E13" s="22">
        <v>20</v>
      </c>
      <c r="F13" s="22">
        <v>19</v>
      </c>
      <c r="G13" s="23">
        <f t="shared" si="1"/>
        <v>19.5</v>
      </c>
      <c r="J13" s="37" t="s">
        <v>14</v>
      </c>
      <c r="M13" s="37" t="s">
        <v>14</v>
      </c>
    </row>
    <row r="14" spans="1:13" ht="15.6" x14ac:dyDescent="0.3">
      <c r="A14" s="2">
        <v>43906</v>
      </c>
      <c r="B14" s="22">
        <v>27</v>
      </c>
      <c r="C14" s="22">
        <v>31.5</v>
      </c>
      <c r="D14" s="22">
        <f t="shared" si="0"/>
        <v>29.25</v>
      </c>
      <c r="E14" s="22">
        <v>21</v>
      </c>
      <c r="F14" s="22">
        <v>20</v>
      </c>
      <c r="G14" s="23">
        <f t="shared" si="1"/>
        <v>20.5</v>
      </c>
      <c r="J14">
        <f>_xlfn.STDEV.P(B11:C18)</f>
        <v>5.6980499679714987</v>
      </c>
      <c r="M14">
        <f>_xlfn.STDEV.P(E11:F18)</f>
        <v>3.8810436740650061</v>
      </c>
    </row>
    <row r="15" spans="1:13" ht="15.6" x14ac:dyDescent="0.3">
      <c r="A15" s="2">
        <v>43913</v>
      </c>
      <c r="B15" s="22">
        <v>18</v>
      </c>
      <c r="C15" s="22">
        <v>24.5</v>
      </c>
      <c r="D15" s="22">
        <f t="shared" si="0"/>
        <v>21.25</v>
      </c>
      <c r="E15" s="22">
        <v>16.5</v>
      </c>
      <c r="F15" s="22">
        <v>17</v>
      </c>
      <c r="G15" s="23">
        <f t="shared" si="1"/>
        <v>16.75</v>
      </c>
    </row>
    <row r="16" spans="1:13" ht="15.6" x14ac:dyDescent="0.3">
      <c r="A16" s="2">
        <v>43920</v>
      </c>
      <c r="B16" s="22">
        <v>16</v>
      </c>
      <c r="C16" s="22">
        <v>22.5</v>
      </c>
      <c r="D16" s="22">
        <f t="shared" si="0"/>
        <v>19.25</v>
      </c>
      <c r="E16" s="22">
        <v>10.5</v>
      </c>
      <c r="F16" s="22">
        <v>15</v>
      </c>
      <c r="G16" s="23">
        <f t="shared" si="1"/>
        <v>12.75</v>
      </c>
    </row>
    <row r="17" spans="1:12" ht="15.6" x14ac:dyDescent="0.3">
      <c r="A17" s="2">
        <v>43928</v>
      </c>
      <c r="B17" s="22">
        <v>28</v>
      </c>
      <c r="C17" s="22">
        <v>30.5</v>
      </c>
      <c r="D17" s="22">
        <f t="shared" si="0"/>
        <v>29.25</v>
      </c>
      <c r="E17" s="22">
        <v>21</v>
      </c>
      <c r="F17" s="22">
        <v>12</v>
      </c>
      <c r="G17" s="23">
        <f t="shared" si="1"/>
        <v>16.5</v>
      </c>
    </row>
    <row r="18" spans="1:12" ht="15.6" x14ac:dyDescent="0.3">
      <c r="A18" s="2">
        <v>43934</v>
      </c>
      <c r="B18" s="22">
        <v>12</v>
      </c>
      <c r="C18" s="22">
        <v>15</v>
      </c>
      <c r="D18" s="22">
        <f t="shared" si="0"/>
        <v>13.5</v>
      </c>
      <c r="E18" s="22">
        <v>15</v>
      </c>
      <c r="F18" s="22">
        <v>11.5</v>
      </c>
      <c r="G18" s="23">
        <f t="shared" si="1"/>
        <v>13.25</v>
      </c>
      <c r="H18" s="24">
        <f>SUM(B11:B18)</f>
        <v>179</v>
      </c>
      <c r="I18" s="24">
        <f>SUM(C11:C18)</f>
        <v>193.5</v>
      </c>
      <c r="J18" s="24"/>
      <c r="K18" s="24">
        <f>SUM(E11:E18)</f>
        <v>149.5</v>
      </c>
      <c r="L18" s="24">
        <f>SUM(F11:F18)</f>
        <v>134.5</v>
      </c>
    </row>
    <row r="19" spans="1:12" ht="15.6" x14ac:dyDescent="0.3">
      <c r="A19" s="3"/>
      <c r="B19" s="1"/>
      <c r="C19" s="1"/>
      <c r="D19" s="1"/>
      <c r="E19" s="1"/>
      <c r="F19" s="1"/>
      <c r="G19" s="1"/>
    </row>
    <row r="20" spans="1:12" ht="15.6" x14ac:dyDescent="0.3">
      <c r="A20" s="3"/>
      <c r="B20" s="1"/>
      <c r="C20" s="1"/>
      <c r="D20" s="1"/>
      <c r="E20" s="1"/>
      <c r="F20" s="1"/>
      <c r="G20" s="1"/>
    </row>
    <row r="21" spans="1:12" ht="15.6" x14ac:dyDescent="0.3">
      <c r="A21" s="3"/>
      <c r="B21" s="1"/>
      <c r="C21" s="1"/>
      <c r="D21" s="1"/>
      <c r="E21" s="1"/>
      <c r="F21" s="1"/>
      <c r="G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M20"/>
  <sheetViews>
    <sheetView workbookViewId="0">
      <selection activeCell="F31" sqref="F31"/>
    </sheetView>
  </sheetViews>
  <sheetFormatPr defaultRowHeight="14.4" x14ac:dyDescent="0.3"/>
  <cols>
    <col min="1" max="1" width="11.664062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  <col min="8" max="9" width="14.5546875" bestFit="1" customWidth="1"/>
    <col min="10" max="11" width="13.77734375" bestFit="1" customWidth="1"/>
  </cols>
  <sheetData>
    <row r="1" spans="1:13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1" t="s">
        <v>7</v>
      </c>
      <c r="H1" s="8" t="s">
        <v>9</v>
      </c>
      <c r="I1" s="8" t="s">
        <v>10</v>
      </c>
      <c r="J1" s="20" t="s">
        <v>13</v>
      </c>
      <c r="K1" s="5" t="s">
        <v>5</v>
      </c>
      <c r="L1" s="5" t="s">
        <v>6</v>
      </c>
      <c r="M1" s="20" t="s">
        <v>13</v>
      </c>
    </row>
    <row r="2" spans="1:13" ht="15.6" x14ac:dyDescent="0.3">
      <c r="A2" s="2">
        <v>43822</v>
      </c>
      <c r="B2" s="1">
        <v>49.5</v>
      </c>
      <c r="C2" s="1">
        <v>44</v>
      </c>
      <c r="D2" s="1">
        <f t="shared" ref="D2:D20" si="0">AVERAGE(B2:C2)</f>
        <v>46.75</v>
      </c>
      <c r="E2" s="1">
        <v>53</v>
      </c>
      <c r="F2" s="1">
        <v>54</v>
      </c>
      <c r="G2" s="1">
        <f t="shared" ref="G2:G20" si="1">AVERAGE(E2:F2)</f>
        <v>53.5</v>
      </c>
      <c r="J2" s="38">
        <f>AVERAGE(B3:C10)</f>
        <v>43.03125</v>
      </c>
      <c r="M2">
        <f>AVERAGE(E3:F10)</f>
        <v>52.84375</v>
      </c>
    </row>
    <row r="3" spans="1:13" ht="15.6" x14ac:dyDescent="0.3">
      <c r="A3" s="2">
        <v>43829</v>
      </c>
      <c r="B3" s="18">
        <v>45</v>
      </c>
      <c r="C3" s="18">
        <v>42</v>
      </c>
      <c r="D3" s="18">
        <f t="shared" si="0"/>
        <v>43.5</v>
      </c>
      <c r="E3" s="18">
        <v>51</v>
      </c>
      <c r="F3" s="18">
        <v>52</v>
      </c>
      <c r="G3" s="18">
        <f t="shared" si="1"/>
        <v>51.5</v>
      </c>
      <c r="J3" s="37" t="s">
        <v>14</v>
      </c>
      <c r="M3" s="37" t="s">
        <v>14</v>
      </c>
    </row>
    <row r="4" spans="1:13" ht="15.6" x14ac:dyDescent="0.3">
      <c r="A4" s="2">
        <v>43836</v>
      </c>
      <c r="B4" s="18">
        <v>48</v>
      </c>
      <c r="C4" s="18">
        <v>42.5</v>
      </c>
      <c r="D4" s="18">
        <f t="shared" si="0"/>
        <v>45.25</v>
      </c>
      <c r="E4" s="18">
        <v>54</v>
      </c>
      <c r="F4" s="18">
        <v>56</v>
      </c>
      <c r="G4" s="18">
        <f t="shared" si="1"/>
        <v>55</v>
      </c>
      <c r="J4">
        <f>_xlfn.STDEV.P(B3:C10)</f>
        <v>3.5154513846019833</v>
      </c>
      <c r="M4">
        <f>_xlfn.STDEV.P(E3:F10)</f>
        <v>3.2773786686161244</v>
      </c>
    </row>
    <row r="5" spans="1:13" ht="15.6" x14ac:dyDescent="0.3">
      <c r="A5" s="3">
        <v>43843</v>
      </c>
      <c r="B5" s="18">
        <v>49</v>
      </c>
      <c r="C5" s="18">
        <v>42</v>
      </c>
      <c r="D5" s="18">
        <f t="shared" si="0"/>
        <v>45.5</v>
      </c>
      <c r="E5" s="18">
        <v>58.5</v>
      </c>
      <c r="F5" s="18">
        <v>57</v>
      </c>
      <c r="G5" s="18">
        <f t="shared" si="1"/>
        <v>57.75</v>
      </c>
    </row>
    <row r="6" spans="1:13" ht="15.6" x14ac:dyDescent="0.3">
      <c r="A6" s="3">
        <v>43850</v>
      </c>
      <c r="B6" s="18">
        <v>45</v>
      </c>
      <c r="C6" s="18">
        <v>35</v>
      </c>
      <c r="D6" s="18">
        <f t="shared" si="0"/>
        <v>40</v>
      </c>
      <c r="E6" s="18">
        <v>52</v>
      </c>
      <c r="F6" s="18">
        <v>45</v>
      </c>
      <c r="G6" s="18">
        <f t="shared" si="1"/>
        <v>48.5</v>
      </c>
    </row>
    <row r="7" spans="1:13" ht="15.6" x14ac:dyDescent="0.3">
      <c r="A7" s="3">
        <v>43857</v>
      </c>
      <c r="B7" s="18">
        <v>48</v>
      </c>
      <c r="C7" s="18">
        <v>42.5</v>
      </c>
      <c r="D7" s="18">
        <f t="shared" si="0"/>
        <v>45.25</v>
      </c>
      <c r="E7" s="18">
        <v>53</v>
      </c>
      <c r="F7" s="18">
        <v>57</v>
      </c>
      <c r="G7" s="18">
        <f t="shared" si="1"/>
        <v>55</v>
      </c>
    </row>
    <row r="8" spans="1:13" ht="15.6" x14ac:dyDescent="0.3">
      <c r="A8" s="3">
        <v>43865</v>
      </c>
      <c r="B8" s="18">
        <v>44</v>
      </c>
      <c r="C8" s="18">
        <v>42</v>
      </c>
      <c r="D8" s="18">
        <f t="shared" si="0"/>
        <v>43</v>
      </c>
      <c r="E8" s="18">
        <v>51</v>
      </c>
      <c r="F8" s="18">
        <v>52</v>
      </c>
      <c r="G8" s="18">
        <f t="shared" si="1"/>
        <v>51.5</v>
      </c>
    </row>
    <row r="9" spans="1:13" ht="15.6" x14ac:dyDescent="0.3">
      <c r="A9" s="3">
        <v>43871</v>
      </c>
      <c r="B9" s="18">
        <v>43.5</v>
      </c>
      <c r="C9" s="18">
        <v>40</v>
      </c>
      <c r="D9" s="18">
        <f t="shared" si="0"/>
        <v>41.75</v>
      </c>
      <c r="E9" s="18">
        <v>48</v>
      </c>
      <c r="F9" s="18">
        <v>53</v>
      </c>
      <c r="G9" s="18">
        <f t="shared" si="1"/>
        <v>50.5</v>
      </c>
    </row>
    <row r="10" spans="1:13" ht="15.6" x14ac:dyDescent="0.3">
      <c r="A10" s="3">
        <v>43878</v>
      </c>
      <c r="B10" s="18">
        <v>42</v>
      </c>
      <c r="C10" s="18">
        <v>38</v>
      </c>
      <c r="D10" s="18">
        <f t="shared" si="0"/>
        <v>40</v>
      </c>
      <c r="E10" s="18">
        <v>53</v>
      </c>
      <c r="F10" s="18">
        <v>53</v>
      </c>
      <c r="G10" s="18">
        <f t="shared" si="1"/>
        <v>53</v>
      </c>
      <c r="H10" s="21">
        <f>SUM(B3:B10)</f>
        <v>364.5</v>
      </c>
      <c r="I10" s="21">
        <f>SUM(C3:C10)</f>
        <v>324</v>
      </c>
      <c r="J10" s="21"/>
      <c r="K10" s="21">
        <f>SUM(E3:E10)</f>
        <v>420.5</v>
      </c>
      <c r="L10" s="21">
        <f>SUM(F3:F10)</f>
        <v>425</v>
      </c>
    </row>
    <row r="11" spans="1:13" ht="15.6" x14ac:dyDescent="0.3">
      <c r="A11" s="3">
        <v>43885</v>
      </c>
      <c r="B11" s="22">
        <v>44</v>
      </c>
      <c r="C11" s="22">
        <v>41.5</v>
      </c>
      <c r="D11" s="22">
        <f t="shared" si="0"/>
        <v>42.75</v>
      </c>
      <c r="E11" s="22">
        <v>52</v>
      </c>
      <c r="F11" s="22">
        <v>54</v>
      </c>
      <c r="G11" s="22">
        <f t="shared" si="1"/>
        <v>53</v>
      </c>
      <c r="J11" s="20" t="s">
        <v>13</v>
      </c>
      <c r="M11" s="20" t="s">
        <v>13</v>
      </c>
    </row>
    <row r="12" spans="1:13" ht="15.6" x14ac:dyDescent="0.3">
      <c r="A12" s="3">
        <v>43893</v>
      </c>
      <c r="B12" s="22">
        <v>32</v>
      </c>
      <c r="C12" s="22">
        <v>33</v>
      </c>
      <c r="D12" s="22">
        <f t="shared" si="0"/>
        <v>32.5</v>
      </c>
      <c r="E12" s="22">
        <v>38.5</v>
      </c>
      <c r="F12" s="22">
        <v>36</v>
      </c>
      <c r="G12" s="22">
        <f t="shared" si="1"/>
        <v>37.25</v>
      </c>
      <c r="J12">
        <f>AVERAGE(B11:C18)</f>
        <v>33.71875</v>
      </c>
      <c r="M12">
        <f>AVERAGE(E11:F18)</f>
        <v>40.5</v>
      </c>
    </row>
    <row r="13" spans="1:13" ht="15.6" x14ac:dyDescent="0.3">
      <c r="A13" s="3">
        <v>43899</v>
      </c>
      <c r="B13" s="22">
        <v>29</v>
      </c>
      <c r="C13" s="22">
        <v>35</v>
      </c>
      <c r="D13" s="22">
        <f t="shared" si="0"/>
        <v>32</v>
      </c>
      <c r="E13" s="22">
        <v>37</v>
      </c>
      <c r="F13" s="22">
        <v>35</v>
      </c>
      <c r="G13" s="22">
        <f t="shared" si="1"/>
        <v>36</v>
      </c>
      <c r="J13" s="37" t="s">
        <v>14</v>
      </c>
      <c r="M13" s="37" t="s">
        <v>14</v>
      </c>
    </row>
    <row r="14" spans="1:13" ht="15.6" x14ac:dyDescent="0.3">
      <c r="A14" s="3">
        <v>43906</v>
      </c>
      <c r="B14" s="22">
        <v>28</v>
      </c>
      <c r="C14" s="22">
        <v>36.5</v>
      </c>
      <c r="D14" s="22">
        <f t="shared" si="0"/>
        <v>32.25</v>
      </c>
      <c r="E14" s="22">
        <v>38</v>
      </c>
      <c r="F14" s="22">
        <v>36</v>
      </c>
      <c r="G14" s="22">
        <f t="shared" si="1"/>
        <v>37</v>
      </c>
      <c r="J14">
        <f>_xlfn.STDEV.P(B11:C18)</f>
        <v>4.2974147388284507</v>
      </c>
      <c r="M14">
        <f>_xlfn.STDEV.P(E11:F18)</f>
        <v>6.4104407024790424</v>
      </c>
    </row>
    <row r="15" spans="1:13" ht="15.6" x14ac:dyDescent="0.3">
      <c r="A15" s="3">
        <v>43913</v>
      </c>
      <c r="B15" s="22">
        <v>31</v>
      </c>
      <c r="C15" s="22">
        <v>35</v>
      </c>
      <c r="D15" s="22">
        <f t="shared" si="0"/>
        <v>33</v>
      </c>
      <c r="E15" s="22">
        <v>46</v>
      </c>
      <c r="F15" s="22">
        <v>42</v>
      </c>
      <c r="G15" s="22">
        <f t="shared" si="1"/>
        <v>44</v>
      </c>
    </row>
    <row r="16" spans="1:13" ht="15.6" x14ac:dyDescent="0.3">
      <c r="A16" s="3">
        <v>43920</v>
      </c>
      <c r="B16" s="22">
        <v>30</v>
      </c>
      <c r="C16" s="22">
        <v>36</v>
      </c>
      <c r="D16" s="22">
        <f t="shared" si="0"/>
        <v>33</v>
      </c>
      <c r="E16" s="22">
        <v>42.5</v>
      </c>
      <c r="F16" s="22">
        <v>39</v>
      </c>
      <c r="G16" s="22">
        <f t="shared" si="1"/>
        <v>40.75</v>
      </c>
    </row>
    <row r="17" spans="1:12" ht="15.6" x14ac:dyDescent="0.3">
      <c r="A17" s="3">
        <v>43928</v>
      </c>
      <c r="B17" s="22">
        <v>33</v>
      </c>
      <c r="C17" s="22">
        <v>35.5</v>
      </c>
      <c r="D17" s="22">
        <f t="shared" si="0"/>
        <v>34.25</v>
      </c>
      <c r="E17" s="22">
        <v>46</v>
      </c>
      <c r="F17" s="22">
        <v>43</v>
      </c>
      <c r="G17" s="22">
        <f t="shared" si="1"/>
        <v>44.5</v>
      </c>
    </row>
    <row r="18" spans="1:12" ht="15.6" x14ac:dyDescent="0.3">
      <c r="A18" s="3">
        <v>43934</v>
      </c>
      <c r="B18" s="22">
        <v>29</v>
      </c>
      <c r="C18" s="22">
        <v>31</v>
      </c>
      <c r="D18" s="22">
        <f t="shared" si="0"/>
        <v>30</v>
      </c>
      <c r="E18" s="22">
        <v>29</v>
      </c>
      <c r="F18" s="22">
        <v>34</v>
      </c>
      <c r="G18" s="22">
        <f t="shared" si="1"/>
        <v>31.5</v>
      </c>
      <c r="H18" s="24">
        <f>SUM(B11:B18)</f>
        <v>256</v>
      </c>
      <c r="I18" s="24">
        <f>SUM(C11:C18)</f>
        <v>283.5</v>
      </c>
      <c r="J18" s="24"/>
      <c r="K18" s="24">
        <f>SUM(E11:E18)</f>
        <v>329</v>
      </c>
      <c r="L18" s="24">
        <f>SUM(F11:F18)</f>
        <v>319</v>
      </c>
    </row>
    <row r="19" spans="1:12" ht="15.6" x14ac:dyDescent="0.3">
      <c r="A19" s="3">
        <v>43941</v>
      </c>
      <c r="B19" s="1">
        <v>23</v>
      </c>
      <c r="C19" s="1">
        <v>26</v>
      </c>
      <c r="D19" s="1">
        <f t="shared" si="0"/>
        <v>24.5</v>
      </c>
      <c r="E19" s="1">
        <v>16</v>
      </c>
      <c r="F19" s="1">
        <v>26</v>
      </c>
      <c r="G19" s="1">
        <f t="shared" si="1"/>
        <v>21</v>
      </c>
    </row>
    <row r="20" spans="1:12" ht="15.6" x14ac:dyDescent="0.3">
      <c r="A20" s="3">
        <v>43948</v>
      </c>
      <c r="B20" s="1">
        <v>24</v>
      </c>
      <c r="C20" s="1">
        <v>23</v>
      </c>
      <c r="D20" s="1">
        <f t="shared" si="0"/>
        <v>23.5</v>
      </c>
      <c r="E20" s="1">
        <v>16</v>
      </c>
      <c r="F20" s="1">
        <v>20</v>
      </c>
      <c r="G20" s="1">
        <f t="shared" si="1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M19"/>
  <sheetViews>
    <sheetView workbookViewId="0">
      <selection activeCell="J1" sqref="J1:J4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  <col min="8" max="9" width="14.5546875" bestFit="1" customWidth="1"/>
    <col min="10" max="11" width="13.77734375" bestFit="1" customWidth="1"/>
  </cols>
  <sheetData>
    <row r="1" spans="1:13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8" t="s">
        <v>7</v>
      </c>
      <c r="H1" s="8" t="s">
        <v>9</v>
      </c>
      <c r="I1" s="8" t="s">
        <v>10</v>
      </c>
      <c r="J1" s="20" t="s">
        <v>13</v>
      </c>
      <c r="K1" s="5" t="s">
        <v>5</v>
      </c>
      <c r="L1" s="5" t="s">
        <v>6</v>
      </c>
      <c r="M1" s="20" t="s">
        <v>13</v>
      </c>
    </row>
    <row r="2" spans="1:13" ht="15.6" x14ac:dyDescent="0.3">
      <c r="A2" s="9">
        <v>43822</v>
      </c>
      <c r="B2" s="5">
        <v>18</v>
      </c>
      <c r="C2" s="5">
        <v>18</v>
      </c>
      <c r="D2" s="5">
        <f>AVERAGE(B2:C2)</f>
        <v>18</v>
      </c>
      <c r="E2" s="5">
        <v>13</v>
      </c>
      <c r="F2" s="5">
        <v>11</v>
      </c>
      <c r="G2" s="10">
        <f>AVERAGE(E2:F2)</f>
        <v>12</v>
      </c>
      <c r="J2" s="38">
        <f>AVERAGE(B3:C10)</f>
        <v>14.25</v>
      </c>
      <c r="M2">
        <f>AVERAGE(E3:F10)</f>
        <v>11.875</v>
      </c>
    </row>
    <row r="3" spans="1:13" ht="15.6" x14ac:dyDescent="0.3">
      <c r="A3" s="9">
        <v>43829</v>
      </c>
      <c r="B3" s="25">
        <v>15</v>
      </c>
      <c r="C3" s="25">
        <v>17</v>
      </c>
      <c r="D3" s="25">
        <f t="shared" ref="D3:D19" si="0">AVERAGE(B3:C3)</f>
        <v>16</v>
      </c>
      <c r="E3" s="25">
        <v>14</v>
      </c>
      <c r="F3" s="25">
        <v>12</v>
      </c>
      <c r="G3" s="26">
        <f t="shared" ref="G3:G19" si="1">AVERAGE(E3:F3)</f>
        <v>13</v>
      </c>
      <c r="J3" s="37" t="s">
        <v>14</v>
      </c>
      <c r="M3" s="37" t="s">
        <v>14</v>
      </c>
    </row>
    <row r="4" spans="1:13" ht="15.6" x14ac:dyDescent="0.3">
      <c r="A4" s="9">
        <v>43836</v>
      </c>
      <c r="B4" s="25">
        <v>12</v>
      </c>
      <c r="C4" s="25">
        <v>15</v>
      </c>
      <c r="D4" s="25">
        <f t="shared" si="0"/>
        <v>13.5</v>
      </c>
      <c r="E4" s="25">
        <v>11</v>
      </c>
      <c r="F4" s="25">
        <v>12</v>
      </c>
      <c r="G4" s="26">
        <f t="shared" si="1"/>
        <v>11.5</v>
      </c>
      <c r="J4">
        <f>_xlfn.STDEV.P(B3:C10)</f>
        <v>2.0766559657295187</v>
      </c>
      <c r="M4">
        <f>_xlfn.STDEV.P(E3:F10)</f>
        <v>1.8328597873268975</v>
      </c>
    </row>
    <row r="5" spans="1:13" ht="15.6" x14ac:dyDescent="0.3">
      <c r="A5" s="9">
        <v>43843</v>
      </c>
      <c r="B5" s="25">
        <v>15</v>
      </c>
      <c r="C5" s="25">
        <v>13</v>
      </c>
      <c r="D5" s="25">
        <f t="shared" si="0"/>
        <v>14</v>
      </c>
      <c r="E5" s="25">
        <v>11</v>
      </c>
      <c r="F5" s="25">
        <v>12</v>
      </c>
      <c r="G5" s="26">
        <f t="shared" si="1"/>
        <v>11.5</v>
      </c>
    </row>
    <row r="6" spans="1:13" ht="15.6" x14ac:dyDescent="0.3">
      <c r="A6" s="11">
        <v>43850</v>
      </c>
      <c r="B6" s="25">
        <v>15</v>
      </c>
      <c r="C6" s="25">
        <v>11</v>
      </c>
      <c r="D6" s="25">
        <f t="shared" si="0"/>
        <v>13</v>
      </c>
      <c r="E6" s="25">
        <v>9</v>
      </c>
      <c r="F6" s="25">
        <v>8</v>
      </c>
      <c r="G6" s="26">
        <f t="shared" si="1"/>
        <v>8.5</v>
      </c>
    </row>
    <row r="7" spans="1:13" ht="15.6" x14ac:dyDescent="0.3">
      <c r="A7" s="11">
        <v>43857</v>
      </c>
      <c r="B7" s="25">
        <v>17</v>
      </c>
      <c r="C7" s="25">
        <v>16</v>
      </c>
      <c r="D7" s="25">
        <f t="shared" si="0"/>
        <v>16.5</v>
      </c>
      <c r="E7" s="25">
        <v>12</v>
      </c>
      <c r="F7" s="25">
        <v>13</v>
      </c>
      <c r="G7" s="26">
        <f t="shared" si="1"/>
        <v>12.5</v>
      </c>
    </row>
    <row r="8" spans="1:13" ht="15.6" x14ac:dyDescent="0.3">
      <c r="A8" s="11">
        <v>43865</v>
      </c>
      <c r="B8" s="25">
        <v>15</v>
      </c>
      <c r="C8" s="25">
        <v>13</v>
      </c>
      <c r="D8" s="25">
        <f t="shared" si="0"/>
        <v>14</v>
      </c>
      <c r="E8" s="25">
        <v>12</v>
      </c>
      <c r="F8" s="25">
        <v>16</v>
      </c>
      <c r="G8" s="26">
        <f t="shared" si="1"/>
        <v>14</v>
      </c>
    </row>
    <row r="9" spans="1:13" ht="15.6" x14ac:dyDescent="0.3">
      <c r="A9" s="11">
        <v>43871</v>
      </c>
      <c r="B9" s="25">
        <v>11</v>
      </c>
      <c r="C9" s="25">
        <v>11</v>
      </c>
      <c r="D9" s="25">
        <f t="shared" si="0"/>
        <v>11</v>
      </c>
      <c r="E9" s="25">
        <v>10</v>
      </c>
      <c r="F9" s="25">
        <v>13</v>
      </c>
      <c r="G9" s="26">
        <f t="shared" si="1"/>
        <v>11.5</v>
      </c>
    </row>
    <row r="10" spans="1:13" ht="15.6" x14ac:dyDescent="0.3">
      <c r="A10" s="11">
        <v>43878</v>
      </c>
      <c r="B10" s="25">
        <v>17</v>
      </c>
      <c r="C10" s="25">
        <v>15</v>
      </c>
      <c r="D10" s="25">
        <f t="shared" si="0"/>
        <v>16</v>
      </c>
      <c r="E10" s="25">
        <v>12</v>
      </c>
      <c r="F10" s="25">
        <v>13</v>
      </c>
      <c r="G10" s="26">
        <f t="shared" si="1"/>
        <v>12.5</v>
      </c>
      <c r="H10" s="21">
        <f>SUM(B3:B10)</f>
        <v>117</v>
      </c>
      <c r="I10" s="21">
        <f>SUM(C3:C10)</f>
        <v>111</v>
      </c>
      <c r="J10" s="21"/>
      <c r="K10" s="21">
        <f>SUM(E3:E10)</f>
        <v>91</v>
      </c>
      <c r="L10" s="21">
        <f>SUM(F3:F10)</f>
        <v>99</v>
      </c>
    </row>
    <row r="11" spans="1:13" ht="15.6" x14ac:dyDescent="0.3">
      <c r="A11" s="11">
        <v>43885</v>
      </c>
      <c r="B11" s="27">
        <v>15</v>
      </c>
      <c r="C11" s="27">
        <v>13</v>
      </c>
      <c r="D11" s="27">
        <f t="shared" si="0"/>
        <v>14</v>
      </c>
      <c r="E11" s="27">
        <v>13</v>
      </c>
      <c r="F11" s="27">
        <v>12</v>
      </c>
      <c r="G11" s="28">
        <f t="shared" si="1"/>
        <v>12.5</v>
      </c>
      <c r="J11" s="20" t="s">
        <v>13</v>
      </c>
      <c r="M11" s="20" t="s">
        <v>13</v>
      </c>
    </row>
    <row r="12" spans="1:13" ht="15.6" x14ac:dyDescent="0.3">
      <c r="A12" s="11">
        <v>43893</v>
      </c>
      <c r="B12" s="27">
        <v>9</v>
      </c>
      <c r="C12" s="27">
        <v>10</v>
      </c>
      <c r="D12" s="27">
        <f t="shared" si="0"/>
        <v>9.5</v>
      </c>
      <c r="E12" s="27">
        <v>11</v>
      </c>
      <c r="F12" s="27">
        <v>10</v>
      </c>
      <c r="G12" s="28">
        <f t="shared" si="1"/>
        <v>10.5</v>
      </c>
      <c r="J12">
        <f>AVERAGE(B11:C18)</f>
        <v>11</v>
      </c>
      <c r="M12">
        <f>AVERAGE(E11:F18)</f>
        <v>10.5</v>
      </c>
    </row>
    <row r="13" spans="1:13" ht="15.6" x14ac:dyDescent="0.3">
      <c r="A13" s="11">
        <v>43899</v>
      </c>
      <c r="B13" s="27">
        <v>10</v>
      </c>
      <c r="C13" s="27">
        <v>11</v>
      </c>
      <c r="D13" s="27">
        <f t="shared" si="0"/>
        <v>10.5</v>
      </c>
      <c r="E13" s="27">
        <v>10</v>
      </c>
      <c r="F13" s="27">
        <v>9</v>
      </c>
      <c r="G13" s="28">
        <f t="shared" si="1"/>
        <v>9.5</v>
      </c>
      <c r="J13" s="37" t="s">
        <v>14</v>
      </c>
      <c r="M13" s="37" t="s">
        <v>14</v>
      </c>
    </row>
    <row r="14" spans="1:13" ht="15.6" x14ac:dyDescent="0.3">
      <c r="A14" s="11">
        <v>43906</v>
      </c>
      <c r="B14" s="27">
        <v>9</v>
      </c>
      <c r="C14" s="27">
        <v>10</v>
      </c>
      <c r="D14" s="27">
        <f t="shared" si="0"/>
        <v>9.5</v>
      </c>
      <c r="E14" s="27">
        <v>11</v>
      </c>
      <c r="F14" s="27">
        <v>9</v>
      </c>
      <c r="G14" s="28">
        <f t="shared" si="1"/>
        <v>10</v>
      </c>
      <c r="J14">
        <f>_xlfn.STDEV.P(B11:C18)</f>
        <v>1.5811388300841898</v>
      </c>
      <c r="M14">
        <f>_xlfn.STDEV.P(E11:F18)</f>
        <v>1.4577379737113252</v>
      </c>
    </row>
    <row r="15" spans="1:13" ht="15.6" x14ac:dyDescent="0.3">
      <c r="A15" s="11">
        <v>43913</v>
      </c>
      <c r="B15" s="27">
        <v>9</v>
      </c>
      <c r="C15" s="27">
        <v>12</v>
      </c>
      <c r="D15" s="27">
        <f t="shared" si="0"/>
        <v>10.5</v>
      </c>
      <c r="E15" s="27">
        <v>11</v>
      </c>
      <c r="F15" s="27">
        <v>11</v>
      </c>
      <c r="G15" s="28">
        <f t="shared" si="1"/>
        <v>11</v>
      </c>
    </row>
    <row r="16" spans="1:13" ht="15.6" x14ac:dyDescent="0.3">
      <c r="A16" s="3">
        <v>43920</v>
      </c>
      <c r="B16" s="22">
        <v>10</v>
      </c>
      <c r="C16" s="22">
        <v>11</v>
      </c>
      <c r="D16" s="27">
        <f t="shared" si="0"/>
        <v>10.5</v>
      </c>
      <c r="E16" s="22">
        <v>10</v>
      </c>
      <c r="F16" s="22">
        <v>9</v>
      </c>
      <c r="G16" s="28">
        <f t="shared" si="1"/>
        <v>9.5</v>
      </c>
    </row>
    <row r="17" spans="1:12" ht="15.6" x14ac:dyDescent="0.3">
      <c r="A17" s="3">
        <v>43928</v>
      </c>
      <c r="B17" s="22">
        <v>12</v>
      </c>
      <c r="C17" s="22">
        <v>12</v>
      </c>
      <c r="D17" s="27">
        <f t="shared" si="0"/>
        <v>12</v>
      </c>
      <c r="E17" s="22">
        <v>12</v>
      </c>
      <c r="F17" s="22">
        <v>13</v>
      </c>
      <c r="G17" s="28">
        <f t="shared" si="1"/>
        <v>12.5</v>
      </c>
    </row>
    <row r="18" spans="1:12" ht="15.6" x14ac:dyDescent="0.3">
      <c r="A18" s="3">
        <v>43934</v>
      </c>
      <c r="B18" s="22">
        <v>12</v>
      </c>
      <c r="C18" s="22">
        <v>11</v>
      </c>
      <c r="D18" s="27">
        <f t="shared" si="0"/>
        <v>11.5</v>
      </c>
      <c r="E18" s="22">
        <v>8</v>
      </c>
      <c r="F18" s="22">
        <v>9</v>
      </c>
      <c r="G18" s="28">
        <f t="shared" si="1"/>
        <v>8.5</v>
      </c>
      <c r="H18" s="24">
        <f>SUM(B11:B18)</f>
        <v>86</v>
      </c>
      <c r="I18" s="24">
        <f>SUM(C11:C18)</f>
        <v>90</v>
      </c>
      <c r="J18" s="24"/>
      <c r="K18" s="24">
        <f>SUM(E11:E18)</f>
        <v>86</v>
      </c>
      <c r="L18" s="24">
        <f>SUM(F11:F18)</f>
        <v>82</v>
      </c>
    </row>
    <row r="19" spans="1:12" ht="15.6" x14ac:dyDescent="0.3">
      <c r="A19" s="3">
        <v>43941</v>
      </c>
      <c r="B19" s="1">
        <v>12</v>
      </c>
      <c r="C19" s="1">
        <v>12</v>
      </c>
      <c r="D19" s="5">
        <f t="shared" si="0"/>
        <v>12</v>
      </c>
      <c r="E19" s="1">
        <v>8</v>
      </c>
      <c r="F19" s="1">
        <v>8</v>
      </c>
      <c r="G19" s="10">
        <f t="shared" si="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G29"/>
  <sheetViews>
    <sheetView workbookViewId="0">
      <selection activeCell="E1" sqref="E1:E4"/>
    </sheetView>
  </sheetViews>
  <sheetFormatPr defaultRowHeight="14.4" x14ac:dyDescent="0.3"/>
  <cols>
    <col min="1" max="1" width="11.6640625" bestFit="1" customWidth="1"/>
    <col min="3" max="3" width="10.77734375" bestFit="1" customWidth="1"/>
    <col min="4" max="5" width="12.21875" customWidth="1"/>
    <col min="6" max="6" width="15.33203125" bestFit="1" customWidth="1"/>
  </cols>
  <sheetData>
    <row r="1" spans="1:7" ht="15.6" x14ac:dyDescent="0.3">
      <c r="A1" s="6" t="s">
        <v>0</v>
      </c>
      <c r="B1" s="6" t="s">
        <v>4</v>
      </c>
      <c r="C1" s="6" t="s">
        <v>8</v>
      </c>
      <c r="D1" s="6" t="s">
        <v>11</v>
      </c>
      <c r="E1" s="20" t="s">
        <v>13</v>
      </c>
      <c r="F1" s="6" t="s">
        <v>12</v>
      </c>
      <c r="G1" s="20" t="s">
        <v>13</v>
      </c>
    </row>
    <row r="2" spans="1:7" ht="15.6" x14ac:dyDescent="0.3">
      <c r="A2" s="6">
        <v>43816</v>
      </c>
      <c r="B2" s="12">
        <v>0</v>
      </c>
      <c r="C2" s="12">
        <v>26.1</v>
      </c>
      <c r="E2" s="38">
        <f>AVERAGE(B5:B10)</f>
        <v>11.953333333333333</v>
      </c>
      <c r="G2" s="38">
        <f>AVERAGE(C3:C10)</f>
        <v>26.836250000000003</v>
      </c>
    </row>
    <row r="3" spans="1:7" ht="15.6" x14ac:dyDescent="0.3">
      <c r="A3" s="6">
        <v>43823</v>
      </c>
      <c r="B3" s="29">
        <v>0</v>
      </c>
      <c r="C3" s="29">
        <v>26.12</v>
      </c>
      <c r="E3" s="37" t="s">
        <v>14</v>
      </c>
      <c r="G3" s="37" t="s">
        <v>14</v>
      </c>
    </row>
    <row r="4" spans="1:7" ht="15.6" x14ac:dyDescent="0.3">
      <c r="A4" s="6">
        <v>43830</v>
      </c>
      <c r="B4" s="29">
        <v>0</v>
      </c>
      <c r="C4" s="29">
        <v>32.479999999999997</v>
      </c>
      <c r="E4">
        <f>_xlfn.STDEV.P(B5:B10)</f>
        <v>4.5336213143823834</v>
      </c>
      <c r="G4">
        <f>_xlfn.STDEV.P(C3:C10)</f>
        <v>5.3309144091328058</v>
      </c>
    </row>
    <row r="5" spans="1:7" ht="15.6" x14ac:dyDescent="0.3">
      <c r="A5" s="6">
        <v>43837</v>
      </c>
      <c r="B5" s="29">
        <v>2.79</v>
      </c>
      <c r="C5" s="29">
        <v>30.4</v>
      </c>
    </row>
    <row r="6" spans="1:7" ht="15.6" x14ac:dyDescent="0.3">
      <c r="A6" s="6">
        <v>43844</v>
      </c>
      <c r="B6" s="29">
        <v>10.88</v>
      </c>
      <c r="C6" s="29">
        <v>26.58</v>
      </c>
    </row>
    <row r="7" spans="1:7" ht="15.6" x14ac:dyDescent="0.3">
      <c r="A7" s="6">
        <v>43850</v>
      </c>
      <c r="B7" s="29">
        <v>11.7</v>
      </c>
      <c r="C7" s="29">
        <v>29.32</v>
      </c>
    </row>
    <row r="8" spans="1:7" ht="15.6" x14ac:dyDescent="0.3">
      <c r="A8" s="6">
        <v>43857</v>
      </c>
      <c r="B8" s="29">
        <v>14.81</v>
      </c>
      <c r="C8" s="29">
        <v>31.71</v>
      </c>
    </row>
    <row r="9" spans="1:7" ht="15.6" x14ac:dyDescent="0.3">
      <c r="A9" s="6">
        <v>43865</v>
      </c>
      <c r="B9" s="29">
        <v>15.12</v>
      </c>
      <c r="C9" s="29">
        <v>15.12</v>
      </c>
    </row>
    <row r="10" spans="1:7" ht="15.6" x14ac:dyDescent="0.3">
      <c r="A10" s="6">
        <v>43878</v>
      </c>
      <c r="B10" s="29">
        <v>16.420000000000002</v>
      </c>
      <c r="C10" s="29">
        <v>22.96</v>
      </c>
      <c r="D10" s="34">
        <f>SUM(B5:B10)</f>
        <v>71.72</v>
      </c>
      <c r="E10" s="34"/>
      <c r="F10" s="34">
        <f>SUM(C3:C10)</f>
        <v>214.69000000000003</v>
      </c>
    </row>
    <row r="11" spans="1:7" ht="15.6" x14ac:dyDescent="0.3">
      <c r="A11" s="6">
        <v>43885</v>
      </c>
      <c r="B11" s="30">
        <v>16.05</v>
      </c>
      <c r="C11" s="30">
        <v>27.91</v>
      </c>
      <c r="D11" s="35"/>
      <c r="E11" s="20" t="s">
        <v>13</v>
      </c>
      <c r="F11" s="35"/>
      <c r="G11" s="20" t="s">
        <v>13</v>
      </c>
    </row>
    <row r="12" spans="1:7" ht="15.6" x14ac:dyDescent="0.3">
      <c r="A12" s="6">
        <v>43893</v>
      </c>
      <c r="B12" s="30">
        <v>15.98</v>
      </c>
      <c r="C12" s="30">
        <v>18.34</v>
      </c>
      <c r="D12" s="35"/>
      <c r="E12" s="38">
        <f>AVERAGE(B11:B18)</f>
        <v>14.68375</v>
      </c>
      <c r="F12" s="35"/>
      <c r="G12" s="38">
        <f>AVERAGE(C11:C18)</f>
        <v>38.767500000000005</v>
      </c>
    </row>
    <row r="13" spans="1:7" ht="15.6" x14ac:dyDescent="0.3">
      <c r="A13" s="6">
        <v>43899</v>
      </c>
      <c r="B13" s="30">
        <v>15.79</v>
      </c>
      <c r="C13" s="30">
        <v>65.53</v>
      </c>
      <c r="D13" s="35"/>
      <c r="E13" s="37" t="s">
        <v>14</v>
      </c>
      <c r="F13" s="35"/>
      <c r="G13" s="37" t="s">
        <v>14</v>
      </c>
    </row>
    <row r="14" spans="1:7" ht="15.6" x14ac:dyDescent="0.3">
      <c r="A14" s="6">
        <v>43907</v>
      </c>
      <c r="B14" s="30">
        <v>16.11</v>
      </c>
      <c r="C14" s="30">
        <v>49.39</v>
      </c>
      <c r="D14" s="35"/>
      <c r="E14">
        <f>_xlfn.STDEV.P(B11:B18)</f>
        <v>3.005145327184696</v>
      </c>
      <c r="F14" s="35"/>
      <c r="G14">
        <f>_xlfn.STDEV.P(C11:C18)</f>
        <v>18.838351672850763</v>
      </c>
    </row>
    <row r="15" spans="1:7" ht="15.6" x14ac:dyDescent="0.3">
      <c r="A15" s="6">
        <v>43914</v>
      </c>
      <c r="B15" s="30">
        <v>19.29</v>
      </c>
      <c r="C15" s="30">
        <v>64.989999999999995</v>
      </c>
      <c r="D15" s="35"/>
      <c r="E15" s="35"/>
      <c r="F15" s="35"/>
    </row>
    <row r="16" spans="1:7" ht="15.6" x14ac:dyDescent="0.3">
      <c r="A16" s="6">
        <v>43920</v>
      </c>
      <c r="B16" s="30">
        <v>12.38</v>
      </c>
      <c r="C16" s="30">
        <v>26.06</v>
      </c>
      <c r="D16" s="35"/>
      <c r="E16" s="35"/>
      <c r="F16" s="35"/>
    </row>
    <row r="17" spans="1:6" ht="15.6" x14ac:dyDescent="0.3">
      <c r="A17" s="6">
        <v>43929</v>
      </c>
      <c r="B17" s="30">
        <v>13.26</v>
      </c>
      <c r="C17" s="30">
        <v>43.68</v>
      </c>
      <c r="D17" s="35"/>
      <c r="E17" s="35"/>
      <c r="F17" s="35"/>
    </row>
    <row r="18" spans="1:6" ht="15.6" x14ac:dyDescent="0.3">
      <c r="A18" s="6">
        <v>43934</v>
      </c>
      <c r="B18" s="30">
        <v>8.61</v>
      </c>
      <c r="C18" s="30">
        <v>14.24</v>
      </c>
      <c r="D18" s="36">
        <f>SUM(B11:B18)</f>
        <v>117.47</v>
      </c>
      <c r="E18" s="36"/>
      <c r="F18" s="36">
        <f>SUM(C11:C18)</f>
        <v>310.14000000000004</v>
      </c>
    </row>
    <row r="19" spans="1:6" ht="15.6" x14ac:dyDescent="0.3">
      <c r="A19" s="6">
        <v>43941</v>
      </c>
      <c r="B19" s="12">
        <v>10.28</v>
      </c>
      <c r="C19" s="12">
        <v>15.395</v>
      </c>
    </row>
    <row r="20" spans="1:6" ht="15.6" x14ac:dyDescent="0.3">
      <c r="A20" s="6">
        <v>43948</v>
      </c>
      <c r="B20" s="12">
        <v>8.64</v>
      </c>
      <c r="C20" s="12">
        <v>10.82</v>
      </c>
    </row>
    <row r="21" spans="1:6" ht="15.6" x14ac:dyDescent="0.3">
      <c r="A21" s="6">
        <v>43955</v>
      </c>
      <c r="B21" s="12">
        <v>6.38</v>
      </c>
      <c r="C21" s="12">
        <v>6.4</v>
      </c>
    </row>
    <row r="22" spans="1:6" ht="15.6" x14ac:dyDescent="0.3">
      <c r="A22" s="6">
        <v>43962</v>
      </c>
      <c r="B22" s="12">
        <v>6.75</v>
      </c>
      <c r="C22" s="12">
        <v>7.41</v>
      </c>
    </row>
    <row r="23" spans="1:6" ht="15.6" x14ac:dyDescent="0.3">
      <c r="A23" s="6">
        <v>43969</v>
      </c>
      <c r="B23" s="12">
        <v>3.59</v>
      </c>
      <c r="C23" s="12">
        <v>5.29</v>
      </c>
    </row>
    <row r="24" spans="1:6" ht="15.6" x14ac:dyDescent="0.3">
      <c r="A24" s="6">
        <v>43976</v>
      </c>
      <c r="B24" s="12">
        <v>4.66</v>
      </c>
      <c r="C24" s="12">
        <v>5.41</v>
      </c>
    </row>
    <row r="25" spans="1:6" ht="15.6" x14ac:dyDescent="0.3">
      <c r="A25" s="6">
        <v>43983</v>
      </c>
      <c r="B25" s="12">
        <v>6.18</v>
      </c>
      <c r="C25" s="12">
        <v>3.68</v>
      </c>
    </row>
    <row r="26" spans="1:6" ht="15.6" x14ac:dyDescent="0.3">
      <c r="A26" s="6">
        <v>43990</v>
      </c>
      <c r="B26" s="12">
        <v>1.68</v>
      </c>
      <c r="C26" s="12">
        <v>2.08</v>
      </c>
    </row>
    <row r="27" spans="1:6" ht="15.6" x14ac:dyDescent="0.3">
      <c r="A27" s="6">
        <v>43998</v>
      </c>
      <c r="B27" s="12">
        <v>4.05</v>
      </c>
      <c r="C27" s="12">
        <v>3.73</v>
      </c>
    </row>
    <row r="28" spans="1:6" ht="15.6" x14ac:dyDescent="0.3">
      <c r="A28" s="6">
        <v>44004</v>
      </c>
      <c r="B28" s="12">
        <v>3.78</v>
      </c>
      <c r="C28" s="12">
        <v>2.34</v>
      </c>
    </row>
    <row r="29" spans="1:6" ht="15.6" x14ac:dyDescent="0.3">
      <c r="A29" s="6">
        <v>44011</v>
      </c>
      <c r="B29" s="12">
        <v>4.2649999999999997</v>
      </c>
      <c r="C29" s="12">
        <v>3.64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G26"/>
  <sheetViews>
    <sheetView workbookViewId="0">
      <selection activeCell="D1" sqref="D1:G13"/>
    </sheetView>
  </sheetViews>
  <sheetFormatPr defaultRowHeight="14.4" x14ac:dyDescent="0.3"/>
  <cols>
    <col min="1" max="1" width="15.109375" bestFit="1" customWidth="1"/>
    <col min="3" max="3" width="10.77734375" bestFit="1" customWidth="1"/>
    <col min="4" max="4" width="12" bestFit="1" customWidth="1"/>
    <col min="5" max="5" width="12" customWidth="1"/>
    <col min="6" max="6" width="15.33203125" bestFit="1" customWidth="1"/>
  </cols>
  <sheetData>
    <row r="1" spans="1:7" ht="15.6" x14ac:dyDescent="0.3">
      <c r="A1" s="13" t="s">
        <v>0</v>
      </c>
      <c r="B1" s="13" t="s">
        <v>4</v>
      </c>
      <c r="C1" s="13" t="s">
        <v>8</v>
      </c>
      <c r="D1" s="6" t="s">
        <v>11</v>
      </c>
      <c r="E1" s="20" t="s">
        <v>13</v>
      </c>
      <c r="F1" s="6" t="s">
        <v>12</v>
      </c>
      <c r="G1" s="20" t="s">
        <v>13</v>
      </c>
    </row>
    <row r="2" spans="1:7" ht="15.6" x14ac:dyDescent="0.3">
      <c r="A2" s="6">
        <v>43837</v>
      </c>
      <c r="B2" s="31">
        <v>121</v>
      </c>
      <c r="C2" s="31">
        <v>167</v>
      </c>
      <c r="E2" s="38">
        <f>AVERAGE(B5:B10)</f>
        <v>764.66666666666663</v>
      </c>
      <c r="G2" s="38">
        <f>AVERAGE(C2:C7)</f>
        <v>149.5</v>
      </c>
    </row>
    <row r="3" spans="1:7" ht="15.6" x14ac:dyDescent="0.3">
      <c r="A3" s="6">
        <v>43844</v>
      </c>
      <c r="B3" s="31">
        <v>413</v>
      </c>
      <c r="C3" s="31">
        <v>147</v>
      </c>
      <c r="E3" s="37" t="s">
        <v>14</v>
      </c>
      <c r="G3" s="37" t="s">
        <v>14</v>
      </c>
    </row>
    <row r="4" spans="1:7" ht="15.6" x14ac:dyDescent="0.3">
      <c r="A4" s="6">
        <v>43850</v>
      </c>
      <c r="B4" s="31">
        <v>464</v>
      </c>
      <c r="C4" s="31">
        <v>168</v>
      </c>
      <c r="E4">
        <f>_xlfn.STDEV.P(B5:B10)</f>
        <v>81.426176517273746</v>
      </c>
      <c r="G4">
        <f>_xlfn.STDEV.P(C2:C7)</f>
        <v>26.581635264470343</v>
      </c>
    </row>
    <row r="5" spans="1:7" ht="15.6" x14ac:dyDescent="0.3">
      <c r="A5" s="6">
        <v>43857</v>
      </c>
      <c r="B5" s="31">
        <v>633</v>
      </c>
      <c r="C5" s="31">
        <v>169</v>
      </c>
    </row>
    <row r="6" spans="1:7" ht="15.6" x14ac:dyDescent="0.3">
      <c r="A6" s="6">
        <v>43865</v>
      </c>
      <c r="B6" s="31">
        <v>675</v>
      </c>
      <c r="C6" s="31">
        <v>93</v>
      </c>
    </row>
    <row r="7" spans="1:7" ht="15.6" x14ac:dyDescent="0.3">
      <c r="A7" s="6">
        <v>43878</v>
      </c>
      <c r="B7" s="31">
        <v>786</v>
      </c>
      <c r="C7" s="31">
        <v>153</v>
      </c>
      <c r="D7" s="15">
        <f>SUM(B2:B7)</f>
        <v>3092</v>
      </c>
      <c r="E7" s="15"/>
      <c r="F7" s="15">
        <f>SUM(C2:C7)</f>
        <v>897</v>
      </c>
    </row>
    <row r="8" spans="1:7" ht="15.6" x14ac:dyDescent="0.3">
      <c r="A8" s="6">
        <v>43885</v>
      </c>
      <c r="B8" s="32">
        <v>848</v>
      </c>
      <c r="C8" s="32">
        <v>175</v>
      </c>
      <c r="E8" s="20" t="s">
        <v>13</v>
      </c>
      <c r="G8" s="20" t="s">
        <v>13</v>
      </c>
    </row>
    <row r="9" spans="1:7" ht="15.6" x14ac:dyDescent="0.3">
      <c r="A9" s="6">
        <v>43893</v>
      </c>
      <c r="B9" s="32">
        <v>813</v>
      </c>
      <c r="C9" s="32">
        <v>106</v>
      </c>
      <c r="E9" s="38">
        <f>AVERAGE(B8:B13)</f>
        <v>803.5</v>
      </c>
      <c r="G9" s="38">
        <f>AVERAGE(C8:C13)</f>
        <v>281.83333333333331</v>
      </c>
    </row>
    <row r="10" spans="1:7" ht="15.6" x14ac:dyDescent="0.3">
      <c r="A10" s="6">
        <v>43899</v>
      </c>
      <c r="B10" s="32">
        <v>833</v>
      </c>
      <c r="C10" s="32">
        <v>417</v>
      </c>
      <c r="E10" s="37" t="s">
        <v>14</v>
      </c>
      <c r="G10" s="37" t="s">
        <v>14</v>
      </c>
    </row>
    <row r="11" spans="1:7" ht="15.6" x14ac:dyDescent="0.3">
      <c r="A11" s="6">
        <v>43907</v>
      </c>
      <c r="B11" s="32">
        <v>802</v>
      </c>
      <c r="C11" s="32">
        <v>306</v>
      </c>
      <c r="E11">
        <f>_xlfn.STDEV.P(B8:B13)</f>
        <v>44.776295812256137</v>
      </c>
      <c r="G11">
        <f>_xlfn.STDEV.P(C8:C13)</f>
        <v>148.61293872188773</v>
      </c>
    </row>
    <row r="12" spans="1:7" ht="15.6" x14ac:dyDescent="0.3">
      <c r="A12" s="6">
        <v>43914</v>
      </c>
      <c r="B12" s="32">
        <v>816</v>
      </c>
      <c r="C12" s="32">
        <v>522</v>
      </c>
    </row>
    <row r="13" spans="1:7" ht="15.6" x14ac:dyDescent="0.3">
      <c r="A13" s="6">
        <v>43920</v>
      </c>
      <c r="B13" s="32">
        <v>709</v>
      </c>
      <c r="C13" s="32">
        <v>165</v>
      </c>
      <c r="D13" s="33">
        <f>SUM(B8:B13)</f>
        <v>4821</v>
      </c>
      <c r="E13" s="33"/>
      <c r="F13" s="33">
        <f>SUM(C8:C13)</f>
        <v>1691</v>
      </c>
    </row>
    <row r="14" spans="1:7" ht="15.6" x14ac:dyDescent="0.3">
      <c r="A14" s="6">
        <v>43929</v>
      </c>
      <c r="B14" s="17">
        <v>714</v>
      </c>
      <c r="C14" s="17">
        <v>293</v>
      </c>
    </row>
    <row r="15" spans="1:7" ht="15.6" x14ac:dyDescent="0.3">
      <c r="A15" s="6">
        <v>43934</v>
      </c>
      <c r="B15" s="17">
        <v>480</v>
      </c>
      <c r="C15" s="17">
        <v>102</v>
      </c>
    </row>
    <row r="16" spans="1:7" ht="15.6" x14ac:dyDescent="0.3">
      <c r="A16" s="6">
        <v>43941</v>
      </c>
      <c r="B16" s="17">
        <v>620</v>
      </c>
      <c r="C16" s="17">
        <v>139</v>
      </c>
    </row>
    <row r="17" spans="1:3" ht="15.6" x14ac:dyDescent="0.3">
      <c r="A17" s="6">
        <v>43948</v>
      </c>
      <c r="B17" s="17">
        <v>616</v>
      </c>
      <c r="C17" s="17">
        <v>106</v>
      </c>
    </row>
    <row r="18" spans="1:3" ht="15.6" x14ac:dyDescent="0.3">
      <c r="A18" s="6">
        <v>43955</v>
      </c>
      <c r="B18" s="17">
        <v>471</v>
      </c>
      <c r="C18" s="17">
        <v>78</v>
      </c>
    </row>
    <row r="19" spans="1:3" ht="15.6" x14ac:dyDescent="0.3">
      <c r="A19" s="6">
        <v>43962</v>
      </c>
      <c r="B19" s="17">
        <v>566</v>
      </c>
      <c r="C19" s="17">
        <v>116</v>
      </c>
    </row>
    <row r="20" spans="1:3" ht="15.6" x14ac:dyDescent="0.3">
      <c r="A20" s="6">
        <v>43969</v>
      </c>
      <c r="B20" s="17">
        <v>325</v>
      </c>
      <c r="C20" s="17">
        <v>93</v>
      </c>
    </row>
    <row r="21" spans="1:3" ht="15.6" x14ac:dyDescent="0.3">
      <c r="A21" s="6">
        <v>43976</v>
      </c>
      <c r="B21" s="17">
        <v>431</v>
      </c>
      <c r="C21" s="17">
        <v>104</v>
      </c>
    </row>
    <row r="22" spans="1:3" ht="15.6" x14ac:dyDescent="0.3">
      <c r="A22" s="6">
        <v>43983</v>
      </c>
      <c r="B22" s="17">
        <v>442</v>
      </c>
      <c r="C22" s="17">
        <v>73</v>
      </c>
    </row>
    <row r="23" spans="1:3" ht="15.6" x14ac:dyDescent="0.3">
      <c r="A23" s="6">
        <v>43990</v>
      </c>
      <c r="B23" s="17">
        <v>137</v>
      </c>
      <c r="C23" s="17">
        <v>31</v>
      </c>
    </row>
    <row r="24" spans="1:3" ht="15.6" x14ac:dyDescent="0.3">
      <c r="A24" s="6">
        <v>43998</v>
      </c>
      <c r="B24" s="17">
        <v>369</v>
      </c>
      <c r="C24" s="17">
        <v>67</v>
      </c>
    </row>
    <row r="25" spans="1:3" ht="15.6" x14ac:dyDescent="0.3">
      <c r="A25" s="6">
        <v>44004</v>
      </c>
      <c r="B25" s="17">
        <v>463</v>
      </c>
      <c r="C25" s="17">
        <v>47</v>
      </c>
    </row>
    <row r="26" spans="1:3" ht="15.6" x14ac:dyDescent="0.3">
      <c r="A26" s="6">
        <v>44011</v>
      </c>
      <c r="B26" s="17">
        <v>450</v>
      </c>
      <c r="C26" s="17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I26"/>
  <sheetViews>
    <sheetView tabSelected="1" workbookViewId="0">
      <selection activeCell="I1" sqref="I1"/>
    </sheetView>
  </sheetViews>
  <sheetFormatPr defaultRowHeight="14.4" x14ac:dyDescent="0.3"/>
  <cols>
    <col min="1" max="1" width="14.5546875" bestFit="1" customWidth="1"/>
    <col min="2" max="2" width="9.5546875" bestFit="1" customWidth="1"/>
    <col min="3" max="3" width="12.5546875" customWidth="1"/>
    <col min="4" max="4" width="15.5546875" bestFit="1" customWidth="1"/>
    <col min="5" max="5" width="19" bestFit="1" customWidth="1"/>
    <col min="6" max="6" width="15.33203125" bestFit="1" customWidth="1"/>
  </cols>
  <sheetData>
    <row r="1" spans="1:9" ht="15.6" x14ac:dyDescent="0.3">
      <c r="A1" s="13" t="s">
        <v>0</v>
      </c>
      <c r="B1" s="13" t="s">
        <v>4</v>
      </c>
      <c r="C1" s="13" t="s">
        <v>8</v>
      </c>
      <c r="D1" s="6" t="s">
        <v>11</v>
      </c>
      <c r="E1" s="20" t="s">
        <v>13</v>
      </c>
      <c r="F1" s="6" t="s">
        <v>12</v>
      </c>
      <c r="G1" s="20" t="s">
        <v>13</v>
      </c>
      <c r="I1" s="41"/>
    </row>
    <row r="2" spans="1:9" ht="15.6" x14ac:dyDescent="0.3">
      <c r="A2" s="6">
        <v>43837</v>
      </c>
      <c r="B2" s="15">
        <f>'Harvest Weight'!B2/'Harvest Number'!B2*1000</f>
        <v>0</v>
      </c>
      <c r="C2" s="15">
        <f>'Harvest Weight'!C2/'Harvest Number'!C2*1000</f>
        <v>156.28742514970062</v>
      </c>
      <c r="E2" s="38">
        <f>AVERAGE(B5:B10)</f>
        <v>15.19764850223067</v>
      </c>
      <c r="G2" s="38">
        <f>AVERAGE(C2:C7)</f>
        <v>197.43832144311787</v>
      </c>
    </row>
    <row r="3" spans="1:9" ht="15.6" x14ac:dyDescent="0.3">
      <c r="A3" s="6">
        <v>43844</v>
      </c>
      <c r="B3" s="15">
        <f>'Harvest Weight'!B3/'Harvest Number'!B3*1000</f>
        <v>0</v>
      </c>
      <c r="C3" s="15">
        <f>'Harvest Weight'!C3/'Harvest Number'!C3*1000</f>
        <v>177.68707482993199</v>
      </c>
      <c r="E3" s="37" t="s">
        <v>14</v>
      </c>
      <c r="G3" s="37" t="s">
        <v>14</v>
      </c>
    </row>
    <row r="4" spans="1:9" ht="15.6" x14ac:dyDescent="0.3">
      <c r="A4" s="6">
        <v>43850</v>
      </c>
      <c r="B4" s="15">
        <f>'Harvest Weight'!B4/'Harvest Number'!B4*1000</f>
        <v>0</v>
      </c>
      <c r="C4" s="15">
        <f>'Harvest Weight'!C4/'Harvest Number'!C4*1000</f>
        <v>193.33333333333331</v>
      </c>
      <c r="E4">
        <f>_xlfn.STDEV.P(B5:B10)</f>
        <v>5.0736146067410406</v>
      </c>
      <c r="G4">
        <f>_xlfn.STDEV.P(C2:C7)</f>
        <v>41.334433059292856</v>
      </c>
    </row>
    <row r="5" spans="1:9" ht="15.6" x14ac:dyDescent="0.3">
      <c r="A5" s="6">
        <v>43857</v>
      </c>
      <c r="B5" s="15">
        <f>'Harvest Weight'!B5/'Harvest Number'!B5*1000</f>
        <v>4.407582938388626</v>
      </c>
      <c r="C5" s="15">
        <f>'Harvest Weight'!C5/'Harvest Number'!C5*1000</f>
        <v>179.88165680473372</v>
      </c>
    </row>
    <row r="6" spans="1:9" ht="15.6" x14ac:dyDescent="0.3">
      <c r="A6" s="6">
        <v>43865</v>
      </c>
      <c r="B6" s="15">
        <f>'Harvest Weight'!B6/'Harvest Number'!B6*1000</f>
        <v>16.118518518518517</v>
      </c>
      <c r="C6" s="15">
        <f>'Harvest Weight'!C6/'Harvest Number'!C6*1000</f>
        <v>285.80645161290317</v>
      </c>
    </row>
    <row r="7" spans="1:9" ht="15.6" x14ac:dyDescent="0.3">
      <c r="A7" s="6">
        <v>43878</v>
      </c>
      <c r="B7" s="15">
        <f>'Harvest Weight'!B7/'Harvest Number'!B7*1000</f>
        <v>14.885496183206106</v>
      </c>
      <c r="C7" s="15">
        <f>'Harvest Weight'!C7/'Harvest Number'!C7*1000</f>
        <v>191.63398692810458</v>
      </c>
      <c r="D7" s="15">
        <f>SUM(B2:B7)</f>
        <v>35.41159764011325</v>
      </c>
      <c r="E7" s="15"/>
      <c r="F7" s="15">
        <f>SUM(C2:C7)</f>
        <v>1184.6299286587073</v>
      </c>
    </row>
    <row r="8" spans="1:9" ht="15.6" x14ac:dyDescent="0.3">
      <c r="A8" s="6">
        <v>43885</v>
      </c>
      <c r="B8" s="33">
        <f>'Harvest Weight'!B8/'Harvest Number'!B8*1000</f>
        <v>17.464622641509436</v>
      </c>
      <c r="C8" s="33">
        <f>'Harvest Weight'!C8/'Harvest Number'!C8*1000</f>
        <v>181.2</v>
      </c>
      <c r="E8" s="20" t="s">
        <v>13</v>
      </c>
      <c r="G8" s="20" t="s">
        <v>13</v>
      </c>
    </row>
    <row r="9" spans="1:9" ht="15.6" x14ac:dyDescent="0.3">
      <c r="A9" s="6">
        <v>43893</v>
      </c>
      <c r="B9" s="33">
        <f>'Harvest Weight'!B9/'Harvest Number'!B9*1000</f>
        <v>18.597785977859779</v>
      </c>
      <c r="C9" s="33">
        <f>'Harvest Weight'!C9/'Harvest Number'!C9*1000</f>
        <v>142.64150943396226</v>
      </c>
      <c r="E9" s="38">
        <f>AVERAGE(B8:B13)</f>
        <v>19.606816580626425</v>
      </c>
      <c r="G9" s="38">
        <f>AVERAGE(C8:C13)</f>
        <v>150.3993710945837</v>
      </c>
    </row>
    <row r="10" spans="1:9" ht="15.6" x14ac:dyDescent="0.3">
      <c r="A10" s="6">
        <v>43899</v>
      </c>
      <c r="B10" s="33">
        <f>'Harvest Weight'!B10/'Harvest Number'!B10*1000</f>
        <v>19.711884753901561</v>
      </c>
      <c r="C10" s="33">
        <f>'Harvest Weight'!C10/'Harvest Number'!C10*1000</f>
        <v>55.05995203836931</v>
      </c>
      <c r="E10" s="37" t="s">
        <v>14</v>
      </c>
      <c r="G10" s="37" t="s">
        <v>14</v>
      </c>
    </row>
    <row r="11" spans="1:9" ht="15.6" x14ac:dyDescent="0.3">
      <c r="A11" s="6">
        <v>43907</v>
      </c>
      <c r="B11" s="33">
        <f>'Harvest Weight'!B11/'Harvest Number'!B11*1000</f>
        <v>20.012468827930174</v>
      </c>
      <c r="C11" s="33">
        <f>'Harvest Weight'!C11/'Harvest Number'!C11*1000</f>
        <v>91.209150326797385</v>
      </c>
      <c r="E11">
        <f>_xlfn.STDEV.P(B8:B13)</f>
        <v>1.4651570370805171</v>
      </c>
      <c r="G11">
        <f>_xlfn.STDEV.P(C8:C13)</f>
        <v>120.95085339684918</v>
      </c>
    </row>
    <row r="12" spans="1:9" ht="15.6" x14ac:dyDescent="0.3">
      <c r="A12" s="6">
        <v>43914</v>
      </c>
      <c r="B12" s="33">
        <f>'Harvest Weight'!B12/'Harvest Number'!B12*1000</f>
        <v>19.583333333333336</v>
      </c>
      <c r="C12" s="33">
        <f>'Harvest Weight'!C12/'Harvest Number'!C12*1000</f>
        <v>35.134099616858244</v>
      </c>
    </row>
    <row r="13" spans="1:9" ht="15.6" x14ac:dyDescent="0.3">
      <c r="A13" s="6">
        <v>43920</v>
      </c>
      <c r="B13" s="33">
        <f>'Harvest Weight'!B13/'Harvest Number'!B13*1000</f>
        <v>22.270803949224256</v>
      </c>
      <c r="C13" s="33">
        <f>'Harvest Weight'!C13/'Harvest Number'!C13*1000</f>
        <v>397.15151515151513</v>
      </c>
      <c r="D13" s="33">
        <f>SUM(B8:B13)</f>
        <v>117.64089948375856</v>
      </c>
      <c r="E13" s="33"/>
      <c r="F13" s="33">
        <f>SUM(C8:C13)</f>
        <v>902.39622656750225</v>
      </c>
    </row>
    <row r="14" spans="1:9" ht="15.6" x14ac:dyDescent="0.3">
      <c r="A14" s="6">
        <v>43929</v>
      </c>
      <c r="B14" s="40">
        <f>'Harvest Weight'!B14/'Harvest Number'!B14*1000</f>
        <v>22.563025210084035</v>
      </c>
      <c r="C14" s="40">
        <f>'Harvest Weight'!C14/'Harvest Number'!C14*1000</f>
        <v>168.5665529010239</v>
      </c>
      <c r="D14" s="39"/>
      <c r="E14" s="39"/>
    </row>
    <row r="15" spans="1:9" ht="15.6" x14ac:dyDescent="0.3">
      <c r="A15" s="6">
        <v>43934</v>
      </c>
      <c r="B15" s="40">
        <f>'Harvest Weight'!B15/'Harvest Number'!B15*1000</f>
        <v>40.1875</v>
      </c>
      <c r="C15" s="40">
        <f>'Harvest Weight'!C15/'Harvest Number'!C15*1000</f>
        <v>637.15686274509801</v>
      </c>
      <c r="D15" s="40"/>
      <c r="E15" s="40"/>
    </row>
    <row r="16" spans="1:9" ht="15.6" x14ac:dyDescent="0.3">
      <c r="A16" s="6">
        <v>43941</v>
      </c>
      <c r="B16" s="14">
        <f>'Harvest Weight'!B16/'Harvest Number'!B16*1000</f>
        <v>19.967741935483872</v>
      </c>
      <c r="C16" s="14">
        <f>'Harvest Weight'!C16/'Harvest Number'!C16*1000</f>
        <v>187.48201438848918</v>
      </c>
    </row>
    <row r="17" spans="1:3" ht="15.6" x14ac:dyDescent="0.3">
      <c r="A17" s="6">
        <v>43948</v>
      </c>
      <c r="B17" s="14">
        <f>'Harvest Weight'!B17/'Harvest Number'!B17*1000</f>
        <v>21.525974025974026</v>
      </c>
      <c r="C17" s="14">
        <f>'Harvest Weight'!C17/'Harvest Number'!C17*1000</f>
        <v>412.07547169811323</v>
      </c>
    </row>
    <row r="18" spans="1:3" ht="15.6" x14ac:dyDescent="0.3">
      <c r="A18" s="6">
        <v>43955</v>
      </c>
      <c r="B18" s="14">
        <f>'Harvest Weight'!B18/'Harvest Number'!B18*1000</f>
        <v>18.280254777070063</v>
      </c>
      <c r="C18" s="14">
        <f>'Harvest Weight'!C18/'Harvest Number'!C18*1000</f>
        <v>182.56410256410257</v>
      </c>
    </row>
    <row r="19" spans="1:3" ht="15.6" x14ac:dyDescent="0.3">
      <c r="A19" s="6">
        <v>43962</v>
      </c>
      <c r="B19" s="14">
        <f>'Harvest Weight'!B19/'Harvest Number'!B19*1000</f>
        <v>18.162544169611309</v>
      </c>
      <c r="C19" s="14">
        <f>'Harvest Weight'!C19/'Harvest Number'!C19*1000</f>
        <v>132.7155172413793</v>
      </c>
    </row>
    <row r="20" spans="1:3" ht="15.6" x14ac:dyDescent="0.3">
      <c r="A20" s="6">
        <v>43969</v>
      </c>
      <c r="B20" s="14">
        <f>'Harvest Weight'!B20/'Harvest Number'!B20*1000</f>
        <v>26.584615384615386</v>
      </c>
      <c r="C20" s="14">
        <f>'Harvest Weight'!C20/'Harvest Number'!C20*1000</f>
        <v>116.34408602150538</v>
      </c>
    </row>
    <row r="21" spans="1:3" ht="15.6" x14ac:dyDescent="0.3">
      <c r="A21" s="6">
        <v>43976</v>
      </c>
      <c r="B21" s="14">
        <f>'Harvest Weight'!B21/'Harvest Number'!B21*1000</f>
        <v>14.802784222737818</v>
      </c>
      <c r="C21" s="14">
        <f>'Harvest Weight'!C21/'Harvest Number'!C21*1000</f>
        <v>61.53846153846154</v>
      </c>
    </row>
    <row r="22" spans="1:3" ht="15.6" x14ac:dyDescent="0.3">
      <c r="A22" s="6">
        <v>43983</v>
      </c>
      <c r="B22" s="14">
        <f>'Harvest Weight'!B22/'Harvest Number'!B22*1000</f>
        <v>15.271493212669682</v>
      </c>
      <c r="C22" s="14">
        <f>'Harvest Weight'!C22/'Harvest Number'!C22*1000</f>
        <v>101.50684931506849</v>
      </c>
    </row>
    <row r="23" spans="1:3" ht="15.6" x14ac:dyDescent="0.3">
      <c r="A23" s="6">
        <v>43990</v>
      </c>
      <c r="B23" s="14">
        <f>'Harvest Weight'!B23/'Harvest Number'!B23*1000</f>
        <v>26.204379562043794</v>
      </c>
      <c r="C23" s="14">
        <f>'Harvest Weight'!C23/'Harvest Number'!C23*1000</f>
        <v>170.64516129032259</v>
      </c>
    </row>
    <row r="24" spans="1:3" ht="15.6" x14ac:dyDescent="0.3">
      <c r="A24" s="6">
        <v>43998</v>
      </c>
      <c r="B24" s="14">
        <f>'Harvest Weight'!B24/'Harvest Number'!B24*1000</f>
        <v>12.628726287262873</v>
      </c>
      <c r="C24" s="14">
        <f>'Harvest Weight'!C24/'Harvest Number'!C24*1000</f>
        <v>80.74626865671641</v>
      </c>
    </row>
    <row r="25" spans="1:3" ht="15.6" x14ac:dyDescent="0.3">
      <c r="A25" s="6">
        <v>44004</v>
      </c>
      <c r="B25" s="14">
        <f>'Harvest Weight'!B25/'Harvest Number'!B25*1000</f>
        <v>13.347732181425485</v>
      </c>
      <c r="C25" s="14">
        <f>'Harvest Weight'!C25/'Harvest Number'!C25*1000</f>
        <v>78.297872340425542</v>
      </c>
    </row>
    <row r="26" spans="1:3" ht="15.6" x14ac:dyDescent="0.3">
      <c r="A26" s="6">
        <v>44011</v>
      </c>
      <c r="B26" s="14">
        <f>'Harvest Weight'!B26/'Harvest Number'!B26*1000</f>
        <v>3.7333333333333334</v>
      </c>
      <c r="C26" s="14">
        <f>'Harvest Weight'!C26/'Harvest Number'!C26*1000</f>
        <v>30.588235294117649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Apical Growth</vt:lpstr>
      <vt:lpstr>Leaf Length</vt:lpstr>
      <vt:lpstr>Stem Diameter</vt:lpstr>
      <vt:lpstr>Harvest Weight</vt:lpstr>
      <vt:lpstr>Harvest Number</vt:lpstr>
      <vt:lpstr>Fruit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2020-12-31T18:03:40Z</dcterms:modified>
</cp:coreProperties>
</file>