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4695" windowWidth="21300" windowHeight="12075"/>
  </bookViews>
  <sheets>
    <sheet name="Sheet3" sheetId="3" r:id="rId1"/>
  </sheets>
  <calcPr calcId="125725"/>
</workbook>
</file>

<file path=xl/calcChain.xml><?xml version="1.0" encoding="utf-8"?>
<calcChain xmlns="http://schemas.openxmlformats.org/spreadsheetml/2006/main">
  <c r="I23" i="3"/>
  <c r="I13"/>
  <c r="I15"/>
  <c r="I22"/>
  <c r="I24"/>
  <c r="I25"/>
  <c r="I21"/>
  <c r="I8"/>
  <c r="I9"/>
  <c r="I10"/>
  <c r="I11"/>
  <c r="I12"/>
  <c r="I14"/>
  <c r="I16"/>
  <c r="I17"/>
  <c r="I18"/>
  <c r="I7"/>
  <c r="I19" l="1"/>
  <c r="I26" s="1"/>
</calcChain>
</file>

<file path=xl/sharedStrings.xml><?xml version="1.0" encoding="utf-8"?>
<sst xmlns="http://schemas.openxmlformats.org/spreadsheetml/2006/main" count="33" uniqueCount="32">
  <si>
    <t>Weapon</t>
  </si>
  <si>
    <t>Base Damage</t>
  </si>
  <si>
    <t>Bonuses</t>
  </si>
  <si>
    <t>Extra Materials</t>
  </si>
  <si>
    <t>You Own</t>
  </si>
  <si>
    <t>Basic Sword</t>
  </si>
  <si>
    <t>Long Sword</t>
  </si>
  <si>
    <t>Claymore</t>
  </si>
  <si>
    <t>Pike</t>
  </si>
  <si>
    <t>Squire's Bastard Sword</t>
  </si>
  <si>
    <t>Dragonsword</t>
  </si>
  <si>
    <t>5 Dragon Scale</t>
  </si>
  <si>
    <t>Wyvern</t>
  </si>
  <si>
    <t>1 Dragon egg(s)</t>
  </si>
  <si>
    <t>Emarel Blade</t>
  </si>
  <si>
    <t>1 Eramel</t>
  </si>
  <si>
    <t>Darkmace</t>
  </si>
  <si>
    <t>400 Dark Fangs</t>
  </si>
  <si>
    <t>Emerald Dragon</t>
  </si>
  <si>
    <t>1 Emerald Dragon egg(s)</t>
  </si>
  <si>
    <t>Bronze Standard</t>
  </si>
  <si>
    <t>Silver Standard</t>
  </si>
  <si>
    <t>Gold Standard</t>
  </si>
  <si>
    <t>Platinum Standard</t>
  </si>
  <si>
    <t>500 Crystal</t>
  </si>
  <si>
    <t>Page's Dagger</t>
  </si>
  <si>
    <t>Total Damage</t>
  </si>
  <si>
    <t>Total Wyvern Power</t>
  </si>
  <si>
    <t>Wyvern Power Calculator</t>
  </si>
  <si>
    <r>
      <t>Value </t>
    </r>
    <r>
      <rPr>
        <b/>
        <i/>
        <sz val="11"/>
        <color theme="1"/>
        <rFont val="Mangal"/>
        <family val="1"/>
      </rPr>
      <t>(gold)</t>
    </r>
  </si>
  <si>
    <t>Granite Maul</t>
  </si>
  <si>
    <t>Apprentice Knights Medallion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</si>
</sst>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theme="1"/>
      <name val="Constantia"/>
      <family val="1"/>
    </font>
    <font>
      <b/>
      <i/>
      <sz val="20"/>
      <color theme="1"/>
      <name val="Calibri"/>
      <family val="2"/>
      <scheme val="minor"/>
    </font>
    <font>
      <b/>
      <sz val="11"/>
      <color theme="1"/>
      <name val="Mangal"/>
      <family val="1"/>
    </font>
    <font>
      <b/>
      <i/>
      <sz val="11"/>
      <color theme="1"/>
      <name val="Mangal"/>
      <family val="1"/>
    </font>
    <font>
      <b/>
      <sz val="12"/>
      <color theme="1"/>
      <name val="Mangal"/>
      <family val="1"/>
    </font>
    <font>
      <b/>
      <sz val="12"/>
      <color theme="1"/>
      <name val="Constantia"/>
      <family val="1"/>
    </font>
    <font>
      <b/>
      <sz val="20"/>
      <color theme="1"/>
      <name val="Constantia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5" fillId="5" borderId="34" xfId="0" applyFont="1" applyFill="1" applyBorder="1" applyAlignment="1" applyProtection="1">
      <alignment horizontal="center" vertical="center" wrapText="1"/>
      <protection locked="0"/>
    </xf>
    <xf numFmtId="0" fontId="3" fillId="5" borderId="26" xfId="0" applyFont="1" applyFill="1" applyBorder="1" applyAlignment="1" applyProtection="1">
      <alignment horizontal="center" vertical="center" wrapText="1"/>
      <protection locked="0"/>
    </xf>
    <xf numFmtId="0" fontId="3" fillId="5" borderId="29" xfId="0" applyFont="1" applyFill="1" applyBorder="1" applyAlignment="1" applyProtection="1">
      <alignment horizontal="center" vertical="center" wrapText="1"/>
      <protection locked="0"/>
    </xf>
    <xf numFmtId="0" fontId="3" fillId="5" borderId="27" xfId="0" applyFont="1" applyFill="1" applyBorder="1" applyAlignment="1" applyProtection="1">
      <alignment horizontal="center" vertical="center" wrapText="1"/>
      <protection locked="0"/>
    </xf>
    <xf numFmtId="0" fontId="3" fillId="5" borderId="30" xfId="0" applyFont="1" applyFill="1" applyBorder="1" applyAlignment="1" applyProtection="1">
      <alignment horizontal="center" vertical="center" wrapText="1"/>
      <protection locked="0"/>
    </xf>
    <xf numFmtId="0" fontId="5" fillId="5" borderId="33" xfId="0" applyFont="1" applyFill="1" applyBorder="1" applyAlignment="1" applyProtection="1">
      <alignment horizontal="center" vertical="center" wrapText="1"/>
      <protection locked="0"/>
    </xf>
    <xf numFmtId="0" fontId="1" fillId="5" borderId="40" xfId="0" applyFont="1" applyFill="1" applyBorder="1" applyAlignment="1" applyProtection="1">
      <alignment wrapText="1"/>
      <protection locked="0"/>
    </xf>
    <xf numFmtId="10" fontId="6" fillId="3" borderId="7" xfId="0" applyNumberFormat="1" applyFont="1" applyFill="1" applyBorder="1" applyAlignment="1" applyProtection="1">
      <alignment wrapText="1"/>
      <protection locked="0"/>
    </xf>
    <xf numFmtId="0" fontId="6" fillId="5" borderId="8" xfId="0" applyFont="1" applyFill="1" applyBorder="1" applyAlignment="1" applyProtection="1">
      <alignment wrapText="1"/>
      <protection locked="0"/>
    </xf>
    <xf numFmtId="0" fontId="6" fillId="5" borderId="9" xfId="0" applyFont="1" applyFill="1" applyBorder="1" applyAlignment="1" applyProtection="1">
      <alignment wrapText="1"/>
      <protection locked="0"/>
    </xf>
    <xf numFmtId="0" fontId="6" fillId="3" borderId="18" xfId="0" applyFont="1" applyFill="1" applyBorder="1" applyAlignment="1" applyProtection="1">
      <alignment wrapText="1"/>
      <protection locked="0"/>
    </xf>
    <xf numFmtId="1" fontId="1" fillId="5" borderId="42" xfId="0" applyNumberFormat="1" applyFont="1" applyFill="1" applyBorder="1" applyProtection="1">
      <protection locked="0"/>
    </xf>
    <xf numFmtId="0" fontId="5" fillId="5" borderId="21" xfId="0" applyFont="1" applyFill="1" applyBorder="1" applyAlignment="1" applyProtection="1">
      <alignment horizontal="center" vertical="center" wrapText="1"/>
      <protection locked="0"/>
    </xf>
    <xf numFmtId="0" fontId="1" fillId="5" borderId="41" xfId="0" applyFont="1" applyFill="1" applyBorder="1" applyAlignment="1" applyProtection="1">
      <alignment wrapText="1"/>
      <protection locked="0"/>
    </xf>
    <xf numFmtId="10" fontId="6" fillId="3" borderId="10" xfId="0" applyNumberFormat="1" applyFont="1" applyFill="1" applyBorder="1" applyAlignment="1" applyProtection="1">
      <alignment wrapText="1"/>
      <protection locked="0"/>
    </xf>
    <xf numFmtId="0" fontId="6" fillId="5" borderId="6" xfId="0" applyFont="1" applyFill="1" applyBorder="1" applyAlignment="1" applyProtection="1">
      <alignment wrapText="1"/>
      <protection locked="0"/>
    </xf>
    <xf numFmtId="0" fontId="6" fillId="5" borderId="11" xfId="0" applyFont="1" applyFill="1" applyBorder="1" applyAlignment="1" applyProtection="1">
      <alignment wrapText="1"/>
      <protection locked="0"/>
    </xf>
    <xf numFmtId="0" fontId="6" fillId="3" borderId="19" xfId="0" applyFont="1" applyFill="1" applyBorder="1" applyAlignment="1" applyProtection="1">
      <alignment wrapText="1"/>
      <protection locked="0"/>
    </xf>
    <xf numFmtId="10" fontId="6" fillId="3" borderId="12" xfId="0" applyNumberFormat="1" applyFont="1" applyFill="1" applyBorder="1" applyAlignment="1" applyProtection="1">
      <alignment wrapText="1"/>
      <protection locked="0"/>
    </xf>
    <xf numFmtId="0" fontId="6" fillId="5" borderId="13" xfId="0" applyFont="1" applyFill="1" applyBorder="1" applyAlignment="1" applyProtection="1">
      <alignment wrapText="1"/>
      <protection locked="0"/>
    </xf>
    <xf numFmtId="0" fontId="6" fillId="5" borderId="14" xfId="0" applyFont="1" applyFill="1" applyBorder="1" applyAlignment="1" applyProtection="1">
      <alignment wrapText="1"/>
      <protection locked="0"/>
    </xf>
    <xf numFmtId="0" fontId="6" fillId="3" borderId="20" xfId="0" applyFont="1" applyFill="1" applyBorder="1" applyAlignment="1" applyProtection="1">
      <alignment wrapText="1"/>
      <protection locked="0"/>
    </xf>
    <xf numFmtId="0" fontId="5" fillId="5" borderId="22" xfId="0" applyFont="1" applyFill="1" applyBorder="1" applyAlignment="1" applyProtection="1">
      <alignment horizontal="center" vertical="center" wrapText="1"/>
      <protection locked="0"/>
    </xf>
    <xf numFmtId="0" fontId="1" fillId="5" borderId="17" xfId="0" applyFont="1" applyFill="1" applyBorder="1" applyAlignment="1" applyProtection="1">
      <alignment wrapText="1"/>
      <protection locked="0"/>
    </xf>
    <xf numFmtId="10" fontId="1" fillId="5" borderId="43" xfId="0" applyNumberFormat="1" applyFont="1" applyFill="1" applyBorder="1" applyAlignment="1" applyProtection="1">
      <alignment wrapText="1"/>
      <protection locked="0"/>
    </xf>
    <xf numFmtId="0" fontId="1" fillId="5" borderId="43" xfId="0" applyFont="1" applyFill="1" applyBorder="1" applyAlignment="1" applyProtection="1">
      <alignment wrapText="1"/>
      <protection locked="0"/>
    </xf>
    <xf numFmtId="0" fontId="1" fillId="5" borderId="44" xfId="0" applyFont="1" applyFill="1" applyBorder="1" applyAlignment="1" applyProtection="1">
      <alignment wrapText="1"/>
      <protection locked="0"/>
    </xf>
    <xf numFmtId="0" fontId="1" fillId="5" borderId="45" xfId="0" applyFont="1" applyFill="1" applyBorder="1" applyAlignment="1" applyProtection="1">
      <alignment wrapText="1"/>
      <protection locked="0"/>
    </xf>
    <xf numFmtId="1" fontId="7" fillId="5" borderId="14" xfId="0" applyNumberFormat="1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5" fillId="2" borderId="35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Protection="1">
      <protection locked="0"/>
    </xf>
    <xf numFmtId="0" fontId="5" fillId="6" borderId="31" xfId="0" applyFont="1" applyFill="1" applyBorder="1" applyAlignment="1" applyProtection="1">
      <alignment horizontal="center" vertical="center" wrapText="1"/>
      <protection locked="0"/>
    </xf>
    <xf numFmtId="0" fontId="1" fillId="6" borderId="3" xfId="0" applyFont="1" applyFill="1" applyBorder="1" applyAlignment="1" applyProtection="1">
      <alignment wrapText="1"/>
      <protection locked="0"/>
    </xf>
    <xf numFmtId="10" fontId="1" fillId="6" borderId="4" xfId="0" applyNumberFormat="1" applyFont="1" applyFill="1" applyBorder="1" applyAlignment="1" applyProtection="1">
      <alignment wrapText="1"/>
      <protection locked="0"/>
    </xf>
    <xf numFmtId="0" fontId="1" fillId="6" borderId="4" xfId="0" applyFont="1" applyFill="1" applyBorder="1" applyAlignment="1" applyProtection="1">
      <alignment wrapText="1"/>
      <protection locked="0"/>
    </xf>
    <xf numFmtId="0" fontId="1" fillId="6" borderId="15" xfId="0" applyFont="1" applyFill="1" applyBorder="1" applyAlignment="1" applyProtection="1">
      <alignment wrapText="1"/>
      <protection locked="0"/>
    </xf>
    <xf numFmtId="0" fontId="6" fillId="7" borderId="7" xfId="0" applyFont="1" applyFill="1" applyBorder="1" applyAlignment="1" applyProtection="1">
      <alignment wrapText="1"/>
      <protection locked="0"/>
    </xf>
    <xf numFmtId="0" fontId="1" fillId="6" borderId="9" xfId="0" applyFont="1" applyFill="1" applyBorder="1" applyProtection="1">
      <protection locked="0"/>
    </xf>
    <xf numFmtId="0" fontId="5" fillId="6" borderId="32" xfId="0" applyFont="1" applyFill="1" applyBorder="1" applyAlignment="1" applyProtection="1">
      <alignment horizontal="center" vertical="center" wrapText="1"/>
      <protection locked="0"/>
    </xf>
    <xf numFmtId="0" fontId="1" fillId="6" borderId="5" xfId="0" applyFont="1" applyFill="1" applyBorder="1" applyAlignment="1" applyProtection="1">
      <alignment wrapText="1"/>
      <protection locked="0"/>
    </xf>
    <xf numFmtId="10" fontId="1" fillId="6" borderId="1" xfId="0" applyNumberFormat="1" applyFont="1" applyFill="1" applyBorder="1" applyAlignment="1" applyProtection="1">
      <alignment wrapText="1"/>
      <protection locked="0"/>
    </xf>
    <xf numFmtId="0" fontId="1" fillId="6" borderId="1" xfId="0" applyFont="1" applyFill="1" applyBorder="1" applyAlignment="1" applyProtection="1">
      <alignment wrapText="1"/>
      <protection locked="0"/>
    </xf>
    <xf numFmtId="0" fontId="1" fillId="6" borderId="16" xfId="0" applyFont="1" applyFill="1" applyBorder="1" applyAlignment="1" applyProtection="1">
      <alignment wrapText="1"/>
      <protection locked="0"/>
    </xf>
    <xf numFmtId="0" fontId="6" fillId="7" borderId="10" xfId="0" applyFont="1" applyFill="1" applyBorder="1" applyAlignment="1" applyProtection="1">
      <alignment wrapText="1"/>
      <protection locked="0"/>
    </xf>
    <xf numFmtId="0" fontId="5" fillId="6" borderId="37" xfId="0" applyFont="1" applyFill="1" applyBorder="1" applyAlignment="1" applyProtection="1">
      <alignment horizontal="center" vertical="center" wrapText="1"/>
      <protection locked="0"/>
    </xf>
    <xf numFmtId="0" fontId="1" fillId="6" borderId="28" xfId="0" applyFont="1" applyFill="1" applyBorder="1" applyAlignment="1" applyProtection="1">
      <alignment wrapText="1"/>
      <protection locked="0"/>
    </xf>
    <xf numFmtId="10" fontId="1" fillId="6" borderId="23" xfId="0" applyNumberFormat="1" applyFont="1" applyFill="1" applyBorder="1" applyAlignment="1" applyProtection="1">
      <alignment wrapText="1"/>
      <protection locked="0"/>
    </xf>
    <xf numFmtId="0" fontId="1" fillId="6" borderId="23" xfId="0" applyFont="1" applyFill="1" applyBorder="1" applyAlignment="1" applyProtection="1">
      <alignment wrapText="1"/>
      <protection locked="0"/>
    </xf>
    <xf numFmtId="0" fontId="1" fillId="6" borderId="24" xfId="0" applyFont="1" applyFill="1" applyBorder="1" applyAlignment="1" applyProtection="1">
      <alignment wrapText="1"/>
      <protection locked="0"/>
    </xf>
    <xf numFmtId="0" fontId="6" fillId="7" borderId="25" xfId="0" applyFont="1" applyFill="1" applyBorder="1" applyAlignment="1" applyProtection="1">
      <alignment wrapText="1"/>
      <protection locked="0"/>
    </xf>
    <xf numFmtId="0" fontId="5" fillId="6" borderId="2" xfId="0" applyFont="1" applyFill="1" applyBorder="1" applyAlignment="1" applyProtection="1">
      <alignment horizontal="center" vertical="center" wrapText="1"/>
      <protection locked="0"/>
    </xf>
    <xf numFmtId="0" fontId="1" fillId="6" borderId="34" xfId="0" applyFont="1" applyFill="1" applyBorder="1" applyProtection="1">
      <protection locked="0"/>
    </xf>
    <xf numFmtId="0" fontId="1" fillId="6" borderId="36" xfId="0" applyFont="1" applyFill="1" applyBorder="1" applyProtection="1">
      <protection locked="0"/>
    </xf>
    <xf numFmtId="0" fontId="1" fillId="6" borderId="30" xfId="0" applyFont="1" applyFill="1" applyBorder="1" applyProtection="1">
      <protection locked="0"/>
    </xf>
    <xf numFmtId="0" fontId="1" fillId="6" borderId="39" xfId="0" applyFont="1" applyFill="1" applyBorder="1" applyProtection="1">
      <protection locked="0"/>
    </xf>
    <xf numFmtId="0" fontId="1" fillId="6" borderId="38" xfId="0" applyFont="1" applyFill="1" applyBorder="1" applyProtection="1">
      <protection locked="0"/>
    </xf>
    <xf numFmtId="1" fontId="7" fillId="6" borderId="2" xfId="0" applyNumberFormat="1" applyFont="1" applyFill="1" applyBorder="1" applyProtection="1">
      <protection locked="0"/>
    </xf>
    <xf numFmtId="0" fontId="2" fillId="4" borderId="34" xfId="0" applyFont="1" applyFill="1" applyBorder="1" applyAlignment="1" applyProtection="1">
      <alignment horizontal="center"/>
      <protection locked="0"/>
    </xf>
    <xf numFmtId="0" fontId="2" fillId="4" borderId="36" xfId="0" applyFont="1" applyFill="1" applyBorder="1" applyAlignment="1" applyProtection="1">
      <alignment horizontal="center"/>
      <protection locked="0"/>
    </xf>
    <xf numFmtId="0" fontId="2" fillId="4" borderId="3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65"/>
  <sheetViews>
    <sheetView tabSelected="1" topLeftCell="C7" zoomScale="85" zoomScaleNormal="85" workbookViewId="0">
      <selection activeCell="H15" sqref="H15"/>
    </sheetView>
  </sheetViews>
  <sheetFormatPr defaultRowHeight="15"/>
  <cols>
    <col min="1" max="2" width="9.140625" style="2"/>
    <col min="3" max="3" width="27.140625" style="2" customWidth="1"/>
    <col min="4" max="4" width="22.140625" style="2" customWidth="1"/>
    <col min="5" max="5" width="25.28515625" style="2" customWidth="1"/>
    <col min="6" max="6" width="15.42578125" style="2" hidden="1" customWidth="1"/>
    <col min="7" max="7" width="3.140625" style="2" hidden="1" customWidth="1"/>
    <col min="8" max="8" width="25.28515625" style="2" customWidth="1"/>
    <col min="9" max="9" width="26.7109375" style="2" customWidth="1"/>
    <col min="10" max="16384" width="9.140625" style="2"/>
  </cols>
  <sheetData>
    <row r="1" spans="1:3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27" thickBot="1">
      <c r="A2" s="1"/>
      <c r="B2" s="1"/>
      <c r="C2" s="61" t="s">
        <v>28</v>
      </c>
      <c r="D2" s="62"/>
      <c r="E2" s="62"/>
      <c r="F2" s="62"/>
      <c r="G2" s="62"/>
      <c r="H2" s="62"/>
      <c r="I2" s="6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5.75" thickBo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51" customHeight="1" thickBot="1">
      <c r="A6" s="1"/>
      <c r="B6" s="1"/>
      <c r="C6" s="3" t="s">
        <v>0</v>
      </c>
      <c r="D6" s="4" t="s">
        <v>1</v>
      </c>
      <c r="E6" s="5" t="s">
        <v>2</v>
      </c>
      <c r="F6" s="5" t="s">
        <v>29</v>
      </c>
      <c r="G6" s="6" t="s">
        <v>3</v>
      </c>
      <c r="H6" s="7" t="s">
        <v>4</v>
      </c>
      <c r="I6" s="6" t="s">
        <v>26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6.25">
      <c r="A7" s="1"/>
      <c r="B7" s="1"/>
      <c r="C7" s="8" t="s">
        <v>5</v>
      </c>
      <c r="D7" s="9">
        <v>1.5</v>
      </c>
      <c r="E7" s="10">
        <v>0</v>
      </c>
      <c r="F7" s="11">
        <v>400</v>
      </c>
      <c r="G7" s="12"/>
      <c r="H7" s="13">
        <v>3</v>
      </c>
      <c r="I7" s="14">
        <f>(D7*H7)*(1+E7)</f>
        <v>4.5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26.25">
      <c r="A8" s="1"/>
      <c r="B8" s="1"/>
      <c r="C8" s="15" t="s">
        <v>6</v>
      </c>
      <c r="D8" s="16">
        <v>2</v>
      </c>
      <c r="E8" s="17">
        <v>0</v>
      </c>
      <c r="F8" s="18">
        <v>400</v>
      </c>
      <c r="G8" s="19"/>
      <c r="H8" s="20">
        <v>0</v>
      </c>
      <c r="I8" s="14">
        <f t="shared" ref="I8:I18" si="0">(D8*H8)*(1+E8)</f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26.25">
      <c r="A9" s="1"/>
      <c r="B9" s="1"/>
      <c r="C9" s="15" t="s">
        <v>7</v>
      </c>
      <c r="D9" s="16">
        <v>3</v>
      </c>
      <c r="E9" s="17">
        <v>0</v>
      </c>
      <c r="F9" s="18">
        <v>600</v>
      </c>
      <c r="G9" s="19"/>
      <c r="H9" s="20">
        <v>34</v>
      </c>
      <c r="I9" s="14">
        <f t="shared" si="0"/>
        <v>102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26.25">
      <c r="A10" s="1"/>
      <c r="B10" s="1"/>
      <c r="C10" s="15" t="s">
        <v>8</v>
      </c>
      <c r="D10" s="16">
        <v>5</v>
      </c>
      <c r="E10" s="17">
        <v>0</v>
      </c>
      <c r="F10" s="18">
        <v>800</v>
      </c>
      <c r="G10" s="19"/>
      <c r="H10" s="20">
        <v>8</v>
      </c>
      <c r="I10" s="14">
        <f t="shared" si="0"/>
        <v>40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52.5">
      <c r="A11" s="1"/>
      <c r="B11" s="1"/>
      <c r="C11" s="15" t="s">
        <v>9</v>
      </c>
      <c r="D11" s="16">
        <v>5</v>
      </c>
      <c r="E11" s="17">
        <v>0</v>
      </c>
      <c r="F11" s="18">
        <v>700</v>
      </c>
      <c r="G11" s="19"/>
      <c r="H11" s="20">
        <v>135</v>
      </c>
      <c r="I11" s="14">
        <f t="shared" si="0"/>
        <v>675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24.75" customHeight="1">
      <c r="A12" s="1"/>
      <c r="B12" s="1"/>
      <c r="C12" s="15" t="s">
        <v>10</v>
      </c>
      <c r="D12" s="16">
        <v>10</v>
      </c>
      <c r="E12" s="17">
        <v>0</v>
      </c>
      <c r="F12" s="18">
        <v>800</v>
      </c>
      <c r="G12" s="19" t="s">
        <v>11</v>
      </c>
      <c r="H12" s="20">
        <v>85</v>
      </c>
      <c r="I12" s="14">
        <f t="shared" si="0"/>
        <v>850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24.75" customHeight="1">
      <c r="A13" s="1"/>
      <c r="B13" s="1"/>
      <c r="C13" s="15" t="s">
        <v>12</v>
      </c>
      <c r="D13" s="16">
        <v>64</v>
      </c>
      <c r="E13" s="17">
        <v>0</v>
      </c>
      <c r="F13" s="18">
        <v>10000</v>
      </c>
      <c r="G13" s="19" t="s">
        <v>13</v>
      </c>
      <c r="H13" s="20">
        <v>9942</v>
      </c>
      <c r="I13" s="14">
        <f t="shared" si="0"/>
        <v>636288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24.75" customHeight="1">
      <c r="A14" s="1"/>
      <c r="B14" s="1"/>
      <c r="C14" s="15" t="s">
        <v>14</v>
      </c>
      <c r="D14" s="16">
        <v>400</v>
      </c>
      <c r="E14" s="17">
        <v>0</v>
      </c>
      <c r="F14" s="18">
        <v>0</v>
      </c>
      <c r="G14" s="19" t="s">
        <v>15</v>
      </c>
      <c r="H14" s="20">
        <v>16</v>
      </c>
      <c r="I14" s="14">
        <f t="shared" si="0"/>
        <v>6400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24.75" customHeight="1">
      <c r="A15" s="1"/>
      <c r="B15" s="1"/>
      <c r="C15" s="15" t="s">
        <v>16</v>
      </c>
      <c r="D15" s="16">
        <v>10000</v>
      </c>
      <c r="E15" s="17">
        <v>0</v>
      </c>
      <c r="F15" s="18">
        <v>0</v>
      </c>
      <c r="G15" s="19" t="s">
        <v>17</v>
      </c>
      <c r="H15" s="20">
        <v>19</v>
      </c>
      <c r="I15" s="14">
        <f>(D15*H15)*(1+E15)</f>
        <v>190000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24.75" customHeight="1">
      <c r="A16" s="1"/>
      <c r="B16" s="1"/>
      <c r="C16" s="15" t="s">
        <v>30</v>
      </c>
      <c r="D16" s="16">
        <v>10000</v>
      </c>
      <c r="E16" s="17">
        <v>0</v>
      </c>
      <c r="F16" s="18">
        <v>2000000</v>
      </c>
      <c r="G16" s="19" t="s">
        <v>24</v>
      </c>
      <c r="H16" s="20">
        <v>0</v>
      </c>
      <c r="I16" s="14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24.75" customHeight="1">
      <c r="A17" s="1"/>
      <c r="B17" s="1"/>
      <c r="C17" s="15" t="s">
        <v>25</v>
      </c>
      <c r="D17" s="16">
        <v>2.5</v>
      </c>
      <c r="E17" s="17">
        <v>0</v>
      </c>
      <c r="F17" s="18">
        <v>400</v>
      </c>
      <c r="G17" s="19"/>
      <c r="H17" s="20">
        <v>0</v>
      </c>
      <c r="I17" s="14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24.75" customHeight="1" thickBot="1">
      <c r="A18" s="1"/>
      <c r="B18" s="1"/>
      <c r="C18" s="15" t="s">
        <v>18</v>
      </c>
      <c r="D18" s="16">
        <v>128</v>
      </c>
      <c r="E18" s="21">
        <v>0</v>
      </c>
      <c r="F18" s="22">
        <v>10000</v>
      </c>
      <c r="G18" s="23" t="s">
        <v>19</v>
      </c>
      <c r="H18" s="24">
        <v>326</v>
      </c>
      <c r="I18" s="14">
        <f t="shared" si="0"/>
        <v>41728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24.75" customHeight="1" thickBot="1">
      <c r="A19" s="1"/>
      <c r="B19" s="1"/>
      <c r="C19" s="25" t="s">
        <v>27</v>
      </c>
      <c r="D19" s="26"/>
      <c r="E19" s="27"/>
      <c r="F19" s="28"/>
      <c r="G19" s="29"/>
      <c r="H19" s="30">
        <v>0</v>
      </c>
      <c r="I19" s="31">
        <f>SUM(I7:I18)/64</f>
        <v>13688.8671875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27" thickBot="1">
      <c r="A20" s="1"/>
      <c r="B20" s="32"/>
      <c r="C20" s="33"/>
      <c r="D20" s="34"/>
      <c r="E20" s="34"/>
      <c r="F20" s="34"/>
      <c r="G20" s="34"/>
      <c r="H20" s="34"/>
      <c r="I20" s="3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33" customHeight="1" thickBot="1">
      <c r="A21" s="1"/>
      <c r="B21" s="1"/>
      <c r="C21" s="35" t="s">
        <v>20</v>
      </c>
      <c r="D21" s="36">
        <v>0</v>
      </c>
      <c r="E21" s="37">
        <v>0.01</v>
      </c>
      <c r="F21" s="38">
        <v>1000</v>
      </c>
      <c r="G21" s="39"/>
      <c r="H21" s="40">
        <v>2</v>
      </c>
      <c r="I21" s="41">
        <f>H21*E21</f>
        <v>0.02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32.25" customHeight="1" thickBot="1">
      <c r="A22" s="1"/>
      <c r="B22" s="1"/>
      <c r="C22" s="42" t="s">
        <v>21</v>
      </c>
      <c r="D22" s="43">
        <v>0</v>
      </c>
      <c r="E22" s="44">
        <v>0.05</v>
      </c>
      <c r="F22" s="45">
        <v>50000</v>
      </c>
      <c r="G22" s="46"/>
      <c r="H22" s="47">
        <v>2</v>
      </c>
      <c r="I22" s="41">
        <f t="shared" ref="I22" si="1">H22*E22</f>
        <v>0.1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59.25" customHeight="1" thickBot="1">
      <c r="A23" s="1"/>
      <c r="B23" s="1"/>
      <c r="C23" s="42" t="s">
        <v>31</v>
      </c>
      <c r="D23" s="43">
        <v>0</v>
      </c>
      <c r="E23" s="44">
        <v>0.05</v>
      </c>
      <c r="F23" s="45"/>
      <c r="G23" s="46"/>
      <c r="H23" s="47">
        <v>2</v>
      </c>
      <c r="I23" s="41">
        <f>E23*H23</f>
        <v>0.1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21" customHeight="1" thickBot="1">
      <c r="A24" s="1"/>
      <c r="B24" s="1"/>
      <c r="C24" s="42" t="s">
        <v>22</v>
      </c>
      <c r="D24" s="43">
        <v>0</v>
      </c>
      <c r="E24" s="44">
        <v>7.0000000000000007E-2</v>
      </c>
      <c r="F24" s="45">
        <v>500000</v>
      </c>
      <c r="G24" s="46"/>
      <c r="H24" s="47">
        <v>2</v>
      </c>
      <c r="I24" s="41">
        <f>H24*E24</f>
        <v>0.14000000000000001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28.5" customHeight="1" thickBot="1">
      <c r="A25" s="1"/>
      <c r="B25" s="1"/>
      <c r="C25" s="48" t="s">
        <v>23</v>
      </c>
      <c r="D25" s="49">
        <v>0</v>
      </c>
      <c r="E25" s="50">
        <v>0.08</v>
      </c>
      <c r="F25" s="51">
        <v>2000000</v>
      </c>
      <c r="G25" s="52"/>
      <c r="H25" s="53">
        <v>2</v>
      </c>
      <c r="I25" s="41">
        <f>H25*E25</f>
        <v>0.16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51.75" customHeight="1" thickBot="1">
      <c r="A26" s="1"/>
      <c r="B26" s="1"/>
      <c r="C26" s="54" t="s">
        <v>27</v>
      </c>
      <c r="D26" s="55"/>
      <c r="E26" s="56"/>
      <c r="F26" s="57"/>
      <c r="G26" s="58"/>
      <c r="H26" s="59"/>
      <c r="I26" s="60">
        <f>I19*(1+SUM(I21:I25))</f>
        <v>20807.078125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</sheetData>
  <sheetProtection selectLockedCells="1"/>
  <mergeCells count="1">
    <mergeCell ref="C2:I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</dc:creator>
  <cp:lastModifiedBy>Jasper</cp:lastModifiedBy>
  <dcterms:created xsi:type="dcterms:W3CDTF">2010-01-30T16:50:24Z</dcterms:created>
  <dcterms:modified xsi:type="dcterms:W3CDTF">2012-06-20T14:49:28Z</dcterms:modified>
</cp:coreProperties>
</file>